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8000" windowHeight="7185" firstSheet="2" activeTab="2"/>
  </bookViews>
  <sheets>
    <sheet name="（様式１）反映状況調" sheetId="29" state="hidden" r:id="rId1"/>
    <sheet name="（様式２）02新規事業" sheetId="28" state="hidden" r:id="rId2"/>
    <sheet name="（様式５）集計表（公表様式）" sheetId="31" r:id="rId3"/>
    <sheet name="（様式６）対象外リスト" sheetId="30" state="hidden" r:id="rId4"/>
    <sheet name="入力規則" sheetId="26" state="hidden" r:id="rId5"/>
  </sheets>
  <definedNames>
    <definedName name="_xlnm._FilterDatabase" localSheetId="0" hidden="1">'（様式１）反映状況調'!$A$7:$AQ$643</definedName>
    <definedName name="_xlnm._FilterDatabase" localSheetId="1" hidden="1">'（様式２）02新規事業'!$A$7:$AE$122</definedName>
    <definedName name="_xlnm._FilterDatabase" localSheetId="3" hidden="1">'（様式６）対象外リスト'!$A$7:$N$123</definedName>
    <definedName name="_xlnm._FilterDatabase" localSheetId="4" hidden="1">#REF!</definedName>
    <definedName name="_xlnm.Print_Area" localSheetId="0">'（様式１）反映状況調'!$A$1:$AQ$627</definedName>
    <definedName name="_xlnm.Print_Area" localSheetId="1">'（様式２）02新規事業'!$A$1:$AE$125</definedName>
    <definedName name="_xlnm.Print_Area" localSheetId="3">'（様式６）対象外リスト'!$A$1:$M$135</definedName>
    <definedName name="_xlnm.Print_Titles" localSheetId="0">'（様式１）反映状況調'!$4:$7</definedName>
    <definedName name="_xlnm.Print_Titles" localSheetId="1">'（様式２）02新規事業'!$4:$7</definedName>
    <definedName name="_xlnm.Print_Titles" localSheetId="3">'（様式６）対象外リスト'!$4:$7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31" l="1"/>
  <c r="M608" i="29" l="1"/>
  <c r="M604" i="29" l="1"/>
  <c r="M607" i="29"/>
  <c r="M128" i="29" l="1"/>
  <c r="N611" i="29" l="1"/>
  <c r="M497" i="29" l="1"/>
  <c r="M269" i="29" l="1"/>
  <c r="M484" i="29"/>
  <c r="M514" i="29" l="1"/>
  <c r="M391" i="29" l="1"/>
  <c r="M392" i="29"/>
  <c r="E124" i="28" l="1"/>
  <c r="M387" i="29" l="1"/>
  <c r="M482" i="29" l="1"/>
  <c r="M80" i="29"/>
  <c r="M493" i="29" l="1"/>
  <c r="M92" i="29" l="1"/>
  <c r="C124" i="28" l="1"/>
  <c r="M53" i="29" l="1"/>
  <c r="M251" i="29" l="1"/>
  <c r="M172" i="29" l="1"/>
  <c r="M171" i="29"/>
  <c r="M170" i="29"/>
  <c r="M169" i="29"/>
  <c r="M84" i="29"/>
  <c r="M83" i="29"/>
  <c r="M82" i="29"/>
  <c r="M81" i="29"/>
  <c r="M39" i="29"/>
  <c r="M38" i="29"/>
  <c r="M37" i="29"/>
  <c r="M35" i="29"/>
  <c r="M177" i="29" l="1"/>
  <c r="M176" i="29"/>
  <c r="M175" i="29"/>
  <c r="M174" i="29"/>
  <c r="M173" i="29"/>
  <c r="M289" i="29"/>
  <c r="M602" i="29"/>
  <c r="M601" i="29"/>
  <c r="M600" i="29"/>
  <c r="M599" i="29"/>
  <c r="M598" i="29"/>
  <c r="M597" i="29"/>
  <c r="M596" i="29"/>
  <c r="M595" i="29"/>
  <c r="M594" i="29"/>
  <c r="M593" i="29"/>
  <c r="M592" i="29"/>
  <c r="M590" i="29"/>
  <c r="M589" i="29"/>
  <c r="M586" i="29"/>
  <c r="M585" i="29"/>
  <c r="M584" i="29"/>
  <c r="M583" i="29"/>
  <c r="M582" i="29"/>
  <c r="M581" i="29"/>
  <c r="M579" i="29"/>
  <c r="M578" i="29"/>
  <c r="M573" i="29"/>
  <c r="M572" i="29"/>
  <c r="M571" i="29"/>
  <c r="M570" i="29"/>
  <c r="M569" i="29"/>
  <c r="M568" i="29"/>
  <c r="M567" i="29"/>
  <c r="M566" i="29"/>
  <c r="M565" i="29"/>
  <c r="M564" i="29"/>
  <c r="M563" i="29"/>
  <c r="M562" i="29"/>
  <c r="M561" i="29"/>
  <c r="M560" i="29"/>
  <c r="M559" i="29"/>
  <c r="M558" i="29"/>
  <c r="M557" i="29"/>
  <c r="M556" i="29"/>
  <c r="M555" i="29"/>
  <c r="M554" i="29"/>
  <c r="M553" i="29"/>
  <c r="M552" i="29"/>
  <c r="M551" i="29"/>
  <c r="M550" i="29"/>
  <c r="M549" i="29"/>
  <c r="M548" i="29"/>
  <c r="M547" i="29"/>
  <c r="M546" i="29"/>
  <c r="M545" i="29"/>
  <c r="M544" i="29"/>
  <c r="M543" i="29"/>
  <c r="M540" i="29"/>
  <c r="M539" i="29"/>
  <c r="M538" i="29"/>
  <c r="M537" i="29"/>
  <c r="M536" i="29"/>
  <c r="M535" i="29"/>
  <c r="M534" i="29"/>
  <c r="M532" i="29"/>
  <c r="M531" i="29"/>
  <c r="M530" i="29"/>
  <c r="M529" i="29"/>
  <c r="M528" i="29"/>
  <c r="M527" i="29"/>
  <c r="M526" i="29"/>
  <c r="M525" i="29"/>
  <c r="M524" i="29"/>
  <c r="M523" i="29"/>
  <c r="M522" i="29"/>
  <c r="M521" i="29"/>
  <c r="M520" i="29"/>
  <c r="M519" i="29"/>
  <c r="M511" i="29"/>
  <c r="M508" i="29"/>
  <c r="M507" i="29"/>
  <c r="M505" i="29"/>
  <c r="M504" i="29"/>
  <c r="M503" i="29"/>
  <c r="M502" i="29"/>
  <c r="M501" i="29"/>
  <c r="M500" i="29"/>
  <c r="M499" i="29"/>
  <c r="M494" i="29"/>
  <c r="M492" i="29"/>
  <c r="M491" i="29"/>
  <c r="M490" i="29"/>
  <c r="M487" i="29"/>
  <c r="M486" i="29"/>
  <c r="M485" i="29"/>
  <c r="M483" i="29"/>
  <c r="M481" i="29"/>
  <c r="M480" i="29"/>
  <c r="M478" i="29"/>
  <c r="M477" i="29"/>
  <c r="M476" i="29"/>
  <c r="M475" i="29"/>
  <c r="M474" i="29"/>
  <c r="M473" i="29"/>
  <c r="M472" i="29"/>
  <c r="M471" i="29"/>
  <c r="M470" i="29"/>
  <c r="M469" i="29"/>
  <c r="M468" i="29"/>
  <c r="M467" i="29"/>
  <c r="M465" i="29"/>
  <c r="M464" i="29"/>
  <c r="M463" i="29"/>
  <c r="M456" i="29"/>
  <c r="M454" i="29"/>
  <c r="M451" i="29"/>
  <c r="M450" i="29"/>
  <c r="M449" i="29"/>
  <c r="M448" i="29"/>
  <c r="M447" i="29"/>
  <c r="M432" i="29"/>
  <c r="M431" i="29"/>
  <c r="M410" i="29"/>
  <c r="M409" i="29"/>
  <c r="M408" i="29"/>
  <c r="M407" i="29"/>
  <c r="M406" i="29"/>
  <c r="M405" i="29"/>
  <c r="M404" i="29"/>
  <c r="M403" i="29"/>
  <c r="M402" i="29"/>
  <c r="M400" i="29"/>
  <c r="M399" i="29"/>
  <c r="M398" i="29"/>
  <c r="M397" i="29"/>
  <c r="M396" i="29"/>
  <c r="M395" i="29"/>
  <c r="M394" i="29"/>
  <c r="M393" i="29"/>
  <c r="M390" i="29"/>
  <c r="M389" i="29"/>
  <c r="M388" i="29"/>
  <c r="M385" i="29"/>
  <c r="M384" i="29"/>
  <c r="M383" i="29"/>
  <c r="M378" i="29"/>
  <c r="M376" i="29"/>
  <c r="M375" i="29"/>
  <c r="M374" i="29"/>
  <c r="M373" i="29"/>
  <c r="M372" i="29"/>
  <c r="M371" i="29"/>
  <c r="M370" i="29"/>
  <c r="M369" i="29"/>
  <c r="M368" i="29"/>
  <c r="M367" i="29"/>
  <c r="M366" i="29"/>
  <c r="M365" i="29"/>
  <c r="M364" i="29"/>
  <c r="M362" i="29"/>
  <c r="M361" i="29"/>
  <c r="M360" i="29"/>
  <c r="M359" i="29"/>
  <c r="M358" i="29"/>
  <c r="M357" i="29"/>
  <c r="M356" i="29"/>
  <c r="M355" i="29"/>
  <c r="M354" i="29"/>
  <c r="M353" i="29"/>
  <c r="M352" i="29"/>
  <c r="M351" i="29"/>
  <c r="M350" i="29"/>
  <c r="M349" i="29"/>
  <c r="M348" i="29"/>
  <c r="M347" i="29"/>
  <c r="M346" i="29"/>
  <c r="M345" i="29"/>
  <c r="M344" i="29"/>
  <c r="M343" i="29"/>
  <c r="M342" i="29"/>
  <c r="M341" i="29"/>
  <c r="M340" i="29"/>
  <c r="M339" i="29"/>
  <c r="M338" i="29"/>
  <c r="M337" i="29"/>
  <c r="M336" i="29"/>
  <c r="M335" i="29"/>
  <c r="M334" i="29"/>
  <c r="M333" i="29"/>
  <c r="M332" i="29"/>
  <c r="M331" i="29"/>
  <c r="M327" i="29"/>
  <c r="M326" i="29"/>
  <c r="M325" i="29"/>
  <c r="M324" i="29"/>
  <c r="M322" i="29"/>
  <c r="M321" i="29"/>
  <c r="M320" i="29"/>
  <c r="M319" i="29"/>
  <c r="M315" i="29"/>
  <c r="M314" i="29"/>
  <c r="M313" i="29"/>
  <c r="M312" i="29"/>
  <c r="M311" i="29"/>
  <c r="M310" i="29"/>
  <c r="M309" i="29"/>
  <c r="M308" i="29"/>
  <c r="M307" i="29"/>
  <c r="M306" i="29"/>
  <c r="M305" i="29"/>
  <c r="M304" i="29"/>
  <c r="M303" i="29"/>
  <c r="M302" i="29"/>
  <c r="M301" i="29"/>
  <c r="M300" i="29"/>
  <c r="M299" i="29"/>
  <c r="M298" i="29"/>
  <c r="M297" i="29"/>
  <c r="M296" i="29"/>
  <c r="M295" i="29"/>
  <c r="M294" i="29"/>
  <c r="M293" i="29"/>
  <c r="M292" i="29"/>
  <c r="M291" i="29"/>
  <c r="M290" i="29"/>
  <c r="M288" i="29"/>
  <c r="M287" i="29"/>
  <c r="M286" i="29"/>
  <c r="M285" i="29"/>
  <c r="M284" i="29"/>
  <c r="M283" i="29"/>
  <c r="M282" i="29"/>
  <c r="M281" i="29"/>
  <c r="M280" i="29"/>
  <c r="M279" i="29"/>
  <c r="M278" i="29"/>
  <c r="M277" i="29"/>
  <c r="M276" i="29"/>
  <c r="M275" i="29"/>
  <c r="M274" i="29"/>
  <c r="M273" i="29"/>
  <c r="M272" i="29"/>
  <c r="M271" i="29"/>
  <c r="M270" i="29"/>
  <c r="M268" i="29"/>
  <c r="M267" i="29"/>
  <c r="M266" i="29"/>
  <c r="M265" i="29"/>
  <c r="M264" i="29"/>
  <c r="M263" i="29"/>
  <c r="M262" i="29"/>
  <c r="M261" i="29"/>
  <c r="M260" i="29"/>
  <c r="M259" i="29"/>
  <c r="M258" i="29"/>
  <c r="M256" i="29"/>
  <c r="M255" i="29"/>
  <c r="M254" i="29"/>
  <c r="M253" i="29"/>
  <c r="M252" i="29"/>
  <c r="M250" i="29"/>
  <c r="M249" i="29"/>
  <c r="M248" i="29"/>
  <c r="M247" i="29"/>
  <c r="M246" i="29"/>
  <c r="M245" i="29"/>
  <c r="M244" i="29"/>
  <c r="M243" i="29"/>
  <c r="M242" i="29"/>
  <c r="M241" i="29"/>
  <c r="M240" i="29"/>
  <c r="M239" i="29"/>
  <c r="M238" i="29"/>
  <c r="M237" i="29"/>
  <c r="M236" i="29"/>
  <c r="M235" i="29"/>
  <c r="M233" i="29"/>
  <c r="M232" i="29"/>
  <c r="M231" i="29"/>
  <c r="M230" i="29"/>
  <c r="M229" i="29"/>
  <c r="M228" i="29"/>
  <c r="M227" i="29"/>
  <c r="M226" i="29"/>
  <c r="M225" i="29"/>
  <c r="M224" i="29"/>
  <c r="M223" i="29"/>
  <c r="M222" i="29"/>
  <c r="M221" i="29"/>
  <c r="M220" i="29"/>
  <c r="M219" i="29"/>
  <c r="M218" i="29"/>
  <c r="M183" i="29"/>
  <c r="M182" i="29"/>
  <c r="M181" i="29"/>
  <c r="M180" i="29"/>
  <c r="M179" i="29"/>
  <c r="M178" i="29"/>
  <c r="M55" i="29"/>
  <c r="M56" i="29"/>
  <c r="M57" i="29"/>
  <c r="M54" i="29"/>
  <c r="M603" i="29" l="1"/>
  <c r="M164" i="29"/>
  <c r="M47" i="29"/>
  <c r="M44" i="29" l="1"/>
  <c r="M45" i="29"/>
  <c r="M46" i="29"/>
  <c r="M43" i="29"/>
  <c r="M120" i="29"/>
  <c r="M119" i="29"/>
  <c r="M118" i="29"/>
  <c r="M117" i="29"/>
  <c r="M116" i="29"/>
  <c r="M115" i="29"/>
  <c r="M114" i="29"/>
  <c r="M113" i="29"/>
  <c r="M112" i="29"/>
  <c r="M111" i="29"/>
  <c r="M110" i="29"/>
  <c r="M109" i="29"/>
  <c r="M108" i="29"/>
  <c r="M107" i="29"/>
  <c r="M106" i="29"/>
  <c r="M105" i="29"/>
  <c r="M104" i="29"/>
  <c r="M103" i="29"/>
  <c r="M102" i="29"/>
  <c r="M101" i="29"/>
  <c r="M100" i="29"/>
  <c r="M99" i="29"/>
  <c r="M98" i="29"/>
  <c r="M97" i="29"/>
  <c r="M96" i="29"/>
  <c r="M186" i="29" l="1"/>
  <c r="M185" i="29"/>
  <c r="M191" i="29"/>
  <c r="M190" i="29"/>
  <c r="M189" i="29"/>
  <c r="M188" i="29"/>
  <c r="M187" i="29"/>
  <c r="M184" i="29"/>
  <c r="M90" i="29"/>
  <c r="M89" i="29"/>
  <c r="M42" i="29"/>
  <c r="M216" i="29" l="1"/>
  <c r="M215" i="29"/>
  <c r="M214" i="29"/>
  <c r="M213" i="29"/>
  <c r="M212" i="29"/>
  <c r="M211" i="29"/>
  <c r="M210" i="29"/>
  <c r="M209" i="29"/>
  <c r="M208" i="29"/>
  <c r="M207" i="29"/>
  <c r="M206" i="29"/>
  <c r="M205" i="29"/>
  <c r="M52" i="29"/>
  <c r="M51" i="29"/>
  <c r="M50" i="29"/>
  <c r="M49" i="29"/>
  <c r="L533" i="29" l="1"/>
  <c r="K533" i="29"/>
  <c r="G533" i="29"/>
  <c r="F533" i="29"/>
  <c r="E533" i="29"/>
  <c r="M533" i="29" l="1"/>
  <c r="M148" i="29"/>
  <c r="M147" i="29"/>
  <c r="M146" i="29"/>
  <c r="M145" i="29"/>
  <c r="M144" i="29"/>
  <c r="M143" i="29"/>
  <c r="M142" i="29"/>
  <c r="M73" i="29"/>
  <c r="M72" i="29"/>
  <c r="M60" i="29"/>
  <c r="M40" i="29"/>
  <c r="M163" i="29" l="1"/>
  <c r="M161" i="29"/>
  <c r="M129" i="29"/>
  <c r="M86" i="29"/>
  <c r="M78" i="29"/>
  <c r="M76" i="29"/>
  <c r="M75" i="29"/>
  <c r="M74" i="29"/>
  <c r="M66" i="29"/>
  <c r="M65" i="29"/>
  <c r="M64" i="29"/>
  <c r="M63" i="29"/>
  <c r="M62" i="29"/>
  <c r="M61" i="29"/>
  <c r="M59" i="29"/>
  <c r="M41" i="29"/>
  <c r="K510" i="29" l="1"/>
  <c r="M510" i="29" s="1"/>
  <c r="E510" i="29"/>
  <c r="K509" i="29"/>
  <c r="M509" i="29" s="1"/>
  <c r="E509" i="29"/>
  <c r="M606" i="29" l="1"/>
  <c r="M201" i="29" l="1"/>
  <c r="M200" i="29"/>
  <c r="M199" i="29"/>
  <c r="M198" i="29"/>
  <c r="M197" i="29"/>
  <c r="M196" i="29"/>
  <c r="M195" i="29"/>
  <c r="M194" i="29"/>
  <c r="M193" i="29"/>
  <c r="M192" i="29"/>
  <c r="M202" i="29" l="1"/>
  <c r="M605" i="29" l="1"/>
  <c r="A98" i="28" l="1"/>
  <c r="A105" i="28" l="1"/>
  <c r="A106" i="28" s="1"/>
  <c r="A89" i="28"/>
  <c r="A90" i="28" s="1"/>
  <c r="A81" i="28"/>
  <c r="A82" i="28" s="1"/>
  <c r="A83" i="28" s="1"/>
  <c r="A84" i="28" s="1"/>
  <c r="A85" i="28" s="1"/>
  <c r="A86" i="28" s="1"/>
  <c r="A70" i="28"/>
  <c r="A71" i="28" s="1"/>
  <c r="A72" i="28" s="1"/>
  <c r="A50" i="28"/>
  <c r="A51" i="28" s="1"/>
  <c r="A52" i="28" s="1"/>
  <c r="A53" i="28" s="1"/>
  <c r="A54" i="28" s="1"/>
  <c r="A55" i="28" s="1"/>
  <c r="A56" i="28" s="1"/>
  <c r="A57" i="28" s="1"/>
  <c r="A58" i="28" s="1"/>
  <c r="A59" i="28" s="1"/>
  <c r="A60" i="28" s="1"/>
  <c r="A61" i="28" s="1"/>
  <c r="A62" i="28" s="1"/>
  <c r="A107" i="28" l="1"/>
  <c r="A108" i="28" s="1"/>
  <c r="A109" i="28" s="1"/>
  <c r="A110" i="28" s="1"/>
  <c r="A111" i="28" s="1"/>
  <c r="A112" i="28" s="1"/>
  <c r="A113" i="28" s="1"/>
  <c r="A114" i="28" s="1"/>
  <c r="A115" i="28" s="1"/>
  <c r="A116" i="28" s="1"/>
  <c r="A117" i="28" s="1"/>
  <c r="E110" i="29" l="1"/>
  <c r="E109" i="29"/>
  <c r="E100" i="29"/>
  <c r="E99" i="29"/>
  <c r="E96" i="29"/>
  <c r="E283" i="29" l="1"/>
  <c r="E278" i="29"/>
  <c r="E275" i="29"/>
  <c r="K257" i="29"/>
  <c r="M257" i="29" s="1"/>
  <c r="E257" i="29"/>
</calcChain>
</file>

<file path=xl/comments1.xml><?xml version="1.0" encoding="utf-8"?>
<comments xmlns="http://schemas.openxmlformats.org/spreadsheetml/2006/main">
  <authors>
    <author>作成者</author>
  </authors>
  <commentList>
    <comment ref="E44" authorId="0" shapeId="0">
      <text>
        <r>
          <rPr>
            <b/>
            <sz val="9"/>
            <color indexed="81"/>
            <rFont val="MS P ゴシック"/>
            <family val="3"/>
            <charset val="128"/>
          </rPr>
          <t>作成者:</t>
        </r>
        <r>
          <rPr>
            <sz val="9"/>
            <color indexed="81"/>
            <rFont val="MS P ゴシック"/>
            <family val="3"/>
            <charset val="128"/>
          </rPr>
          <t xml:space="preserve">
合計額</t>
        </r>
      </text>
    </comment>
    <comment ref="E53" authorId="0" shapeId="0">
      <text>
        <r>
          <rPr>
            <b/>
            <sz val="9"/>
            <color indexed="81"/>
            <rFont val="Malgun Gothic Semilight"/>
            <family val="3"/>
            <charset val="129"/>
          </rPr>
          <t>20200624修正</t>
        </r>
      </text>
    </comment>
    <comment ref="E79" authorId="0" shapeId="0">
      <text>
        <r>
          <rPr>
            <b/>
            <sz val="9"/>
            <color indexed="81"/>
            <rFont val="MS P ゴシック"/>
            <family val="3"/>
            <charset val="128"/>
          </rPr>
          <t>作成者:</t>
        </r>
        <r>
          <rPr>
            <sz val="9"/>
            <color indexed="81"/>
            <rFont val="MS P ゴシック"/>
            <family val="3"/>
            <charset val="128"/>
          </rPr>
          <t xml:space="preserve">
合計額</t>
        </r>
      </text>
    </comment>
    <comment ref="E82" authorId="0" shapeId="0">
      <text>
        <r>
          <rPr>
            <b/>
            <sz val="9"/>
            <color indexed="81"/>
            <rFont val="MS P ゴシック"/>
            <family val="3"/>
            <charset val="128"/>
          </rPr>
          <t>作成者:</t>
        </r>
        <r>
          <rPr>
            <sz val="9"/>
            <color indexed="81"/>
            <rFont val="MS P ゴシック"/>
            <family val="3"/>
            <charset val="128"/>
          </rPr>
          <t xml:space="preserve">
合計額</t>
        </r>
      </text>
    </comment>
    <comment ref="H82" authorId="0" shapeId="0">
      <text>
        <r>
          <rPr>
            <b/>
            <sz val="9"/>
            <color indexed="81"/>
            <rFont val="MS P ゴシック"/>
            <family val="3"/>
            <charset val="128"/>
          </rPr>
          <t>作成者:</t>
        </r>
        <r>
          <rPr>
            <sz val="9"/>
            <color indexed="81"/>
            <rFont val="MS P ゴシック"/>
            <family val="3"/>
            <charset val="128"/>
          </rPr>
          <t xml:space="preserve">
合計額</t>
        </r>
      </text>
    </comment>
    <comment ref="E113" authorId="0" shapeId="0">
      <text>
        <r>
          <rPr>
            <b/>
            <sz val="9"/>
            <color indexed="81"/>
            <rFont val="Malgun Gothic Semilight"/>
            <family val="3"/>
            <charset val="129"/>
          </rPr>
          <t>20200421修正</t>
        </r>
      </text>
    </comment>
  </commentList>
</comments>
</file>

<file path=xl/sharedStrings.xml><?xml version="1.0" encoding="utf-8"?>
<sst xmlns="http://schemas.openxmlformats.org/spreadsheetml/2006/main" count="12585" uniqueCount="3161">
  <si>
    <t>一般会計・地方運輸局</t>
    <rPh sb="0" eb="2">
      <t>イッパン</t>
    </rPh>
    <rPh sb="2" eb="4">
      <t>カイケイ</t>
    </rPh>
    <rPh sb="5" eb="7">
      <t>チホウ</t>
    </rPh>
    <rPh sb="7" eb="10">
      <t>ウンユキョク</t>
    </rPh>
    <phoneticPr fontId="4"/>
  </si>
  <si>
    <t>対象外指定経費</t>
    <rPh sb="0" eb="3">
      <t>タイショウガイ</t>
    </rPh>
    <rPh sb="3" eb="5">
      <t>シテイ</t>
    </rPh>
    <rPh sb="5" eb="7">
      <t>ケイヒ</t>
    </rPh>
    <phoneticPr fontId="4"/>
  </si>
  <si>
    <t>Ｂ－Ａ＝Ｃ</t>
  </si>
  <si>
    <t>自動車局</t>
    <rPh sb="0" eb="3">
      <t>ジドウシャ</t>
    </rPh>
    <rPh sb="3" eb="4">
      <t>キョク</t>
    </rPh>
    <phoneticPr fontId="7"/>
  </si>
  <si>
    <t>評価結果</t>
    <rPh sb="0" eb="2">
      <t>ヒョウカ</t>
    </rPh>
    <rPh sb="2" eb="4">
      <t>ケッカ</t>
    </rPh>
    <phoneticPr fontId="4"/>
  </si>
  <si>
    <t>港湾局</t>
  </si>
  <si>
    <t>1_b_2_2</t>
  </si>
  <si>
    <t>類似経費（４）</t>
    <rPh sb="0" eb="2">
      <t>ルイジ</t>
    </rPh>
    <rPh sb="2" eb="4">
      <t>ケイヒ</t>
    </rPh>
    <phoneticPr fontId="4"/>
  </si>
  <si>
    <t>反映状況</t>
    <rPh sb="0" eb="2">
      <t>ハンエイ</t>
    </rPh>
    <rPh sb="2" eb="4">
      <t>ジョウキョウ</t>
    </rPh>
    <phoneticPr fontId="4"/>
  </si>
  <si>
    <t>空港整備事業費自動車安全特別会計へ繰入・空港整備事業の財源の自動車安全特別会計空港整備勘定へ繰入れに必要な経費</t>
    <rPh sb="0" eb="2">
      <t>クウコウ</t>
    </rPh>
    <rPh sb="2" eb="4">
      <t>セイビ</t>
    </rPh>
    <rPh sb="4" eb="7">
      <t>ジギョウヒ</t>
    </rPh>
    <rPh sb="7" eb="10">
      <t>ジドウシャ</t>
    </rPh>
    <rPh sb="10" eb="12">
      <t>アンゼン</t>
    </rPh>
    <rPh sb="12" eb="14">
      <t>トクベツ</t>
    </rPh>
    <rPh sb="14" eb="16">
      <t>カイケイ</t>
    </rPh>
    <rPh sb="17" eb="19">
      <t>クリイ</t>
    </rPh>
    <rPh sb="20" eb="22">
      <t>クウコウ</t>
    </rPh>
    <rPh sb="22" eb="24">
      <t>セイビ</t>
    </rPh>
    <rPh sb="24" eb="26">
      <t>ジギョウ</t>
    </rPh>
    <rPh sb="27" eb="29">
      <t>ザイゲン</t>
    </rPh>
    <rPh sb="30" eb="33">
      <t>ジドウシャ</t>
    </rPh>
    <rPh sb="33" eb="35">
      <t>アンゼン</t>
    </rPh>
    <rPh sb="35" eb="37">
      <t>トクベツ</t>
    </rPh>
    <rPh sb="37" eb="39">
      <t>カイケイ</t>
    </rPh>
    <rPh sb="39" eb="41">
      <t>クウコウ</t>
    </rPh>
    <rPh sb="41" eb="43">
      <t>セイビ</t>
    </rPh>
    <rPh sb="43" eb="45">
      <t>カンジョウ</t>
    </rPh>
    <rPh sb="46" eb="48">
      <t>クリイ</t>
    </rPh>
    <rPh sb="50" eb="52">
      <t>ヒツヨウ</t>
    </rPh>
    <rPh sb="53" eb="55">
      <t>ケイヒ</t>
    </rPh>
    <phoneticPr fontId="4"/>
  </si>
  <si>
    <t>高速道路料金割引</t>
    <rPh sb="0" eb="2">
      <t>コウソク</t>
    </rPh>
    <rPh sb="2" eb="4">
      <t>ドウロ</t>
    </rPh>
    <rPh sb="4" eb="6">
      <t>リョウキン</t>
    </rPh>
    <rPh sb="6" eb="8">
      <t>ワリビキ</t>
    </rPh>
    <phoneticPr fontId="4"/>
  </si>
  <si>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4"/>
  </si>
  <si>
    <t>技術研究開発を推進する</t>
  </si>
  <si>
    <t>補助金等</t>
    <rPh sb="0" eb="2">
      <t>ホジョ</t>
    </rPh>
    <rPh sb="2" eb="3">
      <t>キン</t>
    </rPh>
    <rPh sb="3" eb="4">
      <t>トウ</t>
    </rPh>
    <phoneticPr fontId="4"/>
  </si>
  <si>
    <t>海事局</t>
    <rPh sb="0" eb="2">
      <t>カイジ</t>
    </rPh>
    <rPh sb="2" eb="3">
      <t>キョク</t>
    </rPh>
    <phoneticPr fontId="18"/>
  </si>
  <si>
    <t>国債整理基金特別会計へ繰入・国債整理基金特別会計へ繰入れに必要な経費</t>
    <rPh sb="0" eb="2">
      <t>コクサイ</t>
    </rPh>
    <rPh sb="2" eb="4">
      <t>セイリ</t>
    </rPh>
    <rPh sb="4" eb="6">
      <t>キキン</t>
    </rPh>
    <rPh sb="6" eb="8">
      <t>トクベツ</t>
    </rPh>
    <rPh sb="8" eb="10">
      <t>カイケイ</t>
    </rPh>
    <rPh sb="11" eb="13">
      <t>クリイ</t>
    </rPh>
    <rPh sb="14" eb="16">
      <t>コクサイ</t>
    </rPh>
    <rPh sb="16" eb="18">
      <t>セイリ</t>
    </rPh>
    <rPh sb="18" eb="20">
      <t>キキン</t>
    </rPh>
    <rPh sb="20" eb="22">
      <t>トクベツ</t>
    </rPh>
    <rPh sb="22" eb="24">
      <t>カイケイ</t>
    </rPh>
    <rPh sb="25" eb="27">
      <t>クリイ</t>
    </rPh>
    <rPh sb="29" eb="31">
      <t>ヒツヨウ</t>
    </rPh>
    <rPh sb="32" eb="34">
      <t>ケイヒ</t>
    </rPh>
    <phoneticPr fontId="4"/>
  </si>
  <si>
    <t>備　　考</t>
    <rPh sb="0" eb="1">
      <t>ソナエ</t>
    </rPh>
    <rPh sb="3" eb="4">
      <t>コウ</t>
    </rPh>
    <phoneticPr fontId="4"/>
  </si>
  <si>
    <t>平成31年度</t>
  </si>
  <si>
    <t>一般会計</t>
    <rPh sb="0" eb="2">
      <t>イッパン</t>
    </rPh>
    <rPh sb="2" eb="4">
      <t>カイケイ</t>
    </rPh>
    <phoneticPr fontId="4"/>
  </si>
  <si>
    <t>平成３１年度（令和元年度）レビューシート番号</t>
    <rPh sb="0" eb="2">
      <t>ヘイセイ</t>
    </rPh>
    <rPh sb="4" eb="6">
      <t>ネンド</t>
    </rPh>
    <rPh sb="7" eb="9">
      <t>レイワ</t>
    </rPh>
    <rPh sb="9" eb="11">
      <t>ガンネン</t>
    </rPh>
    <rPh sb="11" eb="12">
      <t>ド</t>
    </rPh>
    <rPh sb="20" eb="22">
      <t>バンゴウ</t>
    </rPh>
    <phoneticPr fontId="4"/>
  </si>
  <si>
    <t>事業終了
(予定)年度</t>
    <rPh sb="0" eb="2">
      <t>ジギョウ</t>
    </rPh>
    <rPh sb="2" eb="4">
      <t>シュウリョウ</t>
    </rPh>
    <rPh sb="6" eb="8">
      <t>ヨテイ</t>
    </rPh>
    <rPh sb="9" eb="11">
      <t>ネンド</t>
    </rPh>
    <phoneticPr fontId="4"/>
  </si>
  <si>
    <t>施策名：４-１３　津波・高潮・浸食等による災害の防止・減災を推進する</t>
  </si>
  <si>
    <t>3_c3_1</t>
  </si>
  <si>
    <t>官民連携基盤整備推進調査費</t>
  </si>
  <si>
    <t>○○特別会計○○勘定</t>
    <rPh sb="2" eb="4">
      <t>トクベツ</t>
    </rPh>
    <rPh sb="4" eb="6">
      <t>カイケイ</t>
    </rPh>
    <rPh sb="8" eb="10">
      <t>カンジョウ</t>
    </rPh>
    <phoneticPr fontId="4"/>
  </si>
  <si>
    <t>多世代交流型住宅ストック活用推進事業</t>
  </si>
  <si>
    <t>住宅・建築生産性向上促進事業</t>
    <rPh sb="0" eb="2">
      <t>ジュウタク</t>
    </rPh>
    <rPh sb="3" eb="5">
      <t>ケンチク</t>
    </rPh>
    <rPh sb="5" eb="8">
      <t>セイサンセイ</t>
    </rPh>
    <rPh sb="8" eb="10">
      <t>コウジョウ</t>
    </rPh>
    <rPh sb="10" eb="12">
      <t>ソクシン</t>
    </rPh>
    <rPh sb="12" eb="14">
      <t>ジギョウ</t>
    </rPh>
    <phoneticPr fontId="4"/>
  </si>
  <si>
    <t>マンションストック長寿命化等モデル事業</t>
    <rPh sb="9" eb="13">
      <t>チョウジュミョウカ</t>
    </rPh>
    <rPh sb="13" eb="14">
      <t>トウ</t>
    </rPh>
    <rPh sb="17" eb="19">
      <t>ジギョウ</t>
    </rPh>
    <phoneticPr fontId="4"/>
  </si>
  <si>
    <t>除外理由</t>
    <rPh sb="0" eb="2">
      <t>ジョガイ</t>
    </rPh>
    <rPh sb="2" eb="4">
      <t>リユウ</t>
    </rPh>
    <phoneticPr fontId="4"/>
  </si>
  <si>
    <t>施策名：９-３０　社会資本整備・管理等を効果的に推進する</t>
  </si>
  <si>
    <t>Ａ</t>
  </si>
  <si>
    <t>平成18年度</t>
    <rPh sb="0" eb="2">
      <t>ヘイセイ</t>
    </rPh>
    <rPh sb="4" eb="6">
      <t>ネンド</t>
    </rPh>
    <phoneticPr fontId="13"/>
  </si>
  <si>
    <t>3_c4_5</t>
  </si>
  <si>
    <t>鑑定評価の適正性の確保のためのモニタリング経費</t>
  </si>
  <si>
    <t>　　　〃　　○○勘定</t>
    <rPh sb="8" eb="10">
      <t>カンジョウ</t>
    </rPh>
    <phoneticPr fontId="4"/>
  </si>
  <si>
    <t>4_b1_1</t>
  </si>
  <si>
    <t>項・事項</t>
    <rPh sb="0" eb="1">
      <t>コウ</t>
    </rPh>
    <rPh sb="2" eb="4">
      <t>ジコウ</t>
    </rPh>
    <phoneticPr fontId="4"/>
  </si>
  <si>
    <t>会計・組織区分</t>
    <rPh sb="0" eb="2">
      <t>カイケイ</t>
    </rPh>
    <rPh sb="3" eb="5">
      <t>ソシキ</t>
    </rPh>
    <rPh sb="5" eb="7">
      <t>クブン</t>
    </rPh>
    <phoneticPr fontId="4"/>
  </si>
  <si>
    <t>8_5_3</t>
  </si>
  <si>
    <t>（単位：百万円）</t>
  </si>
  <si>
    <t>注４．「項・事項」欄には、整理された事業が計上されている項・大事項を全て記述すること。</t>
    <rPh sb="0" eb="1">
      <t>チュウ</t>
    </rPh>
    <rPh sb="4" eb="5">
      <t>コウ</t>
    </rPh>
    <rPh sb="6" eb="8">
      <t>ジコウ</t>
    </rPh>
    <rPh sb="9" eb="10">
      <t>ラン</t>
    </rPh>
    <rPh sb="13" eb="15">
      <t>セイリ</t>
    </rPh>
    <rPh sb="18" eb="20">
      <t>ジギョウ</t>
    </rPh>
    <rPh sb="21" eb="23">
      <t>ケイジョウ</t>
    </rPh>
    <rPh sb="28" eb="29">
      <t>コウ</t>
    </rPh>
    <rPh sb="30" eb="32">
      <t>ダイジ</t>
    </rPh>
    <rPh sb="32" eb="33">
      <t>コウ</t>
    </rPh>
    <rPh sb="34" eb="35">
      <t>スベ</t>
    </rPh>
    <rPh sb="36" eb="38">
      <t>キジュツ</t>
    </rPh>
    <phoneticPr fontId="4"/>
  </si>
  <si>
    <t>1_c_2_1</t>
  </si>
  <si>
    <t>営繕部</t>
    <rPh sb="0" eb="3">
      <t>エイゼンブ</t>
    </rPh>
    <phoneticPr fontId="4"/>
  </si>
  <si>
    <t>類似経費（３）</t>
    <rPh sb="0" eb="2">
      <t>ルイジ</t>
    </rPh>
    <rPh sb="2" eb="4">
      <t>ケイヒ</t>
    </rPh>
    <phoneticPr fontId="4"/>
  </si>
  <si>
    <t>（項）海難審判費
　（大事項）海難審判に必要な経費</t>
    <rPh sb="1" eb="2">
      <t>コウ</t>
    </rPh>
    <rPh sb="3" eb="5">
      <t>カイナン</t>
    </rPh>
    <rPh sb="5" eb="7">
      <t>シンパン</t>
    </rPh>
    <rPh sb="7" eb="8">
      <t>ヒ</t>
    </rPh>
    <rPh sb="11" eb="13">
      <t>ダイジ</t>
    </rPh>
    <rPh sb="13" eb="14">
      <t>コウ</t>
    </rPh>
    <rPh sb="15" eb="19">
      <t>カイナンシンパン</t>
    </rPh>
    <rPh sb="20" eb="22">
      <t>ヒツヨウ</t>
    </rPh>
    <rPh sb="23" eb="25">
      <t>ケイヒ</t>
    </rPh>
    <phoneticPr fontId="4"/>
  </si>
  <si>
    <t>合　　　　　計</t>
    <rPh sb="0" eb="1">
      <t>ゴウ</t>
    </rPh>
    <rPh sb="6" eb="7">
      <t>ケイ</t>
    </rPh>
    <phoneticPr fontId="4"/>
  </si>
  <si>
    <t>行政事業レビュー推進チームの所見
（概要）</t>
    <rPh sb="0" eb="2">
      <t>ギョウセイ</t>
    </rPh>
    <rPh sb="2" eb="4">
      <t>ジギョウ</t>
    </rPh>
    <rPh sb="8" eb="10">
      <t>スイシン</t>
    </rPh>
    <rPh sb="18" eb="20">
      <t>ガイヨウ</t>
    </rPh>
    <phoneticPr fontId="4"/>
  </si>
  <si>
    <t>1_b_4_3</t>
  </si>
  <si>
    <t>（項）都市再生・地域再生整備事業費
　（大事項）都市再生・地域再生整備事業に必要な経費</t>
  </si>
  <si>
    <t>建築物と地盤に係る構造規定の合理化による都市の再生と強靱化に資する技術開発</t>
    <rPh sb="0" eb="3">
      <t>ケンチクブツ</t>
    </rPh>
    <rPh sb="4" eb="6">
      <t>ジバン</t>
    </rPh>
    <rPh sb="7" eb="8">
      <t>カカ</t>
    </rPh>
    <rPh sb="9" eb="11">
      <t>コウゾウ</t>
    </rPh>
    <rPh sb="11" eb="13">
      <t>キテイ</t>
    </rPh>
    <rPh sb="14" eb="17">
      <t>ゴウリカ</t>
    </rPh>
    <rPh sb="20" eb="22">
      <t>トシ</t>
    </rPh>
    <rPh sb="23" eb="25">
      <t>サイセイ</t>
    </rPh>
    <rPh sb="26" eb="28">
      <t>キョウジン</t>
    </rPh>
    <rPh sb="28" eb="29">
      <t>カ</t>
    </rPh>
    <rPh sb="30" eb="31">
      <t>シ</t>
    </rPh>
    <rPh sb="33" eb="35">
      <t>ギジュツ</t>
    </rPh>
    <rPh sb="35" eb="37">
      <t>カイハツ</t>
    </rPh>
    <phoneticPr fontId="4"/>
  </si>
  <si>
    <t>5_d4_1_3</t>
  </si>
  <si>
    <t>事業
番号</t>
    <rPh sb="0" eb="2">
      <t>ジギョウ</t>
    </rPh>
    <rPh sb="3" eb="5">
      <t>バンゴウ</t>
    </rPh>
    <phoneticPr fontId="4"/>
  </si>
  <si>
    <t>住宅需要変動平準化対策事業</t>
    <rPh sb="0" eb="2">
      <t>ジュウタク</t>
    </rPh>
    <rPh sb="2" eb="4">
      <t>ジュヨウ</t>
    </rPh>
    <rPh sb="4" eb="6">
      <t>ヘンドウ</t>
    </rPh>
    <rPh sb="6" eb="9">
      <t>ヘイジュンカ</t>
    </rPh>
    <rPh sb="9" eb="11">
      <t>タイサク</t>
    </rPh>
    <rPh sb="11" eb="13">
      <t>ジギョウ</t>
    </rPh>
    <phoneticPr fontId="4"/>
  </si>
  <si>
    <t>国際クルーズ旅客受入機能高度化事業</t>
    <rPh sb="0" eb="2">
      <t>コクサイ</t>
    </rPh>
    <rPh sb="6" eb="8">
      <t>リョカク</t>
    </rPh>
    <rPh sb="8" eb="10">
      <t>ウケイ</t>
    </rPh>
    <rPh sb="10" eb="12">
      <t>キノウ</t>
    </rPh>
    <rPh sb="12" eb="15">
      <t>コウドカ</t>
    </rPh>
    <rPh sb="15" eb="17">
      <t>ジギョウ</t>
    </rPh>
    <phoneticPr fontId="4"/>
  </si>
  <si>
    <t>自動車事故による被害者遺族等に対する支援</t>
  </si>
  <si>
    <t>不動産市場整備等推進費・不動産市場の環境整備等の推進に必要な経費</t>
    <rPh sb="0" eb="3">
      <t>フドウサン</t>
    </rPh>
    <rPh sb="3" eb="5">
      <t>シジョウ</t>
    </rPh>
    <rPh sb="5" eb="7">
      <t>セイビ</t>
    </rPh>
    <rPh sb="7" eb="8">
      <t>トウ</t>
    </rPh>
    <rPh sb="8" eb="11">
      <t>スイシンヒ</t>
    </rPh>
    <rPh sb="12" eb="15">
      <t>フドウサン</t>
    </rPh>
    <rPh sb="15" eb="17">
      <t>シジョウ</t>
    </rPh>
    <rPh sb="18" eb="20">
      <t>カンキョウ</t>
    </rPh>
    <rPh sb="20" eb="22">
      <t>セイビ</t>
    </rPh>
    <rPh sb="22" eb="23">
      <t>トウ</t>
    </rPh>
    <rPh sb="24" eb="26">
      <t>スイシン</t>
    </rPh>
    <rPh sb="27" eb="29">
      <t>ヒツヨウ</t>
    </rPh>
    <rPh sb="30" eb="32">
      <t>ケイヒ</t>
    </rPh>
    <phoneticPr fontId="4"/>
  </si>
  <si>
    <t>会計区分</t>
  </si>
  <si>
    <t>船舶による環境汚染防止のための総合対策</t>
    <rPh sb="0" eb="2">
      <t>センパク</t>
    </rPh>
    <rPh sb="5" eb="7">
      <t>カンキョウ</t>
    </rPh>
    <rPh sb="7" eb="9">
      <t>オセン</t>
    </rPh>
    <rPh sb="9" eb="11">
      <t>ボウシ</t>
    </rPh>
    <rPh sb="15" eb="17">
      <t>ソウゴウ</t>
    </rPh>
    <rPh sb="17" eb="19">
      <t>タイサク</t>
    </rPh>
    <phoneticPr fontId="4"/>
  </si>
  <si>
    <t>項・事項</t>
  </si>
  <si>
    <t>4_d2_1</t>
  </si>
  <si>
    <t>水管理・国土保全局　水資源部</t>
    <rPh sb="0" eb="1">
      <t>ミズ</t>
    </rPh>
    <rPh sb="1" eb="3">
      <t>カンリ</t>
    </rPh>
    <rPh sb="4" eb="6">
      <t>コクド</t>
    </rPh>
    <rPh sb="6" eb="8">
      <t>ホゼン</t>
    </rPh>
    <rPh sb="8" eb="9">
      <t>キョク</t>
    </rPh>
    <rPh sb="10" eb="13">
      <t>ミズシゲン</t>
    </rPh>
    <rPh sb="13" eb="14">
      <t>ブ</t>
    </rPh>
    <phoneticPr fontId="4"/>
  </si>
  <si>
    <t>執行可能額</t>
    <rPh sb="0" eb="2">
      <t>シッコウ</t>
    </rPh>
    <rPh sb="2" eb="5">
      <t>カノウガク</t>
    </rPh>
    <phoneticPr fontId="4"/>
  </si>
  <si>
    <t>施策名：３-９　地球温暖化防止等の環境の保全を行う</t>
    <rPh sb="0" eb="2">
      <t>シサク</t>
    </rPh>
    <rPh sb="2" eb="3">
      <t>メイ</t>
    </rPh>
    <rPh sb="8" eb="10">
      <t>チキュウ</t>
    </rPh>
    <rPh sb="10" eb="13">
      <t>オンダンカ</t>
    </rPh>
    <rPh sb="13" eb="15">
      <t>ボウシ</t>
    </rPh>
    <rPh sb="15" eb="16">
      <t>トウ</t>
    </rPh>
    <rPh sb="17" eb="19">
      <t>カンキョウ</t>
    </rPh>
    <rPh sb="20" eb="22">
      <t>ホゼン</t>
    </rPh>
    <rPh sb="23" eb="24">
      <t>オコナ</t>
    </rPh>
    <phoneticPr fontId="4"/>
  </si>
  <si>
    <t>当初予算額</t>
    <rPh sb="0" eb="2">
      <t>トウショ</t>
    </rPh>
    <rPh sb="2" eb="4">
      <t>ヨサン</t>
    </rPh>
    <rPh sb="4" eb="5">
      <t>ガク</t>
    </rPh>
    <phoneticPr fontId="4"/>
  </si>
  <si>
    <t>要求額</t>
    <rPh sb="0" eb="2">
      <t>ヨウキュウ</t>
    </rPh>
    <rPh sb="2" eb="3">
      <t>ガク</t>
    </rPh>
    <phoneticPr fontId="4"/>
  </si>
  <si>
    <t>差引き</t>
    <rPh sb="0" eb="2">
      <t>サシヒ</t>
    </rPh>
    <phoneticPr fontId="4"/>
  </si>
  <si>
    <t>鉄道駅総合改善事業</t>
  </si>
  <si>
    <t>5_c2_2</t>
  </si>
  <si>
    <t>航空路整備事業（航空路監視レーダー施設整備）</t>
    <rPh sb="0" eb="3">
      <t>コウクウロ</t>
    </rPh>
    <rPh sb="3" eb="5">
      <t>セイビ</t>
    </rPh>
    <rPh sb="5" eb="7">
      <t>ジギョウ</t>
    </rPh>
    <rPh sb="8" eb="11">
      <t>コウクウロ</t>
    </rPh>
    <rPh sb="11" eb="13">
      <t>カンシ</t>
    </rPh>
    <rPh sb="17" eb="19">
      <t>シセツ</t>
    </rPh>
    <rPh sb="19" eb="21">
      <t>セイビ</t>
    </rPh>
    <phoneticPr fontId="0"/>
  </si>
  <si>
    <t>（項）運輸安全委員会
　（大事項）公共交通等安全対策に必要な経費</t>
  </si>
  <si>
    <t>災害情報整備推進費・災害時における情報伝達手段等の整備に必要な経費</t>
  </si>
  <si>
    <t>行政事業レビュー対象　計</t>
    <rPh sb="11" eb="12">
      <t>ケイ</t>
    </rPh>
    <phoneticPr fontId="4"/>
  </si>
  <si>
    <t>令和元年度補正予算のみ計上</t>
    <rPh sb="0" eb="2">
      <t>レイワ</t>
    </rPh>
    <rPh sb="2" eb="5">
      <t>ガンネンド</t>
    </rPh>
    <rPh sb="5" eb="7">
      <t>ホセイ</t>
    </rPh>
    <rPh sb="7" eb="9">
      <t>ヨサン</t>
    </rPh>
    <rPh sb="11" eb="13">
      <t>ケイジョウ</t>
    </rPh>
    <phoneticPr fontId="4"/>
  </si>
  <si>
    <t>国際協力、連携等を推進する</t>
    <rPh sb="0" eb="2">
      <t>コクサイ</t>
    </rPh>
    <rPh sb="2" eb="4">
      <t>キョウリョク</t>
    </rPh>
    <rPh sb="5" eb="7">
      <t>レンケイ</t>
    </rPh>
    <rPh sb="7" eb="8">
      <t>トウ</t>
    </rPh>
    <rPh sb="9" eb="11">
      <t>スイシン</t>
    </rPh>
    <phoneticPr fontId="4"/>
  </si>
  <si>
    <t>合　計</t>
    <rPh sb="0" eb="1">
      <t>ア</t>
    </rPh>
    <rPh sb="2" eb="3">
      <t>ケイ</t>
    </rPh>
    <phoneticPr fontId="4"/>
  </si>
  <si>
    <t>不動産証券化の推進に関する経費</t>
    <rPh sb="0" eb="3">
      <t>フドウサン</t>
    </rPh>
    <rPh sb="3" eb="6">
      <t>ショウケンカ</t>
    </rPh>
    <rPh sb="7" eb="9">
      <t>スイシン</t>
    </rPh>
    <rPh sb="10" eb="11">
      <t>カン</t>
    </rPh>
    <rPh sb="13" eb="15">
      <t>ケイヒ</t>
    </rPh>
    <phoneticPr fontId="4"/>
  </si>
  <si>
    <t>施策名：６-２２　国際競争力・地域の自立等を強化する道路ネットワークを形成する</t>
  </si>
  <si>
    <t>（単位：百万円）</t>
    <rPh sb="1" eb="3">
      <t>タンイ</t>
    </rPh>
    <rPh sb="4" eb="7">
      <t>ヒャクマンエン</t>
    </rPh>
    <phoneticPr fontId="4"/>
  </si>
  <si>
    <t>Ｂ</t>
  </si>
  <si>
    <t>4_c_2_2</t>
  </si>
  <si>
    <t>　　　　「行革推進会議」：前年のレビューの取組の中で行政改革推進会議による意見の対象となったもの。</t>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4"/>
  </si>
  <si>
    <t>8_1_2</t>
  </si>
  <si>
    <t>新しい木質材料を活用した混構造建築物の設計・施工技術の開発</t>
  </si>
  <si>
    <t>所見の概要</t>
    <rPh sb="0" eb="2">
      <t>ショケン</t>
    </rPh>
    <rPh sb="3" eb="5">
      <t>ガイヨウ</t>
    </rPh>
    <phoneticPr fontId="4"/>
  </si>
  <si>
    <t>土地収用法に基づく事業認定に必要な経費</t>
    <rPh sb="0" eb="2">
      <t>トチ</t>
    </rPh>
    <rPh sb="2" eb="5">
      <t>シュウヨウホウ</t>
    </rPh>
    <rPh sb="6" eb="7">
      <t>モト</t>
    </rPh>
    <rPh sb="9" eb="11">
      <t>ジギョウ</t>
    </rPh>
    <rPh sb="11" eb="13">
      <t>ニンテイ</t>
    </rPh>
    <rPh sb="14" eb="16">
      <t>ヒツヨウ</t>
    </rPh>
    <rPh sb="17" eb="19">
      <t>ケイヒ</t>
    </rPh>
    <phoneticPr fontId="4"/>
  </si>
  <si>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4"/>
  </si>
  <si>
    <t>（項）道路環境改善事業費
　（大事項）道路環境改善事業に必要な経費
（項）道路交通安全対策事業費
　（大事項）道路更新防災対策事業及び維持管理に必要な経費
　（大事項）道路交通安全対策事業に必要な経費
（項）地域連携道路事業費
　（大事項）地域連携道路事業に必要な経費
（項）道路交通円滑化事業費
　（大事項）道路交通円滑化事業に必要な経費</t>
    <rPh sb="35" eb="36">
      <t>コウ</t>
    </rPh>
    <rPh sb="51" eb="52">
      <t>ダイ</t>
    </rPh>
    <rPh sb="52" eb="54">
      <t>ジコウ</t>
    </rPh>
    <rPh sb="80" eb="81">
      <t>ダイ</t>
    </rPh>
    <rPh sb="81" eb="83">
      <t>ジコウ</t>
    </rPh>
    <rPh sb="102" eb="103">
      <t>コウ</t>
    </rPh>
    <rPh sb="116" eb="117">
      <t>ダイ</t>
    </rPh>
    <rPh sb="117" eb="119">
      <t>ジコウ</t>
    </rPh>
    <rPh sb="136" eb="137">
      <t>コウ</t>
    </rPh>
    <rPh sb="151" eb="152">
      <t>ダイ</t>
    </rPh>
    <rPh sb="152" eb="154">
      <t>ジコウ</t>
    </rPh>
    <phoneticPr fontId="9"/>
  </si>
  <si>
    <t>3_c3_4</t>
  </si>
  <si>
    <t>　</t>
  </si>
  <si>
    <t>平成13年度</t>
    <rPh sb="0" eb="2">
      <t>ヘイセイ</t>
    </rPh>
    <rPh sb="4" eb="6">
      <t>ネンド</t>
    </rPh>
    <phoneticPr fontId="9"/>
  </si>
  <si>
    <t>1_b_3_5</t>
  </si>
  <si>
    <t>施策名</t>
    <rPh sb="0" eb="2">
      <t>シサク</t>
    </rPh>
    <rPh sb="2" eb="3">
      <t>メイ</t>
    </rPh>
    <phoneticPr fontId="4"/>
  </si>
  <si>
    <t>3_c1_1</t>
  </si>
  <si>
    <t>平成19年度</t>
    <rPh sb="0" eb="2">
      <t>ヘイセイ</t>
    </rPh>
    <rPh sb="4" eb="6">
      <t>ネンド</t>
    </rPh>
    <phoneticPr fontId="9"/>
  </si>
  <si>
    <t>地方整備推進費・都市・地域づくりの推進に必要な経費</t>
  </si>
  <si>
    <t>政策評価の体系</t>
    <rPh sb="0" eb="2">
      <t>セイサク</t>
    </rPh>
    <rPh sb="2" eb="4">
      <t>ヒョウカ</t>
    </rPh>
    <rPh sb="5" eb="7">
      <t>タイケイ</t>
    </rPh>
    <phoneticPr fontId="4"/>
  </si>
  <si>
    <t>３つ目</t>
    <rPh sb="2" eb="3">
      <t>メ</t>
    </rPh>
    <phoneticPr fontId="4"/>
  </si>
  <si>
    <t>担当部局庁</t>
    <rPh sb="0" eb="2">
      <t>タントウ</t>
    </rPh>
    <rPh sb="2" eb="4">
      <t>ブキョク</t>
    </rPh>
    <rPh sb="4" eb="5">
      <t>チョウ</t>
    </rPh>
    <phoneticPr fontId="4"/>
  </si>
  <si>
    <t>執行額</t>
    <rPh sb="0" eb="2">
      <t>シッコウ</t>
    </rPh>
    <rPh sb="2" eb="3">
      <t>ガク</t>
    </rPh>
    <phoneticPr fontId="4"/>
  </si>
  <si>
    <t>不動産鑑定士試験経費・登録監督等経費</t>
    <rPh sb="0" eb="3">
      <t>フドウサン</t>
    </rPh>
    <rPh sb="3" eb="6">
      <t>カンテイシ</t>
    </rPh>
    <rPh sb="6" eb="8">
      <t>シケン</t>
    </rPh>
    <rPh sb="8" eb="10">
      <t>ケイヒ</t>
    </rPh>
    <rPh sb="11" eb="13">
      <t>トウロク</t>
    </rPh>
    <rPh sb="13" eb="15">
      <t>カントク</t>
    </rPh>
    <rPh sb="15" eb="16">
      <t>トウ</t>
    </rPh>
    <rPh sb="16" eb="18">
      <t>ケイヒ</t>
    </rPh>
    <phoneticPr fontId="4"/>
  </si>
  <si>
    <t>終了予定なし</t>
    <rPh sb="0" eb="2">
      <t>シュウリョウ</t>
    </rPh>
    <rPh sb="2" eb="4">
      <t>ヨテイ</t>
    </rPh>
    <phoneticPr fontId="4"/>
  </si>
  <si>
    <t>治水海岸事業調査諸費・治水海岸事業調査諸費に必要な経費</t>
    <rPh sb="0" eb="2">
      <t>チスイ</t>
    </rPh>
    <rPh sb="2" eb="4">
      <t>カイガン</t>
    </rPh>
    <rPh sb="4" eb="6">
      <t>ジギョウ</t>
    </rPh>
    <rPh sb="6" eb="8">
      <t>チョウサ</t>
    </rPh>
    <rPh sb="8" eb="10">
      <t>ショヒ</t>
    </rPh>
    <rPh sb="11" eb="13">
      <t>チスイ</t>
    </rPh>
    <rPh sb="13" eb="15">
      <t>カイガン</t>
    </rPh>
    <rPh sb="15" eb="17">
      <t>ジギョウ</t>
    </rPh>
    <rPh sb="17" eb="19">
      <t>チョウサ</t>
    </rPh>
    <rPh sb="19" eb="21">
      <t>ショヒ</t>
    </rPh>
    <rPh sb="22" eb="24">
      <t>ヒツヨウ</t>
    </rPh>
    <rPh sb="25" eb="27">
      <t>ケイヒ</t>
    </rPh>
    <phoneticPr fontId="4"/>
  </si>
  <si>
    <t>1_c_3_5</t>
  </si>
  <si>
    <t>備　考</t>
  </si>
  <si>
    <t>2_b_1_1</t>
  </si>
  <si>
    <t>一般空港等整備事業（補助）</t>
    <rPh sb="0" eb="2">
      <t>イッパン</t>
    </rPh>
    <rPh sb="2" eb="4">
      <t>クウコウ</t>
    </rPh>
    <rPh sb="4" eb="5">
      <t>トウ</t>
    </rPh>
    <rPh sb="5" eb="7">
      <t>セイビ</t>
    </rPh>
    <rPh sb="7" eb="9">
      <t>ジギョウ</t>
    </rPh>
    <rPh sb="10" eb="12">
      <t>ホジョ</t>
    </rPh>
    <phoneticPr fontId="0"/>
  </si>
  <si>
    <t>ESG投資等の動向を踏まえた不動産投資市場の環境整備</t>
  </si>
  <si>
    <t>2_c_3</t>
  </si>
  <si>
    <t>番号</t>
    <rPh sb="0" eb="2">
      <t>バンゴウ</t>
    </rPh>
    <phoneticPr fontId="4"/>
  </si>
  <si>
    <t>6_3</t>
  </si>
  <si>
    <t>国立研究開発法人土木研究所（施設整備）</t>
    <rPh sb="0" eb="2">
      <t>コクリツ</t>
    </rPh>
    <rPh sb="2" eb="4">
      <t>ケンキュウ</t>
    </rPh>
    <rPh sb="4" eb="6">
      <t>カイハツ</t>
    </rPh>
    <rPh sb="6" eb="8">
      <t>ホウジン</t>
    </rPh>
    <rPh sb="8" eb="13">
      <t>ドボクケンキュウジョ</t>
    </rPh>
    <rPh sb="14" eb="16">
      <t>シセツ</t>
    </rPh>
    <rPh sb="16" eb="18">
      <t>セイビ</t>
    </rPh>
    <phoneticPr fontId="4"/>
  </si>
  <si>
    <t>北大西洋流氷監視分担金</t>
    <rPh sb="0" eb="1">
      <t>キタ</t>
    </rPh>
    <rPh sb="1" eb="4">
      <t>タイセイヨウ</t>
    </rPh>
    <rPh sb="4" eb="6">
      <t>リュウヒョウ</t>
    </rPh>
    <rPh sb="6" eb="8">
      <t>カンシ</t>
    </rPh>
    <rPh sb="8" eb="11">
      <t>ブンタンキン</t>
    </rPh>
    <phoneticPr fontId="8"/>
  </si>
  <si>
    <t>航空路整備事業（航空保安施設整備）</t>
    <rPh sb="0" eb="3">
      <t>コウクウロ</t>
    </rPh>
    <rPh sb="3" eb="5">
      <t>セイビ</t>
    </rPh>
    <rPh sb="5" eb="7">
      <t>ジギョウ</t>
    </rPh>
    <rPh sb="8" eb="10">
      <t>コウクウ</t>
    </rPh>
    <rPh sb="10" eb="12">
      <t>ホアン</t>
    </rPh>
    <rPh sb="12" eb="14">
      <t>シセツ</t>
    </rPh>
    <rPh sb="14" eb="16">
      <t>セイビ</t>
    </rPh>
    <phoneticPr fontId="4"/>
  </si>
  <si>
    <t>行政事業レビュー対象外　計</t>
    <rPh sb="12" eb="13">
      <t>ケイ</t>
    </rPh>
    <phoneticPr fontId="4"/>
  </si>
  <si>
    <t>（項）都市・地域づくり推進費
　（大事項）都市・地域づくりの推進に必要な経費</t>
    <rPh sb="1" eb="2">
      <t>コウ</t>
    </rPh>
    <rPh sb="3" eb="5">
      <t>トシ</t>
    </rPh>
    <rPh sb="6" eb="8">
      <t>チイキ</t>
    </rPh>
    <rPh sb="11" eb="14">
      <t>スイシンヒ</t>
    </rPh>
    <rPh sb="17" eb="19">
      <t>ダイジ</t>
    </rPh>
    <rPh sb="19" eb="20">
      <t>コウ</t>
    </rPh>
    <rPh sb="21" eb="23">
      <t>トシ</t>
    </rPh>
    <rPh sb="24" eb="26">
      <t>チイキ</t>
    </rPh>
    <rPh sb="30" eb="32">
      <t>スイシン</t>
    </rPh>
    <rPh sb="33" eb="35">
      <t>ヒツヨウ</t>
    </rPh>
    <rPh sb="36" eb="38">
      <t>ケイヒ</t>
    </rPh>
    <phoneticPr fontId="4"/>
  </si>
  <si>
    <t>3_c4_1</t>
  </si>
  <si>
    <t>5_c1_1</t>
  </si>
  <si>
    <t>令和元年度</t>
    <rPh sb="0" eb="2">
      <t>レイワ</t>
    </rPh>
    <rPh sb="2" eb="4">
      <t>ガンネン</t>
    </rPh>
    <rPh sb="4" eb="5">
      <t>ド</t>
    </rPh>
    <phoneticPr fontId="4"/>
  </si>
  <si>
    <t>住宅ストック維持・向上促進事業</t>
  </si>
  <si>
    <t>建設業における法令遵守の徹底</t>
    <rPh sb="0" eb="3">
      <t>ケンセツギョウ</t>
    </rPh>
    <rPh sb="7" eb="9">
      <t>ホウレイ</t>
    </rPh>
    <rPh sb="9" eb="11">
      <t>ジュンシュ</t>
    </rPh>
    <rPh sb="12" eb="14">
      <t>テッテイ</t>
    </rPh>
    <phoneticPr fontId="4"/>
  </si>
  <si>
    <t>施策名：９-３６　海事産業の市場環境整備・活性化及び人材の確保等を図る</t>
    <rPh sb="0" eb="2">
      <t>シサク</t>
    </rPh>
    <rPh sb="2" eb="3">
      <t>メイ</t>
    </rPh>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4"/>
  </si>
  <si>
    <t>行政事業レビュー推進チームの所見</t>
    <rPh sb="0" eb="2">
      <t>ギョウセイ</t>
    </rPh>
    <rPh sb="2" eb="4">
      <t>ジギョウ</t>
    </rPh>
    <rPh sb="8" eb="10">
      <t>スイシン</t>
    </rPh>
    <rPh sb="14" eb="16">
      <t>ショケン</t>
    </rPh>
    <phoneticPr fontId="4"/>
  </si>
  <si>
    <t>国土交通省</t>
    <rPh sb="0" eb="5">
      <t>コクドコウツウショウ</t>
    </rPh>
    <phoneticPr fontId="4"/>
  </si>
  <si>
    <t>施策名：３-９　地球温暖化防止等の環境の保全を行う</t>
  </si>
  <si>
    <t>事　　業　　名</t>
    <rPh sb="0" eb="1">
      <t>コト</t>
    </rPh>
    <rPh sb="3" eb="4">
      <t>ギョウ</t>
    </rPh>
    <rPh sb="6" eb="7">
      <t>メイ</t>
    </rPh>
    <phoneticPr fontId="4"/>
  </si>
  <si>
    <t>1_b_2_4</t>
  </si>
  <si>
    <t>備　考</t>
    <rPh sb="0" eb="1">
      <t>ソナエ</t>
    </rPh>
    <rPh sb="2" eb="3">
      <t>コウ</t>
    </rPh>
    <phoneticPr fontId="4"/>
  </si>
  <si>
    <t>5_c4_2</t>
  </si>
  <si>
    <t>登録建築物調査機関等に対する立入検査等に関する経費</t>
    <rPh sb="0" eb="2">
      <t>トウロク</t>
    </rPh>
    <rPh sb="2" eb="5">
      <t>ケンチクブツ</t>
    </rPh>
    <rPh sb="5" eb="7">
      <t>チョウサ</t>
    </rPh>
    <rPh sb="7" eb="9">
      <t>キカン</t>
    </rPh>
    <rPh sb="9" eb="10">
      <t>トウ</t>
    </rPh>
    <rPh sb="11" eb="12">
      <t>タイ</t>
    </rPh>
    <rPh sb="14" eb="16">
      <t>タチイリ</t>
    </rPh>
    <rPh sb="16" eb="18">
      <t>ケンサ</t>
    </rPh>
    <rPh sb="18" eb="19">
      <t>トウ</t>
    </rPh>
    <rPh sb="20" eb="21">
      <t>カン</t>
    </rPh>
    <rPh sb="23" eb="25">
      <t>ケイヒ</t>
    </rPh>
    <phoneticPr fontId="4"/>
  </si>
  <si>
    <t>反映内容</t>
  </si>
  <si>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4"/>
  </si>
  <si>
    <t>4_c_2_1</t>
  </si>
  <si>
    <t>海上保安官署施設整備に関する経費</t>
    <rPh sb="0" eb="2">
      <t>カイジョウ</t>
    </rPh>
    <rPh sb="2" eb="4">
      <t>ホアン</t>
    </rPh>
    <rPh sb="4" eb="5">
      <t>カン</t>
    </rPh>
    <rPh sb="5" eb="6">
      <t>ショ</t>
    </rPh>
    <rPh sb="6" eb="8">
      <t>シセツ</t>
    </rPh>
    <rPh sb="8" eb="10">
      <t>セイビ</t>
    </rPh>
    <rPh sb="11" eb="12">
      <t>カン</t>
    </rPh>
    <rPh sb="14" eb="16">
      <t>ケイヒ</t>
    </rPh>
    <phoneticPr fontId="4"/>
  </si>
  <si>
    <t>反映額</t>
    <rPh sb="0" eb="2">
      <t>ハンエイ</t>
    </rPh>
    <rPh sb="2" eb="3">
      <t>ガク</t>
    </rPh>
    <phoneticPr fontId="4"/>
  </si>
  <si>
    <t>海上保安官署共通費・職員等の教育訓練に必要な経費</t>
    <rPh sb="0" eb="2">
      <t>カイジョウ</t>
    </rPh>
    <rPh sb="2" eb="4">
      <t>ホアン</t>
    </rPh>
    <rPh sb="4" eb="6">
      <t>カンショ</t>
    </rPh>
    <rPh sb="6" eb="8">
      <t>キョウツウ</t>
    </rPh>
    <rPh sb="8" eb="9">
      <t>ヒ</t>
    </rPh>
    <rPh sb="10" eb="12">
      <t>ショクイン</t>
    </rPh>
    <rPh sb="12" eb="13">
      <t>トウ</t>
    </rPh>
    <rPh sb="14" eb="16">
      <t>キョウイク</t>
    </rPh>
    <rPh sb="16" eb="18">
      <t>クンレン</t>
    </rPh>
    <rPh sb="19" eb="21">
      <t>ヒツヨウ</t>
    </rPh>
    <rPh sb="22" eb="24">
      <t>ケイヒ</t>
    </rPh>
    <phoneticPr fontId="4"/>
  </si>
  <si>
    <t>4_a4_1_5</t>
  </si>
  <si>
    <t>平成21年度</t>
    <rPh sb="0" eb="2">
      <t>ヘイセイ</t>
    </rPh>
    <rPh sb="4" eb="6">
      <t>ネンド</t>
    </rPh>
    <phoneticPr fontId="4"/>
  </si>
  <si>
    <t>業務取扱費・業務取扱に必要な経費</t>
    <rPh sb="0" eb="2">
      <t>ギョウム</t>
    </rPh>
    <rPh sb="2" eb="4">
      <t>トリアツカイ</t>
    </rPh>
    <rPh sb="4" eb="5">
      <t>ヒ</t>
    </rPh>
    <rPh sb="6" eb="8">
      <t>ギョウム</t>
    </rPh>
    <rPh sb="8" eb="10">
      <t>トリアツカイ</t>
    </rPh>
    <rPh sb="11" eb="13">
      <t>ヒツヨウ</t>
    </rPh>
    <rPh sb="14" eb="16">
      <t>ケイヒ</t>
    </rPh>
    <phoneticPr fontId="4"/>
  </si>
  <si>
    <t>いずれの施策にも関連しないもの</t>
    <rPh sb="4" eb="6">
      <t>シサク</t>
    </rPh>
    <rPh sb="8" eb="10">
      <t>カンレン</t>
    </rPh>
    <phoneticPr fontId="4"/>
  </si>
  <si>
    <t>委託調査</t>
    <rPh sb="0" eb="2">
      <t>イタク</t>
    </rPh>
    <rPh sb="2" eb="4">
      <t>チョウサ</t>
    </rPh>
    <phoneticPr fontId="4"/>
  </si>
  <si>
    <t>モビリティクラウドを活用したシームレスな移動サービスの動向・効果等に関する調査研究</t>
  </si>
  <si>
    <t>　　　　「その他」：上記の基準には該当しないが、行政事業レビュー推進チームが選定したもの。</t>
  </si>
  <si>
    <t>災害後における居住継続のための自立型エネルギーシステムの設計目標に関する研究</t>
  </si>
  <si>
    <t>基金</t>
    <rPh sb="0" eb="2">
      <t>キキン</t>
    </rPh>
    <phoneticPr fontId="4"/>
  </si>
  <si>
    <t>5_b2_1</t>
  </si>
  <si>
    <t>都市局</t>
    <rPh sb="0" eb="3">
      <t>トシキョク</t>
    </rPh>
    <phoneticPr fontId="4"/>
  </si>
  <si>
    <t>高層気象観測</t>
    <rPh sb="0" eb="2">
      <t>コウソウ</t>
    </rPh>
    <rPh sb="2" eb="4">
      <t>キショウ</t>
    </rPh>
    <rPh sb="4" eb="6">
      <t>カンソク</t>
    </rPh>
    <phoneticPr fontId="0"/>
  </si>
  <si>
    <t>○</t>
  </si>
  <si>
    <t>船員の確保・育成等総合対策の推進に必要な経費</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8"/>
  </si>
  <si>
    <t>4_a1_4</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</si>
  <si>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4"/>
  </si>
  <si>
    <t>住宅市場環境整備推進経費</t>
    <rPh sb="0" eb="2">
      <t>ジュウタク</t>
    </rPh>
    <rPh sb="2" eb="4">
      <t>シジョウ</t>
    </rPh>
    <rPh sb="4" eb="6">
      <t>カンキョウ</t>
    </rPh>
    <rPh sb="6" eb="8">
      <t>セイビ</t>
    </rPh>
    <rPh sb="8" eb="10">
      <t>スイシン</t>
    </rPh>
    <rPh sb="10" eb="12">
      <t>ケイヒ</t>
    </rPh>
    <phoneticPr fontId="4"/>
  </si>
  <si>
    <t>4_b12_1</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</si>
  <si>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4"/>
  </si>
  <si>
    <t>（項）再保険及保険費
　（大事項）再保険金及保険金支払等に必要な経費</t>
    <rPh sb="13" eb="14">
      <t>ダイ</t>
    </rPh>
    <phoneticPr fontId="9"/>
  </si>
  <si>
    <t>執行
可能額</t>
    <rPh sb="0" eb="2">
      <t>シッコウ</t>
    </rPh>
    <rPh sb="3" eb="5">
      <t>カノウ</t>
    </rPh>
    <rPh sb="5" eb="6">
      <t>ガク</t>
    </rPh>
    <phoneticPr fontId="4"/>
  </si>
  <si>
    <t>施策名：４-１１　住宅・市街地の防災性を向上する</t>
  </si>
  <si>
    <t>国土政策局</t>
    <rPh sb="0" eb="2">
      <t>コクド</t>
    </rPh>
    <rPh sb="2" eb="5">
      <t>セイサクキョク</t>
    </rPh>
    <phoneticPr fontId="4"/>
  </si>
  <si>
    <t>河川水理調査に必要な経費</t>
    <rPh sb="0" eb="2">
      <t>カセン</t>
    </rPh>
    <rPh sb="2" eb="4">
      <t>スイリ</t>
    </rPh>
    <rPh sb="4" eb="6">
      <t>チョウサ</t>
    </rPh>
    <rPh sb="7" eb="9">
      <t>ヒツヨウ</t>
    </rPh>
    <rPh sb="10" eb="12">
      <t>ケイヒ</t>
    </rPh>
    <phoneticPr fontId="4"/>
  </si>
  <si>
    <t>-</t>
  </si>
  <si>
    <t>平成6年度</t>
    <rPh sb="0" eb="2">
      <t>ヘイセイ</t>
    </rPh>
    <rPh sb="3" eb="5">
      <t>ネンド</t>
    </rPh>
    <phoneticPr fontId="9"/>
  </si>
  <si>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4"/>
  </si>
  <si>
    <t>注３．「執行可能額」欄には、補正後予算額から繰越額、移流用額、予備費等を加除した計数を記載すること。</t>
    <rPh sb="0" eb="1">
      <t>チュウ</t>
    </rPh>
    <rPh sb="4" eb="6">
      <t>シッコウ</t>
    </rPh>
    <rPh sb="6" eb="8">
      <t>カノウ</t>
    </rPh>
    <rPh sb="8" eb="9">
      <t>ガク</t>
    </rPh>
    <rPh sb="10" eb="11">
      <t>ラン</t>
    </rPh>
    <rPh sb="14" eb="16">
      <t>ホセイ</t>
    </rPh>
    <rPh sb="16" eb="17">
      <t>ゴ</t>
    </rPh>
    <rPh sb="17" eb="19">
      <t>ヨサン</t>
    </rPh>
    <rPh sb="19" eb="20">
      <t>ガク</t>
    </rPh>
    <rPh sb="22" eb="24">
      <t>クリコシ</t>
    </rPh>
    <rPh sb="24" eb="25">
      <t>ガク</t>
    </rPh>
    <rPh sb="26" eb="28">
      <t>イリュウ</t>
    </rPh>
    <rPh sb="28" eb="29">
      <t>ヨウ</t>
    </rPh>
    <rPh sb="29" eb="30">
      <t>ガク</t>
    </rPh>
    <rPh sb="31" eb="34">
      <t>ヨビヒ</t>
    </rPh>
    <rPh sb="34" eb="35">
      <t>トウ</t>
    </rPh>
    <rPh sb="36" eb="38">
      <t>カジョ</t>
    </rPh>
    <rPh sb="40" eb="42">
      <t>ケイスウ</t>
    </rPh>
    <rPh sb="43" eb="45">
      <t>キサイ</t>
    </rPh>
    <phoneticPr fontId="4"/>
  </si>
  <si>
    <t>集中的な大雪時の需要抑制・利用抑制に関する対応策の検討</t>
  </si>
  <si>
    <t>事業開始
年度</t>
    <rPh sb="0" eb="2">
      <t>ジギョウ</t>
    </rPh>
    <rPh sb="2" eb="4">
      <t>カイシ</t>
    </rPh>
    <rPh sb="5" eb="7">
      <t>ネンド</t>
    </rPh>
    <phoneticPr fontId="4"/>
  </si>
  <si>
    <t>建設市場整備推進費・建設市場の環境整備の推進に必要な経費</t>
    <rPh sb="0" eb="2">
      <t>ケンセツ</t>
    </rPh>
    <rPh sb="2" eb="4">
      <t>シジョウ</t>
    </rPh>
    <rPh sb="4" eb="6">
      <t>セイビ</t>
    </rPh>
    <rPh sb="6" eb="9">
      <t>スイシンヒ</t>
    </rPh>
    <rPh sb="10" eb="12">
      <t>ケンセツ</t>
    </rPh>
    <rPh sb="12" eb="14">
      <t>シジョウ</t>
    </rPh>
    <rPh sb="15" eb="17">
      <t>カンキョウ</t>
    </rPh>
    <rPh sb="17" eb="19">
      <t>セイビ</t>
    </rPh>
    <rPh sb="20" eb="22">
      <t>スイシン</t>
    </rPh>
    <rPh sb="23" eb="25">
      <t>ヒツヨウ</t>
    </rPh>
    <rPh sb="26" eb="28">
      <t>ケイヒ</t>
    </rPh>
    <phoneticPr fontId="4"/>
  </si>
  <si>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4"/>
  </si>
  <si>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4"/>
  </si>
  <si>
    <t>外部有識者の所見</t>
    <rPh sb="0" eb="2">
      <t>ガイブ</t>
    </rPh>
    <rPh sb="2" eb="4">
      <t>ユウシキ</t>
    </rPh>
    <rPh sb="4" eb="5">
      <t>シャ</t>
    </rPh>
    <rPh sb="6" eb="8">
      <t>ショケン</t>
    </rPh>
    <phoneticPr fontId="4"/>
  </si>
  <si>
    <t>4_a3_5</t>
  </si>
  <si>
    <t>土地取引情報分析等経費</t>
  </si>
  <si>
    <t>（項）住宅防災事業費
　（大事項）住宅防災事業に必要な経費</t>
  </si>
  <si>
    <t>（項）景観形成推進費
　（大事項）景観に優れた国土・観光地づくりの推進に必要な経費</t>
  </si>
  <si>
    <t>３つを超える場合</t>
    <rPh sb="3" eb="4">
      <t>コ</t>
    </rPh>
    <rPh sb="6" eb="8">
      <t>バアイ</t>
    </rPh>
    <phoneticPr fontId="4"/>
  </si>
  <si>
    <t>インバウンドの地方展開に向けたインフラの観光資源化事業（国際観光旅客税財源）</t>
  </si>
  <si>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（項）離島振興事業費
　（大事項）治山事業に必要な経費
  （大事項）砂防事業に必要な経費
  （大事項）港湾事業に必要な経費
　（大事項）港湾環境整備事業に必要な経費　
  （大事項）水道施設整備に必要な経費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（項）離島農業生産基盤整備事業費食料安定供給特別会計へ繰入
　（大事項）農業生産基盤整備事業の財源の食料安定供給特別会計国営土地改良事業勘定へ繰入れに必要な経費
</t>
  </si>
  <si>
    <t>国土交通省</t>
    <rPh sb="0" eb="2">
      <t>コクド</t>
    </rPh>
    <rPh sb="2" eb="5">
      <t>コウツウショウ</t>
    </rPh>
    <phoneticPr fontId="4"/>
  </si>
  <si>
    <t>（項）技術研究開発推進費
　（大事項）社会資本整備関連技術の試験研究等に必要な経費</t>
  </si>
  <si>
    <t>１つ目</t>
    <rPh sb="2" eb="3">
      <t>メ</t>
    </rPh>
    <phoneticPr fontId="4"/>
  </si>
  <si>
    <t>都市局市街地防災推進費</t>
    <rPh sb="0" eb="2">
      <t>トシ</t>
    </rPh>
    <rPh sb="2" eb="3">
      <t>キョク</t>
    </rPh>
    <rPh sb="3" eb="6">
      <t>シガイチ</t>
    </rPh>
    <rPh sb="6" eb="8">
      <t>ボウサイ</t>
    </rPh>
    <rPh sb="8" eb="10">
      <t>スイシン</t>
    </rPh>
    <rPh sb="10" eb="11">
      <t>ヒ</t>
    </rPh>
    <phoneticPr fontId="4"/>
  </si>
  <si>
    <t>２つ目</t>
    <rPh sb="2" eb="3">
      <t>メ</t>
    </rPh>
    <phoneticPr fontId="4"/>
  </si>
  <si>
    <t>（項）国立研究開発法人海上・港湾・航空技術研究所運営費
　（大事項）国立研究開発法人海上・港湾・航空技術研究所運営費交付金に必要な経費</t>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7">
      <t>ウンエイヒ</t>
    </rPh>
    <rPh sb="30" eb="31">
      <t>ダイ</t>
    </rPh>
    <rPh sb="31" eb="33">
      <t>ジコウ</t>
    </rPh>
    <rPh sb="34" eb="36">
      <t>コクリツ</t>
    </rPh>
    <rPh sb="36" eb="38">
      <t>ケンキュウ</t>
    </rPh>
    <rPh sb="38" eb="40">
      <t>カイハツ</t>
    </rPh>
    <rPh sb="40" eb="42">
      <t>ホウジン</t>
    </rPh>
    <rPh sb="42" eb="44">
      <t>カイジョウ</t>
    </rPh>
    <rPh sb="45" eb="47">
      <t>コウワン</t>
    </rPh>
    <rPh sb="48" eb="50">
      <t>コウクウ</t>
    </rPh>
    <rPh sb="50" eb="52">
      <t>ギジュツ</t>
    </rPh>
    <rPh sb="52" eb="55">
      <t>ケンキュウジョ</t>
    </rPh>
    <rPh sb="55" eb="58">
      <t>ウンエイヒ</t>
    </rPh>
    <rPh sb="58" eb="61">
      <t>コウフキン</t>
    </rPh>
    <rPh sb="62" eb="64">
      <t>ヒツヨウ</t>
    </rPh>
    <rPh sb="65" eb="67">
      <t>ケイヒ</t>
    </rPh>
    <phoneticPr fontId="4"/>
  </si>
  <si>
    <t>1_a_1</t>
  </si>
  <si>
    <t>広域周遊観光促進のための観光地域支援事業</t>
    <rPh sb="0" eb="2">
      <t>コウイキ</t>
    </rPh>
    <rPh sb="2" eb="4">
      <t>シュウユウ</t>
    </rPh>
    <rPh sb="4" eb="6">
      <t>カンコウ</t>
    </rPh>
    <rPh sb="6" eb="8">
      <t>ソクシン</t>
    </rPh>
    <rPh sb="12" eb="14">
      <t>カンコウ</t>
    </rPh>
    <rPh sb="14" eb="16">
      <t>チイキ</t>
    </rPh>
    <rPh sb="16" eb="18">
      <t>シエン</t>
    </rPh>
    <rPh sb="18" eb="20">
      <t>ジギョウ</t>
    </rPh>
    <phoneticPr fontId="4"/>
  </si>
  <si>
    <t>住宅市街地総合整備促進等事業</t>
  </si>
  <si>
    <t>2_a_1</t>
  </si>
  <si>
    <t>砂防管理事業</t>
  </si>
  <si>
    <t>4_c_1_2</t>
  </si>
  <si>
    <t>渇水リスク評価手法の検討経費</t>
  </si>
  <si>
    <t xml:space="preserve">(項）気象研究所
（事項）気象業務に関する技術の研究開発に必要な経費
（項）気象官署施設費
（事項）観測施設整備 </t>
    <rPh sb="1" eb="2">
      <t>コウ</t>
    </rPh>
    <rPh sb="3" eb="5">
      <t>キショウ</t>
    </rPh>
    <rPh sb="5" eb="8">
      <t>ケンキュウジョ</t>
    </rPh>
    <rPh sb="10" eb="12">
      <t>ジコウ</t>
    </rPh>
    <rPh sb="13" eb="15">
      <t>キショウ</t>
    </rPh>
    <rPh sb="15" eb="17">
      <t>ギョウム</t>
    </rPh>
    <rPh sb="18" eb="19">
      <t>カン</t>
    </rPh>
    <rPh sb="21" eb="23">
      <t>ギジュツ</t>
    </rPh>
    <rPh sb="24" eb="26">
      <t>ケンキュウ</t>
    </rPh>
    <rPh sb="26" eb="28">
      <t>カイハツ</t>
    </rPh>
    <rPh sb="29" eb="31">
      <t>ヒツヨウ</t>
    </rPh>
    <rPh sb="32" eb="34">
      <t>ケイヒ</t>
    </rPh>
    <phoneticPr fontId="18"/>
  </si>
  <si>
    <t>4_a1_1</t>
  </si>
  <si>
    <t>5_c4_1_6</t>
  </si>
  <si>
    <t>1_a_2</t>
  </si>
  <si>
    <t>国土交通政策研究所</t>
    <rPh sb="0" eb="2">
      <t>コクド</t>
    </rPh>
    <rPh sb="2" eb="4">
      <t>コウツウ</t>
    </rPh>
    <rPh sb="4" eb="6">
      <t>セイサク</t>
    </rPh>
    <rPh sb="6" eb="9">
      <t>ケンキュウジョ</t>
    </rPh>
    <phoneticPr fontId="4"/>
  </si>
  <si>
    <t>海上保安庁</t>
    <rPh sb="0" eb="2">
      <t>カイジョウ</t>
    </rPh>
    <rPh sb="2" eb="5">
      <t>ホアンチョウ</t>
    </rPh>
    <phoneticPr fontId="4"/>
  </si>
  <si>
    <t>世界観光事業分担金</t>
    <rPh sb="0" eb="2">
      <t>セカイ</t>
    </rPh>
    <rPh sb="2" eb="4">
      <t>カンコウ</t>
    </rPh>
    <rPh sb="4" eb="6">
      <t>ジギョウ</t>
    </rPh>
    <rPh sb="6" eb="9">
      <t>ブンタンキン</t>
    </rPh>
    <phoneticPr fontId="4"/>
  </si>
  <si>
    <t>地域活性化推進経費</t>
  </si>
  <si>
    <t>4_a1_2</t>
  </si>
  <si>
    <t>4_b4_1_7</t>
  </si>
  <si>
    <t>1_a_3</t>
  </si>
  <si>
    <t>施策名：４-１０　自然災害による被害を軽減するため、気象情報等の提供及び観測・通信体制を充実する</t>
    <rPh sb="0" eb="2">
      <t>シサク</t>
    </rPh>
    <rPh sb="2" eb="3">
      <t>メイ</t>
    </rPh>
    <rPh sb="9" eb="11">
      <t>シゼン</t>
    </rPh>
    <rPh sb="11" eb="13">
      <t>サイガイ</t>
    </rPh>
    <rPh sb="16" eb="18">
      <t>ヒガイ</t>
    </rPh>
    <rPh sb="19" eb="21">
      <t>ケイゲン</t>
    </rPh>
    <rPh sb="26" eb="28">
      <t>キショウ</t>
    </rPh>
    <rPh sb="28" eb="31">
      <t>ジョウホウナド</t>
    </rPh>
    <rPh sb="32" eb="34">
      <t>テイキョウ</t>
    </rPh>
    <rPh sb="34" eb="35">
      <t>オヨ</t>
    </rPh>
    <rPh sb="36" eb="38">
      <t>カンソク</t>
    </rPh>
    <rPh sb="39" eb="41">
      <t>ツウシン</t>
    </rPh>
    <rPh sb="41" eb="43">
      <t>タイセイ</t>
    </rPh>
    <rPh sb="44" eb="46">
      <t>ジュウジツ</t>
    </rPh>
    <phoneticPr fontId="4"/>
  </si>
  <si>
    <t>2_b_1_2</t>
  </si>
  <si>
    <t>2_b_1_4</t>
  </si>
  <si>
    <t>令和元年度</t>
    <rPh sb="0" eb="2">
      <t>レイワ</t>
    </rPh>
    <rPh sb="2" eb="3">
      <t>モト</t>
    </rPh>
    <rPh sb="3" eb="5">
      <t>ネンド</t>
    </rPh>
    <phoneticPr fontId="4"/>
  </si>
  <si>
    <t>平成23年度</t>
  </si>
  <si>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4"/>
  </si>
  <si>
    <t>4_b3_2</t>
  </si>
  <si>
    <t>令和２年度行政事業レビュー対象外リスト</t>
    <rPh sb="0" eb="2">
      <t>レイワ</t>
    </rPh>
    <rPh sb="3" eb="5">
      <t>ネンド</t>
    </rPh>
    <rPh sb="5" eb="7">
      <t>ギョウセイ</t>
    </rPh>
    <rPh sb="7" eb="9">
      <t>ジギョウ</t>
    </rPh>
    <phoneticPr fontId="4"/>
  </si>
  <si>
    <t>（項）北海道総合開発推進費
　（大事項）北海道総合開発の推進に必要な経費</t>
  </si>
  <si>
    <t>平成20年度</t>
    <rPh sb="0" eb="2">
      <t>ヘイセイ</t>
    </rPh>
    <rPh sb="4" eb="6">
      <t>ネンド</t>
    </rPh>
    <phoneticPr fontId="13"/>
  </si>
  <si>
    <t>4_a1_3</t>
  </si>
  <si>
    <t>施策名：５-１６　自動車事故の被害者の救済を図る</t>
    <rPh sb="0" eb="2">
      <t>シサク</t>
    </rPh>
    <rPh sb="2" eb="3">
      <t>メイ</t>
    </rPh>
    <rPh sb="9" eb="12">
      <t>ジドウシャ</t>
    </rPh>
    <rPh sb="12" eb="14">
      <t>ジコ</t>
    </rPh>
    <rPh sb="15" eb="18">
      <t>ヒガイシャ</t>
    </rPh>
    <rPh sb="19" eb="21">
      <t>キュウサイ</t>
    </rPh>
    <rPh sb="22" eb="23">
      <t>ハカ</t>
    </rPh>
    <phoneticPr fontId="4"/>
  </si>
  <si>
    <t>下水道事業</t>
  </si>
  <si>
    <t>（項）景観形成推進費
　（大事項）景観に優れた国土・観光地づくりの推進に必要な経費</t>
    <rPh sb="1" eb="2">
      <t>コウ</t>
    </rPh>
    <rPh sb="13" eb="14">
      <t>ダイ</t>
    </rPh>
    <rPh sb="14" eb="16">
      <t>ジコウ</t>
    </rPh>
    <phoneticPr fontId="4"/>
  </si>
  <si>
    <t>1_b_1</t>
  </si>
  <si>
    <t>観光地域動向調査事業</t>
    <rPh sb="0" eb="2">
      <t>カンコウ</t>
    </rPh>
    <rPh sb="2" eb="4">
      <t>チイキ</t>
    </rPh>
    <rPh sb="4" eb="6">
      <t>ドウコウ</t>
    </rPh>
    <rPh sb="6" eb="8">
      <t>チョウサ</t>
    </rPh>
    <rPh sb="8" eb="10">
      <t>ジギョウ</t>
    </rPh>
    <phoneticPr fontId="4"/>
  </si>
  <si>
    <t>1_c_3_3</t>
  </si>
  <si>
    <t>昭和31年度</t>
    <rPh sb="0" eb="2">
      <t>ショウワ</t>
    </rPh>
    <rPh sb="4" eb="6">
      <t>ネンド</t>
    </rPh>
    <phoneticPr fontId="9"/>
  </si>
  <si>
    <t>2_b_1_3</t>
  </si>
  <si>
    <t>新宿御苑訪日外国人観光促進事業（国際観光旅客税財源）</t>
    <rPh sb="0" eb="4">
      <t>シンジュクギョエン</t>
    </rPh>
    <rPh sb="4" eb="6">
      <t>ホウニチ</t>
    </rPh>
    <rPh sb="6" eb="9">
      <t>ガイコクジン</t>
    </rPh>
    <rPh sb="9" eb="11">
      <t>カンコウ</t>
    </rPh>
    <rPh sb="11" eb="13">
      <t>ソクシン</t>
    </rPh>
    <rPh sb="13" eb="15">
      <t>ジギョウ</t>
    </rPh>
    <phoneticPr fontId="4"/>
  </si>
  <si>
    <t>水資源開発事業調査諸費・水資源開発事業調査諸費に必要な経費</t>
    <rPh sb="0" eb="1">
      <t>ミズ</t>
    </rPh>
    <rPh sb="1" eb="3">
      <t>シゲン</t>
    </rPh>
    <rPh sb="3" eb="5">
      <t>カイハツ</t>
    </rPh>
    <rPh sb="5" eb="7">
      <t>ジギョウ</t>
    </rPh>
    <rPh sb="7" eb="9">
      <t>チョウサ</t>
    </rPh>
    <rPh sb="9" eb="11">
      <t>ショヒ</t>
    </rPh>
    <rPh sb="12" eb="13">
      <t>ミズ</t>
    </rPh>
    <rPh sb="13" eb="15">
      <t>シゲン</t>
    </rPh>
    <rPh sb="15" eb="17">
      <t>カイハツ</t>
    </rPh>
    <rPh sb="17" eb="19">
      <t>ジギョウ</t>
    </rPh>
    <rPh sb="19" eb="21">
      <t>チョウサ</t>
    </rPh>
    <rPh sb="21" eb="23">
      <t>ショヒ</t>
    </rPh>
    <rPh sb="24" eb="26">
      <t>ヒツヨウ</t>
    </rPh>
    <rPh sb="27" eb="29">
      <t>ケイヒ</t>
    </rPh>
    <phoneticPr fontId="4"/>
  </si>
  <si>
    <t>建設機械施工における環境対策の推進</t>
  </si>
  <si>
    <t>1_b_3_2</t>
  </si>
  <si>
    <t>1_b_2_1</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</si>
  <si>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4"/>
  </si>
  <si>
    <t>4_a1_5</t>
  </si>
  <si>
    <t>2_b_1_5</t>
  </si>
  <si>
    <t>災害対策等に資する測量・観測規程等の策定に関する検討経費</t>
    <rPh sb="0" eb="2">
      <t>サイガイ</t>
    </rPh>
    <rPh sb="2" eb="4">
      <t>タイサク</t>
    </rPh>
    <rPh sb="4" eb="5">
      <t>トウ</t>
    </rPh>
    <rPh sb="6" eb="7">
      <t>シ</t>
    </rPh>
    <rPh sb="9" eb="11">
      <t>ソクリョウ</t>
    </rPh>
    <rPh sb="12" eb="14">
      <t>カンソク</t>
    </rPh>
    <rPh sb="14" eb="17">
      <t>キテイナド</t>
    </rPh>
    <rPh sb="18" eb="20">
      <t>サクテイ</t>
    </rPh>
    <rPh sb="21" eb="22">
      <t>カン</t>
    </rPh>
    <rPh sb="24" eb="26">
      <t>ケントウ</t>
    </rPh>
    <rPh sb="26" eb="28">
      <t>ケイヒ</t>
    </rPh>
    <phoneticPr fontId="4"/>
  </si>
  <si>
    <t>4_a1_6</t>
  </si>
  <si>
    <t>公共交通等安全対策費・公共交通等安全対策に必要な経費</t>
    <rPh sb="0" eb="2">
      <t>コウキョウ</t>
    </rPh>
    <rPh sb="2" eb="4">
      <t>コウツウ</t>
    </rPh>
    <rPh sb="4" eb="5">
      <t>トウ</t>
    </rPh>
    <rPh sb="5" eb="7">
      <t>アンゼン</t>
    </rPh>
    <rPh sb="7" eb="10">
      <t>タイサクヒ</t>
    </rPh>
    <rPh sb="11" eb="13">
      <t>コウキョウ</t>
    </rPh>
    <rPh sb="13" eb="15">
      <t>コウツウ</t>
    </rPh>
    <rPh sb="15" eb="16">
      <t>トウ</t>
    </rPh>
    <rPh sb="16" eb="18">
      <t>アンゼン</t>
    </rPh>
    <rPh sb="18" eb="20">
      <t>タイサク</t>
    </rPh>
    <rPh sb="21" eb="23">
      <t>ヒツヨウ</t>
    </rPh>
    <rPh sb="24" eb="26">
      <t>ケイヒ</t>
    </rPh>
    <phoneticPr fontId="4"/>
  </si>
  <si>
    <t>1_b_2_3</t>
  </si>
  <si>
    <t>社会資本整備・管理等を効果的に推進する</t>
    <rPh sb="0" eb="4">
      <t>シャカイシホン</t>
    </rPh>
    <rPh sb="4" eb="6">
      <t>セイビ</t>
    </rPh>
    <rPh sb="7" eb="10">
      <t>カンリトウ</t>
    </rPh>
    <rPh sb="11" eb="14">
      <t>コウカテキ</t>
    </rPh>
    <rPh sb="15" eb="17">
      <t>スイシン</t>
    </rPh>
    <phoneticPr fontId="4"/>
  </si>
  <si>
    <t>都市局</t>
    <rPh sb="0" eb="2">
      <t>トシ</t>
    </rPh>
    <rPh sb="2" eb="3">
      <t>キョク</t>
    </rPh>
    <phoneticPr fontId="4"/>
  </si>
  <si>
    <t>1_c_3_4</t>
  </si>
  <si>
    <t>2_b_1_6</t>
  </si>
  <si>
    <t>4_a12_1</t>
  </si>
  <si>
    <t>一般会計・国土交通本省</t>
  </si>
  <si>
    <t>（項）技術研究開発推進費
　（大事項）技術研究開発の推進に必要な経費</t>
  </si>
  <si>
    <t>2_b_2_1</t>
  </si>
  <si>
    <t>（項）公共交通等安全対策費
　（大事項）公共交通等安全対策に必要な経費</t>
    <rPh sb="16" eb="17">
      <t>ダイ</t>
    </rPh>
    <phoneticPr fontId="9"/>
  </si>
  <si>
    <t>4_a12_2</t>
  </si>
  <si>
    <t>5_a3_1</t>
  </si>
  <si>
    <t>昭和32年度</t>
    <rPh sb="0" eb="2">
      <t>ショウワ</t>
    </rPh>
    <rPh sb="4" eb="6">
      <t>ネンド</t>
    </rPh>
    <phoneticPr fontId="13"/>
  </si>
  <si>
    <t>1_b_2_5</t>
  </si>
  <si>
    <t>2_b_2_2</t>
  </si>
  <si>
    <t>2_c_7</t>
  </si>
  <si>
    <t>施策名：１-２　住宅の取得・賃貸・管理・修繕が円滑に行われる住宅市場を整備する</t>
  </si>
  <si>
    <t>4_a12_3</t>
  </si>
  <si>
    <t>1_b_2_6</t>
  </si>
  <si>
    <t>3_c4_4</t>
  </si>
  <si>
    <t>昭和27年度</t>
  </si>
  <si>
    <t>空き家対策の担い手強化・連携モデル事業</t>
    <rPh sb="0" eb="1">
      <t>ア</t>
    </rPh>
    <rPh sb="2" eb="3">
      <t>ヤ</t>
    </rPh>
    <rPh sb="3" eb="5">
      <t>タイサク</t>
    </rPh>
    <rPh sb="6" eb="7">
      <t>ニナ</t>
    </rPh>
    <rPh sb="8" eb="9">
      <t>テ</t>
    </rPh>
    <rPh sb="9" eb="11">
      <t>キョウカ</t>
    </rPh>
    <rPh sb="12" eb="14">
      <t>レンケイ</t>
    </rPh>
    <rPh sb="17" eb="19">
      <t>ジギョウ</t>
    </rPh>
    <phoneticPr fontId="9"/>
  </si>
  <si>
    <t>公共交通の安全確保・鉄道の安全性向上、ハイジャック・航空機テロ防止を推進する</t>
    <rPh sb="0" eb="2">
      <t>コウキョウ</t>
    </rPh>
    <rPh sb="2" eb="4">
      <t>コウツウ</t>
    </rPh>
    <rPh sb="5" eb="7">
      <t>アンゼン</t>
    </rPh>
    <rPh sb="7" eb="9">
      <t>カクホ</t>
    </rPh>
    <rPh sb="10" eb="12">
      <t>テツドウ</t>
    </rPh>
    <rPh sb="13" eb="16">
      <t>アンゼンセイ</t>
    </rPh>
    <rPh sb="16" eb="18">
      <t>コウジョウ</t>
    </rPh>
    <rPh sb="26" eb="29">
      <t>コウクウキ</t>
    </rPh>
    <rPh sb="31" eb="33">
      <t>ボウシ</t>
    </rPh>
    <rPh sb="34" eb="36">
      <t>スイシン</t>
    </rPh>
    <phoneticPr fontId="4"/>
  </si>
  <si>
    <t>2_b_2_3</t>
  </si>
  <si>
    <t>取引価格等土地情報の整備・提供推進経費</t>
    <rPh sb="0" eb="2">
      <t>トリヒキ</t>
    </rPh>
    <rPh sb="2" eb="4">
      <t>カカク</t>
    </rPh>
    <rPh sb="4" eb="5">
      <t>トウ</t>
    </rPh>
    <phoneticPr fontId="0"/>
  </si>
  <si>
    <t>3_b_1_7</t>
  </si>
  <si>
    <t>（項）自動車事故対策費
　（大事項）自動車事故対策に必要な経費</t>
  </si>
  <si>
    <t>4_a2_1</t>
  </si>
  <si>
    <t>測量行政調査検討経費</t>
    <rPh sb="0" eb="2">
      <t>ソクリョウ</t>
    </rPh>
    <rPh sb="2" eb="4">
      <t>ギョウセイ</t>
    </rPh>
    <rPh sb="4" eb="6">
      <t>チョウサ</t>
    </rPh>
    <rPh sb="6" eb="8">
      <t>ケントウ</t>
    </rPh>
    <rPh sb="8" eb="10">
      <t>ケイヒ</t>
    </rPh>
    <phoneticPr fontId="4"/>
  </si>
  <si>
    <t>地方整備局共通費・地方整備局一般行政に必要な経費</t>
    <rPh sb="0" eb="2">
      <t>チホウ</t>
    </rPh>
    <rPh sb="2" eb="5">
      <t>セイビキョク</t>
    </rPh>
    <rPh sb="5" eb="7">
      <t>キョウツウ</t>
    </rPh>
    <rPh sb="7" eb="8">
      <t>ヒ</t>
    </rPh>
    <rPh sb="9" eb="11">
      <t>チホウ</t>
    </rPh>
    <rPh sb="11" eb="14">
      <t>セイビキョク</t>
    </rPh>
    <rPh sb="14" eb="16">
      <t>イッパン</t>
    </rPh>
    <rPh sb="16" eb="18">
      <t>ギョウセイ</t>
    </rPh>
    <rPh sb="19" eb="21">
      <t>ヒツヨウ</t>
    </rPh>
    <rPh sb="22" eb="24">
      <t>ケイヒ</t>
    </rPh>
    <phoneticPr fontId="4"/>
  </si>
  <si>
    <t>1_b_3_1</t>
  </si>
  <si>
    <t>4_c_1_7</t>
  </si>
  <si>
    <t>2_b_2_4</t>
  </si>
  <si>
    <t>自動車重量税業務取扱費自動車安全特別会計へ繰入・自動車重量税業務取扱費財源の自動車安全特別会計自動車検査登録勘定へ繰入れに必要な経費</t>
    <rPh sb="0" eb="3">
      <t>ジドウシャ</t>
    </rPh>
    <rPh sb="3" eb="6">
      <t>ジュウリョウゼイ</t>
    </rPh>
    <rPh sb="6" eb="8">
      <t>ギョウム</t>
    </rPh>
    <rPh sb="8" eb="10">
      <t>トリアツカイ</t>
    </rPh>
    <rPh sb="10" eb="11">
      <t>ヒ</t>
    </rPh>
    <rPh sb="11" eb="14">
      <t>ジドウシャ</t>
    </rPh>
    <rPh sb="14" eb="16">
      <t>アンゼン</t>
    </rPh>
    <rPh sb="16" eb="18">
      <t>トクベツ</t>
    </rPh>
    <rPh sb="18" eb="20">
      <t>カイケイ</t>
    </rPh>
    <rPh sb="21" eb="22">
      <t>ク</t>
    </rPh>
    <rPh sb="22" eb="23">
      <t>イ</t>
    </rPh>
    <rPh sb="24" eb="27">
      <t>ジドウシャ</t>
    </rPh>
    <rPh sb="27" eb="30">
      <t>ジュウリョウゼイ</t>
    </rPh>
    <rPh sb="30" eb="32">
      <t>ギョウム</t>
    </rPh>
    <rPh sb="32" eb="34">
      <t>トリアツカイ</t>
    </rPh>
    <rPh sb="34" eb="35">
      <t>ヒ</t>
    </rPh>
    <rPh sb="35" eb="37">
      <t>ザイゲン</t>
    </rPh>
    <rPh sb="38" eb="41">
      <t>ジドウシャ</t>
    </rPh>
    <rPh sb="41" eb="43">
      <t>アンゼン</t>
    </rPh>
    <rPh sb="43" eb="45">
      <t>トクベツ</t>
    </rPh>
    <rPh sb="45" eb="47">
      <t>カイケイ</t>
    </rPh>
    <rPh sb="47" eb="50">
      <t>ジドウシャ</t>
    </rPh>
    <rPh sb="50" eb="52">
      <t>ケンサ</t>
    </rPh>
    <rPh sb="52" eb="54">
      <t>トウロク</t>
    </rPh>
    <rPh sb="54" eb="56">
      <t>カンジョウ</t>
    </rPh>
    <rPh sb="57" eb="59">
      <t>クリイ</t>
    </rPh>
    <rPh sb="61" eb="63">
      <t>ヒツヨウ</t>
    </rPh>
    <rPh sb="64" eb="66">
      <t>ケイヒ</t>
    </rPh>
    <phoneticPr fontId="4"/>
  </si>
  <si>
    <t>自動運転空港除雪車両の導入に関する研究</t>
  </si>
  <si>
    <t>4_a2_2</t>
  </si>
  <si>
    <t>令和２年度新規事業</t>
    <rPh sb="0" eb="2">
      <t>レイワ</t>
    </rPh>
    <rPh sb="5" eb="7">
      <t>シンキ</t>
    </rPh>
    <rPh sb="7" eb="9">
      <t>ジギョウ</t>
    </rPh>
    <phoneticPr fontId="4"/>
  </si>
  <si>
    <t>2_b_2_5</t>
  </si>
  <si>
    <t>5_b3_1</t>
  </si>
  <si>
    <t>巡視船艇の整備に関する経費</t>
    <rPh sb="0" eb="2">
      <t>ジュンシ</t>
    </rPh>
    <rPh sb="2" eb="4">
      <t>センテイ</t>
    </rPh>
    <rPh sb="5" eb="7">
      <t>セイビ</t>
    </rPh>
    <rPh sb="8" eb="9">
      <t>カン</t>
    </rPh>
    <rPh sb="11" eb="13">
      <t>ケイヒ</t>
    </rPh>
    <phoneticPr fontId="4"/>
  </si>
  <si>
    <t>国管理空港の経営改革の推進</t>
    <rPh sb="0" eb="1">
      <t>クニ</t>
    </rPh>
    <rPh sb="1" eb="3">
      <t>カンリ</t>
    </rPh>
    <rPh sb="3" eb="5">
      <t>クウコウ</t>
    </rPh>
    <rPh sb="6" eb="8">
      <t>ケイエイ</t>
    </rPh>
    <rPh sb="8" eb="10">
      <t>カイカク</t>
    </rPh>
    <rPh sb="11" eb="13">
      <t>スイシン</t>
    </rPh>
    <phoneticPr fontId="4"/>
  </si>
  <si>
    <t>4_a2_3</t>
  </si>
  <si>
    <t>4_d4_1_5</t>
  </si>
  <si>
    <t>1_b_3_3</t>
  </si>
  <si>
    <t>4_c_2_4</t>
  </si>
  <si>
    <t>i-Constructionの普及加速</t>
    <rPh sb="15" eb="17">
      <t>フキュウ</t>
    </rPh>
    <rPh sb="17" eb="19">
      <t>カソク</t>
    </rPh>
    <phoneticPr fontId="4"/>
  </si>
  <si>
    <t>世界的水資源問題を踏まえた我が国の対応方策検討調査経費</t>
    <rPh sb="0" eb="3">
      <t>セカイテキ</t>
    </rPh>
    <rPh sb="3" eb="4">
      <t>ミズ</t>
    </rPh>
    <rPh sb="4" eb="6">
      <t>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13"/>
  </si>
  <si>
    <t>平成30年度</t>
    <rPh sb="0" eb="2">
      <t>ヘイセイ</t>
    </rPh>
    <rPh sb="4" eb="6">
      <t>ネンド</t>
    </rPh>
    <phoneticPr fontId="4"/>
  </si>
  <si>
    <t>2_b_2_6</t>
  </si>
  <si>
    <t>昭和23年度</t>
    <rPh sb="0" eb="2">
      <t>ショウワ</t>
    </rPh>
    <rPh sb="4" eb="6">
      <t>ネンド</t>
    </rPh>
    <phoneticPr fontId="9"/>
  </si>
  <si>
    <t>5_d1_1</t>
  </si>
  <si>
    <t>4_a2_4</t>
  </si>
  <si>
    <t>4_b4_1_1</t>
  </si>
  <si>
    <t>8_2_3</t>
  </si>
  <si>
    <t>1_b_3_4</t>
  </si>
  <si>
    <t>3_b_4</t>
  </si>
  <si>
    <t>7_a_3</t>
  </si>
  <si>
    <t>2_b_3</t>
  </si>
  <si>
    <t>地域公共交通の維持・活性化推進</t>
  </si>
  <si>
    <t>4_a2_5</t>
  </si>
  <si>
    <t>建築情報システム高度化促進事業</t>
    <rPh sb="0" eb="2">
      <t>ケンチク</t>
    </rPh>
    <rPh sb="2" eb="4">
      <t>ジョウホウ</t>
    </rPh>
    <rPh sb="8" eb="11">
      <t>コウドカ</t>
    </rPh>
    <rPh sb="11" eb="13">
      <t>ソクシン</t>
    </rPh>
    <rPh sb="13" eb="15">
      <t>ジギョウ</t>
    </rPh>
    <phoneticPr fontId="4"/>
  </si>
  <si>
    <t>　　　　「年度内に改善を検討」：令和２年度の点検の結果、令和３年度予算概算要求の金額に反映は行わないものの、令和２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4"/>
  </si>
  <si>
    <t>歩行者移動支援の普及・活用の推進</t>
    <rPh sb="0" eb="3">
      <t>ホコウシャ</t>
    </rPh>
    <rPh sb="3" eb="5">
      <t>イドウ</t>
    </rPh>
    <rPh sb="5" eb="7">
      <t>シエン</t>
    </rPh>
    <rPh sb="8" eb="10">
      <t>フキュウ</t>
    </rPh>
    <rPh sb="11" eb="13">
      <t>カツヨウ</t>
    </rPh>
    <rPh sb="14" eb="16">
      <t>スイシン</t>
    </rPh>
    <phoneticPr fontId="4"/>
  </si>
  <si>
    <t>2_c_1</t>
  </si>
  <si>
    <t>3_b_3</t>
  </si>
  <si>
    <t>（項）国土技術政策総合研究所施設費
　（大事項）国土技術政策総合研究所施設整備に必要な経費</t>
  </si>
  <si>
    <t>自動車道の保安監査</t>
    <rPh sb="0" eb="3">
      <t>ジドウシャ</t>
    </rPh>
    <rPh sb="3" eb="4">
      <t>ミチ</t>
    </rPh>
    <rPh sb="5" eb="7">
      <t>ホアン</t>
    </rPh>
    <rPh sb="7" eb="9">
      <t>カンサ</t>
    </rPh>
    <phoneticPr fontId="4"/>
  </si>
  <si>
    <t>水門・陸閘等の閉鎖に係る共通認識形成に必要な経費</t>
  </si>
  <si>
    <t>4_a2_6</t>
  </si>
  <si>
    <t>1_b_3_6</t>
  </si>
  <si>
    <t>2_c_2</t>
  </si>
  <si>
    <t>5_c3_1</t>
  </si>
  <si>
    <t>水源地域対策基本問題調査費</t>
    <rPh sb="0" eb="4">
      <t>スイゲンチイキ</t>
    </rPh>
    <rPh sb="4" eb="6">
      <t>タイサク</t>
    </rPh>
    <rPh sb="6" eb="8">
      <t>キホン</t>
    </rPh>
    <rPh sb="8" eb="10">
      <t>モンダイ</t>
    </rPh>
    <rPh sb="10" eb="12">
      <t>チョウサ</t>
    </rPh>
    <rPh sb="12" eb="13">
      <t>ヒ</t>
    </rPh>
    <phoneticPr fontId="4"/>
  </si>
  <si>
    <t>4_a3_1</t>
  </si>
  <si>
    <t>1_b_4_1</t>
  </si>
  <si>
    <t>8_5_1</t>
  </si>
  <si>
    <t>昭和43年度</t>
  </si>
  <si>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rPh sb="49" eb="50">
      <t>コウ</t>
    </rPh>
    <rPh sb="51" eb="53">
      <t>キショウ</t>
    </rPh>
    <rPh sb="53" eb="55">
      <t>カンショ</t>
    </rPh>
    <rPh sb="55" eb="58">
      <t>シセツヒ</t>
    </rPh>
    <rPh sb="60" eb="62">
      <t>ジコウ</t>
    </rPh>
    <rPh sb="63" eb="65">
      <t>キショウ</t>
    </rPh>
    <rPh sb="65" eb="67">
      <t>カンショ</t>
    </rPh>
    <rPh sb="67" eb="69">
      <t>シセツ</t>
    </rPh>
    <rPh sb="69" eb="71">
      <t>セイビ</t>
    </rPh>
    <rPh sb="72" eb="74">
      <t>ヒツヨウ</t>
    </rPh>
    <rPh sb="75" eb="77">
      <t>ケイヒ</t>
    </rPh>
    <phoneticPr fontId="4"/>
  </si>
  <si>
    <t>4_a3_2</t>
  </si>
  <si>
    <t>4_a3_4</t>
  </si>
  <si>
    <t>ICT施工技術支援者育成等経費</t>
    <rPh sb="3" eb="5">
      <t>セコウ</t>
    </rPh>
    <rPh sb="5" eb="7">
      <t>ギジュツ</t>
    </rPh>
    <rPh sb="7" eb="9">
      <t>シエン</t>
    </rPh>
    <rPh sb="9" eb="10">
      <t>シャ</t>
    </rPh>
    <rPh sb="10" eb="12">
      <t>イクセイ</t>
    </rPh>
    <rPh sb="12" eb="13">
      <t>トウ</t>
    </rPh>
    <rPh sb="13" eb="15">
      <t>ケイヒ</t>
    </rPh>
    <phoneticPr fontId="4"/>
  </si>
  <si>
    <t>1_b_4_2</t>
  </si>
  <si>
    <t>地震予知連絡会経費</t>
    <rPh sb="0" eb="2">
      <t>ジシン</t>
    </rPh>
    <rPh sb="2" eb="4">
      <t>ヨチ</t>
    </rPh>
    <rPh sb="4" eb="6">
      <t>レンラク</t>
    </rPh>
    <rPh sb="6" eb="7">
      <t>カイ</t>
    </rPh>
    <rPh sb="7" eb="9">
      <t>ケイヒ</t>
    </rPh>
    <phoneticPr fontId="4"/>
  </si>
  <si>
    <t>噴火時の緊急調査及び緊急ハード対策に関するマニュアルの作成経費</t>
    <rPh sb="0" eb="2">
      <t>フンカ</t>
    </rPh>
    <rPh sb="2" eb="3">
      <t>ジ</t>
    </rPh>
    <rPh sb="4" eb="6">
      <t>キンキュウ</t>
    </rPh>
    <rPh sb="6" eb="8">
      <t>チョウサ</t>
    </rPh>
    <rPh sb="8" eb="9">
      <t>オヨ</t>
    </rPh>
    <rPh sb="10" eb="12">
      <t>キンキュウ</t>
    </rPh>
    <rPh sb="15" eb="17">
      <t>タイサク</t>
    </rPh>
    <rPh sb="18" eb="19">
      <t>カン</t>
    </rPh>
    <rPh sb="27" eb="29">
      <t>サクセイ</t>
    </rPh>
    <rPh sb="29" eb="31">
      <t>ケイヒ</t>
    </rPh>
    <phoneticPr fontId="4"/>
  </si>
  <si>
    <t>2_c_4</t>
  </si>
  <si>
    <t>昭和61年度</t>
    <rPh sb="0" eb="2">
      <t>ショウワ</t>
    </rPh>
    <rPh sb="4" eb="6">
      <t>ネンド</t>
    </rPh>
    <phoneticPr fontId="4"/>
  </si>
  <si>
    <t>地理地殻活動の研究に必要な経費は、調査研究評価経費を除いたものとして登録されている</t>
    <rPh sb="0" eb="2">
      <t>チリ</t>
    </rPh>
    <rPh sb="2" eb="4">
      <t>チカク</t>
    </rPh>
    <rPh sb="4" eb="6">
      <t>カツドウ</t>
    </rPh>
    <rPh sb="7" eb="9">
      <t>ケンキュウ</t>
    </rPh>
    <rPh sb="10" eb="12">
      <t>ヒツヨウ</t>
    </rPh>
    <rPh sb="13" eb="15">
      <t>ケイヒ</t>
    </rPh>
    <rPh sb="17" eb="19">
      <t>チョウサ</t>
    </rPh>
    <rPh sb="19" eb="21">
      <t>ケンキュウ</t>
    </rPh>
    <rPh sb="21" eb="23">
      <t>ヒョウカ</t>
    </rPh>
    <rPh sb="23" eb="25">
      <t>ケイヒ</t>
    </rPh>
    <rPh sb="26" eb="27">
      <t>ノゾ</t>
    </rPh>
    <rPh sb="34" eb="36">
      <t>トウロク</t>
    </rPh>
    <phoneticPr fontId="4"/>
  </si>
  <si>
    <t>下水処理場におけるICTを活用した広域管理検討経費</t>
  </si>
  <si>
    <t>4_a3_3</t>
  </si>
  <si>
    <t>令和元年度
補正後予算額</t>
    <rPh sb="0" eb="2">
      <t>レイワ</t>
    </rPh>
    <rPh sb="2" eb="4">
      <t>ガンネン</t>
    </rPh>
    <phoneticPr fontId="4"/>
  </si>
  <si>
    <t>（項）国際協力費
　（大事項）国際協力に必要な経費</t>
    <rPh sb="1" eb="2">
      <t>コウ</t>
    </rPh>
    <rPh sb="3" eb="5">
      <t>コクサイ</t>
    </rPh>
    <rPh sb="5" eb="8">
      <t>キョウリョクヒ</t>
    </rPh>
    <rPh sb="11" eb="13">
      <t>ダイジ</t>
    </rPh>
    <rPh sb="13" eb="14">
      <t>コウ</t>
    </rPh>
    <rPh sb="15" eb="17">
      <t>コクサイ</t>
    </rPh>
    <rPh sb="17" eb="19">
      <t>キョウリョク</t>
    </rPh>
    <rPh sb="20" eb="22">
      <t>ヒツヨウ</t>
    </rPh>
    <rPh sb="23" eb="25">
      <t>ケイヒ</t>
    </rPh>
    <phoneticPr fontId="4"/>
  </si>
  <si>
    <t>2_c_5</t>
  </si>
  <si>
    <t>一般会計</t>
  </si>
  <si>
    <t>地方航空局共通費・地方航空局一般行政に必要な経費</t>
    <rPh sb="0" eb="2">
      <t>チホウ</t>
    </rPh>
    <rPh sb="2" eb="5">
      <t>コウクウキョク</t>
    </rPh>
    <rPh sb="5" eb="7">
      <t>キョウツウ</t>
    </rPh>
    <rPh sb="7" eb="8">
      <t>ヒ</t>
    </rPh>
    <rPh sb="9" eb="11">
      <t>チホウ</t>
    </rPh>
    <rPh sb="11" eb="14">
      <t>コウクウキョク</t>
    </rPh>
    <rPh sb="14" eb="16">
      <t>イッパン</t>
    </rPh>
    <rPh sb="16" eb="18">
      <t>ギョウセイ</t>
    </rPh>
    <rPh sb="19" eb="21">
      <t>ヒツヨウ</t>
    </rPh>
    <rPh sb="22" eb="24">
      <t>ケイヒ</t>
    </rPh>
    <phoneticPr fontId="4"/>
  </si>
  <si>
    <t>北海道開発局共通費・北海道開発局一般行政に必要な経費</t>
    <rPh sb="0" eb="3">
      <t>ホッカイドウ</t>
    </rPh>
    <rPh sb="3" eb="6">
      <t>カイハツキョク</t>
    </rPh>
    <rPh sb="6" eb="8">
      <t>キョウツウ</t>
    </rPh>
    <rPh sb="8" eb="9">
      <t>ヒ</t>
    </rPh>
    <rPh sb="10" eb="13">
      <t>ホッカイドウ</t>
    </rPh>
    <rPh sb="13" eb="16">
      <t>カイハツキョク</t>
    </rPh>
    <rPh sb="16" eb="18">
      <t>イッパン</t>
    </rPh>
    <rPh sb="18" eb="20">
      <t>ギョウセイ</t>
    </rPh>
    <rPh sb="21" eb="23">
      <t>ヒツヨウ</t>
    </rPh>
    <rPh sb="24" eb="26">
      <t>ケイヒ</t>
    </rPh>
    <phoneticPr fontId="4"/>
  </si>
  <si>
    <t>施策名：１０-４０　北海道総合開発を推進する</t>
    <rPh sb="0" eb="2">
      <t>シサク</t>
    </rPh>
    <rPh sb="2" eb="3">
      <t>メイ</t>
    </rPh>
    <rPh sb="10" eb="13">
      <t>ホッカイドウ</t>
    </rPh>
    <rPh sb="13" eb="15">
      <t>ソウゴウ</t>
    </rPh>
    <rPh sb="15" eb="17">
      <t>カイハツ</t>
    </rPh>
    <rPh sb="18" eb="20">
      <t>スイシン</t>
    </rPh>
    <phoneticPr fontId="4"/>
  </si>
  <si>
    <t>5_c4_1_5</t>
  </si>
  <si>
    <t>（項）空港整備事業費
　（大事項）空港整備事業に必要な経費
（項）北海道空港整備事業費
　（大事項）空港整備事業に必要な経費</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</si>
  <si>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北方領土隣接地域振興等経費
(北方領土隣接地域振興等事業推進費補助金）</t>
    <rPh sb="0" eb="2">
      <t>ホッポウ</t>
    </rPh>
    <rPh sb="2" eb="4">
      <t>リョウド</t>
    </rPh>
    <rPh sb="4" eb="6">
      <t>リンセツ</t>
    </rPh>
    <rPh sb="6" eb="8">
      <t>チイキ</t>
    </rPh>
    <rPh sb="8" eb="11">
      <t>シンコウナド</t>
    </rPh>
    <rPh sb="11" eb="13">
      <t>ケイヒ</t>
    </rPh>
    <rPh sb="15" eb="17">
      <t>ホッポウ</t>
    </rPh>
    <rPh sb="17" eb="19">
      <t>リョウド</t>
    </rPh>
    <rPh sb="19" eb="21">
      <t>リンセツ</t>
    </rPh>
    <rPh sb="21" eb="23">
      <t>チイキ</t>
    </rPh>
    <rPh sb="23" eb="26">
      <t>シンコウナド</t>
    </rPh>
    <rPh sb="26" eb="28">
      <t>ジギョウ</t>
    </rPh>
    <rPh sb="28" eb="30">
      <t>スイシン</t>
    </rPh>
    <rPh sb="30" eb="31">
      <t>ヒ</t>
    </rPh>
    <rPh sb="31" eb="34">
      <t>ホジョキン</t>
    </rPh>
    <phoneticPr fontId="4"/>
  </si>
  <si>
    <t>平成2年度</t>
    <rPh sb="0" eb="2">
      <t>ヘイセイ</t>
    </rPh>
    <rPh sb="3" eb="5">
      <t>ネンド</t>
    </rPh>
    <phoneticPr fontId="18"/>
  </si>
  <si>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rPh sb="55" eb="57">
      <t>コウキョウ</t>
    </rPh>
    <phoneticPr fontId="13"/>
  </si>
  <si>
    <t>1_b_4_4</t>
  </si>
  <si>
    <t>インフラシステム海外展開における日本の都市課題克服実績の活用に関する調査研究</t>
  </si>
  <si>
    <t>2_c_6</t>
  </si>
  <si>
    <t>観光地における新規市場の開拓・多角化に向けた実証事業</t>
    <rPh sb="0" eb="3">
      <t>カンコウチ</t>
    </rPh>
    <rPh sb="7" eb="9">
      <t>シンキ</t>
    </rPh>
    <rPh sb="9" eb="11">
      <t>シジョウ</t>
    </rPh>
    <rPh sb="12" eb="14">
      <t>カイタク</t>
    </rPh>
    <rPh sb="15" eb="18">
      <t>タカクカ</t>
    </rPh>
    <rPh sb="19" eb="20">
      <t>ム</t>
    </rPh>
    <rPh sb="22" eb="24">
      <t>ジッショウ</t>
    </rPh>
    <rPh sb="24" eb="26">
      <t>ジギョウ</t>
    </rPh>
    <phoneticPr fontId="4"/>
  </si>
  <si>
    <t>5_a1_2</t>
  </si>
  <si>
    <t>建設業者及び宅建業者に対する監督検査旅費</t>
    <rPh sb="0" eb="2">
      <t>ケンセツ</t>
    </rPh>
    <rPh sb="2" eb="4">
      <t>ギョウシャ</t>
    </rPh>
    <rPh sb="4" eb="5">
      <t>オヨ</t>
    </rPh>
    <rPh sb="6" eb="8">
      <t>タッケン</t>
    </rPh>
    <rPh sb="8" eb="10">
      <t>ギョウシャ</t>
    </rPh>
    <rPh sb="11" eb="12">
      <t>タイ</t>
    </rPh>
    <rPh sb="14" eb="16">
      <t>カントク</t>
    </rPh>
    <rPh sb="16" eb="18">
      <t>ケンサ</t>
    </rPh>
    <rPh sb="18" eb="20">
      <t>リョヒ</t>
    </rPh>
    <phoneticPr fontId="4"/>
  </si>
  <si>
    <t>昭和53年度</t>
    <rPh sb="0" eb="2">
      <t>ショウワ</t>
    </rPh>
    <rPh sb="4" eb="6">
      <t>ネンド</t>
    </rPh>
    <phoneticPr fontId="13"/>
  </si>
  <si>
    <t>昭和56年度</t>
  </si>
  <si>
    <t>1_b_4_5</t>
  </si>
  <si>
    <t>昭和56年度</t>
    <rPh sb="0" eb="2">
      <t>ショウワ</t>
    </rPh>
    <rPh sb="4" eb="5">
      <t>ネン</t>
    </rPh>
    <rPh sb="5" eb="6">
      <t>ド</t>
    </rPh>
    <phoneticPr fontId="9"/>
  </si>
  <si>
    <t>4_b12_3</t>
  </si>
  <si>
    <t>道路事業（直轄・維持等）</t>
    <rPh sb="0" eb="2">
      <t>ドウロ</t>
    </rPh>
    <rPh sb="2" eb="4">
      <t>ジギョウ</t>
    </rPh>
    <rPh sb="5" eb="7">
      <t>チョッカツ</t>
    </rPh>
    <rPh sb="10" eb="11">
      <t>トウ</t>
    </rPh>
    <phoneticPr fontId="4"/>
  </si>
  <si>
    <t>検定関係経費（土木施工管理技術）</t>
    <rPh sb="0" eb="2">
      <t>ケンテイ</t>
    </rPh>
    <rPh sb="2" eb="4">
      <t>カンケイ</t>
    </rPh>
    <rPh sb="4" eb="6">
      <t>ケイヒ</t>
    </rPh>
    <rPh sb="7" eb="9">
      <t>ドボク</t>
    </rPh>
    <rPh sb="9" eb="11">
      <t>セコウ</t>
    </rPh>
    <rPh sb="11" eb="13">
      <t>カンリ</t>
    </rPh>
    <rPh sb="13" eb="15">
      <t>ギジュツ</t>
    </rPh>
    <phoneticPr fontId="4"/>
  </si>
  <si>
    <t>4_a3_6</t>
  </si>
  <si>
    <t>8_2_6</t>
  </si>
  <si>
    <t>1_b_4_6</t>
  </si>
  <si>
    <t>3_a_1</t>
  </si>
  <si>
    <t>（項）砂防事業費
　（大事項）砂防事業に必要な経費</t>
  </si>
  <si>
    <t>施策名：４-１１　住宅・市街地の防災性を向上する</t>
    <rPh sb="0" eb="2">
      <t>シサク</t>
    </rPh>
    <rPh sb="2" eb="3">
      <t>メイ</t>
    </rPh>
    <rPh sb="9" eb="11">
      <t>ジュウタク</t>
    </rPh>
    <rPh sb="12" eb="15">
      <t>シガイチ</t>
    </rPh>
    <rPh sb="16" eb="18">
      <t>ボウサイ</t>
    </rPh>
    <rPh sb="18" eb="19">
      <t>セイ</t>
    </rPh>
    <rPh sb="20" eb="22">
      <t>コウジョウ</t>
    </rPh>
    <phoneticPr fontId="4"/>
  </si>
  <si>
    <t>4_a3_7</t>
  </si>
  <si>
    <t>1_c_1</t>
  </si>
  <si>
    <t>平成20年度</t>
  </si>
  <si>
    <t>平成19年度</t>
    <rPh sb="0" eb="2">
      <t>ヘイセイ</t>
    </rPh>
    <rPh sb="4" eb="6">
      <t>ネンド</t>
    </rPh>
    <phoneticPr fontId="13"/>
  </si>
  <si>
    <t>3_a_2</t>
  </si>
  <si>
    <t>自動車局</t>
    <rPh sb="0" eb="4">
      <t>ジドウシャキョク</t>
    </rPh>
    <phoneticPr fontId="4"/>
  </si>
  <si>
    <t>道路局</t>
    <rPh sb="0" eb="3">
      <t>ドウロキョク</t>
    </rPh>
    <phoneticPr fontId="4"/>
  </si>
  <si>
    <t>防災地理調査経費</t>
  </si>
  <si>
    <t>4_a3_8</t>
  </si>
  <si>
    <t>防災協働対話を通じた水防災技術の国際展開強化のための調査検討経費</t>
    <rPh sb="0" eb="2">
      <t>ボウサイ</t>
    </rPh>
    <rPh sb="2" eb="4">
      <t>キョウドウ</t>
    </rPh>
    <rPh sb="4" eb="6">
      <t>タイワ</t>
    </rPh>
    <rPh sb="7" eb="8">
      <t>ツウ</t>
    </rPh>
    <rPh sb="10" eb="11">
      <t>ミズ</t>
    </rPh>
    <rPh sb="11" eb="13">
      <t>ボウサイ</t>
    </rPh>
    <rPh sb="13" eb="15">
      <t>ギジュツ</t>
    </rPh>
    <rPh sb="16" eb="18">
      <t>コクサイ</t>
    </rPh>
    <rPh sb="18" eb="20">
      <t>テンカイ</t>
    </rPh>
    <rPh sb="20" eb="22">
      <t>キョウカ</t>
    </rPh>
    <rPh sb="26" eb="28">
      <t>チョウサ</t>
    </rPh>
    <rPh sb="28" eb="30">
      <t>ケントウ</t>
    </rPh>
    <rPh sb="30" eb="32">
      <t>ケイヒ</t>
    </rPh>
    <phoneticPr fontId="4"/>
  </si>
  <si>
    <t>立体道路制度を推進するための調査検討業務</t>
  </si>
  <si>
    <t>3_b_1_1</t>
  </si>
  <si>
    <t>4_a4_1_1</t>
  </si>
  <si>
    <t>1_c_2_2</t>
  </si>
  <si>
    <t>1_c_3_8</t>
  </si>
  <si>
    <t>5_b4_1_5</t>
  </si>
  <si>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4"/>
  </si>
  <si>
    <t>令和3年度</t>
    <rPh sb="0" eb="2">
      <t>レイワ</t>
    </rPh>
    <rPh sb="3" eb="5">
      <t>ネンド</t>
    </rPh>
    <phoneticPr fontId="9"/>
  </si>
  <si>
    <t>3_b_1_2</t>
  </si>
  <si>
    <t>4_a4_1_2</t>
  </si>
  <si>
    <t>高精度測位技術を活用した自動離着桟システムに関する技術開発</t>
    <rPh sb="0" eb="3">
      <t>コウセイド</t>
    </rPh>
    <rPh sb="3" eb="5">
      <t>ソクイ</t>
    </rPh>
    <rPh sb="5" eb="7">
      <t>ギジュツ</t>
    </rPh>
    <rPh sb="8" eb="10">
      <t>カツヨウ</t>
    </rPh>
    <rPh sb="12" eb="14">
      <t>ジドウ</t>
    </rPh>
    <rPh sb="14" eb="15">
      <t>ハナレ</t>
    </rPh>
    <rPh sb="15" eb="16">
      <t>チャク</t>
    </rPh>
    <rPh sb="16" eb="17">
      <t>サン</t>
    </rPh>
    <rPh sb="22" eb="23">
      <t>カン</t>
    </rPh>
    <rPh sb="25" eb="27">
      <t>ギジュツ</t>
    </rPh>
    <rPh sb="27" eb="29">
      <t>カイハツ</t>
    </rPh>
    <phoneticPr fontId="4"/>
  </si>
  <si>
    <t>（項）北海道開発局施設費
　（大事項）北海道開発局施設整備に必要な経費</t>
  </si>
  <si>
    <t>1_c_2_3</t>
  </si>
  <si>
    <t>平成25年度</t>
    <rPh sb="0" eb="2">
      <t>ヘイセイ</t>
    </rPh>
    <rPh sb="4" eb="6">
      <t>ネンド</t>
    </rPh>
    <phoneticPr fontId="9"/>
  </si>
  <si>
    <t>3_b_1_3</t>
  </si>
  <si>
    <t>4_b3_6</t>
  </si>
  <si>
    <t>5_a3_2</t>
  </si>
  <si>
    <t>4_a4_1_3</t>
  </si>
  <si>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rPh sb="39" eb="40">
      <t>コウ</t>
    </rPh>
    <rPh sb="41" eb="43">
      <t>チホウ</t>
    </rPh>
    <rPh sb="43" eb="45">
      <t>セイビ</t>
    </rPh>
    <rPh sb="45" eb="48">
      <t>スイシンヒ</t>
    </rPh>
    <rPh sb="51" eb="53">
      <t>ダイジ</t>
    </rPh>
    <rPh sb="53" eb="54">
      <t>コウ</t>
    </rPh>
    <rPh sb="55" eb="57">
      <t>ケンセツ</t>
    </rPh>
    <rPh sb="57" eb="59">
      <t>シジョウ</t>
    </rPh>
    <rPh sb="60" eb="62">
      <t>カンキョウ</t>
    </rPh>
    <rPh sb="62" eb="64">
      <t>セイビ</t>
    </rPh>
    <rPh sb="65" eb="67">
      <t>スイシン</t>
    </rPh>
    <rPh sb="68" eb="70">
      <t>ヒツヨウ</t>
    </rPh>
    <rPh sb="71" eb="73">
      <t>ケイヒ</t>
    </rPh>
    <phoneticPr fontId="4"/>
  </si>
  <si>
    <t>令和５年度</t>
    <rPh sb="0" eb="2">
      <t>レイワ</t>
    </rPh>
    <rPh sb="3" eb="4">
      <t>ネン</t>
    </rPh>
    <rPh sb="4" eb="5">
      <t>ド</t>
    </rPh>
    <phoneticPr fontId="4"/>
  </si>
  <si>
    <t>4_c_1_3</t>
  </si>
  <si>
    <t>5_d4_1_1</t>
  </si>
  <si>
    <t>国土形成推進費・総合的な国土形成の推進に必要な経費</t>
    <rPh sb="0" eb="2">
      <t>コクド</t>
    </rPh>
    <rPh sb="2" eb="4">
      <t>ケイセイ</t>
    </rPh>
    <rPh sb="4" eb="7">
      <t>スイシンヒ</t>
    </rPh>
    <rPh sb="8" eb="11">
      <t>ソウゴウテキ</t>
    </rPh>
    <rPh sb="12" eb="14">
      <t>コクド</t>
    </rPh>
    <rPh sb="14" eb="16">
      <t>ケイセイ</t>
    </rPh>
    <rPh sb="17" eb="19">
      <t>スイシン</t>
    </rPh>
    <rPh sb="20" eb="22">
      <t>ヒツヨウ</t>
    </rPh>
    <rPh sb="23" eb="25">
      <t>ケイヒ</t>
    </rPh>
    <phoneticPr fontId="4"/>
  </si>
  <si>
    <t>1_c_2_4</t>
  </si>
  <si>
    <t>一般会計・地方航空局</t>
    <rPh sb="0" eb="2">
      <t>イッパン</t>
    </rPh>
    <rPh sb="2" eb="4">
      <t>カイケイ</t>
    </rPh>
    <rPh sb="5" eb="7">
      <t>チホウ</t>
    </rPh>
    <rPh sb="7" eb="10">
      <t>コウクウキョク</t>
    </rPh>
    <phoneticPr fontId="4"/>
  </si>
  <si>
    <t>令和２年度行政事業レビュー事業単位整理表兼点検結果の令和３年度予算概算要求への反映状況調表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4"/>
  </si>
  <si>
    <t>ビジネスジェット利用による地域経済波及効果に関する調査研究</t>
  </si>
  <si>
    <t>3_b_1_4</t>
  </si>
  <si>
    <t xml:space="preserve">(項）観測予報等業務費
（事項）自然災害による被害を軽減するための気象情報の充実に必要な経費
(項）気象官署施設費
（事項）観測施設整備 </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rPh sb="48" eb="49">
      <t>コウ</t>
    </rPh>
    <rPh sb="50" eb="52">
      <t>キショウ</t>
    </rPh>
    <rPh sb="52" eb="54">
      <t>カンショ</t>
    </rPh>
    <rPh sb="54" eb="56">
      <t>シセツ</t>
    </rPh>
    <rPh sb="56" eb="57">
      <t>ヒ</t>
    </rPh>
    <rPh sb="59" eb="61">
      <t>ジコウ</t>
    </rPh>
    <rPh sb="62" eb="64">
      <t>カンソク</t>
    </rPh>
    <rPh sb="64" eb="66">
      <t>シセツ</t>
    </rPh>
    <rPh sb="66" eb="68">
      <t>セイビ</t>
    </rPh>
    <phoneticPr fontId="18"/>
  </si>
  <si>
    <t>（項）地球温暖化防止等対策費
（大事項）地球温暖化防止等の環境の保全に必要な経費</t>
  </si>
  <si>
    <t>4_a4_1_4</t>
  </si>
  <si>
    <t>1_c_2_5</t>
  </si>
  <si>
    <t>5_d3_2</t>
  </si>
  <si>
    <t>5_d12_1</t>
  </si>
  <si>
    <t>船舶産業におけるサプライチェーンの最適化</t>
  </si>
  <si>
    <t>気象官署共通費・気象大学校に必要な経費</t>
    <rPh sb="0" eb="2">
      <t>キショウ</t>
    </rPh>
    <rPh sb="2" eb="4">
      <t>カンショ</t>
    </rPh>
    <rPh sb="4" eb="6">
      <t>キョウツウ</t>
    </rPh>
    <rPh sb="6" eb="7">
      <t>ヒ</t>
    </rPh>
    <rPh sb="8" eb="10">
      <t>キショウ</t>
    </rPh>
    <rPh sb="10" eb="13">
      <t>ダイガッコウ</t>
    </rPh>
    <rPh sb="14" eb="16">
      <t>ヒツヨウ</t>
    </rPh>
    <rPh sb="17" eb="19">
      <t>ケイヒ</t>
    </rPh>
    <phoneticPr fontId="4"/>
  </si>
  <si>
    <t>3_b_1_5</t>
  </si>
  <si>
    <t>都市局</t>
  </si>
  <si>
    <t>海運からの温室効果ガス等環境負荷低減に関する総合対策</t>
    <rPh sb="0" eb="2">
      <t>カイウン</t>
    </rPh>
    <rPh sb="5" eb="7">
      <t>オンシツ</t>
    </rPh>
    <rPh sb="7" eb="9">
      <t>コウカ</t>
    </rPh>
    <rPh sb="11" eb="12">
      <t>トウ</t>
    </rPh>
    <rPh sb="12" eb="14">
      <t>カンキョウ</t>
    </rPh>
    <rPh sb="14" eb="16">
      <t>フカ</t>
    </rPh>
    <rPh sb="16" eb="18">
      <t>テイゲン</t>
    </rPh>
    <rPh sb="19" eb="20">
      <t>カン</t>
    </rPh>
    <rPh sb="22" eb="24">
      <t>ソウゴウ</t>
    </rPh>
    <rPh sb="24" eb="26">
      <t>タイサク</t>
    </rPh>
    <phoneticPr fontId="4"/>
  </si>
  <si>
    <t>施策名：９-３０　社会資本整備・管理等を効果的に推進する</t>
    <rPh sb="0" eb="2">
      <t>シサク</t>
    </rPh>
    <rPh sb="2" eb="3">
      <t>メイ</t>
    </rPh>
    <rPh sb="9" eb="13">
      <t>シャカイシホン</t>
    </rPh>
    <rPh sb="13" eb="15">
      <t>セイビ</t>
    </rPh>
    <rPh sb="16" eb="18">
      <t>カンリ</t>
    </rPh>
    <rPh sb="18" eb="19">
      <t>トウ</t>
    </rPh>
    <rPh sb="20" eb="23">
      <t>コウカテキ</t>
    </rPh>
    <rPh sb="24" eb="26">
      <t>スイシン</t>
    </rPh>
    <phoneticPr fontId="4"/>
  </si>
  <si>
    <t>1_c_2_6</t>
  </si>
  <si>
    <t>（項）地理空間情報整備・活用推進費
　（大事項）地理空間情報の整備・活用の推進に必要な経費</t>
  </si>
  <si>
    <t>4_d4_2</t>
  </si>
  <si>
    <t>3_b_1_6</t>
  </si>
  <si>
    <t>（項）海上保安官署施設費
（大事項）海上保安官署施設整備に必要な経費</t>
    <rPh sb="1" eb="2">
      <t>コウ</t>
    </rPh>
    <rPh sb="3" eb="5">
      <t>カイジョウ</t>
    </rPh>
    <rPh sb="5" eb="7">
      <t>ホアン</t>
    </rPh>
    <rPh sb="7" eb="9">
      <t>カンショ</t>
    </rPh>
    <rPh sb="9" eb="12">
      <t>シセツヒ</t>
    </rPh>
    <rPh sb="14" eb="15">
      <t>ダイ</t>
    </rPh>
    <rPh sb="15" eb="17">
      <t>ジコウ</t>
    </rPh>
    <rPh sb="18" eb="20">
      <t>カイジョウ</t>
    </rPh>
    <rPh sb="20" eb="22">
      <t>ホアン</t>
    </rPh>
    <rPh sb="22" eb="24">
      <t>カンショ</t>
    </rPh>
    <rPh sb="24" eb="26">
      <t>シセツ</t>
    </rPh>
    <rPh sb="26" eb="28">
      <t>セイビ</t>
    </rPh>
    <rPh sb="29" eb="31">
      <t>ヒツヨウ</t>
    </rPh>
    <rPh sb="32" eb="34">
      <t>ケイヒ</t>
    </rPh>
    <phoneticPr fontId="4"/>
  </si>
  <si>
    <t>5_d4_1_2</t>
  </si>
  <si>
    <t>「人中心の道路空間」の構築に関する調査検討業務</t>
    <rPh sb="1" eb="2">
      <t>ヒト</t>
    </rPh>
    <rPh sb="2" eb="4">
      <t>チュウシン</t>
    </rPh>
    <rPh sb="5" eb="7">
      <t>ドウロ</t>
    </rPh>
    <rPh sb="7" eb="9">
      <t>クウカン</t>
    </rPh>
    <rPh sb="11" eb="13">
      <t>コウチク</t>
    </rPh>
    <rPh sb="14" eb="15">
      <t>カン</t>
    </rPh>
    <rPh sb="17" eb="19">
      <t>チョウサ</t>
    </rPh>
    <rPh sb="19" eb="21">
      <t>ケントウ</t>
    </rPh>
    <rPh sb="21" eb="23">
      <t>ギョウム</t>
    </rPh>
    <phoneticPr fontId="4"/>
  </si>
  <si>
    <t>4_a4_1_6</t>
  </si>
  <si>
    <t>気象研究所</t>
    <rPh sb="0" eb="2">
      <t>キショウ</t>
    </rPh>
    <rPh sb="2" eb="5">
      <t>ケンキュウジョ</t>
    </rPh>
    <phoneticPr fontId="0"/>
  </si>
  <si>
    <t>1_c_2_7</t>
  </si>
  <si>
    <t>港湾局</t>
    <rPh sb="0" eb="3">
      <t>コウワンキョク</t>
    </rPh>
    <phoneticPr fontId="4"/>
  </si>
  <si>
    <t>4_a4_1_7</t>
  </si>
  <si>
    <t>1_c_2_8</t>
  </si>
  <si>
    <t>運輸安全委員会・運輸安全委員会に必要な経費</t>
    <rPh sb="0" eb="2">
      <t>ウンユ</t>
    </rPh>
    <rPh sb="2" eb="4">
      <t>アンゼン</t>
    </rPh>
    <rPh sb="4" eb="7">
      <t>イインカイ</t>
    </rPh>
    <rPh sb="8" eb="10">
      <t>ウンユ</t>
    </rPh>
    <rPh sb="10" eb="12">
      <t>アンゼン</t>
    </rPh>
    <rPh sb="12" eb="15">
      <t>イインカイ</t>
    </rPh>
    <rPh sb="16" eb="18">
      <t>ヒツヨウ</t>
    </rPh>
    <rPh sb="19" eb="21">
      <t>ケイヒ</t>
    </rPh>
    <phoneticPr fontId="4"/>
  </si>
  <si>
    <t>6_5_3</t>
  </si>
  <si>
    <t>4_c_2_8</t>
  </si>
  <si>
    <t>昭和48年度</t>
    <rPh sb="0" eb="2">
      <t>ショウワ</t>
    </rPh>
    <rPh sb="4" eb="6">
      <t>ネンド</t>
    </rPh>
    <phoneticPr fontId="4"/>
  </si>
  <si>
    <t>3_b_2</t>
  </si>
  <si>
    <t>平成29年度</t>
  </si>
  <si>
    <t>施策名：１０-３８　国土の位置・形状を定めるための調査及び地理空間情報の整備・活用を推進する</t>
  </si>
  <si>
    <t>気象レーダー観測</t>
    <rPh sb="0" eb="2">
      <t>キショウ</t>
    </rPh>
    <rPh sb="6" eb="8">
      <t>カンソク</t>
    </rPh>
    <phoneticPr fontId="0"/>
  </si>
  <si>
    <t>国土交通省所管事業者等への情報セキュリティ対策経費</t>
  </si>
  <si>
    <t>4_a4_2</t>
  </si>
  <si>
    <t>5_d4_1_7</t>
  </si>
  <si>
    <t>（項）水環境対策費
　（大事項）良好な水環境の形成等の推進に必要な経費</t>
    <rPh sb="1" eb="2">
      <t>コウ</t>
    </rPh>
    <rPh sb="12" eb="13">
      <t>オオ</t>
    </rPh>
    <rPh sb="13" eb="15">
      <t>ジコウ</t>
    </rPh>
    <phoneticPr fontId="4"/>
  </si>
  <si>
    <t>1_c_2_9</t>
  </si>
  <si>
    <t>1_c_3_1</t>
  </si>
  <si>
    <t>4_b1_2</t>
  </si>
  <si>
    <t>（独）海技教育機構施設整備費補助金</t>
    <rPh sb="3" eb="5">
      <t>カイギ</t>
    </rPh>
    <rPh sb="5" eb="7">
      <t>キョウイク</t>
    </rPh>
    <rPh sb="7" eb="9">
      <t>キコウ</t>
    </rPh>
    <rPh sb="9" eb="11">
      <t>シセツ</t>
    </rPh>
    <rPh sb="11" eb="14">
      <t>セイビヒ</t>
    </rPh>
    <rPh sb="14" eb="17">
      <t>ホジョキン</t>
    </rPh>
    <phoneticPr fontId="4"/>
  </si>
  <si>
    <t>1_c_3_2</t>
  </si>
  <si>
    <t>下水道事業調査諸費・下水道事業調査諸費に必要な経費</t>
    <rPh sb="0" eb="3">
      <t>ゲスイドウ</t>
    </rPh>
    <rPh sb="3" eb="5">
      <t>ジギョウ</t>
    </rPh>
    <rPh sb="5" eb="7">
      <t>チョウサ</t>
    </rPh>
    <rPh sb="7" eb="9">
      <t>ショヒ</t>
    </rPh>
    <rPh sb="10" eb="13">
      <t>ゲスイドウ</t>
    </rPh>
    <rPh sb="13" eb="15">
      <t>ジギョウ</t>
    </rPh>
    <rPh sb="15" eb="17">
      <t>チョウサ</t>
    </rPh>
    <rPh sb="17" eb="19">
      <t>ショヒ</t>
    </rPh>
    <rPh sb="20" eb="22">
      <t>ヒツヨウ</t>
    </rPh>
    <rPh sb="23" eb="25">
      <t>ケイヒ</t>
    </rPh>
    <phoneticPr fontId="4"/>
  </si>
  <si>
    <t>4_b1_3</t>
  </si>
  <si>
    <t>3_c2_1</t>
  </si>
  <si>
    <t>独立行政法人自動車技術総合機構施設整備費</t>
    <rPh sb="0" eb="2">
      <t>ドクリツ</t>
    </rPh>
    <rPh sb="2" eb="4">
      <t>ギョウセイ</t>
    </rPh>
    <rPh sb="4" eb="6">
      <t>ホウジン</t>
    </rPh>
    <rPh sb="9" eb="11">
      <t>ギジュツ</t>
    </rPh>
    <rPh sb="11" eb="13">
      <t>ソウゴウ</t>
    </rPh>
    <rPh sb="13" eb="15">
      <t>キコウ</t>
    </rPh>
    <phoneticPr fontId="4"/>
  </si>
  <si>
    <t>水管理・国土保全局
港湾局</t>
    <rPh sb="0" eb="1">
      <t>ミズ</t>
    </rPh>
    <rPh sb="1" eb="3">
      <t>カンリ</t>
    </rPh>
    <rPh sb="4" eb="6">
      <t>コクド</t>
    </rPh>
    <rPh sb="6" eb="9">
      <t>ホゼンキョク</t>
    </rPh>
    <rPh sb="10" eb="13">
      <t>コウワンキョク</t>
    </rPh>
    <phoneticPr fontId="4"/>
  </si>
  <si>
    <t>施策名：１３-４４　環境等に配慮した便利で安全な官庁施設の整備・保全を推進する</t>
  </si>
  <si>
    <t>3_c2_2</t>
  </si>
  <si>
    <t>北海道開発行政推進費・情報化の推進に必要な経費</t>
    <rPh sb="0" eb="3">
      <t>ホッカイドウ</t>
    </rPh>
    <rPh sb="3" eb="5">
      <t>カイハツ</t>
    </rPh>
    <rPh sb="5" eb="7">
      <t>ギョウセイ</t>
    </rPh>
    <rPh sb="7" eb="10">
      <t>スイシンヒ</t>
    </rPh>
    <rPh sb="11" eb="14">
      <t>ジョウホウカ</t>
    </rPh>
    <rPh sb="15" eb="17">
      <t>スイシン</t>
    </rPh>
    <rPh sb="18" eb="20">
      <t>ヒツヨウ</t>
    </rPh>
    <rPh sb="21" eb="23">
      <t>ケイヒ</t>
    </rPh>
    <phoneticPr fontId="4"/>
  </si>
  <si>
    <t>4_b12_2</t>
  </si>
  <si>
    <t>（項）都市水環境整備事業費
　（大事項）都市水環境整備事業に必要な経費
（項）河川整備事業費
　（大事項）河川整備事業に必要な経費
（項）総合流域防災事業費
　（大事項）総合流域防災事業に必要な経費</t>
  </si>
  <si>
    <t>施策名：５-１８　船舶交通の安全と海上の治安を確保する</t>
  </si>
  <si>
    <t>3_c2_3</t>
  </si>
  <si>
    <t>航空機の整備に関する経費</t>
    <rPh sb="1" eb="2">
      <t>ジュンコウ</t>
    </rPh>
    <rPh sb="4" eb="6">
      <t>セイビ</t>
    </rPh>
    <rPh sb="7" eb="8">
      <t>カン</t>
    </rPh>
    <rPh sb="10" eb="12">
      <t>ケイヒ</t>
    </rPh>
    <phoneticPr fontId="4"/>
  </si>
  <si>
    <t>4_d4_1_7</t>
  </si>
  <si>
    <t>1_c_3_6</t>
  </si>
  <si>
    <t>いずれの施策にも関連しないもの</t>
  </si>
  <si>
    <t>一般会計・国土交通本省</t>
    <rPh sb="0" eb="2">
      <t>イッパン</t>
    </rPh>
    <rPh sb="2" eb="4">
      <t>カイケイ</t>
    </rPh>
    <rPh sb="5" eb="7">
      <t>コクド</t>
    </rPh>
    <rPh sb="7" eb="9">
      <t>コウツウ</t>
    </rPh>
    <rPh sb="9" eb="11">
      <t>ホンショウ</t>
    </rPh>
    <phoneticPr fontId="4"/>
  </si>
  <si>
    <t>（項）不動産市場整備等推進費
　（大事項）不動産市場の環境整備等の推進に必要な経費</t>
  </si>
  <si>
    <t>4_b2_1</t>
  </si>
  <si>
    <t>1_c_3_7</t>
  </si>
  <si>
    <t>北海道総合開発を推進する</t>
    <rPh sb="0" eb="3">
      <t>ホッカイドウ</t>
    </rPh>
    <rPh sb="3" eb="5">
      <t>ソウゴウ</t>
    </rPh>
    <rPh sb="5" eb="7">
      <t>カイハツ</t>
    </rPh>
    <rPh sb="8" eb="10">
      <t>スイシン</t>
    </rPh>
    <phoneticPr fontId="4"/>
  </si>
  <si>
    <t>道路局</t>
    <rPh sb="0" eb="2">
      <t>ドウロ</t>
    </rPh>
    <rPh sb="2" eb="3">
      <t>キョク</t>
    </rPh>
    <phoneticPr fontId="4"/>
  </si>
  <si>
    <t>不動産市場動向の的確な把握のための官民情報連携に向けた環境整備</t>
    <rPh sb="0" eb="3">
      <t>フドウサン</t>
    </rPh>
    <rPh sb="3" eb="5">
      <t>シジョウ</t>
    </rPh>
    <rPh sb="5" eb="7">
      <t>ドウコウ</t>
    </rPh>
    <rPh sb="8" eb="10">
      <t>テキカク</t>
    </rPh>
    <rPh sb="11" eb="13">
      <t>ハアク</t>
    </rPh>
    <rPh sb="17" eb="19">
      <t>カンミン</t>
    </rPh>
    <rPh sb="19" eb="21">
      <t>ジョウホウ</t>
    </rPh>
    <rPh sb="21" eb="23">
      <t>レンケイ</t>
    </rPh>
    <rPh sb="24" eb="25">
      <t>ム</t>
    </rPh>
    <rPh sb="27" eb="29">
      <t>カンキョウ</t>
    </rPh>
    <rPh sb="29" eb="31">
      <t>セイビ</t>
    </rPh>
    <phoneticPr fontId="4"/>
  </si>
  <si>
    <t>住宅市場安定化対策事業</t>
    <rPh sb="0" eb="2">
      <t>ジュウタク</t>
    </rPh>
    <rPh sb="2" eb="4">
      <t>シジョウ</t>
    </rPh>
    <rPh sb="4" eb="7">
      <t>アンテイカ</t>
    </rPh>
    <rPh sb="7" eb="9">
      <t>タイサク</t>
    </rPh>
    <rPh sb="9" eb="11">
      <t>ジギョウ</t>
    </rPh>
    <phoneticPr fontId="4"/>
  </si>
  <si>
    <t>4_b2_2</t>
  </si>
  <si>
    <t>8_2_4</t>
  </si>
  <si>
    <t>平成29年度</t>
    <rPh sb="0" eb="2">
      <t>ヘイセイ</t>
    </rPh>
    <rPh sb="4" eb="6">
      <t>ネンド</t>
    </rPh>
    <phoneticPr fontId="9"/>
  </si>
  <si>
    <t>地方運輸行政推進費・情報化の推進に必要な経費</t>
    <rPh sb="0" eb="2">
      <t>チホウ</t>
    </rPh>
    <rPh sb="2" eb="4">
      <t>ウンユ</t>
    </rPh>
    <rPh sb="4" eb="6">
      <t>ギョウセイ</t>
    </rPh>
    <rPh sb="6" eb="9">
      <t>スイシンヒ</t>
    </rPh>
    <rPh sb="10" eb="13">
      <t>ジョウホウカ</t>
    </rPh>
    <rPh sb="14" eb="16">
      <t>スイシン</t>
    </rPh>
    <rPh sb="17" eb="19">
      <t>ヒツヨウ</t>
    </rPh>
    <rPh sb="20" eb="22">
      <t>ケイヒ</t>
    </rPh>
    <phoneticPr fontId="4"/>
  </si>
  <si>
    <t>3_c3_2</t>
  </si>
  <si>
    <t>自動車局</t>
    <rPh sb="0" eb="3">
      <t>ジドウシャ</t>
    </rPh>
    <rPh sb="3" eb="4">
      <t>キョク</t>
    </rPh>
    <phoneticPr fontId="4"/>
  </si>
  <si>
    <t>4_b2_3</t>
  </si>
  <si>
    <t>気象庁</t>
    <rPh sb="0" eb="3">
      <t>キショウチョウ</t>
    </rPh>
    <phoneticPr fontId="4"/>
  </si>
  <si>
    <t>1_c_3_9</t>
  </si>
  <si>
    <t>新31</t>
  </si>
  <si>
    <t>6_4</t>
  </si>
  <si>
    <t>（項）公共交通等安全対策費
　（大事項）公共交通等安全対策に必要な経費</t>
  </si>
  <si>
    <t>都道府県地価調査等経費</t>
  </si>
  <si>
    <t>3_c3_3</t>
  </si>
  <si>
    <t>異常気象情報センター</t>
    <rPh sb="0" eb="2">
      <t>イジョウ</t>
    </rPh>
    <rPh sb="2" eb="4">
      <t>キショウ</t>
    </rPh>
    <rPh sb="4" eb="6">
      <t>ジョウホウ</t>
    </rPh>
    <phoneticPr fontId="0"/>
  </si>
  <si>
    <t>北海道局</t>
    <rPh sb="0" eb="3">
      <t>ホッカイドウ</t>
    </rPh>
    <rPh sb="3" eb="4">
      <t>キョク</t>
    </rPh>
    <phoneticPr fontId="4"/>
  </si>
  <si>
    <t>地理空間情報整備・活用等推進共通経費</t>
  </si>
  <si>
    <t>4_b3_1</t>
  </si>
  <si>
    <t>地籍の整備等の国土調査を推進する</t>
    <rPh sb="0" eb="2">
      <t>チセキ</t>
    </rPh>
    <rPh sb="3" eb="5">
      <t>セイビ</t>
    </rPh>
    <rPh sb="5" eb="6">
      <t>トウ</t>
    </rPh>
    <rPh sb="7" eb="9">
      <t>コクド</t>
    </rPh>
    <rPh sb="9" eb="11">
      <t>チョウサ</t>
    </rPh>
    <rPh sb="12" eb="14">
      <t>スイシン</t>
    </rPh>
    <phoneticPr fontId="4"/>
  </si>
  <si>
    <t>公共交通における事故発生時の被害者支援のための体制整備</t>
    <rPh sb="0" eb="2">
      <t>コウキョウ</t>
    </rPh>
    <rPh sb="2" eb="4">
      <t>コウツウ</t>
    </rPh>
    <rPh sb="8" eb="10">
      <t>ジコ</t>
    </rPh>
    <rPh sb="10" eb="13">
      <t>ハッセイジ</t>
    </rPh>
    <rPh sb="14" eb="17">
      <t>ヒガイシャ</t>
    </rPh>
    <rPh sb="17" eb="19">
      <t>シエン</t>
    </rPh>
    <rPh sb="23" eb="25">
      <t>タイセイ</t>
    </rPh>
    <rPh sb="25" eb="27">
      <t>セイビ</t>
    </rPh>
    <phoneticPr fontId="4"/>
  </si>
  <si>
    <t>4_b3_3</t>
  </si>
  <si>
    <t>（項）国際観光旅客税財源観光振興費
　（大事項）国際観光旅客税財源出入国管理業務に必要な経費</t>
    <rPh sb="33" eb="36">
      <t>シュツニュウコク</t>
    </rPh>
    <rPh sb="36" eb="38">
      <t>カンリ</t>
    </rPh>
    <rPh sb="38" eb="40">
      <t>ギョウム</t>
    </rPh>
    <phoneticPr fontId="4"/>
  </si>
  <si>
    <t>システム賃貸借・保守等関係経費</t>
    <rPh sb="4" eb="7">
      <t>チンタイシャク</t>
    </rPh>
    <rPh sb="8" eb="10">
      <t>ホシュ</t>
    </rPh>
    <rPh sb="10" eb="11">
      <t>トウ</t>
    </rPh>
    <rPh sb="11" eb="13">
      <t>カンケイ</t>
    </rPh>
    <rPh sb="13" eb="15">
      <t>ケイヒ</t>
    </rPh>
    <phoneticPr fontId="4"/>
  </si>
  <si>
    <t>3_c4_2</t>
  </si>
  <si>
    <t>令和２年度
当初予算額</t>
    <rPh sb="0" eb="2">
      <t>レイワ</t>
    </rPh>
    <rPh sb="3" eb="5">
      <t>ネンド</t>
    </rPh>
    <rPh sb="6" eb="8">
      <t>トウショ</t>
    </rPh>
    <rPh sb="8" eb="10">
      <t>ヨサン</t>
    </rPh>
    <rPh sb="10" eb="11">
      <t>ガク</t>
    </rPh>
    <phoneticPr fontId="4"/>
  </si>
  <si>
    <t>国土交通本省共通費・国際会議等に必要な経費</t>
    <rPh sb="0" eb="2">
      <t>コクド</t>
    </rPh>
    <rPh sb="2" eb="4">
      <t>コウツウ</t>
    </rPh>
    <rPh sb="4" eb="6">
      <t>ホンショウ</t>
    </rPh>
    <rPh sb="6" eb="8">
      <t>キョウツウ</t>
    </rPh>
    <rPh sb="8" eb="9">
      <t>ヒ</t>
    </rPh>
    <rPh sb="10" eb="12">
      <t>コクサイ</t>
    </rPh>
    <rPh sb="12" eb="14">
      <t>カイギ</t>
    </rPh>
    <rPh sb="14" eb="15">
      <t>トウ</t>
    </rPh>
    <rPh sb="16" eb="18">
      <t>ヒツヨウ</t>
    </rPh>
    <rPh sb="19" eb="21">
      <t>ケイヒ</t>
    </rPh>
    <phoneticPr fontId="4"/>
  </si>
  <si>
    <t>4_b3_4</t>
  </si>
  <si>
    <t>3_c4_3</t>
  </si>
  <si>
    <t>平成1年度</t>
    <rPh sb="0" eb="2">
      <t>ヘイセイ</t>
    </rPh>
    <rPh sb="3" eb="5">
      <t>ネンド</t>
    </rPh>
    <phoneticPr fontId="4"/>
  </si>
  <si>
    <t>施策名：４-１３　津波・高潮・浸食等による災害の防止・減災を推進する</t>
    <rPh sb="0" eb="2">
      <t>シサク</t>
    </rPh>
    <rPh sb="2" eb="3">
      <t>メイ</t>
    </rPh>
    <rPh sb="9" eb="11">
      <t>ツナミ</t>
    </rPh>
    <rPh sb="12" eb="14">
      <t>タカシオ</t>
    </rPh>
    <rPh sb="15" eb="17">
      <t>シンショク</t>
    </rPh>
    <rPh sb="17" eb="18">
      <t>トウ</t>
    </rPh>
    <rPh sb="21" eb="23">
      <t>サイガイ</t>
    </rPh>
    <rPh sb="24" eb="26">
      <t>ボウシ</t>
    </rPh>
    <rPh sb="27" eb="29">
      <t>ゲンサイ</t>
    </rPh>
    <rPh sb="30" eb="32">
      <t>スイシン</t>
    </rPh>
    <phoneticPr fontId="4"/>
  </si>
  <si>
    <t>一般会計</t>
    <rPh sb="0" eb="2">
      <t>イッパン</t>
    </rPh>
    <rPh sb="2" eb="4">
      <t>カイケイ</t>
    </rPh>
    <phoneticPr fontId="9"/>
  </si>
  <si>
    <t>河川管理事務処理経費</t>
    <rPh sb="0" eb="2">
      <t>カセン</t>
    </rPh>
    <rPh sb="2" eb="4">
      <t>カンリ</t>
    </rPh>
    <rPh sb="4" eb="6">
      <t>ジム</t>
    </rPh>
    <rPh sb="6" eb="8">
      <t>ショリ</t>
    </rPh>
    <rPh sb="8" eb="10">
      <t>ケイヒ</t>
    </rPh>
    <phoneticPr fontId="4"/>
  </si>
  <si>
    <t>4_b3_5</t>
  </si>
  <si>
    <t>5_a1_1</t>
  </si>
  <si>
    <t>6_1</t>
  </si>
  <si>
    <t>4_b4_1_6</t>
  </si>
  <si>
    <t>5_b4_1_7</t>
  </si>
  <si>
    <t>国際協力共通経費</t>
    <rPh sb="0" eb="2">
      <t>コクサイ</t>
    </rPh>
    <rPh sb="2" eb="4">
      <t>キョウリョク</t>
    </rPh>
    <rPh sb="4" eb="6">
      <t>キョウツウ</t>
    </rPh>
    <rPh sb="6" eb="8">
      <t>ケイヒ</t>
    </rPh>
    <phoneticPr fontId="4"/>
  </si>
  <si>
    <t>6_2</t>
  </si>
  <si>
    <t>施策名：９-３３　市場・産業関係の統計調査の整備・活用を図る</t>
  </si>
  <si>
    <t>要配慮者利用施設における実効性の高い警戒避難に関する検討経費</t>
    <rPh sb="0" eb="1">
      <t>ヨウ</t>
    </rPh>
    <rPh sb="1" eb="3">
      <t>ハイリョ</t>
    </rPh>
    <rPh sb="3" eb="4">
      <t>シャ</t>
    </rPh>
    <rPh sb="4" eb="6">
      <t>リヨウ</t>
    </rPh>
    <rPh sb="6" eb="8">
      <t>シセツ</t>
    </rPh>
    <rPh sb="12" eb="15">
      <t>ジッコウセイ</t>
    </rPh>
    <rPh sb="16" eb="17">
      <t>タカ</t>
    </rPh>
    <rPh sb="18" eb="20">
      <t>ケイカイ</t>
    </rPh>
    <rPh sb="20" eb="22">
      <t>ヒナン</t>
    </rPh>
    <rPh sb="23" eb="24">
      <t>カン</t>
    </rPh>
    <rPh sb="26" eb="28">
      <t>ケントウ</t>
    </rPh>
    <rPh sb="28" eb="30">
      <t>ケイヒ</t>
    </rPh>
    <phoneticPr fontId="4"/>
  </si>
  <si>
    <t>大臣官房</t>
    <rPh sb="0" eb="2">
      <t>ダイジン</t>
    </rPh>
    <rPh sb="2" eb="4">
      <t>カンボウ</t>
    </rPh>
    <phoneticPr fontId="4"/>
  </si>
  <si>
    <t>気象庁</t>
    <rPh sb="0" eb="3">
      <t>キショウチョウ</t>
    </rPh>
    <phoneticPr fontId="7"/>
  </si>
  <si>
    <t>自動車保安対策</t>
  </si>
  <si>
    <t>4_b3_7</t>
  </si>
  <si>
    <t>5_a12_1</t>
  </si>
  <si>
    <t>（独）国際観光振興機構運営費交付金（一般勘定）</t>
    <rPh sb="1" eb="2">
      <t>ドク</t>
    </rPh>
    <rPh sb="3" eb="5">
      <t>コクサイ</t>
    </rPh>
    <rPh sb="5" eb="7">
      <t>カンコウ</t>
    </rPh>
    <rPh sb="7" eb="9">
      <t>シンコウ</t>
    </rPh>
    <rPh sb="9" eb="11">
      <t>キコウ</t>
    </rPh>
    <rPh sb="11" eb="14">
      <t>ウンエイヒ</t>
    </rPh>
    <rPh sb="14" eb="17">
      <t>コウフキン</t>
    </rPh>
    <rPh sb="18" eb="20">
      <t>イッパン</t>
    </rPh>
    <rPh sb="20" eb="22">
      <t>カンジョウ</t>
    </rPh>
    <phoneticPr fontId="4"/>
  </si>
  <si>
    <t>国土地理院</t>
  </si>
  <si>
    <t>4_c_1_6</t>
  </si>
  <si>
    <t>4_b3_8</t>
  </si>
  <si>
    <t>8_5_7</t>
  </si>
  <si>
    <t>6_5_2</t>
  </si>
  <si>
    <t>5_a2_1</t>
  </si>
  <si>
    <t>鉄道施設災害復旧事業</t>
    <rPh sb="2" eb="4">
      <t>シセツ</t>
    </rPh>
    <rPh sb="8" eb="10">
      <t>ジギョウ</t>
    </rPh>
    <phoneticPr fontId="4"/>
  </si>
  <si>
    <t>建設市場の整備を推進する</t>
    <rPh sb="0" eb="2">
      <t>ケンセツ</t>
    </rPh>
    <rPh sb="2" eb="4">
      <t>シジョウ</t>
    </rPh>
    <rPh sb="5" eb="7">
      <t>セイビ</t>
    </rPh>
    <rPh sb="8" eb="10">
      <t>スイシン</t>
    </rPh>
    <phoneticPr fontId="4"/>
  </si>
  <si>
    <t>5_a4_1_5</t>
  </si>
  <si>
    <t>5_a2_2</t>
  </si>
  <si>
    <t>6_5_1</t>
  </si>
  <si>
    <t>国土交通政策研究所</t>
  </si>
  <si>
    <t>測量行政推進経費は、測量行政調査検討経費を除いたものとして登録されている</t>
    <rPh sb="0" eb="2">
      <t>ソクリョウ</t>
    </rPh>
    <rPh sb="2" eb="4">
      <t>ギョウセイ</t>
    </rPh>
    <rPh sb="4" eb="6">
      <t>スイシン</t>
    </rPh>
    <rPh sb="6" eb="8">
      <t>ケイヒ</t>
    </rPh>
    <rPh sb="10" eb="12">
      <t>ソクリョウ</t>
    </rPh>
    <rPh sb="12" eb="14">
      <t>ギョウセイ</t>
    </rPh>
    <rPh sb="14" eb="16">
      <t>チョウサ</t>
    </rPh>
    <rPh sb="16" eb="18">
      <t>ケントウ</t>
    </rPh>
    <rPh sb="18" eb="20">
      <t>ケイヒ</t>
    </rPh>
    <rPh sb="21" eb="22">
      <t>ノゾ</t>
    </rPh>
    <rPh sb="29" eb="31">
      <t>トウロク</t>
    </rPh>
    <phoneticPr fontId="4"/>
  </si>
  <si>
    <t>4_b4_1_2</t>
  </si>
  <si>
    <t>国土交通本省共通費・国土交通本省一般行政に必要な経費</t>
    <rPh sb="0" eb="2">
      <t>コクド</t>
    </rPh>
    <rPh sb="2" eb="4">
      <t>コウツウ</t>
    </rPh>
    <rPh sb="4" eb="6">
      <t>ホンショウ</t>
    </rPh>
    <rPh sb="6" eb="8">
      <t>キョウツウ</t>
    </rPh>
    <rPh sb="8" eb="9">
      <t>ヒ</t>
    </rPh>
    <rPh sb="10" eb="12">
      <t>コクド</t>
    </rPh>
    <rPh sb="12" eb="14">
      <t>コウツウ</t>
    </rPh>
    <rPh sb="14" eb="16">
      <t>ホンショウ</t>
    </rPh>
    <rPh sb="16" eb="18">
      <t>イッパン</t>
    </rPh>
    <rPh sb="18" eb="20">
      <t>ギョウセイ</t>
    </rPh>
    <rPh sb="21" eb="23">
      <t>ヒツヨウ</t>
    </rPh>
    <rPh sb="24" eb="26">
      <t>ケイヒ</t>
    </rPh>
    <phoneticPr fontId="4"/>
  </si>
  <si>
    <t>スーパー・メガリージョンの形成及び効果の広域的拡大の促進等</t>
  </si>
  <si>
    <t>Living History（生きた歴史体感プログラム）事業（国際観光旅客税財源）</t>
    <rPh sb="15" eb="16">
      <t>イ</t>
    </rPh>
    <rPh sb="18" eb="20">
      <t>レキシ</t>
    </rPh>
    <rPh sb="20" eb="22">
      <t>タイカン</t>
    </rPh>
    <rPh sb="28" eb="30">
      <t>ジギョウ</t>
    </rPh>
    <rPh sb="31" eb="33">
      <t>コクサイ</t>
    </rPh>
    <rPh sb="33" eb="35">
      <t>カンコウ</t>
    </rPh>
    <rPh sb="35" eb="37">
      <t>リョカク</t>
    </rPh>
    <rPh sb="37" eb="38">
      <t>ゼイ</t>
    </rPh>
    <rPh sb="38" eb="40">
      <t>ザイゲン</t>
    </rPh>
    <phoneticPr fontId="4"/>
  </si>
  <si>
    <t>4_b4_1_3</t>
  </si>
  <si>
    <t>4_b4_1_4</t>
  </si>
  <si>
    <t>令和３年度
要求額</t>
    <rPh sb="0" eb="2">
      <t>レイワ</t>
    </rPh>
    <phoneticPr fontId="4"/>
  </si>
  <si>
    <t>外国旅費</t>
    <rPh sb="0" eb="2">
      <t>ガイコク</t>
    </rPh>
    <rPh sb="2" eb="4">
      <t>リョヒ</t>
    </rPh>
    <phoneticPr fontId="4"/>
  </si>
  <si>
    <t>船舶交通安全基盤災害復旧事業工事諸費・船舶交通安全基盤災害復旧事業工事諸費に必要な経費</t>
    <rPh sb="0" eb="2">
      <t>センパク</t>
    </rPh>
    <rPh sb="2" eb="4">
      <t>コウツウ</t>
    </rPh>
    <rPh sb="4" eb="6">
      <t>アンゼン</t>
    </rPh>
    <rPh sb="6" eb="8">
      <t>キバン</t>
    </rPh>
    <rPh sb="8" eb="10">
      <t>サイガイ</t>
    </rPh>
    <rPh sb="10" eb="12">
      <t>フッキュウ</t>
    </rPh>
    <rPh sb="12" eb="14">
      <t>ジギョウ</t>
    </rPh>
    <rPh sb="14" eb="16">
      <t>コウジ</t>
    </rPh>
    <rPh sb="16" eb="18">
      <t>ショヒ</t>
    </rPh>
    <rPh sb="19" eb="21">
      <t>センパク</t>
    </rPh>
    <rPh sb="21" eb="23">
      <t>コウツウ</t>
    </rPh>
    <rPh sb="23" eb="25">
      <t>アンゼン</t>
    </rPh>
    <rPh sb="25" eb="27">
      <t>キバン</t>
    </rPh>
    <rPh sb="27" eb="29">
      <t>サイガイ</t>
    </rPh>
    <rPh sb="29" eb="31">
      <t>フッキュウ</t>
    </rPh>
    <rPh sb="31" eb="33">
      <t>ジギョウ</t>
    </rPh>
    <rPh sb="33" eb="35">
      <t>コウジ</t>
    </rPh>
    <rPh sb="35" eb="37">
      <t>ショヒ</t>
    </rPh>
    <rPh sb="38" eb="40">
      <t>ヒツヨウ</t>
    </rPh>
    <rPh sb="41" eb="43">
      <t>ケイヒ</t>
    </rPh>
    <phoneticPr fontId="4"/>
  </si>
  <si>
    <t>次世代防災通信基盤の構築に向けた検討</t>
    <rPh sb="0" eb="3">
      <t>ジセダイ</t>
    </rPh>
    <rPh sb="3" eb="5">
      <t>ボウサイ</t>
    </rPh>
    <rPh sb="5" eb="7">
      <t>ツウシン</t>
    </rPh>
    <rPh sb="7" eb="9">
      <t>キバン</t>
    </rPh>
    <rPh sb="10" eb="12">
      <t>コウチク</t>
    </rPh>
    <rPh sb="13" eb="14">
      <t>ム</t>
    </rPh>
    <rPh sb="16" eb="18">
      <t>ケントウ</t>
    </rPh>
    <phoneticPr fontId="4"/>
  </si>
  <si>
    <t>5_a4_1_1</t>
  </si>
  <si>
    <t>リサイクル部品の活用の推進</t>
    <rPh sb="5" eb="7">
      <t>ブヒン</t>
    </rPh>
    <rPh sb="8" eb="10">
      <t>カツヨウ</t>
    </rPh>
    <rPh sb="11" eb="13">
      <t>スイシン</t>
    </rPh>
    <phoneticPr fontId="4"/>
  </si>
  <si>
    <t>6_5_4</t>
  </si>
  <si>
    <t>4_b4_1_5</t>
  </si>
  <si>
    <t>昭和44年度</t>
    <rPh sb="0" eb="2">
      <t>ショウワ</t>
    </rPh>
    <rPh sb="4" eb="6">
      <t>ネンド</t>
    </rPh>
    <phoneticPr fontId="9"/>
  </si>
  <si>
    <t>5_a4_1_2</t>
  </si>
  <si>
    <t>浄化槽設備士認定経費</t>
    <rPh sb="0" eb="3">
      <t>ジョウカソウ</t>
    </rPh>
    <rPh sb="3" eb="6">
      <t>セツビシ</t>
    </rPh>
    <rPh sb="6" eb="8">
      <t>ニンテイ</t>
    </rPh>
    <rPh sb="8" eb="10">
      <t>ケイヒ</t>
    </rPh>
    <phoneticPr fontId="4"/>
  </si>
  <si>
    <t>地震と洪水の複合災害リスクマップの作成・提供</t>
  </si>
  <si>
    <t>6_5_5</t>
  </si>
  <si>
    <t>5_d4_1_6</t>
  </si>
  <si>
    <t>水害・土砂災害対策費・水害・土砂災害の防止・減災の推進に必要な経費</t>
    <rPh sb="0" eb="2">
      <t>スイガイ</t>
    </rPh>
    <rPh sb="3" eb="5">
      <t>ドシャ</t>
    </rPh>
    <rPh sb="5" eb="7">
      <t>サイガイ</t>
    </rPh>
    <rPh sb="7" eb="10">
      <t>タイサクヒ</t>
    </rPh>
    <rPh sb="11" eb="13">
      <t>スイガイ</t>
    </rPh>
    <rPh sb="14" eb="16">
      <t>ドシャ</t>
    </rPh>
    <rPh sb="16" eb="18">
      <t>サイガイ</t>
    </rPh>
    <rPh sb="19" eb="21">
      <t>ボウシ</t>
    </rPh>
    <rPh sb="22" eb="24">
      <t>ゲンサイ</t>
    </rPh>
    <rPh sb="25" eb="27">
      <t>スイシン</t>
    </rPh>
    <rPh sb="28" eb="30">
      <t>ヒツヨウ</t>
    </rPh>
    <rPh sb="31" eb="33">
      <t>ケイヒ</t>
    </rPh>
    <phoneticPr fontId="4"/>
  </si>
  <si>
    <t>5_a4_1_3</t>
  </si>
  <si>
    <t>4_c_2_3</t>
  </si>
  <si>
    <t>6_5_6</t>
  </si>
  <si>
    <t>一般会計・地方整備局</t>
  </si>
  <si>
    <t>航空路整備事業（管制施設整備）</t>
    <rPh sb="0" eb="3">
      <t>コウクウロ</t>
    </rPh>
    <rPh sb="3" eb="5">
      <t>セイビ</t>
    </rPh>
    <rPh sb="5" eb="7">
      <t>ジギョウ</t>
    </rPh>
    <rPh sb="8" eb="10">
      <t>カンセイ</t>
    </rPh>
    <rPh sb="10" eb="12">
      <t>シセツ</t>
    </rPh>
    <rPh sb="12" eb="14">
      <t>セイビ</t>
    </rPh>
    <phoneticPr fontId="0"/>
  </si>
  <si>
    <t>5_a4_1_4</t>
  </si>
  <si>
    <t>ダム建設事業</t>
  </si>
  <si>
    <t>6_5_7</t>
  </si>
  <si>
    <t>令和３年度</t>
    <rPh sb="0" eb="2">
      <t>レイワ</t>
    </rPh>
    <rPh sb="3" eb="5">
      <t>ネンド</t>
    </rPh>
    <phoneticPr fontId="4"/>
  </si>
  <si>
    <t>4_b4_2</t>
  </si>
  <si>
    <t>地方整備推進費・住宅市場の環境整備の推進に必要な経費</t>
    <rPh sb="0" eb="2">
      <t>チホウ</t>
    </rPh>
    <rPh sb="2" eb="4">
      <t>セイビ</t>
    </rPh>
    <rPh sb="4" eb="7">
      <t>スイシンヒ</t>
    </rPh>
    <rPh sb="8" eb="10">
      <t>ジュウタク</t>
    </rPh>
    <rPh sb="10" eb="12">
      <t>シジョウ</t>
    </rPh>
    <rPh sb="13" eb="15">
      <t>カンキョウ</t>
    </rPh>
    <rPh sb="15" eb="17">
      <t>セイビ</t>
    </rPh>
    <rPh sb="18" eb="20">
      <t>スイシン</t>
    </rPh>
    <rPh sb="21" eb="23">
      <t>ヒツヨウ</t>
    </rPh>
    <rPh sb="24" eb="26">
      <t>ケイヒ</t>
    </rPh>
    <phoneticPr fontId="4"/>
  </si>
  <si>
    <t>航空機燃料税財源空港整備事業費自動車安全特別会計へ繰入・航空機燃料税財源の空港整備事業に係る自動車安全特別会計空港整備勘定へ繰入れに必要な経費</t>
    <rPh sb="0" eb="3">
      <t>コウクウキ</t>
    </rPh>
    <rPh sb="3" eb="6">
      <t>ネンリョウゼイ</t>
    </rPh>
    <rPh sb="6" eb="8">
      <t>ザイゲン</t>
    </rPh>
    <rPh sb="8" eb="10">
      <t>クウコウ</t>
    </rPh>
    <rPh sb="10" eb="12">
      <t>セイビ</t>
    </rPh>
    <rPh sb="12" eb="15">
      <t>ジギョウヒ</t>
    </rPh>
    <rPh sb="15" eb="18">
      <t>ジドウシャ</t>
    </rPh>
    <rPh sb="18" eb="20">
      <t>アンゼン</t>
    </rPh>
    <rPh sb="20" eb="22">
      <t>トクベツ</t>
    </rPh>
    <rPh sb="22" eb="24">
      <t>カイケイ</t>
    </rPh>
    <rPh sb="25" eb="27">
      <t>クリイ</t>
    </rPh>
    <rPh sb="28" eb="31">
      <t>コウクウキ</t>
    </rPh>
    <rPh sb="31" eb="34">
      <t>ネンリョウゼイ</t>
    </rPh>
    <rPh sb="34" eb="36">
      <t>ザイゲン</t>
    </rPh>
    <rPh sb="37" eb="39">
      <t>クウコウ</t>
    </rPh>
    <rPh sb="39" eb="41">
      <t>セイビ</t>
    </rPh>
    <rPh sb="41" eb="43">
      <t>ジギョウ</t>
    </rPh>
    <rPh sb="44" eb="45">
      <t>カカ</t>
    </rPh>
    <rPh sb="46" eb="49">
      <t>ジドウシャ</t>
    </rPh>
    <rPh sb="49" eb="51">
      <t>アンゼン</t>
    </rPh>
    <rPh sb="51" eb="53">
      <t>トクベツ</t>
    </rPh>
    <rPh sb="53" eb="55">
      <t>カイケイ</t>
    </rPh>
    <rPh sb="55" eb="57">
      <t>クウコウ</t>
    </rPh>
    <rPh sb="57" eb="59">
      <t>セイビ</t>
    </rPh>
    <rPh sb="59" eb="61">
      <t>カンジョウ</t>
    </rPh>
    <rPh sb="62" eb="64">
      <t>クリイ</t>
    </rPh>
    <rPh sb="66" eb="68">
      <t>ヒツヨウ</t>
    </rPh>
    <rPh sb="69" eb="71">
      <t>ケイヒ</t>
    </rPh>
    <phoneticPr fontId="4"/>
  </si>
  <si>
    <t>6_6</t>
  </si>
  <si>
    <t>北海道総合開発推進費・北海道総合開発の推進に必要な経費</t>
    <rPh sb="0" eb="3">
      <t>ホッカイドウ</t>
    </rPh>
    <rPh sb="3" eb="5">
      <t>ソウゴウ</t>
    </rPh>
    <rPh sb="5" eb="7">
      <t>カイハツ</t>
    </rPh>
    <rPh sb="7" eb="10">
      <t>スイシンヒ</t>
    </rPh>
    <rPh sb="11" eb="14">
      <t>ホッカイドウ</t>
    </rPh>
    <rPh sb="14" eb="16">
      <t>ソウゴウ</t>
    </rPh>
    <rPh sb="16" eb="18">
      <t>カイハツ</t>
    </rPh>
    <rPh sb="19" eb="21">
      <t>スイシン</t>
    </rPh>
    <rPh sb="22" eb="24">
      <t>ヒツヨウ</t>
    </rPh>
    <rPh sb="25" eb="27">
      <t>ケイヒ</t>
    </rPh>
    <phoneticPr fontId="4"/>
  </si>
  <si>
    <t>昭和26年度</t>
    <rPh sb="0" eb="2">
      <t>ショウワ</t>
    </rPh>
    <rPh sb="4" eb="6">
      <t>ネンド</t>
    </rPh>
    <phoneticPr fontId="9"/>
  </si>
  <si>
    <t>長期優良住宅型リフォーム推進事業</t>
    <rPh sb="6" eb="7">
      <t>カタ</t>
    </rPh>
    <phoneticPr fontId="4"/>
  </si>
  <si>
    <t>4_c_1_1</t>
  </si>
  <si>
    <t>5_a4_1_6</t>
  </si>
  <si>
    <t>平成4年度</t>
    <rPh sb="0" eb="2">
      <t>ヘイセイ</t>
    </rPh>
    <rPh sb="3" eb="5">
      <t>ネンド</t>
    </rPh>
    <phoneticPr fontId="4"/>
  </si>
  <si>
    <t>7_a_1</t>
  </si>
  <si>
    <t>公共交通等安全対策に必要な経費</t>
  </si>
  <si>
    <t>（項）市街地防災事業費
　（大事項）市街地防災事業に必要な経費</t>
    <rPh sb="1" eb="2">
      <t>コウ</t>
    </rPh>
    <rPh sb="3" eb="6">
      <t>シガイチ</t>
    </rPh>
    <rPh sb="6" eb="8">
      <t>ボウサイ</t>
    </rPh>
    <rPh sb="8" eb="11">
      <t>ジギョウヒ</t>
    </rPh>
    <rPh sb="14" eb="16">
      <t>ダイジ</t>
    </rPh>
    <rPh sb="16" eb="17">
      <t>コウ</t>
    </rPh>
    <rPh sb="18" eb="21">
      <t>シガイチ</t>
    </rPh>
    <rPh sb="21" eb="23">
      <t>ボウサイ</t>
    </rPh>
    <rPh sb="23" eb="25">
      <t>ジギョウ</t>
    </rPh>
    <rPh sb="26" eb="28">
      <t>ヒツヨウ</t>
    </rPh>
    <rPh sb="29" eb="31">
      <t>ケイヒ</t>
    </rPh>
    <phoneticPr fontId="4"/>
  </si>
  <si>
    <t>5_a4_1_7</t>
  </si>
  <si>
    <t>5_d4_1_4</t>
  </si>
  <si>
    <t>7_a_2</t>
  </si>
  <si>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4"/>
  </si>
  <si>
    <t>国土技術政策総合研究所（横須賀）</t>
    <rPh sb="0" eb="11">
      <t>コ</t>
    </rPh>
    <rPh sb="12" eb="15">
      <t>ヨコスカ</t>
    </rPh>
    <phoneticPr fontId="4"/>
  </si>
  <si>
    <t>ハイジャック・テロ対策</t>
    <rPh sb="9" eb="11">
      <t>タイサク</t>
    </rPh>
    <phoneticPr fontId="0"/>
  </si>
  <si>
    <t>5_a4_2</t>
  </si>
  <si>
    <t>まち再生総合支援事業</t>
    <rPh sb="2" eb="4">
      <t>サイセイ</t>
    </rPh>
    <rPh sb="4" eb="6">
      <t>ソウゴウ</t>
    </rPh>
    <rPh sb="6" eb="8">
      <t>シエン</t>
    </rPh>
    <rPh sb="8" eb="10">
      <t>ジギョウ</t>
    </rPh>
    <phoneticPr fontId="20"/>
  </si>
  <si>
    <t>平成14年度</t>
    <rPh sb="0" eb="2">
      <t>ヘイセイ</t>
    </rPh>
    <rPh sb="4" eb="6">
      <t>ネンド</t>
    </rPh>
    <phoneticPr fontId="9"/>
  </si>
  <si>
    <t>4_c_1_4</t>
  </si>
  <si>
    <t>5_b1_1</t>
  </si>
  <si>
    <t>一般会計・観光庁</t>
    <rPh sb="0" eb="2">
      <t>イッパン</t>
    </rPh>
    <rPh sb="2" eb="4">
      <t>カイケイ</t>
    </rPh>
    <rPh sb="5" eb="8">
      <t>カンコウチョウ</t>
    </rPh>
    <phoneticPr fontId="4"/>
  </si>
  <si>
    <t>施策名：９-３４　地籍の整備等の国土調査を推進する</t>
  </si>
  <si>
    <t>7_b_4</t>
  </si>
  <si>
    <t>7_b_1</t>
  </si>
  <si>
    <t>新線調査費等　【278再掲】</t>
  </si>
  <si>
    <t>令和5年度</t>
    <rPh sb="0" eb="2">
      <t>レイワ</t>
    </rPh>
    <rPh sb="3" eb="5">
      <t>ネンド</t>
    </rPh>
    <phoneticPr fontId="4"/>
  </si>
  <si>
    <t>4_c_1_5</t>
  </si>
  <si>
    <t>5_b1_2</t>
  </si>
  <si>
    <t>7_b_2</t>
  </si>
  <si>
    <t>国土調査事務経費・中央研修費</t>
    <rPh sb="0" eb="2">
      <t>コクド</t>
    </rPh>
    <rPh sb="2" eb="4">
      <t>チョウサ</t>
    </rPh>
    <rPh sb="4" eb="6">
      <t>ジム</t>
    </rPh>
    <rPh sb="6" eb="8">
      <t>ケイヒ</t>
    </rPh>
    <rPh sb="9" eb="11">
      <t>チュウオウ</t>
    </rPh>
    <rPh sb="11" eb="14">
      <t>ケンシュウヒ</t>
    </rPh>
    <phoneticPr fontId="4"/>
  </si>
  <si>
    <t>8_5_5</t>
  </si>
  <si>
    <t>5_b12_1</t>
  </si>
  <si>
    <t>7_b_3</t>
  </si>
  <si>
    <t>5_c4_1_3</t>
  </si>
  <si>
    <t>5_c1_2</t>
  </si>
  <si>
    <t>4_c_1_8</t>
  </si>
  <si>
    <t>（項）公共交通等安全対策費
　（大事項）公共交通安全対策の技術開発に必要な経費
　（大事項）公共交通等安全対策に必要な経費
（項）地方運輸行政推進費
　（大事項）公共交通等安全対策に必要な経費
　（大事項）鉄道網の充実・活性化の推進に必要な経費</t>
  </si>
  <si>
    <t>国土地理院施設整備に必要な経費</t>
  </si>
  <si>
    <t>5_b2_2</t>
  </si>
  <si>
    <t>昭和49年度</t>
    <rPh sb="0" eb="2">
      <t>ショウワ</t>
    </rPh>
    <rPh sb="4" eb="6">
      <t>ネンド</t>
    </rPh>
    <phoneticPr fontId="4"/>
  </si>
  <si>
    <t>（項）総合的物流体系整備推進費
　（大事項）総合的物流体系整備の推進に必要な経費
（項）地方運輸行政推進費
　（大事項）総合的物流体系整備の推進に必要な経費</t>
  </si>
  <si>
    <t>国営公園等事業調査諸費・国営公園等事業調査諸費に必要な経費</t>
  </si>
  <si>
    <t>7_b_5</t>
  </si>
  <si>
    <t>施策名：５-１４　公共交通の安全確保・鉄道の安全性向上、ハイジャック・航空機テロ防止を推進する</t>
  </si>
  <si>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rPh sb="1" eb="2">
      <t>コウ</t>
    </rPh>
    <rPh sb="17" eb="18">
      <t>ダイ</t>
    </rPh>
    <rPh sb="18" eb="20">
      <t>ジコウ</t>
    </rPh>
    <rPh sb="45" eb="46">
      <t>コウ</t>
    </rPh>
    <rPh sb="59" eb="60">
      <t>ダイ</t>
    </rPh>
    <rPh sb="60" eb="62">
      <t>ジコウ</t>
    </rPh>
    <rPh sb="79" eb="80">
      <t>コウ</t>
    </rPh>
    <rPh sb="94" eb="95">
      <t>ダイ</t>
    </rPh>
    <rPh sb="95" eb="97">
      <t>ジコウ</t>
    </rPh>
    <phoneticPr fontId="9"/>
  </si>
  <si>
    <t>4_c_1_9</t>
  </si>
  <si>
    <t>類似経費（２）</t>
    <rPh sb="0" eb="2">
      <t>ルイジ</t>
    </rPh>
    <rPh sb="2" eb="4">
      <t>ケイヒ</t>
    </rPh>
    <phoneticPr fontId="4"/>
  </si>
  <si>
    <t>7_b_6</t>
  </si>
  <si>
    <t>離島振興に必要な経費</t>
    <rPh sb="0" eb="2">
      <t>リトウ</t>
    </rPh>
    <rPh sb="2" eb="4">
      <t>シンコウ</t>
    </rPh>
    <rPh sb="5" eb="7">
      <t>ヒツヨウ</t>
    </rPh>
    <rPh sb="8" eb="10">
      <t>ケイヒ</t>
    </rPh>
    <phoneticPr fontId="4"/>
  </si>
  <si>
    <t>エイジング・イン・プレイスに資する生活支援に関する調査研究</t>
  </si>
  <si>
    <t>5_c4_1_4</t>
  </si>
  <si>
    <t>平成28年度</t>
    <rPh sb="0" eb="2">
      <t>ヘイセイ</t>
    </rPh>
    <rPh sb="4" eb="6">
      <t>ネンド</t>
    </rPh>
    <phoneticPr fontId="4"/>
  </si>
  <si>
    <t>5_b3_2</t>
  </si>
  <si>
    <t>気候変動対策業務</t>
    <rPh sb="0" eb="2">
      <t>キコウ</t>
    </rPh>
    <rPh sb="2" eb="4">
      <t>ヘンドウ</t>
    </rPh>
    <rPh sb="4" eb="6">
      <t>タイサク</t>
    </rPh>
    <rPh sb="6" eb="8">
      <t>ギョウム</t>
    </rPh>
    <phoneticPr fontId="0"/>
  </si>
  <si>
    <t>施策名：９-３２　建設市場の整備を推進する</t>
  </si>
  <si>
    <t>7_b_7</t>
  </si>
  <si>
    <t>静止気象衛星運用業務</t>
    <rPh sb="0" eb="2">
      <t>セイシ</t>
    </rPh>
    <rPh sb="2" eb="4">
      <t>キショウ</t>
    </rPh>
    <rPh sb="4" eb="6">
      <t>エイセイ</t>
    </rPh>
    <rPh sb="6" eb="8">
      <t>ウンヨウ</t>
    </rPh>
    <rPh sb="8" eb="10">
      <t>ギョウム</t>
    </rPh>
    <phoneticPr fontId="0"/>
  </si>
  <si>
    <t>令和２年度</t>
    <rPh sb="0" eb="2">
      <t>レイワ</t>
    </rPh>
    <rPh sb="3" eb="5">
      <t>ネンド</t>
    </rPh>
    <phoneticPr fontId="4"/>
  </si>
  <si>
    <t>集約促進景観・歴史的風致形成推進事業</t>
  </si>
  <si>
    <t>5_b4_1_1</t>
  </si>
  <si>
    <t>8_1_1</t>
  </si>
  <si>
    <t>住宅建築技術国際展開支援事業</t>
    <rPh sb="0" eb="2">
      <t>ジュウタク</t>
    </rPh>
    <rPh sb="2" eb="4">
      <t>ケンチク</t>
    </rPh>
    <rPh sb="4" eb="6">
      <t>ギジュツ</t>
    </rPh>
    <rPh sb="6" eb="8">
      <t>コクサイ</t>
    </rPh>
    <rPh sb="8" eb="10">
      <t>テンカイ</t>
    </rPh>
    <rPh sb="10" eb="12">
      <t>シエン</t>
    </rPh>
    <rPh sb="12" eb="14">
      <t>ジギョウ</t>
    </rPh>
    <phoneticPr fontId="9"/>
  </si>
  <si>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4"/>
  </si>
  <si>
    <t>平成28年度</t>
    <rPh sb="0" eb="2">
      <t>ヘイセイ</t>
    </rPh>
    <rPh sb="4" eb="6">
      <t>ネンド</t>
    </rPh>
    <phoneticPr fontId="13"/>
  </si>
  <si>
    <t>8_2_1</t>
  </si>
  <si>
    <t>（項）住宅対策諸費
　（大事項）住宅対策諸費に必要な経費
（項）住宅施設災害復旧事業費
　（大事項）住宅施設災害復旧事業に必要な経費</t>
    <rPh sb="12" eb="13">
      <t>ダイ</t>
    </rPh>
    <rPh sb="46" eb="47">
      <t>ダイ</t>
    </rPh>
    <phoneticPr fontId="9"/>
  </si>
  <si>
    <t>（項）国土調査費
　（大事項）国土調査に必要な経費</t>
  </si>
  <si>
    <t>5_b4_1_2</t>
  </si>
  <si>
    <t>住宅金融支援機構【003再掲】</t>
    <rPh sb="12" eb="14">
      <t>サイケイ</t>
    </rPh>
    <phoneticPr fontId="4"/>
  </si>
  <si>
    <t>5_b4_1_3</t>
  </si>
  <si>
    <t>一般会計・運輸安全委員会</t>
    <rPh sb="0" eb="2">
      <t>イッパン</t>
    </rPh>
    <rPh sb="2" eb="4">
      <t>カイケイ</t>
    </rPh>
    <rPh sb="5" eb="7">
      <t>ウンユ</t>
    </rPh>
    <rPh sb="7" eb="9">
      <t>アンゼン</t>
    </rPh>
    <rPh sb="9" eb="12">
      <t>イインカイ</t>
    </rPh>
    <phoneticPr fontId="4"/>
  </si>
  <si>
    <t>施策名：６-２３　整備新幹線の整備を推進する</t>
  </si>
  <si>
    <t>鉄道技術基準等</t>
  </si>
  <si>
    <t>8_1_3</t>
  </si>
  <si>
    <t>4_c_2_5</t>
  </si>
  <si>
    <t>（項）国土交通本省共通費
　（大事項）戦傷病者等無賃乗車船等の国庫負担に必要な経費</t>
  </si>
  <si>
    <t>道路事業（直轄・無電柱化推進）</t>
    <rPh sb="0" eb="2">
      <t>ドウロ</t>
    </rPh>
    <rPh sb="2" eb="4">
      <t>ジギョウ</t>
    </rPh>
    <rPh sb="5" eb="7">
      <t>チョッカツ</t>
    </rPh>
    <rPh sb="8" eb="9">
      <t>ム</t>
    </rPh>
    <rPh sb="9" eb="11">
      <t>デンチュウ</t>
    </rPh>
    <rPh sb="11" eb="12">
      <t>カ</t>
    </rPh>
    <rPh sb="12" eb="14">
      <t>スイシン</t>
    </rPh>
    <phoneticPr fontId="4"/>
  </si>
  <si>
    <t>5_b4_1_4</t>
  </si>
  <si>
    <t>8_1_4</t>
  </si>
  <si>
    <t>4_c_2_6</t>
  </si>
  <si>
    <t>受託工事費・受託工事に必要な経費</t>
    <rPh sb="0" eb="2">
      <t>ジュタク</t>
    </rPh>
    <rPh sb="2" eb="5">
      <t>コウジヒ</t>
    </rPh>
    <rPh sb="6" eb="8">
      <t>ジュタク</t>
    </rPh>
    <rPh sb="8" eb="10">
      <t>コウジ</t>
    </rPh>
    <rPh sb="11" eb="13">
      <t>ヒツヨウ</t>
    </rPh>
    <rPh sb="14" eb="16">
      <t>ケイヒ</t>
    </rPh>
    <phoneticPr fontId="4"/>
  </si>
  <si>
    <t>8_1_5</t>
  </si>
  <si>
    <t>地下水位のリアルタイム観測手法に関する検討</t>
    <rPh sb="0" eb="4">
      <t>チカスイイ</t>
    </rPh>
    <rPh sb="11" eb="13">
      <t>カンソク</t>
    </rPh>
    <rPh sb="13" eb="15">
      <t>シュホウ</t>
    </rPh>
    <rPh sb="16" eb="17">
      <t>カン</t>
    </rPh>
    <rPh sb="19" eb="21">
      <t>ケントウ</t>
    </rPh>
    <phoneticPr fontId="4"/>
  </si>
  <si>
    <t>4_d1_1</t>
  </si>
  <si>
    <t>平成23年度</t>
    <rPh sb="0" eb="2">
      <t>ヘイセイ</t>
    </rPh>
    <rPh sb="4" eb="6">
      <t>ネンド</t>
    </rPh>
    <phoneticPr fontId="4"/>
  </si>
  <si>
    <t>4_c_2_7</t>
  </si>
  <si>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4"/>
  </si>
  <si>
    <t>5_b4_1_6</t>
  </si>
  <si>
    <t>（項）住宅防災事業費
　（大事項）住宅防災事業に必要な経費</t>
    <rPh sb="1" eb="2">
      <t>コウ</t>
    </rPh>
    <rPh sb="3" eb="5">
      <t>ジュウタク</t>
    </rPh>
    <rPh sb="5" eb="7">
      <t>ボウサイ</t>
    </rPh>
    <rPh sb="7" eb="9">
      <t>ジギョウ</t>
    </rPh>
    <rPh sb="9" eb="10">
      <t>ヒ</t>
    </rPh>
    <rPh sb="13" eb="14">
      <t>ダイ</t>
    </rPh>
    <rPh sb="14" eb="16">
      <t>ジコウ</t>
    </rPh>
    <rPh sb="17" eb="19">
      <t>ジュウタク</t>
    </rPh>
    <rPh sb="19" eb="21">
      <t>ボウサイ</t>
    </rPh>
    <rPh sb="21" eb="23">
      <t>ジギョウ</t>
    </rPh>
    <rPh sb="24" eb="26">
      <t>ヒツヨウ</t>
    </rPh>
    <rPh sb="27" eb="29">
      <t>ケイヒ</t>
    </rPh>
    <phoneticPr fontId="4"/>
  </si>
  <si>
    <t>平成27年度</t>
    <rPh sb="0" eb="2">
      <t>ヘイセイ</t>
    </rPh>
    <rPh sb="4" eb="6">
      <t>ネンド</t>
    </rPh>
    <phoneticPr fontId="13"/>
  </si>
  <si>
    <t>8_1_6</t>
  </si>
  <si>
    <t>（項）地方運輸行政推進費
　（大事項）公共交通等安全対策に必要な経費</t>
    <rPh sb="15" eb="16">
      <t>ダイ</t>
    </rPh>
    <phoneticPr fontId="9"/>
  </si>
  <si>
    <t>4_c_2_9</t>
  </si>
  <si>
    <t>5_b4_2</t>
  </si>
  <si>
    <t>地方運輸局共通費・地方運輸局一般行政に必要な経費</t>
    <rPh sb="0" eb="2">
      <t>チホウ</t>
    </rPh>
    <rPh sb="2" eb="5">
      <t>ウンユキョク</t>
    </rPh>
    <rPh sb="5" eb="7">
      <t>キョウツウ</t>
    </rPh>
    <rPh sb="7" eb="8">
      <t>ヒ</t>
    </rPh>
    <rPh sb="9" eb="11">
      <t>チホウ</t>
    </rPh>
    <rPh sb="11" eb="14">
      <t>ウンユキョク</t>
    </rPh>
    <rPh sb="14" eb="16">
      <t>イッパン</t>
    </rPh>
    <rPh sb="16" eb="18">
      <t>ギョウセイ</t>
    </rPh>
    <rPh sb="19" eb="21">
      <t>ヒツヨウ</t>
    </rPh>
    <rPh sb="22" eb="24">
      <t>ケイヒ</t>
    </rPh>
    <phoneticPr fontId="4"/>
  </si>
  <si>
    <t>防災情報提供センター</t>
  </si>
  <si>
    <t>8_2_2</t>
  </si>
  <si>
    <t>4_d12_1</t>
  </si>
  <si>
    <t>5_c12_1</t>
  </si>
  <si>
    <t>下水道リノベーション推進経費</t>
    <rPh sb="0" eb="3">
      <t>ゲスイドウ</t>
    </rPh>
    <rPh sb="10" eb="12">
      <t>スイシン</t>
    </rPh>
    <rPh sb="12" eb="14">
      <t>ケイヒ</t>
    </rPh>
    <phoneticPr fontId="4"/>
  </si>
  <si>
    <t>施策名：６-２３　整備新幹線の整備を推進する</t>
    <rPh sb="0" eb="2">
      <t>シサク</t>
    </rPh>
    <rPh sb="2" eb="3">
      <t>メイ</t>
    </rPh>
    <rPh sb="9" eb="11">
      <t>セイビ</t>
    </rPh>
    <rPh sb="11" eb="14">
      <t>シンカンセン</t>
    </rPh>
    <rPh sb="15" eb="17">
      <t>セイビ</t>
    </rPh>
    <rPh sb="18" eb="20">
      <t>スイシン</t>
    </rPh>
    <phoneticPr fontId="4"/>
  </si>
  <si>
    <t>8_2_5</t>
  </si>
  <si>
    <t>収益回収公共事業資金貸付金償還金一般会計へ繰入・一般会計へ繰入れに必要な経費</t>
    <rPh sb="0" eb="2">
      <t>シュウエキ</t>
    </rPh>
    <rPh sb="2" eb="4">
      <t>カイシュウ</t>
    </rPh>
    <rPh sb="4" eb="6">
      <t>コウキョウ</t>
    </rPh>
    <rPh sb="6" eb="8">
      <t>ジギョウ</t>
    </rPh>
    <rPh sb="8" eb="10">
      <t>シキン</t>
    </rPh>
    <rPh sb="10" eb="13">
      <t>カシツケキン</t>
    </rPh>
    <rPh sb="13" eb="16">
      <t>ショウカンキン</t>
    </rPh>
    <rPh sb="16" eb="18">
      <t>イッパン</t>
    </rPh>
    <rPh sb="18" eb="20">
      <t>カイケイ</t>
    </rPh>
    <rPh sb="21" eb="23">
      <t>クリイ</t>
    </rPh>
    <rPh sb="24" eb="26">
      <t>イッパン</t>
    </rPh>
    <rPh sb="26" eb="28">
      <t>カイケイ</t>
    </rPh>
    <rPh sb="29" eb="31">
      <t>クリイ</t>
    </rPh>
    <rPh sb="33" eb="35">
      <t>ヒツヨウ</t>
    </rPh>
    <rPh sb="36" eb="38">
      <t>ケイヒ</t>
    </rPh>
    <phoneticPr fontId="4"/>
  </si>
  <si>
    <t>航空局</t>
    <rPh sb="0" eb="3">
      <t>コウクウキョク</t>
    </rPh>
    <phoneticPr fontId="4"/>
  </si>
  <si>
    <t>4_d3_1</t>
  </si>
  <si>
    <t>砂防事業</t>
  </si>
  <si>
    <t>平成25年度</t>
    <rPh sb="0" eb="2">
      <t>ヘイセイ</t>
    </rPh>
    <rPh sb="4" eb="6">
      <t>ネンド</t>
    </rPh>
    <phoneticPr fontId="4"/>
  </si>
  <si>
    <t>5_c2_1</t>
  </si>
  <si>
    <t>4_d3_2</t>
  </si>
  <si>
    <t>8_3</t>
  </si>
  <si>
    <t>4_d3_3</t>
  </si>
  <si>
    <t>運輸安全マネジメント制度の充実・強化</t>
    <rPh sb="0" eb="2">
      <t>ウンユ</t>
    </rPh>
    <rPh sb="2" eb="4">
      <t>アンゼン</t>
    </rPh>
    <rPh sb="10" eb="12">
      <t>セイド</t>
    </rPh>
    <rPh sb="13" eb="15">
      <t>ジュウジツ</t>
    </rPh>
    <rPh sb="16" eb="18">
      <t>キョウカ</t>
    </rPh>
    <phoneticPr fontId="0"/>
  </si>
  <si>
    <t>社会資本整備・管理効率化推進費・社会資本整備・管理等の効率的な推進に必要な経費</t>
    <rPh sb="0" eb="4">
      <t>シャカイシホン</t>
    </rPh>
    <rPh sb="4" eb="6">
      <t>セイビ</t>
    </rPh>
    <rPh sb="7" eb="9">
      <t>カンリ</t>
    </rPh>
    <rPh sb="9" eb="12">
      <t>コウリツカ</t>
    </rPh>
    <rPh sb="12" eb="15">
      <t>スイシンヒ</t>
    </rPh>
    <rPh sb="16" eb="20">
      <t>シャカイシホン</t>
    </rPh>
    <rPh sb="20" eb="22">
      <t>セイビ</t>
    </rPh>
    <rPh sb="23" eb="26">
      <t>カンリトウ</t>
    </rPh>
    <rPh sb="27" eb="30">
      <t>コウリツテキ</t>
    </rPh>
    <rPh sb="31" eb="33">
      <t>スイシン</t>
    </rPh>
    <rPh sb="34" eb="36">
      <t>ヒツヨウ</t>
    </rPh>
    <rPh sb="37" eb="39">
      <t>ケイヒ</t>
    </rPh>
    <phoneticPr fontId="4"/>
  </si>
  <si>
    <t>8_4</t>
  </si>
  <si>
    <t>地殻変動等調査経費</t>
  </si>
  <si>
    <t>住宅市場整備推進費・住宅市場の環境整備の推進に必要な経費</t>
    <rPh sb="0" eb="2">
      <t>ジュウタク</t>
    </rPh>
    <rPh sb="2" eb="4">
      <t>シジョウ</t>
    </rPh>
    <rPh sb="4" eb="6">
      <t>セイビ</t>
    </rPh>
    <rPh sb="6" eb="9">
      <t>スイシンヒ</t>
    </rPh>
    <rPh sb="10" eb="12">
      <t>ジュウタク</t>
    </rPh>
    <rPh sb="12" eb="14">
      <t>シジョウ</t>
    </rPh>
    <rPh sb="15" eb="17">
      <t>カンキョウ</t>
    </rPh>
    <rPh sb="17" eb="19">
      <t>セイビ</t>
    </rPh>
    <rPh sb="20" eb="22">
      <t>スイシン</t>
    </rPh>
    <rPh sb="23" eb="25">
      <t>ヒツヨウ</t>
    </rPh>
    <rPh sb="26" eb="28">
      <t>ケイヒ</t>
    </rPh>
    <phoneticPr fontId="4"/>
  </si>
  <si>
    <t>4_d3_4</t>
  </si>
  <si>
    <t>観測予報業務共通</t>
    <rPh sb="0" eb="2">
      <t>カンソク</t>
    </rPh>
    <rPh sb="2" eb="4">
      <t>ヨホウ</t>
    </rPh>
    <rPh sb="4" eb="6">
      <t>ギョウム</t>
    </rPh>
    <rPh sb="6" eb="8">
      <t>キョウツウ</t>
    </rPh>
    <phoneticPr fontId="4"/>
  </si>
  <si>
    <t>東日本大震災復興特別会計・地方整備局</t>
    <rPh sb="0" eb="3">
      <t>ヒガシニホン</t>
    </rPh>
    <rPh sb="3" eb="6">
      <t>ダイシンサイ</t>
    </rPh>
    <rPh sb="6" eb="8">
      <t>フッコウ</t>
    </rPh>
    <rPh sb="8" eb="10">
      <t>トクベツ</t>
    </rPh>
    <rPh sb="10" eb="12">
      <t>カイケイ</t>
    </rPh>
    <rPh sb="13" eb="15">
      <t>チホウ</t>
    </rPh>
    <rPh sb="15" eb="18">
      <t>セイビキョク</t>
    </rPh>
    <phoneticPr fontId="4"/>
  </si>
  <si>
    <t>「日本博」を契機とした文化資源による観光インバウンドの拡充（国際観光旅客税財源）</t>
    <rPh sb="1" eb="3">
      <t>ニホン</t>
    </rPh>
    <rPh sb="3" eb="4">
      <t>ヒロシ</t>
    </rPh>
    <rPh sb="6" eb="8">
      <t>ケイキ</t>
    </rPh>
    <rPh sb="11" eb="13">
      <t>ブンカ</t>
    </rPh>
    <rPh sb="13" eb="15">
      <t>シゲン</t>
    </rPh>
    <rPh sb="18" eb="20">
      <t>カンコウ</t>
    </rPh>
    <rPh sb="27" eb="29">
      <t>カクジュウ</t>
    </rPh>
    <rPh sb="30" eb="32">
      <t>コクサイ</t>
    </rPh>
    <rPh sb="32" eb="34">
      <t>カンコウ</t>
    </rPh>
    <rPh sb="34" eb="36">
      <t>リョカク</t>
    </rPh>
    <rPh sb="36" eb="37">
      <t>ゼイ</t>
    </rPh>
    <rPh sb="37" eb="39">
      <t>ザイゲン</t>
    </rPh>
    <phoneticPr fontId="4"/>
  </si>
  <si>
    <t>技術研究開発を推進する</t>
    <rPh sb="0" eb="2">
      <t>ギジュツ</t>
    </rPh>
    <rPh sb="2" eb="4">
      <t>ケンキュウ</t>
    </rPh>
    <rPh sb="4" eb="6">
      <t>カイハツ</t>
    </rPh>
    <rPh sb="7" eb="9">
      <t>スイシン</t>
    </rPh>
    <phoneticPr fontId="4"/>
  </si>
  <si>
    <t>5_c3_2</t>
  </si>
  <si>
    <t>水国局
道路局</t>
    <rPh sb="0" eb="3">
      <t>ミズコクキョク</t>
    </rPh>
    <rPh sb="4" eb="7">
      <t>ドウロキョク</t>
    </rPh>
    <phoneticPr fontId="4"/>
  </si>
  <si>
    <t>4_d4_1_1</t>
  </si>
  <si>
    <t>（独）航空大学校運営費交付金</t>
    <rPh sb="1" eb="2">
      <t>ドク</t>
    </rPh>
    <rPh sb="3" eb="5">
      <t>コウクウ</t>
    </rPh>
    <rPh sb="5" eb="8">
      <t>ダイガッコウ</t>
    </rPh>
    <rPh sb="8" eb="11">
      <t>ウンエイヒ</t>
    </rPh>
    <rPh sb="11" eb="14">
      <t>コウフキン</t>
    </rPh>
    <phoneticPr fontId="0"/>
  </si>
  <si>
    <t>5_c4_1_1</t>
  </si>
  <si>
    <t>国土交通本省施設整備</t>
  </si>
  <si>
    <t>我が国建設業等の海外展開の推進</t>
    <rPh sb="0" eb="1">
      <t>ワ</t>
    </rPh>
    <rPh sb="2" eb="3">
      <t>クニ</t>
    </rPh>
    <rPh sb="3" eb="5">
      <t>ケンセツ</t>
    </rPh>
    <rPh sb="5" eb="6">
      <t>ギョウ</t>
    </rPh>
    <rPh sb="6" eb="7">
      <t>トウ</t>
    </rPh>
    <rPh sb="8" eb="10">
      <t>カイガイ</t>
    </rPh>
    <rPh sb="10" eb="12">
      <t>テンカイ</t>
    </rPh>
    <rPh sb="13" eb="15">
      <t>スイシン</t>
    </rPh>
    <phoneticPr fontId="4"/>
  </si>
  <si>
    <t>8_5_2</t>
  </si>
  <si>
    <t>4_d4_1_2</t>
  </si>
  <si>
    <t>平成27年度</t>
    <rPh sb="0" eb="2">
      <t>ヘイセイ</t>
    </rPh>
    <rPh sb="4" eb="6">
      <t>ネンド</t>
    </rPh>
    <phoneticPr fontId="4"/>
  </si>
  <si>
    <t>5_c4_1_2</t>
  </si>
  <si>
    <t>（項）総合的物流体系整備推進費（大事項）総合的物流体系整備の推進に必要な経費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phoneticPr fontId="4"/>
  </si>
  <si>
    <t>4_d4_1_3</t>
  </si>
  <si>
    <t>昭和30年度</t>
    <rPh sb="0" eb="2">
      <t>ショウワ</t>
    </rPh>
    <rPh sb="4" eb="6">
      <t>ネンド</t>
    </rPh>
    <phoneticPr fontId="9"/>
  </si>
  <si>
    <t>国土交通政策推進経費</t>
    <rPh sb="0" eb="2">
      <t>コクド</t>
    </rPh>
    <rPh sb="2" eb="4">
      <t>コウツウ</t>
    </rPh>
    <rPh sb="4" eb="6">
      <t>セイサク</t>
    </rPh>
    <rPh sb="6" eb="8">
      <t>スイシン</t>
    </rPh>
    <rPh sb="9" eb="10">
      <t>ヒ</t>
    </rPh>
    <phoneticPr fontId="4"/>
  </si>
  <si>
    <t>自動車安全特別会計へ繰入・自動車安全特別会計自動車事故対策勘定へ繰入れに必要な経費</t>
    <rPh sb="0" eb="3">
      <t>ジドウシャ</t>
    </rPh>
    <rPh sb="3" eb="5">
      <t>アンゼン</t>
    </rPh>
    <rPh sb="5" eb="7">
      <t>トクベツ</t>
    </rPh>
    <rPh sb="7" eb="9">
      <t>カイケイ</t>
    </rPh>
    <rPh sb="10" eb="11">
      <t>ク</t>
    </rPh>
    <rPh sb="11" eb="12">
      <t>イ</t>
    </rPh>
    <rPh sb="13" eb="16">
      <t>ジドウシャ</t>
    </rPh>
    <rPh sb="16" eb="18">
      <t>アンゼン</t>
    </rPh>
    <rPh sb="18" eb="20">
      <t>トクベツ</t>
    </rPh>
    <rPh sb="20" eb="22">
      <t>カイケイ</t>
    </rPh>
    <rPh sb="22" eb="25">
      <t>ジドウシャ</t>
    </rPh>
    <rPh sb="25" eb="27">
      <t>ジコ</t>
    </rPh>
    <rPh sb="27" eb="29">
      <t>タイサク</t>
    </rPh>
    <rPh sb="29" eb="31">
      <t>カンジョウ</t>
    </rPh>
    <rPh sb="32" eb="34">
      <t>クリイ</t>
    </rPh>
    <rPh sb="36" eb="38">
      <t>ヒツヨウ</t>
    </rPh>
    <rPh sb="39" eb="41">
      <t>ケイヒ</t>
    </rPh>
    <phoneticPr fontId="4"/>
  </si>
  <si>
    <t>8_5_4</t>
  </si>
  <si>
    <t>4_d4_1_4</t>
  </si>
  <si>
    <t>8_5_6</t>
  </si>
  <si>
    <t>広域地方計画の推進</t>
  </si>
  <si>
    <r>
      <t>（項）地球温暖化防止等対策費
　（大事項）地球温暖化防</t>
    </r>
    <r>
      <rPr>
        <sz val="11"/>
        <rFont val="ＭＳ Ｐゴシック"/>
        <family val="3"/>
        <charset val="128"/>
      </rPr>
      <t>止等の環境の保全に必要な経費</t>
    </r>
    <rPh sb="1" eb="2">
      <t>コウ</t>
    </rPh>
    <rPh sb="17" eb="20">
      <t>ダイジコウ</t>
    </rPh>
    <rPh sb="27" eb="28">
      <t>ト</t>
    </rPh>
    <rPh sb="28" eb="29">
      <t>トウ</t>
    </rPh>
    <rPh sb="30" eb="32">
      <t>カンキョウ</t>
    </rPh>
    <rPh sb="33" eb="35">
      <t>ホゼン</t>
    </rPh>
    <phoneticPr fontId="13"/>
  </si>
  <si>
    <t>4_d4_1_6</t>
  </si>
  <si>
    <t>鉄道技術開発（一般鉄道）</t>
    <rPh sb="7" eb="9">
      <t>イッパン</t>
    </rPh>
    <rPh sb="9" eb="11">
      <t>テツドウ</t>
    </rPh>
    <phoneticPr fontId="4"/>
  </si>
  <si>
    <t>5_c4_1_7</t>
  </si>
  <si>
    <t>8_6</t>
  </si>
  <si>
    <t>5_d1_2</t>
  </si>
  <si>
    <t>（項）国際観光旅客税財源観光振興費
　（大事項）国際観光旅客税財源輸出入貨物の通関及び関税等の徴収並びに監視取締りに必要な経費</t>
    <rPh sb="33" eb="36">
      <t>ユシュツニュウ</t>
    </rPh>
    <rPh sb="36" eb="38">
      <t>カモツ</t>
    </rPh>
    <rPh sb="39" eb="41">
      <t>ツウカン</t>
    </rPh>
    <rPh sb="41" eb="42">
      <t>オヨ</t>
    </rPh>
    <rPh sb="43" eb="45">
      <t>カンゼイ</t>
    </rPh>
    <rPh sb="45" eb="46">
      <t>トウ</t>
    </rPh>
    <rPh sb="47" eb="49">
      <t>チョウシュウ</t>
    </rPh>
    <rPh sb="49" eb="50">
      <t>ナラ</t>
    </rPh>
    <rPh sb="52" eb="54">
      <t>カンシ</t>
    </rPh>
    <rPh sb="54" eb="56">
      <t>トリシマ</t>
    </rPh>
    <phoneticPr fontId="4"/>
  </si>
  <si>
    <t>港湾事業調査諸費・港湾事業調査諸費に必要な経費</t>
    <rPh sb="0" eb="2">
      <t>コウワン</t>
    </rPh>
    <rPh sb="2" eb="4">
      <t>ジギョウ</t>
    </rPh>
    <rPh sb="4" eb="6">
      <t>チョウサ</t>
    </rPh>
    <rPh sb="6" eb="8">
      <t>ショヒ</t>
    </rPh>
    <rPh sb="9" eb="11">
      <t>コウワン</t>
    </rPh>
    <rPh sb="11" eb="13">
      <t>ジギョウ</t>
    </rPh>
    <rPh sb="13" eb="15">
      <t>チョウサ</t>
    </rPh>
    <rPh sb="15" eb="17">
      <t>ショヒ</t>
    </rPh>
    <rPh sb="18" eb="20">
      <t>ヒツヨウ</t>
    </rPh>
    <rPh sb="21" eb="23">
      <t>ケイヒ</t>
    </rPh>
    <phoneticPr fontId="4"/>
  </si>
  <si>
    <t>5_d2_1</t>
  </si>
  <si>
    <t>平成7年度</t>
  </si>
  <si>
    <t>5_d2_2</t>
  </si>
  <si>
    <t>5_d3_1</t>
  </si>
  <si>
    <t>国際競争力の高いスノーリゾート形成促進事業（国際観光旅客税財源）</t>
    <rPh sb="0" eb="2">
      <t>コクサイ</t>
    </rPh>
    <rPh sb="2" eb="5">
      <t>キョウソウリョク</t>
    </rPh>
    <rPh sb="6" eb="7">
      <t>タカ</t>
    </rPh>
    <rPh sb="15" eb="17">
      <t>ケイセイ</t>
    </rPh>
    <rPh sb="17" eb="19">
      <t>ソクシン</t>
    </rPh>
    <rPh sb="19" eb="21">
      <t>ジギョウ</t>
    </rPh>
    <phoneticPr fontId="4"/>
  </si>
  <si>
    <t>観測予報等業務費・自然災害による被害を軽減するための気象情報の充実に必要な経費</t>
    <rPh sb="0" eb="2">
      <t>カンソク</t>
    </rPh>
    <rPh sb="2" eb="4">
      <t>ヨホウ</t>
    </rPh>
    <rPh sb="4" eb="5">
      <t>トウ</t>
    </rPh>
    <rPh sb="5" eb="8">
      <t>ギョウムヒ</t>
    </rPh>
    <rPh sb="9" eb="11">
      <t>シゼン</t>
    </rPh>
    <rPh sb="11" eb="13">
      <t>サイガイ</t>
    </rPh>
    <rPh sb="16" eb="18">
      <t>ヒガイ</t>
    </rPh>
    <rPh sb="19" eb="21">
      <t>ケイゲン</t>
    </rPh>
    <rPh sb="26" eb="28">
      <t>キショウ</t>
    </rPh>
    <rPh sb="28" eb="30">
      <t>ジョウホウ</t>
    </rPh>
    <rPh sb="31" eb="33">
      <t>ジュウジツ</t>
    </rPh>
    <rPh sb="34" eb="36">
      <t>ヒツヨウ</t>
    </rPh>
    <rPh sb="37" eb="39">
      <t>ケイヒ</t>
    </rPh>
    <phoneticPr fontId="4"/>
  </si>
  <si>
    <t>5_d4_1_5</t>
  </si>
  <si>
    <t>（項）業務取扱費
　（大事項）車両の環境対策に必要な経費</t>
    <rPh sb="11" eb="12">
      <t>ダイ</t>
    </rPh>
    <phoneticPr fontId="9"/>
  </si>
  <si>
    <t>5_d4_2</t>
  </si>
  <si>
    <t>科学技術関係予算の集計に向けた分類番号案</t>
  </si>
  <si>
    <t>平成9年度</t>
  </si>
  <si>
    <t>旅客自動車運送事業対策</t>
    <rPh sb="0" eb="2">
      <t>リョカク</t>
    </rPh>
    <rPh sb="2" eb="5">
      <t>ジドウシャ</t>
    </rPh>
    <rPh sb="5" eb="7">
      <t>ウンソウ</t>
    </rPh>
    <rPh sb="7" eb="9">
      <t>ジギョウ</t>
    </rPh>
    <rPh sb="9" eb="11">
      <t>タイサク</t>
    </rPh>
    <phoneticPr fontId="4"/>
  </si>
  <si>
    <t>北海道開発局施設整備費</t>
    <rPh sb="0" eb="3">
      <t>ホッカイドウ</t>
    </rPh>
    <rPh sb="3" eb="6">
      <t>カイハツキョク</t>
    </rPh>
    <rPh sb="6" eb="8">
      <t>シセツ</t>
    </rPh>
    <rPh sb="8" eb="11">
      <t>セイビヒ</t>
    </rPh>
    <phoneticPr fontId="4"/>
  </si>
  <si>
    <t>注２． 予備費を使用した場合は「備考」欄にその旨を記載するとともに、金額を記載すること。</t>
    <rPh sb="0" eb="1">
      <t>チュウ</t>
    </rPh>
    <phoneticPr fontId="4"/>
  </si>
  <si>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4"/>
  </si>
  <si>
    <t>平成３１年度レビューシート番号</t>
    <rPh sb="0" eb="2">
      <t>ヘイセイ</t>
    </rPh>
    <rPh sb="13" eb="15">
      <t>バンゴウ</t>
    </rPh>
    <phoneticPr fontId="4"/>
  </si>
  <si>
    <t>令和元年度
補正後予算額</t>
    <rPh sb="0" eb="2">
      <t>レイワ</t>
    </rPh>
    <rPh sb="2" eb="4">
      <t>ガンネン</t>
    </rPh>
    <rPh sb="4" eb="5">
      <t>ド</t>
    </rPh>
    <rPh sb="6" eb="8">
      <t>ホセイ</t>
    </rPh>
    <rPh sb="8" eb="9">
      <t>ゴ</t>
    </rPh>
    <rPh sb="9" eb="12">
      <t>ヨサンガク</t>
    </rPh>
    <phoneticPr fontId="4"/>
  </si>
  <si>
    <t>（項）都市再生・地域再生整備事業費
　（大事項）都市再生・地域再生整備事業に必要な経費</t>
    <rPh sb="1" eb="2">
      <t>コウ</t>
    </rPh>
    <phoneticPr fontId="4"/>
  </si>
  <si>
    <t>令和元年度</t>
    <rPh sb="0" eb="2">
      <t>レイワ</t>
    </rPh>
    <rPh sb="2" eb="4">
      <t>ガンネン</t>
    </rPh>
    <phoneticPr fontId="4"/>
  </si>
  <si>
    <t>施策名：２-３　総合的なバリアフリー化を推進する</t>
  </si>
  <si>
    <t>運輸安全委員会</t>
    <rPh sb="0" eb="2">
      <t>ウンユ</t>
    </rPh>
    <rPh sb="2" eb="4">
      <t>アンゼン</t>
    </rPh>
    <rPh sb="4" eb="7">
      <t>イインカイ</t>
    </rPh>
    <phoneticPr fontId="18"/>
  </si>
  <si>
    <t>タクシー運転者登録制度ネットワークシステムの運用</t>
  </si>
  <si>
    <t>（項）整備新幹線建設推進高度化等事業費
　（大事項）整備新幹線建設推進高度化等事業に必要な経費</t>
  </si>
  <si>
    <t>　　　　「廃止」：令和２年度の点検の結果、事業を廃止し令和３年度予算概算要求において予算要求を行わないもの（前年度終了事業等は含まない。）</t>
    <rPh sb="9" eb="11">
      <t>レイワ</t>
    </rPh>
    <rPh sb="27" eb="29">
      <t>レイワ</t>
    </rPh>
    <phoneticPr fontId="4"/>
  </si>
  <si>
    <t>　　　　「執行等改善」：令和２年度の点検の結果、令和３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4"/>
  </si>
  <si>
    <t>　　　　「予定通り終了」：前年度終了事業等であって、予定通り事業を終了し令和３年度予算概算要求において予算要求しないもの。</t>
    <rPh sb="36" eb="38">
      <t>レイワ</t>
    </rPh>
    <phoneticPr fontId="4"/>
  </si>
  <si>
    <t>施策名：５-１４　公共交通の安全確保・鉄道の安全性向上、ハイジャック・航空機テロ防止を推進する</t>
    <rPh sb="0" eb="2">
      <t>シサク</t>
    </rPh>
    <rPh sb="2" eb="3">
      <t>メイ</t>
    </rPh>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4"/>
  </si>
  <si>
    <t>昭和55年度</t>
    <rPh sb="0" eb="2">
      <t>ショウワ</t>
    </rPh>
    <rPh sb="4" eb="6">
      <t>ネンド</t>
    </rPh>
    <phoneticPr fontId="9"/>
  </si>
  <si>
    <t>　　　　「現状通り」：令和２年度の点検の結果、令和３年度予算概算要求の金額に反映すべき点及び執行等で改善すべき点がないもの（廃止、縮減、執行等改善、年度内に改善を検討及び予定通り終了以外のもの）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4"/>
  </si>
  <si>
    <t>施策名：１０-３９　離島等の振興を図る</t>
    <rPh sb="0" eb="2">
      <t>シサク</t>
    </rPh>
    <rPh sb="2" eb="3">
      <t>メイ</t>
    </rPh>
    <rPh sb="10" eb="12">
      <t>リトウ</t>
    </rPh>
    <rPh sb="12" eb="13">
      <t>トウ</t>
    </rPh>
    <rPh sb="14" eb="16">
      <t>シンコウ</t>
    </rPh>
    <rPh sb="17" eb="18">
      <t>ハカ</t>
    </rPh>
    <phoneticPr fontId="4"/>
  </si>
  <si>
    <t>基幹的広域防災拠点における広域輸送訓練に必要な経費</t>
  </si>
  <si>
    <t>一般会計・海難審判所</t>
    <rPh sb="0" eb="2">
      <t>イッパン</t>
    </rPh>
    <rPh sb="2" eb="4">
      <t>カイケイ</t>
    </rPh>
    <rPh sb="5" eb="7">
      <t>カイナン</t>
    </rPh>
    <rPh sb="7" eb="10">
      <t>シンパンショ</t>
    </rPh>
    <phoneticPr fontId="4"/>
  </si>
  <si>
    <t>令和２年度
当初予算額</t>
    <rPh sb="0" eb="2">
      <t>レイワ</t>
    </rPh>
    <rPh sb="4" eb="5">
      <t>ド</t>
    </rPh>
    <phoneticPr fontId="4"/>
  </si>
  <si>
    <t>国土交通本省共通費・国土交通事業指導監督に必要な経費</t>
    <rPh sb="0" eb="2">
      <t>コクド</t>
    </rPh>
    <rPh sb="2" eb="4">
      <t>コウツウ</t>
    </rPh>
    <rPh sb="4" eb="6">
      <t>ホンショウ</t>
    </rPh>
    <rPh sb="6" eb="8">
      <t>キョウツウ</t>
    </rPh>
    <rPh sb="8" eb="9">
      <t>ヒ</t>
    </rPh>
    <rPh sb="10" eb="12">
      <t>コクド</t>
    </rPh>
    <rPh sb="12" eb="14">
      <t>コウツウ</t>
    </rPh>
    <rPh sb="14" eb="16">
      <t>ジギョウ</t>
    </rPh>
    <rPh sb="16" eb="18">
      <t>シドウ</t>
    </rPh>
    <rPh sb="18" eb="20">
      <t>カントク</t>
    </rPh>
    <rPh sb="21" eb="23">
      <t>ヒツヨウ</t>
    </rPh>
    <rPh sb="24" eb="26">
      <t>ケイヒ</t>
    </rPh>
    <phoneticPr fontId="4"/>
  </si>
  <si>
    <t>国土交通本省共通費・審議会等に必要な経費</t>
    <rPh sb="0" eb="2">
      <t>コクド</t>
    </rPh>
    <rPh sb="2" eb="4">
      <t>コウツウ</t>
    </rPh>
    <rPh sb="4" eb="6">
      <t>ホンショウ</t>
    </rPh>
    <rPh sb="6" eb="8">
      <t>キョウツウ</t>
    </rPh>
    <rPh sb="8" eb="9">
      <t>ヒ</t>
    </rPh>
    <rPh sb="10" eb="13">
      <t>シンギカイ</t>
    </rPh>
    <rPh sb="13" eb="14">
      <t>トウ</t>
    </rPh>
    <rPh sb="15" eb="17">
      <t>ヒツヨウ</t>
    </rPh>
    <rPh sb="18" eb="20">
      <t>ケイヒ</t>
    </rPh>
    <phoneticPr fontId="4"/>
  </si>
  <si>
    <t>社会資本整備総合交付金</t>
    <rPh sb="0" eb="4">
      <t>シャカイシホン</t>
    </rPh>
    <rPh sb="4" eb="6">
      <t>セイビ</t>
    </rPh>
    <rPh sb="6" eb="8">
      <t>ソウゴウ</t>
    </rPh>
    <rPh sb="8" eb="11">
      <t>コウフキン</t>
    </rPh>
    <phoneticPr fontId="4"/>
  </si>
  <si>
    <t>建築基準適合判定資格者検定等経費、指定確認検査機関等及び住宅瑕疵担保責任法人に対する立入検査等に関する経費</t>
    <rPh sb="0" eb="2">
      <t>ケンチク</t>
    </rPh>
    <rPh sb="2" eb="4">
      <t>キジュン</t>
    </rPh>
    <rPh sb="4" eb="6">
      <t>テキゴウ</t>
    </rPh>
    <rPh sb="6" eb="8">
      <t>ハンテイ</t>
    </rPh>
    <rPh sb="8" eb="11">
      <t>シカクシャ</t>
    </rPh>
    <rPh sb="11" eb="13">
      <t>ケンテイ</t>
    </rPh>
    <rPh sb="13" eb="14">
      <t>トウ</t>
    </rPh>
    <rPh sb="14" eb="16">
      <t>ケイヒ</t>
    </rPh>
    <rPh sb="17" eb="19">
      <t>シテイ</t>
    </rPh>
    <rPh sb="19" eb="21">
      <t>カクニン</t>
    </rPh>
    <rPh sb="21" eb="23">
      <t>ケンサ</t>
    </rPh>
    <rPh sb="23" eb="25">
      <t>キカン</t>
    </rPh>
    <rPh sb="25" eb="26">
      <t>トウ</t>
    </rPh>
    <rPh sb="26" eb="27">
      <t>オヨ</t>
    </rPh>
    <rPh sb="28" eb="30">
      <t>ジュウタク</t>
    </rPh>
    <rPh sb="30" eb="32">
      <t>カシ</t>
    </rPh>
    <rPh sb="32" eb="34">
      <t>タンポ</t>
    </rPh>
    <rPh sb="34" eb="36">
      <t>セキニン</t>
    </rPh>
    <rPh sb="36" eb="38">
      <t>ホウジン</t>
    </rPh>
    <rPh sb="39" eb="40">
      <t>タイ</t>
    </rPh>
    <rPh sb="42" eb="44">
      <t>タチイリ</t>
    </rPh>
    <rPh sb="44" eb="46">
      <t>ケンサ</t>
    </rPh>
    <rPh sb="46" eb="47">
      <t>トウ</t>
    </rPh>
    <rPh sb="48" eb="49">
      <t>カン</t>
    </rPh>
    <rPh sb="51" eb="53">
      <t>ケイヒ</t>
    </rPh>
    <phoneticPr fontId="4"/>
  </si>
  <si>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4"/>
  </si>
  <si>
    <t>海難審判所共通費・海難審判所の運営に必要な経費</t>
    <rPh sb="0" eb="2">
      <t>カイナン</t>
    </rPh>
    <rPh sb="2" eb="5">
      <t>シンパンショ</t>
    </rPh>
    <rPh sb="5" eb="7">
      <t>キョウツウ</t>
    </rPh>
    <rPh sb="7" eb="8">
      <t>ヒ</t>
    </rPh>
    <rPh sb="9" eb="11">
      <t>カイナン</t>
    </rPh>
    <rPh sb="11" eb="14">
      <t>シンパンショ</t>
    </rPh>
    <rPh sb="15" eb="17">
      <t>ウンエイ</t>
    </rPh>
    <rPh sb="18" eb="20">
      <t>ヒツヨウ</t>
    </rPh>
    <rPh sb="21" eb="23">
      <t>ケイヒ</t>
    </rPh>
    <phoneticPr fontId="4"/>
  </si>
  <si>
    <t>施策名：１１-４２　情報化を推進する</t>
  </si>
  <si>
    <t>総合政策局</t>
  </si>
  <si>
    <t>施策名：４-１２　水害・土砂災害の防止・減災を推進する</t>
    <rPh sb="0" eb="2">
      <t>シサク</t>
    </rPh>
    <rPh sb="2" eb="3">
      <t>メイ</t>
    </rPh>
    <rPh sb="9" eb="11">
      <t>スイガイ</t>
    </rPh>
    <rPh sb="12" eb="14">
      <t>ドシャ</t>
    </rPh>
    <rPh sb="14" eb="16">
      <t>サイガイ</t>
    </rPh>
    <rPh sb="17" eb="19">
      <t>ボウシ</t>
    </rPh>
    <rPh sb="20" eb="22">
      <t>ゲンサイ</t>
    </rPh>
    <rPh sb="23" eb="25">
      <t>スイシン</t>
    </rPh>
    <phoneticPr fontId="4"/>
  </si>
  <si>
    <t>船舶の安全確保、海洋汚染の防止等に必要な経費</t>
    <rPh sb="0" eb="2">
      <t>センパク</t>
    </rPh>
    <rPh sb="3" eb="5">
      <t>アンゼン</t>
    </rPh>
    <rPh sb="5" eb="7">
      <t>カクホ</t>
    </rPh>
    <rPh sb="8" eb="10">
      <t>カイヨウ</t>
    </rPh>
    <rPh sb="10" eb="12">
      <t>オセン</t>
    </rPh>
    <rPh sb="13" eb="16">
      <t>ボウシトウ</t>
    </rPh>
    <rPh sb="17" eb="19">
      <t>ヒツヨウ</t>
    </rPh>
    <rPh sb="20" eb="22">
      <t>ケイヒ</t>
    </rPh>
    <phoneticPr fontId="8"/>
  </si>
  <si>
    <t>終了予定なし</t>
    <rPh sb="0" eb="2">
      <t>シュウリョウ</t>
    </rPh>
    <rPh sb="2" eb="4">
      <t>ヨテイ</t>
    </rPh>
    <phoneticPr fontId="9"/>
  </si>
  <si>
    <t>類似経費（５）</t>
    <rPh sb="0" eb="2">
      <t>ルイジ</t>
    </rPh>
    <rPh sb="2" eb="4">
      <t>ケイヒ</t>
    </rPh>
    <phoneticPr fontId="4"/>
  </si>
  <si>
    <t>グリーンインフラ活用型都市構築支援事業【再掲】</t>
    <rPh sb="20" eb="22">
      <t>サイケイ</t>
    </rPh>
    <phoneticPr fontId="4"/>
  </si>
  <si>
    <t>港湾区域における低潮線の保全に要する経費</t>
    <rPh sb="0" eb="2">
      <t>コウワン</t>
    </rPh>
    <rPh sb="2" eb="4">
      <t>クイキ</t>
    </rPh>
    <rPh sb="8" eb="10">
      <t>テイチョウ</t>
    </rPh>
    <rPh sb="10" eb="11">
      <t>セン</t>
    </rPh>
    <rPh sb="12" eb="14">
      <t>ホゼン</t>
    </rPh>
    <rPh sb="15" eb="16">
      <t>ヨウ</t>
    </rPh>
    <rPh sb="18" eb="20">
      <t>ケイヒ</t>
    </rPh>
    <phoneticPr fontId="4"/>
  </si>
  <si>
    <t>洪水予報施設経費</t>
    <rPh sb="0" eb="2">
      <t>コウズイ</t>
    </rPh>
    <rPh sb="2" eb="4">
      <t>ヨホウ</t>
    </rPh>
    <rPh sb="4" eb="6">
      <t>シセツ</t>
    </rPh>
    <rPh sb="6" eb="8">
      <t>ケイヒ</t>
    </rPh>
    <phoneticPr fontId="4"/>
  </si>
  <si>
    <t>官庁営繕</t>
    <rPh sb="0" eb="2">
      <t>カンチョウ</t>
    </rPh>
    <rPh sb="2" eb="4">
      <t>エイゼン</t>
    </rPh>
    <phoneticPr fontId="4"/>
  </si>
  <si>
    <t>検定関係経費（建設機械施工技術）</t>
    <rPh sb="0" eb="2">
      <t>ケンテイ</t>
    </rPh>
    <rPh sb="2" eb="4">
      <t>カンケイ</t>
    </rPh>
    <rPh sb="4" eb="6">
      <t>ケイヒ</t>
    </rPh>
    <rPh sb="7" eb="9">
      <t>ケンセツ</t>
    </rPh>
    <rPh sb="9" eb="11">
      <t>キカイ</t>
    </rPh>
    <rPh sb="11" eb="13">
      <t>セコウ</t>
    </rPh>
    <rPh sb="13" eb="15">
      <t>ギジュツ</t>
    </rPh>
    <phoneticPr fontId="4"/>
  </si>
  <si>
    <t>住宅局</t>
    <rPh sb="0" eb="2">
      <t>ジュウタク</t>
    </rPh>
    <rPh sb="2" eb="3">
      <t>キョク</t>
    </rPh>
    <phoneticPr fontId="4"/>
  </si>
  <si>
    <t>住宅の取得・賃貸・管理・修繕が円滑に行われる住宅市場を整備する</t>
    <rPh sb="0" eb="2">
      <t>ジュウタク</t>
    </rPh>
    <rPh sb="3" eb="5">
      <t>シュトク</t>
    </rPh>
    <rPh sb="6" eb="8">
      <t>チンタイ</t>
    </rPh>
    <rPh sb="9" eb="11">
      <t>カンリ</t>
    </rPh>
    <rPh sb="12" eb="14">
      <t>シュウゼン</t>
    </rPh>
    <rPh sb="15" eb="17">
      <t>エンカツ</t>
    </rPh>
    <rPh sb="18" eb="19">
      <t>オコナ</t>
    </rPh>
    <rPh sb="22" eb="24">
      <t>ジュウタク</t>
    </rPh>
    <rPh sb="24" eb="26">
      <t>シジョウ</t>
    </rPh>
    <rPh sb="27" eb="29">
      <t>セイビ</t>
    </rPh>
    <phoneticPr fontId="4"/>
  </si>
  <si>
    <t>インフラを観光資源として多面的に活用する地域活性化検討経費</t>
    <rPh sb="27" eb="29">
      <t>ケイヒ</t>
    </rPh>
    <phoneticPr fontId="4"/>
  </si>
  <si>
    <t>災害時業務継続地区整備緊急促進事業</t>
    <rPh sb="0" eb="2">
      <t>サイガイ</t>
    </rPh>
    <rPh sb="2" eb="3">
      <t>ジ</t>
    </rPh>
    <rPh sb="3" eb="5">
      <t>ギョウム</t>
    </rPh>
    <rPh sb="5" eb="7">
      <t>ケイゾク</t>
    </rPh>
    <rPh sb="7" eb="9">
      <t>チク</t>
    </rPh>
    <rPh sb="9" eb="11">
      <t>セイビ</t>
    </rPh>
    <rPh sb="11" eb="13">
      <t>キンキュウ</t>
    </rPh>
    <rPh sb="13" eb="15">
      <t>ソクシン</t>
    </rPh>
    <rPh sb="15" eb="17">
      <t>ジギョウ</t>
    </rPh>
    <phoneticPr fontId="4"/>
  </si>
  <si>
    <t>地方公共団体等の委託により行う事業のため</t>
    <rPh sb="0" eb="2">
      <t>チホウ</t>
    </rPh>
    <rPh sb="2" eb="4">
      <t>コウキョウ</t>
    </rPh>
    <rPh sb="4" eb="6">
      <t>ダンタイ</t>
    </rPh>
    <rPh sb="6" eb="7">
      <t>トウ</t>
    </rPh>
    <rPh sb="8" eb="10">
      <t>イタク</t>
    </rPh>
    <rPh sb="13" eb="14">
      <t>オコナ</t>
    </rPh>
    <rPh sb="15" eb="17">
      <t>ジギョウ</t>
    </rPh>
    <phoneticPr fontId="4"/>
  </si>
  <si>
    <t>地球温暖化防止等対策費・地球温暖化防止等の環境の保全に必要な経費</t>
    <rPh sb="0" eb="2">
      <t>チキュウ</t>
    </rPh>
    <rPh sb="2" eb="5">
      <t>オンダンカ</t>
    </rPh>
    <rPh sb="5" eb="7">
      <t>ボウシ</t>
    </rPh>
    <rPh sb="7" eb="8">
      <t>トウ</t>
    </rPh>
    <rPh sb="8" eb="11">
      <t>タイサクヒ</t>
    </rPh>
    <rPh sb="12" eb="14">
      <t>チキュウ</t>
    </rPh>
    <rPh sb="14" eb="17">
      <t>オンダンカ</t>
    </rPh>
    <rPh sb="17" eb="19">
      <t>ボウシ</t>
    </rPh>
    <rPh sb="19" eb="20">
      <t>トウ</t>
    </rPh>
    <rPh sb="21" eb="23">
      <t>カンキョウ</t>
    </rPh>
    <rPh sb="24" eb="26">
      <t>ホゼン</t>
    </rPh>
    <rPh sb="27" eb="29">
      <t>ヒツヨウ</t>
    </rPh>
    <rPh sb="30" eb="32">
      <t>ケイヒ</t>
    </rPh>
    <phoneticPr fontId="4"/>
  </si>
  <si>
    <t>平成11年度</t>
    <rPh sb="0" eb="2">
      <t>ヘイセイ</t>
    </rPh>
    <rPh sb="4" eb="6">
      <t>ネンド</t>
    </rPh>
    <phoneticPr fontId="9"/>
  </si>
  <si>
    <t>国土数値情報等を利用・管理するシステムの拡充</t>
  </si>
  <si>
    <t>自動車安全特別会計保障勘定</t>
    <rPh sb="0" eb="3">
      <t>ジドウシャ</t>
    </rPh>
    <rPh sb="3" eb="5">
      <t>アンゼン</t>
    </rPh>
    <rPh sb="5" eb="7">
      <t>トクベツ</t>
    </rPh>
    <rPh sb="7" eb="9">
      <t>カイケイ</t>
    </rPh>
    <rPh sb="9" eb="11">
      <t>ホショウ</t>
    </rPh>
    <rPh sb="11" eb="13">
      <t>カンジョウ</t>
    </rPh>
    <phoneticPr fontId="4"/>
  </si>
  <si>
    <t>地理空間情報整備・活用等推進費・地理空間情報の整備・活用等の推進に必要な経費</t>
  </si>
  <si>
    <t>平成26年度</t>
    <rPh sb="0" eb="2">
      <t>ヘイセイ</t>
    </rPh>
    <rPh sb="4" eb="6">
      <t>ネンド</t>
    </rPh>
    <phoneticPr fontId="13"/>
  </si>
  <si>
    <t>地震を受けた拠点建築物の健全性迅速判定技術の開発</t>
    <rPh sb="0" eb="2">
      <t>ジシン</t>
    </rPh>
    <rPh sb="3" eb="4">
      <t>ウ</t>
    </rPh>
    <rPh sb="6" eb="8">
      <t>キョテン</t>
    </rPh>
    <rPh sb="8" eb="10">
      <t>ケンチク</t>
    </rPh>
    <rPh sb="10" eb="11">
      <t>ブツ</t>
    </rPh>
    <rPh sb="12" eb="15">
      <t>ケンゼンセイ</t>
    </rPh>
    <rPh sb="15" eb="17">
      <t>ジンソク</t>
    </rPh>
    <rPh sb="17" eb="19">
      <t>ハンテイ</t>
    </rPh>
    <rPh sb="19" eb="21">
      <t>ギジュツ</t>
    </rPh>
    <rPh sb="22" eb="24">
      <t>カイハツ</t>
    </rPh>
    <phoneticPr fontId="4"/>
  </si>
  <si>
    <t>地球温暖化防止等の環境の保全を行う</t>
    <rPh sb="0" eb="2">
      <t>チキュウ</t>
    </rPh>
    <rPh sb="2" eb="5">
      <t>オンダンカ</t>
    </rPh>
    <rPh sb="5" eb="7">
      <t>ボウシ</t>
    </rPh>
    <rPh sb="7" eb="8">
      <t>トウ</t>
    </rPh>
    <rPh sb="9" eb="11">
      <t>カンキョウ</t>
    </rPh>
    <rPh sb="12" eb="14">
      <t>ホゼン</t>
    </rPh>
    <rPh sb="15" eb="16">
      <t>オコナ</t>
    </rPh>
    <phoneticPr fontId="4"/>
  </si>
  <si>
    <t>水管理・国土保全局</t>
    <rPh sb="0" eb="1">
      <t>ミズ</t>
    </rPh>
    <rPh sb="1" eb="3">
      <t>カンリ</t>
    </rPh>
    <rPh sb="4" eb="6">
      <t>コクド</t>
    </rPh>
    <rPh sb="6" eb="9">
      <t>ホゼンキョク</t>
    </rPh>
    <phoneticPr fontId="4"/>
  </si>
  <si>
    <t>類似経費（５）</t>
  </si>
  <si>
    <t>ICTによる特車通行確認のためのモニタリング制度の検討経費</t>
    <rPh sb="6" eb="8">
      <t>トクシャ</t>
    </rPh>
    <rPh sb="8" eb="10">
      <t>ツウコウ</t>
    </rPh>
    <rPh sb="10" eb="12">
      <t>カクニン</t>
    </rPh>
    <rPh sb="22" eb="24">
      <t>セイド</t>
    </rPh>
    <rPh sb="25" eb="27">
      <t>ケントウ</t>
    </rPh>
    <rPh sb="27" eb="29">
      <t>ケイヒ</t>
    </rPh>
    <phoneticPr fontId="4"/>
  </si>
  <si>
    <t>総合政策局</t>
    <rPh sb="0" eb="2">
      <t>ソウゴウ</t>
    </rPh>
    <rPh sb="2" eb="5">
      <t>セイサクキョク</t>
    </rPh>
    <phoneticPr fontId="4"/>
  </si>
  <si>
    <t>（項）観光振興費
　（大事項）観光振興に必要な経費</t>
    <rPh sb="1" eb="2">
      <t>コウ</t>
    </rPh>
    <rPh sb="3" eb="5">
      <t>カンコウ</t>
    </rPh>
    <rPh sb="5" eb="8">
      <t>シンコウヒ</t>
    </rPh>
    <rPh sb="11" eb="13">
      <t>ダイジ</t>
    </rPh>
    <rPh sb="13" eb="14">
      <t>コウ</t>
    </rPh>
    <rPh sb="15" eb="17">
      <t>カンコウ</t>
    </rPh>
    <rPh sb="17" eb="19">
      <t>シンコウ</t>
    </rPh>
    <rPh sb="20" eb="22">
      <t>ヒツヨウ</t>
    </rPh>
    <rPh sb="23" eb="25">
      <t>ケイヒ</t>
    </rPh>
    <phoneticPr fontId="4"/>
  </si>
  <si>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1">
      <t>ボウサイセイ</t>
    </rPh>
    <rPh sb="32" eb="34">
      <t>コウジョウ</t>
    </rPh>
    <rPh sb="35" eb="37">
      <t>ヒツヨウ</t>
    </rPh>
    <rPh sb="38" eb="40">
      <t>ケイヒ</t>
    </rPh>
    <phoneticPr fontId="4"/>
  </si>
  <si>
    <t>総合的物流体系整備推進費・総合的物流体系整備の推進に必要な経費</t>
    <rPh sb="0" eb="3">
      <t>ソウゴウテキ</t>
    </rPh>
    <rPh sb="3" eb="5">
      <t>ブツリュウ</t>
    </rPh>
    <rPh sb="5" eb="7">
      <t>タイケイ</t>
    </rPh>
    <rPh sb="7" eb="9">
      <t>セイビ</t>
    </rPh>
    <rPh sb="9" eb="12">
      <t>スイシンヒ</t>
    </rPh>
    <rPh sb="13" eb="16">
      <t>ソウゴウテキ</t>
    </rPh>
    <rPh sb="16" eb="18">
      <t>ブツリュウ</t>
    </rPh>
    <rPh sb="18" eb="20">
      <t>タイケイ</t>
    </rPh>
    <rPh sb="20" eb="22">
      <t>セイビ</t>
    </rPh>
    <rPh sb="23" eb="25">
      <t>スイシン</t>
    </rPh>
    <rPh sb="26" eb="28">
      <t>ヒツヨウ</t>
    </rPh>
    <rPh sb="29" eb="31">
      <t>ケイヒ</t>
    </rPh>
    <phoneticPr fontId="4"/>
  </si>
  <si>
    <t>都市・地域づくり推進費・都市・地域づくりの推進に必要な経費</t>
    <rPh sb="0" eb="2">
      <t>トシ</t>
    </rPh>
    <rPh sb="3" eb="5">
      <t>チイキ</t>
    </rPh>
    <rPh sb="8" eb="11">
      <t>スイシンヒ</t>
    </rPh>
    <rPh sb="12" eb="14">
      <t>トシ</t>
    </rPh>
    <rPh sb="15" eb="17">
      <t>チイキ</t>
    </rPh>
    <rPh sb="21" eb="23">
      <t>スイシン</t>
    </rPh>
    <rPh sb="24" eb="26">
      <t>ヒツヨウ</t>
    </rPh>
    <rPh sb="27" eb="29">
      <t>ケイヒ</t>
    </rPh>
    <phoneticPr fontId="4"/>
  </si>
  <si>
    <t>独立行政法人自動車技術総合機構施設整備費【198再掲】</t>
    <rPh sb="6" eb="9">
      <t>ジドウシャ</t>
    </rPh>
    <rPh sb="9" eb="11">
      <t>ギジュツ</t>
    </rPh>
    <rPh sb="11" eb="13">
      <t>ソウゴウ</t>
    </rPh>
    <rPh sb="13" eb="15">
      <t>キコウ</t>
    </rPh>
    <phoneticPr fontId="4"/>
  </si>
  <si>
    <t>空港等維持運営（航空気象）</t>
    <rPh sb="0" eb="3">
      <t>クウコウトウ</t>
    </rPh>
    <rPh sb="3" eb="5">
      <t>イジ</t>
    </rPh>
    <rPh sb="5" eb="7">
      <t>ウンエイ</t>
    </rPh>
    <rPh sb="8" eb="10">
      <t>コウクウ</t>
    </rPh>
    <rPh sb="10" eb="12">
      <t>キショウ</t>
    </rPh>
    <phoneticPr fontId="0"/>
  </si>
  <si>
    <t>国土の位置・形状を定めるための調査及び地理空間情報の整備・活用を推進する</t>
  </si>
  <si>
    <t>建設市場整備推進費・建設市場の環境整備の推進に必要な経費</t>
  </si>
  <si>
    <t>（項）住宅防災事業費
　（大事項）住宅防災事業に必要な経費</t>
    <rPh sb="1" eb="2">
      <t>コウ</t>
    </rPh>
    <rPh sb="3" eb="5">
      <t>ジュウタク</t>
    </rPh>
    <rPh sb="5" eb="7">
      <t>ボウサイ</t>
    </rPh>
    <rPh sb="7" eb="10">
      <t>ジギョウヒ</t>
    </rPh>
    <rPh sb="13" eb="14">
      <t>ダイ</t>
    </rPh>
    <rPh sb="14" eb="16">
      <t>ジコウ</t>
    </rPh>
    <rPh sb="17" eb="19">
      <t>ジュウタク</t>
    </rPh>
    <rPh sb="19" eb="21">
      <t>ボウサイ</t>
    </rPh>
    <rPh sb="21" eb="23">
      <t>ジギョウ</t>
    </rPh>
    <rPh sb="24" eb="26">
      <t>ヒツヨウ</t>
    </rPh>
    <rPh sb="27" eb="29">
      <t>ケイヒ</t>
    </rPh>
    <phoneticPr fontId="9"/>
  </si>
  <si>
    <t>昭和24年度</t>
    <rPh sb="0" eb="2">
      <t>ショウワ</t>
    </rPh>
    <rPh sb="4" eb="6">
      <t>ネンド</t>
    </rPh>
    <phoneticPr fontId="4"/>
  </si>
  <si>
    <t>建設分野における国際展開の推進</t>
    <rPh sb="0" eb="2">
      <t>ケンセツ</t>
    </rPh>
    <rPh sb="2" eb="4">
      <t>ブンヤ</t>
    </rPh>
    <rPh sb="8" eb="10">
      <t>コクサイ</t>
    </rPh>
    <rPh sb="10" eb="12">
      <t>テンカイ</t>
    </rPh>
    <rPh sb="13" eb="15">
      <t>スイシン</t>
    </rPh>
    <phoneticPr fontId="4"/>
  </si>
  <si>
    <t>地域居住機能再生推進事業</t>
    <rPh sb="0" eb="2">
      <t>チイキ</t>
    </rPh>
    <rPh sb="2" eb="4">
      <t>キョジュウ</t>
    </rPh>
    <rPh sb="4" eb="6">
      <t>キノウ</t>
    </rPh>
    <rPh sb="6" eb="8">
      <t>サイセイ</t>
    </rPh>
    <rPh sb="8" eb="10">
      <t>スイシン</t>
    </rPh>
    <rPh sb="10" eb="12">
      <t>ジギョウ</t>
    </rPh>
    <phoneticPr fontId="4"/>
  </si>
  <si>
    <t>メンテナンス産業の育成・拡大</t>
    <rPh sb="6" eb="8">
      <t>サンギョウ</t>
    </rPh>
    <rPh sb="9" eb="11">
      <t>イクセイ</t>
    </rPh>
    <rPh sb="12" eb="14">
      <t>カクダイ</t>
    </rPh>
    <phoneticPr fontId="4"/>
  </si>
  <si>
    <t>平成14年度</t>
  </si>
  <si>
    <t>都市行政情報データベース運営経費</t>
    <rPh sb="0" eb="2">
      <t>トシ</t>
    </rPh>
    <rPh sb="2" eb="4">
      <t>ギョウセイ</t>
    </rPh>
    <rPh sb="4" eb="6">
      <t>ジョウホウ</t>
    </rPh>
    <rPh sb="12" eb="14">
      <t>ウンエイ</t>
    </rPh>
    <rPh sb="14" eb="16">
      <t>ケイヒ</t>
    </rPh>
    <phoneticPr fontId="21"/>
  </si>
  <si>
    <t>運営経費</t>
    <rPh sb="0" eb="2">
      <t>ウンエイ</t>
    </rPh>
    <rPh sb="2" eb="4">
      <t>ケイヒ</t>
    </rPh>
    <phoneticPr fontId="4"/>
  </si>
  <si>
    <t>地方整備推進費・建設市場の環境整備の推進に必要な経費</t>
  </si>
  <si>
    <t>（項）水害・土砂災害対策費（大事項）水害・土砂災害の防止・減災の推進に必要な経費</t>
    <rPh sb="1" eb="2">
      <t>コウ</t>
    </rPh>
    <rPh sb="3" eb="5">
      <t>スイガイ</t>
    </rPh>
    <rPh sb="6" eb="8">
      <t>ドシャ</t>
    </rPh>
    <rPh sb="8" eb="10">
      <t>サイガイ</t>
    </rPh>
    <rPh sb="10" eb="13">
      <t>タイサクヒ</t>
    </rPh>
    <rPh sb="14" eb="16">
      <t>ダイジ</t>
    </rPh>
    <rPh sb="16" eb="17">
      <t>コウ</t>
    </rPh>
    <rPh sb="18" eb="20">
      <t>スイガイ</t>
    </rPh>
    <rPh sb="21" eb="23">
      <t>ドシャ</t>
    </rPh>
    <rPh sb="23" eb="25">
      <t>サイガイ</t>
    </rPh>
    <rPh sb="26" eb="28">
      <t>ボウシ</t>
    </rPh>
    <rPh sb="29" eb="31">
      <t>ゲンサイ</t>
    </rPh>
    <rPh sb="32" eb="34">
      <t>スイシン</t>
    </rPh>
    <rPh sb="35" eb="37">
      <t>ヒツヨウ</t>
    </rPh>
    <rPh sb="38" eb="40">
      <t>ケイヒ</t>
    </rPh>
    <phoneticPr fontId="4"/>
  </si>
  <si>
    <t>（項）自動車運送業市場環境整備推進費
　（大事項）自動車運送業の市場環境整備の推進に必要な経費</t>
    <rPh sb="21" eb="22">
      <t>ダイ</t>
    </rPh>
    <phoneticPr fontId="9"/>
  </si>
  <si>
    <t>検定経費</t>
    <rPh sb="0" eb="2">
      <t>ケンテイ</t>
    </rPh>
    <rPh sb="2" eb="4">
      <t>ケイヒ</t>
    </rPh>
    <phoneticPr fontId="4"/>
  </si>
  <si>
    <t>不動産市場の整備や適正な土地利用のための条件整備を推進する</t>
    <rPh sb="0" eb="3">
      <t>フドウサン</t>
    </rPh>
    <rPh sb="3" eb="5">
      <t>シジョウ</t>
    </rPh>
    <rPh sb="6" eb="8">
      <t>セイビ</t>
    </rPh>
    <rPh sb="9" eb="11">
      <t>テキセイ</t>
    </rPh>
    <rPh sb="12" eb="14">
      <t>トチ</t>
    </rPh>
    <rPh sb="14" eb="16">
      <t>リヨウ</t>
    </rPh>
    <rPh sb="20" eb="22">
      <t>ジョウケン</t>
    </rPh>
    <rPh sb="22" eb="24">
      <t>セイビ</t>
    </rPh>
    <rPh sb="25" eb="27">
      <t>スイシン</t>
    </rPh>
    <phoneticPr fontId="4"/>
  </si>
  <si>
    <t>社会資本分野における環境対策の推進</t>
    <rPh sb="0" eb="4">
      <t>シャカイシホン</t>
    </rPh>
    <rPh sb="4" eb="6">
      <t>ブンヤ</t>
    </rPh>
    <rPh sb="10" eb="12">
      <t>カンキョウ</t>
    </rPh>
    <rPh sb="12" eb="14">
      <t>タイサク</t>
    </rPh>
    <rPh sb="15" eb="17">
      <t>スイシン</t>
    </rPh>
    <phoneticPr fontId="4"/>
  </si>
  <si>
    <t>会議等経費</t>
    <rPh sb="0" eb="2">
      <t>カイギ</t>
    </rPh>
    <rPh sb="2" eb="3">
      <t>トウ</t>
    </rPh>
    <rPh sb="3" eb="5">
      <t>ケイヒ</t>
    </rPh>
    <phoneticPr fontId="4"/>
  </si>
  <si>
    <t>鉄道施設総合安全対策事業（老朽化対策等）</t>
    <rPh sb="13" eb="16">
      <t>ロウキュウカ</t>
    </rPh>
    <rPh sb="16" eb="18">
      <t>タイサク</t>
    </rPh>
    <rPh sb="18" eb="19">
      <t>トウ</t>
    </rPh>
    <phoneticPr fontId="4"/>
  </si>
  <si>
    <t>国立研究開発法人海上・港湾・航空技術研究所運営費交付金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4">
      <t>ウンエイヒ</t>
    </rPh>
    <rPh sb="24" eb="27">
      <t>コウフキン</t>
    </rPh>
    <phoneticPr fontId="8"/>
  </si>
  <si>
    <t>公共工事における事業執行適正化に必要な諸経費</t>
    <rPh sb="0" eb="2">
      <t>コウキョウ</t>
    </rPh>
    <rPh sb="2" eb="4">
      <t>コウジ</t>
    </rPh>
    <rPh sb="8" eb="10">
      <t>ジギョウ</t>
    </rPh>
    <rPh sb="10" eb="12">
      <t>シッコウ</t>
    </rPh>
    <rPh sb="12" eb="15">
      <t>テキセイカ</t>
    </rPh>
    <rPh sb="16" eb="18">
      <t>ヒツヨウ</t>
    </rPh>
    <rPh sb="19" eb="22">
      <t>ショケイヒ</t>
    </rPh>
    <phoneticPr fontId="4"/>
  </si>
  <si>
    <t>国際競争力強化・シティセールス支援事業</t>
    <rPh sb="0" eb="2">
      <t>コクサイ</t>
    </rPh>
    <rPh sb="2" eb="5">
      <t>キョウソウリョク</t>
    </rPh>
    <rPh sb="5" eb="7">
      <t>キョウカ</t>
    </rPh>
    <rPh sb="15" eb="17">
      <t>シエン</t>
    </rPh>
    <rPh sb="17" eb="19">
      <t>ジギョウ</t>
    </rPh>
    <phoneticPr fontId="4"/>
  </si>
  <si>
    <t>情報通信システムに関する経費</t>
    <rPh sb="0" eb="2">
      <t>ジョウホウ</t>
    </rPh>
    <rPh sb="2" eb="4">
      <t>ツウシン</t>
    </rPh>
    <rPh sb="9" eb="10">
      <t>カン</t>
    </rPh>
    <rPh sb="12" eb="14">
      <t>ケイヒ</t>
    </rPh>
    <phoneticPr fontId="4"/>
  </si>
  <si>
    <t>類似経費（４①）</t>
    <rPh sb="0" eb="2">
      <t>ルイジ</t>
    </rPh>
    <rPh sb="2" eb="4">
      <t>ケイヒ</t>
    </rPh>
    <phoneticPr fontId="4"/>
  </si>
  <si>
    <t>国土交通省におけるEBPMの推進</t>
    <rPh sb="0" eb="2">
      <t>コクド</t>
    </rPh>
    <rPh sb="2" eb="5">
      <t>コウツウショウ</t>
    </rPh>
    <rPh sb="14" eb="16">
      <t>スイシン</t>
    </rPh>
    <phoneticPr fontId="4"/>
  </si>
  <si>
    <t>温室効果ガスデータ管理業務</t>
    <rPh sb="0" eb="2">
      <t>オンシツ</t>
    </rPh>
    <rPh sb="2" eb="4">
      <t>コウカ</t>
    </rPh>
    <rPh sb="9" eb="11">
      <t>カンリ</t>
    </rPh>
    <rPh sb="11" eb="13">
      <t>ギョウム</t>
    </rPh>
    <phoneticPr fontId="0"/>
  </si>
  <si>
    <t>令和３年度</t>
    <rPh sb="0" eb="2">
      <t>レイワ</t>
    </rPh>
    <rPh sb="3" eb="5">
      <t>ネンド</t>
    </rPh>
    <phoneticPr fontId="9"/>
  </si>
  <si>
    <t>経済協力開発機構造船部会分担金</t>
    <rPh sb="0" eb="2">
      <t>ケイザイ</t>
    </rPh>
    <rPh sb="2" eb="4">
      <t>キョウリョク</t>
    </rPh>
    <rPh sb="4" eb="6">
      <t>カイハツ</t>
    </rPh>
    <rPh sb="6" eb="8">
      <t>キコウ</t>
    </rPh>
    <rPh sb="8" eb="11">
      <t>ゾウセンブ</t>
    </rPh>
    <rPh sb="11" eb="12">
      <t>カイ</t>
    </rPh>
    <rPh sb="12" eb="15">
      <t>ブンタンキン</t>
    </rPh>
    <phoneticPr fontId="8"/>
  </si>
  <si>
    <t>国土調査費・国土調査に必要な経費</t>
    <rPh sb="0" eb="2">
      <t>コクド</t>
    </rPh>
    <rPh sb="2" eb="5">
      <t>チョウサヒ</t>
    </rPh>
    <rPh sb="6" eb="8">
      <t>コクド</t>
    </rPh>
    <rPh sb="8" eb="10">
      <t>チョウサ</t>
    </rPh>
    <rPh sb="11" eb="13">
      <t>ヒツヨウ</t>
    </rPh>
    <rPh sb="14" eb="16">
      <t>ケイヒ</t>
    </rPh>
    <phoneticPr fontId="4"/>
  </si>
  <si>
    <t>情報化推進費・情報化の推進に必要な経費</t>
    <rPh sb="0" eb="3">
      <t>ジョウホウカ</t>
    </rPh>
    <rPh sb="3" eb="6">
      <t>スイシンヒ</t>
    </rPh>
    <rPh sb="7" eb="10">
      <t>ジョウホウカ</t>
    </rPh>
    <rPh sb="11" eb="13">
      <t>スイシン</t>
    </rPh>
    <rPh sb="14" eb="16">
      <t>ヒツヨウ</t>
    </rPh>
    <rPh sb="17" eb="19">
      <t>ケイヒ</t>
    </rPh>
    <phoneticPr fontId="4"/>
  </si>
  <si>
    <t>施策名：１２-４３　国際協力、連携等を推進する</t>
  </si>
  <si>
    <t>港湾局</t>
    <rPh sb="0" eb="2">
      <t>コウワン</t>
    </rPh>
    <rPh sb="2" eb="3">
      <t>キョク</t>
    </rPh>
    <phoneticPr fontId="4"/>
  </si>
  <si>
    <t>（項）海事産業市場整備等推進費
　（大事項）海事産業の市場環境整備・活性化等の推進に必要な経費</t>
  </si>
  <si>
    <t>昭和27年度</t>
    <rPh sb="0" eb="2">
      <t>ショウワ</t>
    </rPh>
    <rPh sb="4" eb="6">
      <t>ネンド</t>
    </rPh>
    <phoneticPr fontId="9"/>
  </si>
  <si>
    <t>国際協力費・国際協力に必要な経費</t>
    <rPh sb="0" eb="2">
      <t>コクサイ</t>
    </rPh>
    <rPh sb="2" eb="5">
      <t>キョウリョクヒ</t>
    </rPh>
    <rPh sb="6" eb="8">
      <t>コクサイ</t>
    </rPh>
    <rPh sb="8" eb="10">
      <t>キョウリョク</t>
    </rPh>
    <rPh sb="11" eb="13">
      <t>ヒツヨウ</t>
    </rPh>
    <rPh sb="14" eb="16">
      <t>ケイヒ</t>
    </rPh>
    <phoneticPr fontId="4"/>
  </si>
  <si>
    <t>施策名：９-３３　市場・産業関係の統計調査の整備・活用を図る</t>
    <rPh sb="0" eb="2">
      <t>シサク</t>
    </rPh>
    <rPh sb="2" eb="3">
      <t>メイ</t>
    </rPh>
    <rPh sb="9" eb="11">
      <t>シジョウ</t>
    </rPh>
    <rPh sb="12" eb="14">
      <t>サンギョウ</t>
    </rPh>
    <rPh sb="14" eb="16">
      <t>カンケイ</t>
    </rPh>
    <rPh sb="17" eb="19">
      <t>トウケイ</t>
    </rPh>
    <rPh sb="19" eb="21">
      <t>チョウサ</t>
    </rPh>
    <rPh sb="22" eb="24">
      <t>セイビ</t>
    </rPh>
    <rPh sb="25" eb="27">
      <t>カツヨウ</t>
    </rPh>
    <rPh sb="28" eb="29">
      <t>ハカ</t>
    </rPh>
    <phoneticPr fontId="4"/>
  </si>
  <si>
    <t>紙オムツ受入による下水道施設への影響調査経費</t>
    <rPh sb="0" eb="1">
      <t>カミ</t>
    </rPh>
    <rPh sb="4" eb="6">
      <t>ウケイレ</t>
    </rPh>
    <rPh sb="9" eb="12">
      <t>ゲスイドウ</t>
    </rPh>
    <rPh sb="12" eb="14">
      <t>シセツ</t>
    </rPh>
    <rPh sb="16" eb="18">
      <t>エイキョウ</t>
    </rPh>
    <rPh sb="18" eb="20">
      <t>チョウサ</t>
    </rPh>
    <rPh sb="20" eb="22">
      <t>ケイヒ</t>
    </rPh>
    <phoneticPr fontId="13"/>
  </si>
  <si>
    <t>海岸事業</t>
  </si>
  <si>
    <t>総合政策局</t>
    <rPh sb="0" eb="2">
      <t>ソウゴウ</t>
    </rPh>
    <rPh sb="2" eb="5">
      <t>セイサクキョク</t>
    </rPh>
    <phoneticPr fontId="18"/>
  </si>
  <si>
    <t>建設技術の研究開発等共通経費</t>
    <rPh sb="0" eb="2">
      <t>ケンセツ</t>
    </rPh>
    <rPh sb="2" eb="4">
      <t>ギジュツ</t>
    </rPh>
    <rPh sb="5" eb="7">
      <t>ケンキュウ</t>
    </rPh>
    <rPh sb="7" eb="10">
      <t>カイハツナド</t>
    </rPh>
    <rPh sb="10" eb="12">
      <t>キョウツウ</t>
    </rPh>
    <rPh sb="12" eb="14">
      <t>ケイヒ</t>
    </rPh>
    <phoneticPr fontId="4"/>
  </si>
  <si>
    <t>附帯工事費・附帯工事に必要な経費</t>
    <rPh sb="0" eb="2">
      <t>フタイ</t>
    </rPh>
    <rPh sb="2" eb="5">
      <t>コウジヒ</t>
    </rPh>
    <rPh sb="6" eb="8">
      <t>フタイ</t>
    </rPh>
    <rPh sb="8" eb="10">
      <t>コウジ</t>
    </rPh>
    <rPh sb="11" eb="13">
      <t>ヒツヨウ</t>
    </rPh>
    <rPh sb="14" eb="16">
      <t>ケイヒ</t>
    </rPh>
    <phoneticPr fontId="4"/>
  </si>
  <si>
    <t>水資源の確保、水源地域活性化等を推進する</t>
    <rPh sb="0" eb="1">
      <t>ミズ</t>
    </rPh>
    <rPh sb="1" eb="3">
      <t>シゲン</t>
    </rPh>
    <rPh sb="4" eb="6">
      <t>カクホ</t>
    </rPh>
    <rPh sb="7" eb="9">
      <t>スイゲン</t>
    </rPh>
    <rPh sb="9" eb="11">
      <t>チイキ</t>
    </rPh>
    <rPh sb="11" eb="14">
      <t>カッセイカ</t>
    </rPh>
    <rPh sb="14" eb="15">
      <t>トウ</t>
    </rPh>
    <rPh sb="16" eb="18">
      <t>スイシン</t>
    </rPh>
    <phoneticPr fontId="4"/>
  </si>
  <si>
    <t>一般会計・国土技術政策総合研究所</t>
    <rPh sb="0" eb="2">
      <t>イッパン</t>
    </rPh>
    <rPh sb="2" eb="4">
      <t>カイケイ</t>
    </rPh>
    <rPh sb="5" eb="7">
      <t>コクド</t>
    </rPh>
    <rPh sb="7" eb="9">
      <t>ギジュツ</t>
    </rPh>
    <rPh sb="9" eb="11">
      <t>セイサク</t>
    </rPh>
    <rPh sb="11" eb="13">
      <t>ソウゴウ</t>
    </rPh>
    <rPh sb="13" eb="16">
      <t>ケンキュウジョ</t>
    </rPh>
    <phoneticPr fontId="4"/>
  </si>
  <si>
    <t>日射観測</t>
    <rPh sb="0" eb="2">
      <t>ニッシャ</t>
    </rPh>
    <rPh sb="2" eb="4">
      <t>カンソク</t>
    </rPh>
    <phoneticPr fontId="0"/>
  </si>
  <si>
    <t>（項）保障費
　（大事項）保障金支払等に必要な経費</t>
    <rPh sb="9" eb="10">
      <t>ダイ</t>
    </rPh>
    <phoneticPr fontId="9"/>
  </si>
  <si>
    <t>道路整備事業工事諸費・道路整備事業工事諸費に必要な経費</t>
    <rPh sb="0" eb="2">
      <t>ドウロ</t>
    </rPh>
    <rPh sb="2" eb="4">
      <t>セイビ</t>
    </rPh>
    <rPh sb="4" eb="6">
      <t>ジギョウ</t>
    </rPh>
    <rPh sb="6" eb="8">
      <t>コウジ</t>
    </rPh>
    <rPh sb="8" eb="10">
      <t>ショヒ</t>
    </rPh>
    <rPh sb="11" eb="13">
      <t>ドウロ</t>
    </rPh>
    <rPh sb="13" eb="15">
      <t>セイビ</t>
    </rPh>
    <rPh sb="15" eb="17">
      <t>ジギョウ</t>
    </rPh>
    <rPh sb="17" eb="19">
      <t>コウジ</t>
    </rPh>
    <rPh sb="19" eb="21">
      <t>ショヒ</t>
    </rPh>
    <rPh sb="22" eb="24">
      <t>ヒツヨウ</t>
    </rPh>
    <rPh sb="25" eb="27">
      <t>ケイヒ</t>
    </rPh>
    <phoneticPr fontId="4"/>
  </si>
  <si>
    <t>土地市場の変化を踏まえた土地政策実現のための経費</t>
  </si>
  <si>
    <t>（項）海洋環境対策費
（大事項）海洋・沿岸域環境の保全等の推進に必要な経費</t>
    <rPh sb="1" eb="2">
      <t>コウ</t>
    </rPh>
    <rPh sb="3" eb="5">
      <t>カイヨウ</t>
    </rPh>
    <rPh sb="5" eb="7">
      <t>カンキョウ</t>
    </rPh>
    <rPh sb="7" eb="10">
      <t>タイサクヒ</t>
    </rPh>
    <rPh sb="12" eb="14">
      <t>ダイジ</t>
    </rPh>
    <rPh sb="14" eb="15">
      <t>コウ</t>
    </rPh>
    <rPh sb="16" eb="18">
      <t>カイヨウ</t>
    </rPh>
    <rPh sb="19" eb="22">
      <t>エンガンイキ</t>
    </rPh>
    <rPh sb="22" eb="24">
      <t>カンキョウ</t>
    </rPh>
    <rPh sb="25" eb="27">
      <t>ホゼン</t>
    </rPh>
    <rPh sb="27" eb="28">
      <t>トウ</t>
    </rPh>
    <rPh sb="29" eb="31">
      <t>スイシン</t>
    </rPh>
    <rPh sb="32" eb="34">
      <t>ヒツヨウ</t>
    </rPh>
    <rPh sb="35" eb="37">
      <t>ケイヒ</t>
    </rPh>
    <phoneticPr fontId="4"/>
  </si>
  <si>
    <t>国土技術政策総合研究所</t>
    <rPh sb="0" eb="2">
      <t>コクド</t>
    </rPh>
    <rPh sb="2" eb="4">
      <t>ギジュツ</t>
    </rPh>
    <rPh sb="4" eb="6">
      <t>セイサク</t>
    </rPh>
    <rPh sb="6" eb="8">
      <t>ソウゴウ</t>
    </rPh>
    <rPh sb="8" eb="11">
      <t>ケンキュウジョ</t>
    </rPh>
    <phoneticPr fontId="4"/>
  </si>
  <si>
    <t>施策名：２-６　水資源の確保、水源地域活性化等を推進する</t>
  </si>
  <si>
    <t>（項）北海道空港整備事業費自動車安全特別会計へ繰入
　（大事項）空港整備事業の財源の自動車安全特別会計空港整備勘定へ繰入れに必要な経費
（項）航空機燃料税財源北海道空港整備事業費自動車安全特別会計へ繰入
　（大事項）航空機燃料税財源の空港整備事業に係る自動車安全特別会計空港整備勘定へ繰入れに必要な経費
（項）北海道開発事業費
　（大事項）海岸事業に必要な経費
　（大事項）治山事業に必要な経費
　（大事項）河川整備事業に必要な経費
　（大事項）多目的ダム建設事業に必要な経費
　（大事項）総合流域防災事業に必要な経費
　（大事項）砂防事業に必要な経費
　（大事項）地域連携道路事業に必要な経費
　（大事項）道路更新防災対策事業及び維持管理に必要な経費
　（大事項）道路交通円滑化事業に必要な経費
　（大事項）港湾事業に必要な経費
　（大事項）都市水環境整備事業に必要な経費
　（大事項）道路環境改善事業に必要な経費
　（大事項）道路交通安全対策事業に必要な経費
　（大事項）水道施設整備に必要な経費
　（大事項）良好で緑豊かな都市空間の形成等のための国営公園等事業に必要な経費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（項）北海道農業生産基盤整備事業費食料安定供給特別会計へ繰入
　（大事項）農業生産基盤整備事業の財源の食料安定供給特別会計国営土地改良事業勘定へ繰入れに必要な経費</t>
  </si>
  <si>
    <t>都市開発事業調査諸費・都市開発事業調査諸費に必要な経費</t>
    <rPh sb="0" eb="2">
      <t>トシ</t>
    </rPh>
    <rPh sb="2" eb="4">
      <t>カイハツ</t>
    </rPh>
    <rPh sb="4" eb="6">
      <t>ジギョウ</t>
    </rPh>
    <rPh sb="6" eb="8">
      <t>チョウサ</t>
    </rPh>
    <rPh sb="8" eb="10">
      <t>ショヒ</t>
    </rPh>
    <rPh sb="11" eb="13">
      <t>トシ</t>
    </rPh>
    <rPh sb="13" eb="15">
      <t>カイハツ</t>
    </rPh>
    <rPh sb="15" eb="17">
      <t>ジギョウ</t>
    </rPh>
    <rPh sb="17" eb="19">
      <t>チョウサ</t>
    </rPh>
    <rPh sb="19" eb="21">
      <t>ショヒ</t>
    </rPh>
    <rPh sb="22" eb="24">
      <t>ヒツヨウ</t>
    </rPh>
    <rPh sb="25" eb="27">
      <t>ケイヒ</t>
    </rPh>
    <phoneticPr fontId="4"/>
  </si>
  <si>
    <t>車両の環境対策</t>
  </si>
  <si>
    <t>北海道治水海岸事業工事諸費・北海道治水海岸事業工事諸費に必要な経費</t>
    <rPh sb="0" eb="3">
      <t>ホッカイドウ</t>
    </rPh>
    <rPh sb="3" eb="5">
      <t>チスイ</t>
    </rPh>
    <rPh sb="5" eb="7">
      <t>カイガン</t>
    </rPh>
    <rPh sb="7" eb="9">
      <t>ジギョウ</t>
    </rPh>
    <rPh sb="9" eb="11">
      <t>コウジ</t>
    </rPh>
    <rPh sb="11" eb="13">
      <t>ショヒ</t>
    </rPh>
    <rPh sb="14" eb="17">
      <t>ホッカイドウ</t>
    </rPh>
    <rPh sb="17" eb="19">
      <t>チスイ</t>
    </rPh>
    <rPh sb="19" eb="21">
      <t>カイガン</t>
    </rPh>
    <rPh sb="21" eb="23">
      <t>ジギョウ</t>
    </rPh>
    <rPh sb="23" eb="25">
      <t>コウジ</t>
    </rPh>
    <rPh sb="25" eb="27">
      <t>ショヒ</t>
    </rPh>
    <rPh sb="28" eb="30">
      <t>ヒツヨウ</t>
    </rPh>
    <rPh sb="31" eb="33">
      <t>ケイヒ</t>
    </rPh>
    <phoneticPr fontId="4"/>
  </si>
  <si>
    <t>無電柱化の事業期間短縮に関する調査検討</t>
    <rPh sb="0" eb="4">
      <t>ムデンチュウカ</t>
    </rPh>
    <rPh sb="5" eb="7">
      <t>ジギョウ</t>
    </rPh>
    <rPh sb="7" eb="9">
      <t>キカン</t>
    </rPh>
    <rPh sb="9" eb="11">
      <t>タンシュク</t>
    </rPh>
    <rPh sb="12" eb="13">
      <t>カン</t>
    </rPh>
    <rPh sb="15" eb="17">
      <t>チョウサ</t>
    </rPh>
    <rPh sb="17" eb="19">
      <t>ケントウ</t>
    </rPh>
    <phoneticPr fontId="4"/>
  </si>
  <si>
    <t>（項）観光振興費
　（大事項）観光振興に必要な経費</t>
  </si>
  <si>
    <t>下水道事業におけるアセットマネジメント推進経費</t>
    <rPh sb="0" eb="3">
      <t>ゲスイドウ</t>
    </rPh>
    <rPh sb="3" eb="5">
      <t>ジギョウ</t>
    </rPh>
    <rPh sb="19" eb="21">
      <t>スイシン</t>
    </rPh>
    <rPh sb="21" eb="23">
      <t>ケイヒ</t>
    </rPh>
    <phoneticPr fontId="4"/>
  </si>
  <si>
    <t>都市水環境整備事業調査諸費・都市水環境整備事業調査諸費に必要な経費</t>
    <rPh sb="0" eb="2">
      <t>トシ</t>
    </rPh>
    <rPh sb="2" eb="3">
      <t>ミズ</t>
    </rPh>
    <rPh sb="3" eb="5">
      <t>カンキョウ</t>
    </rPh>
    <rPh sb="5" eb="7">
      <t>セイビ</t>
    </rPh>
    <rPh sb="7" eb="9">
      <t>ジギョウ</t>
    </rPh>
    <rPh sb="9" eb="11">
      <t>チョウサ</t>
    </rPh>
    <rPh sb="11" eb="13">
      <t>ショヒ</t>
    </rPh>
    <rPh sb="14" eb="16">
      <t>トシ</t>
    </rPh>
    <rPh sb="16" eb="17">
      <t>ミズ</t>
    </rPh>
    <rPh sb="17" eb="19">
      <t>カンキョウ</t>
    </rPh>
    <rPh sb="19" eb="21">
      <t>セイビ</t>
    </rPh>
    <rPh sb="21" eb="23">
      <t>ジギョウ</t>
    </rPh>
    <rPh sb="23" eb="25">
      <t>チョウサ</t>
    </rPh>
    <rPh sb="25" eb="27">
      <t>ショヒ</t>
    </rPh>
    <rPh sb="28" eb="30">
      <t>ヒツヨウ</t>
    </rPh>
    <rPh sb="31" eb="33">
      <t>ケイヒ</t>
    </rPh>
    <phoneticPr fontId="4"/>
  </si>
  <si>
    <t>火山観測</t>
    <rPh sb="0" eb="2">
      <t>カザン</t>
    </rPh>
    <rPh sb="2" eb="4">
      <t>カンソク</t>
    </rPh>
    <phoneticPr fontId="0"/>
  </si>
  <si>
    <t>住宅建設事業調査諸費・住宅建設事業調査諸費に必要な経費</t>
    <rPh sb="0" eb="2">
      <t>ジュウタク</t>
    </rPh>
    <rPh sb="2" eb="4">
      <t>ケンセツ</t>
    </rPh>
    <rPh sb="4" eb="6">
      <t>ジギョウ</t>
    </rPh>
    <rPh sb="6" eb="8">
      <t>チョウサ</t>
    </rPh>
    <rPh sb="8" eb="10">
      <t>ショヒ</t>
    </rPh>
    <rPh sb="11" eb="13">
      <t>ジュウタク</t>
    </rPh>
    <rPh sb="13" eb="15">
      <t>ケンセツ</t>
    </rPh>
    <rPh sb="15" eb="17">
      <t>ジギョウ</t>
    </rPh>
    <rPh sb="17" eb="19">
      <t>チョウサ</t>
    </rPh>
    <rPh sb="19" eb="21">
      <t>ショヒ</t>
    </rPh>
    <rPh sb="22" eb="24">
      <t>ヒツヨウ</t>
    </rPh>
    <rPh sb="25" eb="27">
      <t>ケイヒ</t>
    </rPh>
    <phoneticPr fontId="4"/>
  </si>
  <si>
    <t>大阪国際空港：
昭和33年度
関西国際空港：
昭和59年度</t>
    <rPh sb="0" eb="2">
      <t>オオサカ</t>
    </rPh>
    <rPh sb="2" eb="4">
      <t>コクサイ</t>
    </rPh>
    <rPh sb="4" eb="6">
      <t>クウコウ</t>
    </rPh>
    <rPh sb="8" eb="10">
      <t>ショウワ</t>
    </rPh>
    <rPh sb="12" eb="13">
      <t>ネン</t>
    </rPh>
    <rPh sb="13" eb="14">
      <t>ド</t>
    </rPh>
    <rPh sb="15" eb="17">
      <t>カンサイ</t>
    </rPh>
    <rPh sb="17" eb="19">
      <t>コクサイ</t>
    </rPh>
    <rPh sb="19" eb="21">
      <t>クウコウ</t>
    </rPh>
    <rPh sb="23" eb="25">
      <t>ショウワ</t>
    </rPh>
    <rPh sb="27" eb="28">
      <t>ネン</t>
    </rPh>
    <rPh sb="28" eb="29">
      <t>ド</t>
    </rPh>
    <phoneticPr fontId="9"/>
  </si>
  <si>
    <t>国土技術政策総合研究所共通費・国土技術政策総合研究所に必要な経費</t>
    <rPh sb="0" eb="2">
      <t>コクド</t>
    </rPh>
    <rPh sb="2" eb="4">
      <t>ギジュツ</t>
    </rPh>
    <rPh sb="4" eb="6">
      <t>セイサク</t>
    </rPh>
    <rPh sb="6" eb="8">
      <t>ソウゴウ</t>
    </rPh>
    <rPh sb="8" eb="11">
      <t>ケンキュウジョ</t>
    </rPh>
    <rPh sb="11" eb="13">
      <t>キョウツウ</t>
    </rPh>
    <rPh sb="13" eb="14">
      <t>ヒ</t>
    </rPh>
    <rPh sb="15" eb="17">
      <t>コクド</t>
    </rPh>
    <rPh sb="17" eb="19">
      <t>ギジュツ</t>
    </rPh>
    <rPh sb="19" eb="21">
      <t>セイサク</t>
    </rPh>
    <rPh sb="21" eb="23">
      <t>ソウゴウ</t>
    </rPh>
    <rPh sb="23" eb="26">
      <t>ケンキュウジョ</t>
    </rPh>
    <rPh sb="27" eb="29">
      <t>ヒツヨウ</t>
    </rPh>
    <rPh sb="30" eb="32">
      <t>ケイヒ</t>
    </rPh>
    <phoneticPr fontId="4"/>
  </si>
  <si>
    <t>技術研究開発推進費・社会資本整備関連技術の試験研究等に必要な経費</t>
    <rPh sb="0" eb="2">
      <t>ギジュツ</t>
    </rPh>
    <rPh sb="2" eb="4">
      <t>ケンキュウ</t>
    </rPh>
    <rPh sb="4" eb="6">
      <t>カイハツ</t>
    </rPh>
    <rPh sb="6" eb="9">
      <t>スイシンヒ</t>
    </rPh>
    <rPh sb="10" eb="14">
      <t>シャカイシホン</t>
    </rPh>
    <rPh sb="14" eb="16">
      <t>セイビ</t>
    </rPh>
    <rPh sb="16" eb="18">
      <t>カンレン</t>
    </rPh>
    <rPh sb="18" eb="20">
      <t>ギジュツ</t>
    </rPh>
    <rPh sb="21" eb="23">
      <t>シケン</t>
    </rPh>
    <rPh sb="23" eb="25">
      <t>ケンキュウ</t>
    </rPh>
    <rPh sb="25" eb="26">
      <t>トウ</t>
    </rPh>
    <rPh sb="27" eb="29">
      <t>ヒツヨウ</t>
    </rPh>
    <rPh sb="30" eb="32">
      <t>ケイヒ</t>
    </rPh>
    <phoneticPr fontId="4"/>
  </si>
  <si>
    <t>施策名：６-２０　観光立国を推進する</t>
  </si>
  <si>
    <t>治水海岸事業工事諸費・治水海岸事業工事諸費に必要な経費</t>
    <rPh sb="0" eb="2">
      <t>チスイ</t>
    </rPh>
    <rPh sb="2" eb="4">
      <t>カイガン</t>
    </rPh>
    <rPh sb="4" eb="6">
      <t>ジギョウ</t>
    </rPh>
    <rPh sb="6" eb="8">
      <t>コウジ</t>
    </rPh>
    <rPh sb="8" eb="10">
      <t>ショヒ</t>
    </rPh>
    <rPh sb="11" eb="13">
      <t>チスイ</t>
    </rPh>
    <rPh sb="13" eb="15">
      <t>カイガン</t>
    </rPh>
    <rPh sb="15" eb="17">
      <t>ジギョウ</t>
    </rPh>
    <rPh sb="17" eb="19">
      <t>コウジ</t>
    </rPh>
    <rPh sb="19" eb="21">
      <t>ショヒ</t>
    </rPh>
    <rPh sb="22" eb="24">
      <t>ヒツヨウ</t>
    </rPh>
    <rPh sb="25" eb="27">
      <t>ケイヒ</t>
    </rPh>
    <phoneticPr fontId="4"/>
  </si>
  <si>
    <t>新施策名：日本版MaaS推進・支援事業（令和２年度当初予算より）</t>
    <rPh sb="0" eb="1">
      <t>シン</t>
    </rPh>
    <rPh sb="1" eb="3">
      <t>セサク</t>
    </rPh>
    <rPh sb="3" eb="4">
      <t>メイ</t>
    </rPh>
    <rPh sb="5" eb="8">
      <t>ニホンバン</t>
    </rPh>
    <rPh sb="12" eb="14">
      <t>スイシン</t>
    </rPh>
    <rPh sb="15" eb="19">
      <t>シエンジギョウ</t>
    </rPh>
    <rPh sb="20" eb="22">
      <t>レイワ</t>
    </rPh>
    <rPh sb="23" eb="25">
      <t>ネンド</t>
    </rPh>
    <rPh sb="25" eb="27">
      <t>トウショ</t>
    </rPh>
    <rPh sb="27" eb="29">
      <t>ヨサン</t>
    </rPh>
    <phoneticPr fontId="4"/>
  </si>
  <si>
    <t>港湾空港整備事業工事諸費・港湾空港整備事業工事諸費に必要な経費</t>
    <rPh sb="0" eb="2">
      <t>コウワン</t>
    </rPh>
    <rPh sb="2" eb="4">
      <t>クウコウ</t>
    </rPh>
    <rPh sb="4" eb="6">
      <t>セイビ</t>
    </rPh>
    <rPh sb="6" eb="8">
      <t>ジギョウ</t>
    </rPh>
    <rPh sb="8" eb="10">
      <t>コウジ</t>
    </rPh>
    <rPh sb="10" eb="12">
      <t>ショヒ</t>
    </rPh>
    <rPh sb="13" eb="15">
      <t>コウワン</t>
    </rPh>
    <rPh sb="15" eb="17">
      <t>クウコウ</t>
    </rPh>
    <rPh sb="17" eb="19">
      <t>セイビ</t>
    </rPh>
    <rPh sb="19" eb="21">
      <t>ジギョウ</t>
    </rPh>
    <rPh sb="21" eb="23">
      <t>コウジ</t>
    </rPh>
    <rPh sb="23" eb="25">
      <t>ショヒ</t>
    </rPh>
    <rPh sb="26" eb="28">
      <t>ヒツヨウ</t>
    </rPh>
    <rPh sb="29" eb="31">
      <t>ケイヒ</t>
    </rPh>
    <phoneticPr fontId="4"/>
  </si>
  <si>
    <t>ライフステージに即したバリアフリー効果の見える化手法の確立</t>
  </si>
  <si>
    <t>一般会計・国土地理院</t>
  </si>
  <si>
    <t>ポートステートコントロールの実施に必要な経費</t>
    <rPh sb="14" eb="16">
      <t>ジッシ</t>
    </rPh>
    <rPh sb="17" eb="19">
      <t>ヒツヨウ</t>
    </rPh>
    <rPh sb="20" eb="22">
      <t>ケイヒ</t>
    </rPh>
    <phoneticPr fontId="8"/>
  </si>
  <si>
    <t>国土地理院共通費・国土地理院の運営に必要な経費</t>
  </si>
  <si>
    <t>対象外指定経費</t>
  </si>
  <si>
    <t>高潮高波対策業務</t>
    <rPh sb="0" eb="2">
      <t>タカシオ</t>
    </rPh>
    <rPh sb="2" eb="4">
      <t>タカナミ</t>
    </rPh>
    <rPh sb="4" eb="6">
      <t>タイサク</t>
    </rPh>
    <rPh sb="6" eb="8">
      <t>ギョウム</t>
    </rPh>
    <phoneticPr fontId="0"/>
  </si>
  <si>
    <t>地方整備推進費・建設市場の環境整備の推進に必要な経費</t>
    <rPh sb="0" eb="2">
      <t>チホウ</t>
    </rPh>
    <rPh sb="2" eb="4">
      <t>セイビ</t>
    </rPh>
    <rPh sb="4" eb="7">
      <t>スイシンヒ</t>
    </rPh>
    <rPh sb="8" eb="10">
      <t>ケンセツ</t>
    </rPh>
    <rPh sb="10" eb="12">
      <t>シジョウ</t>
    </rPh>
    <rPh sb="13" eb="15">
      <t>カンキョウ</t>
    </rPh>
    <rPh sb="15" eb="17">
      <t>セイビ</t>
    </rPh>
    <rPh sb="18" eb="20">
      <t>スイシン</t>
    </rPh>
    <rPh sb="21" eb="23">
      <t>ヒツヨウ</t>
    </rPh>
    <rPh sb="24" eb="26">
      <t>ケイヒ</t>
    </rPh>
    <phoneticPr fontId="4"/>
  </si>
  <si>
    <t>都市公園防災事業</t>
    <rPh sb="0" eb="2">
      <t>トシ</t>
    </rPh>
    <rPh sb="2" eb="4">
      <t>コウエン</t>
    </rPh>
    <rPh sb="4" eb="6">
      <t>ボウサイ</t>
    </rPh>
    <rPh sb="6" eb="8">
      <t>ジギョウ</t>
    </rPh>
    <phoneticPr fontId="20"/>
  </si>
  <si>
    <t>新施策名：建設産業における女性の定着促進（令和2年度～）</t>
    <rPh sb="7" eb="9">
      <t>サンギョウ</t>
    </rPh>
    <rPh sb="21" eb="23">
      <t>レイワ</t>
    </rPh>
    <phoneticPr fontId="4"/>
  </si>
  <si>
    <t>災害情報整備推進共通経費</t>
  </si>
  <si>
    <t>システム賃貸借・保守等関係経費</t>
  </si>
  <si>
    <t>類似経費（２）</t>
  </si>
  <si>
    <t>自然災害による被害を軽減するため、気象情報等の提供及び観測・通信体制を充実する</t>
  </si>
  <si>
    <t>事務機器借入れ等経費</t>
    <rPh sb="0" eb="2">
      <t>ジム</t>
    </rPh>
    <rPh sb="2" eb="4">
      <t>キキ</t>
    </rPh>
    <rPh sb="4" eb="6">
      <t>カリイ</t>
    </rPh>
    <rPh sb="7" eb="8">
      <t>トウ</t>
    </rPh>
    <rPh sb="8" eb="10">
      <t>ケイヒ</t>
    </rPh>
    <phoneticPr fontId="4"/>
  </si>
  <si>
    <t>（項)河川管理施設整備費
　(大事項)河川管理施設整備に必要な経費</t>
    <rPh sb="1" eb="2">
      <t>コウ</t>
    </rPh>
    <rPh sb="3" eb="5">
      <t>カセン</t>
    </rPh>
    <rPh sb="5" eb="7">
      <t>カンリ</t>
    </rPh>
    <rPh sb="7" eb="9">
      <t>シセツ</t>
    </rPh>
    <rPh sb="9" eb="12">
      <t>セイビヒ</t>
    </rPh>
    <rPh sb="15" eb="16">
      <t>ダイ</t>
    </rPh>
    <rPh sb="16" eb="18">
      <t>ジコウ</t>
    </rPh>
    <rPh sb="19" eb="21">
      <t>カセン</t>
    </rPh>
    <rPh sb="21" eb="23">
      <t>カンリ</t>
    </rPh>
    <rPh sb="23" eb="25">
      <t>シセツ</t>
    </rPh>
    <rPh sb="25" eb="27">
      <t>セイビ</t>
    </rPh>
    <rPh sb="28" eb="30">
      <t>ヒツヨウ</t>
    </rPh>
    <rPh sb="31" eb="33">
      <t>ケイヒ</t>
    </rPh>
    <phoneticPr fontId="13"/>
  </si>
  <si>
    <t>TEC-FORCEの体制強化のための民間人材育成・確保に必要な経費</t>
    <rPh sb="10" eb="12">
      <t>タイセイ</t>
    </rPh>
    <rPh sb="12" eb="14">
      <t>キョウカ</t>
    </rPh>
    <rPh sb="18" eb="20">
      <t>ミンカン</t>
    </rPh>
    <rPh sb="20" eb="22">
      <t>ジンザイ</t>
    </rPh>
    <rPh sb="22" eb="24">
      <t>イクセイ</t>
    </rPh>
    <rPh sb="25" eb="27">
      <t>カクホ</t>
    </rPh>
    <rPh sb="28" eb="30">
      <t>ヒツヨウ</t>
    </rPh>
    <rPh sb="31" eb="33">
      <t>ケイヒ</t>
    </rPh>
    <phoneticPr fontId="4"/>
  </si>
  <si>
    <t>・電子政府等業務効率化推進経費のうち、（目）情報処理業務庁費、（目）電子計算機借料
・電子政府等業務効率化推進経費は、システム賃貸借・保守等関係経費を除いたものとして登録されている</t>
    <rPh sb="1" eb="3">
      <t>デンシ</t>
    </rPh>
    <rPh sb="3" eb="6">
      <t>セイフナド</t>
    </rPh>
    <rPh sb="6" eb="8">
      <t>ギョウム</t>
    </rPh>
    <rPh sb="8" eb="11">
      <t>コウリツカ</t>
    </rPh>
    <rPh sb="11" eb="13">
      <t>スイシン</t>
    </rPh>
    <rPh sb="13" eb="15">
      <t>ケイヒ</t>
    </rPh>
    <rPh sb="20" eb="21">
      <t>メ</t>
    </rPh>
    <rPh sb="22" eb="24">
      <t>ジョウホウ</t>
    </rPh>
    <rPh sb="24" eb="26">
      <t>ショリ</t>
    </rPh>
    <rPh sb="26" eb="28">
      <t>ギョウム</t>
    </rPh>
    <rPh sb="28" eb="30">
      <t>チョウヒ</t>
    </rPh>
    <rPh sb="32" eb="33">
      <t>メ</t>
    </rPh>
    <rPh sb="34" eb="36">
      <t>デンシ</t>
    </rPh>
    <rPh sb="36" eb="39">
      <t>ケイサンキ</t>
    </rPh>
    <rPh sb="39" eb="41">
      <t>シャクリョウ</t>
    </rPh>
    <rPh sb="63" eb="66">
      <t>チンタイシャク</t>
    </rPh>
    <rPh sb="67" eb="70">
      <t>ホシュナド</t>
    </rPh>
    <rPh sb="70" eb="72">
      <t>カンケイ</t>
    </rPh>
    <rPh sb="72" eb="74">
      <t>ケイヒ</t>
    </rPh>
    <rPh sb="75" eb="76">
      <t>ノゾ</t>
    </rPh>
    <rPh sb="83" eb="85">
      <t>トウロク</t>
    </rPh>
    <phoneticPr fontId="4"/>
  </si>
  <si>
    <t>技術研究開発推進費・地理地殻活動の研究に必要な経費</t>
  </si>
  <si>
    <t>調査研究評価経費</t>
    <rPh sb="0" eb="2">
      <t>チョウサ</t>
    </rPh>
    <rPh sb="2" eb="4">
      <t>ケンキュウ</t>
    </rPh>
    <rPh sb="4" eb="6">
      <t>ヒョウカ</t>
    </rPh>
    <rPh sb="6" eb="8">
      <t>ケイヒ</t>
    </rPh>
    <phoneticPr fontId="4"/>
  </si>
  <si>
    <t>公的賃貸住宅の管理等</t>
    <rPh sb="0" eb="2">
      <t>コウテキ</t>
    </rPh>
    <rPh sb="2" eb="4">
      <t>チンタイ</t>
    </rPh>
    <rPh sb="4" eb="6">
      <t>ジュウタク</t>
    </rPh>
    <rPh sb="7" eb="9">
      <t>カンリ</t>
    </rPh>
    <rPh sb="9" eb="10">
      <t>トウ</t>
    </rPh>
    <phoneticPr fontId="4"/>
  </si>
  <si>
    <t>海難審判所</t>
    <rPh sb="0" eb="2">
      <t>カイナン</t>
    </rPh>
    <rPh sb="2" eb="5">
      <t>シンパンショ</t>
    </rPh>
    <phoneticPr fontId="4"/>
  </si>
  <si>
    <t>一般会計・地方整備局</t>
    <rPh sb="0" eb="2">
      <t>イッパン</t>
    </rPh>
    <rPh sb="2" eb="4">
      <t>カイケイ</t>
    </rPh>
    <rPh sb="5" eb="7">
      <t>チホウ</t>
    </rPh>
    <rPh sb="7" eb="10">
      <t>セイビキョク</t>
    </rPh>
    <phoneticPr fontId="4"/>
  </si>
  <si>
    <t>許認可業務及び住宅・建築分野業務を遂行するための経費</t>
    <rPh sb="0" eb="3">
      <t>キョニンカ</t>
    </rPh>
    <rPh sb="3" eb="5">
      <t>ギョウム</t>
    </rPh>
    <rPh sb="5" eb="6">
      <t>オヨ</t>
    </rPh>
    <rPh sb="7" eb="9">
      <t>ジュウタク</t>
    </rPh>
    <rPh sb="10" eb="12">
      <t>ケンチク</t>
    </rPh>
    <rPh sb="12" eb="14">
      <t>ブンヤ</t>
    </rPh>
    <rPh sb="14" eb="16">
      <t>ギョウム</t>
    </rPh>
    <rPh sb="17" eb="19">
      <t>スイコウ</t>
    </rPh>
    <rPh sb="24" eb="26">
      <t>ケイヒ</t>
    </rPh>
    <phoneticPr fontId="4"/>
  </si>
  <si>
    <t>住宅局</t>
    <rPh sb="0" eb="3">
      <t>ジュウタクキョク</t>
    </rPh>
    <phoneticPr fontId="4"/>
  </si>
  <si>
    <t>平成22年度</t>
  </si>
  <si>
    <t>検定関係経費（浄化槽設備士認定経費）</t>
    <rPh sb="0" eb="2">
      <t>ケンテイ</t>
    </rPh>
    <rPh sb="2" eb="4">
      <t>カンケイ</t>
    </rPh>
    <rPh sb="4" eb="6">
      <t>ケイヒ</t>
    </rPh>
    <rPh sb="7" eb="10">
      <t>ジョウカソウ</t>
    </rPh>
    <rPh sb="10" eb="13">
      <t>セツビシ</t>
    </rPh>
    <rPh sb="13" eb="15">
      <t>ニンテイ</t>
    </rPh>
    <rPh sb="15" eb="17">
      <t>ケイヒ</t>
    </rPh>
    <phoneticPr fontId="4"/>
  </si>
  <si>
    <t>大臣官房</t>
  </si>
  <si>
    <t>地方整備推進費・情報化の推進に必要な経費</t>
    <rPh sb="0" eb="2">
      <t>チホウ</t>
    </rPh>
    <rPh sb="2" eb="4">
      <t>セイビ</t>
    </rPh>
    <rPh sb="4" eb="7">
      <t>スイシンヒ</t>
    </rPh>
    <rPh sb="8" eb="11">
      <t>ジョウホウカ</t>
    </rPh>
    <rPh sb="12" eb="14">
      <t>スイシン</t>
    </rPh>
    <rPh sb="15" eb="17">
      <t>ヒツヨウ</t>
    </rPh>
    <rPh sb="18" eb="20">
      <t>ケイヒ</t>
    </rPh>
    <phoneticPr fontId="4"/>
  </si>
  <si>
    <t>都市環境整備事業工事諸費・都市環境整備事業工事諸費に必要な経費</t>
    <rPh sb="0" eb="2">
      <t>トシ</t>
    </rPh>
    <rPh sb="2" eb="4">
      <t>カンキョウ</t>
    </rPh>
    <rPh sb="4" eb="6">
      <t>セイビ</t>
    </rPh>
    <rPh sb="6" eb="8">
      <t>ジギョウ</t>
    </rPh>
    <rPh sb="8" eb="10">
      <t>コウジ</t>
    </rPh>
    <rPh sb="10" eb="12">
      <t>ショヒ</t>
    </rPh>
    <rPh sb="13" eb="15">
      <t>トシ</t>
    </rPh>
    <rPh sb="15" eb="17">
      <t>カンキョウ</t>
    </rPh>
    <rPh sb="17" eb="19">
      <t>セイビ</t>
    </rPh>
    <rPh sb="19" eb="21">
      <t>ジギョウ</t>
    </rPh>
    <rPh sb="21" eb="23">
      <t>コウジ</t>
    </rPh>
    <rPh sb="23" eb="25">
      <t>ショヒ</t>
    </rPh>
    <rPh sb="26" eb="28">
      <t>ヒツヨウ</t>
    </rPh>
    <rPh sb="29" eb="31">
      <t>ケイヒ</t>
    </rPh>
    <phoneticPr fontId="4"/>
  </si>
  <si>
    <t>不動産市場国際化への対応</t>
    <rPh sb="0" eb="3">
      <t>フドウサン</t>
    </rPh>
    <rPh sb="3" eb="5">
      <t>シジョウ</t>
    </rPh>
    <rPh sb="5" eb="7">
      <t>コクサイ</t>
    </rPh>
    <rPh sb="7" eb="8">
      <t>カ</t>
    </rPh>
    <rPh sb="10" eb="12">
      <t>タイオウ</t>
    </rPh>
    <phoneticPr fontId="4"/>
  </si>
  <si>
    <t>国営公園事業工事諸費・国営公園事業工事諸費に必要な経費</t>
  </si>
  <si>
    <t>河川等災害復旧事業等工事諸費・河川等災害復旧事業等工事諸費に必要な経費</t>
    <rPh sb="0" eb="2">
      <t>カセン</t>
    </rPh>
    <rPh sb="2" eb="3">
      <t>トウ</t>
    </rPh>
    <rPh sb="3" eb="5">
      <t>サイガイ</t>
    </rPh>
    <rPh sb="5" eb="7">
      <t>フッキュウ</t>
    </rPh>
    <rPh sb="7" eb="9">
      <t>ジギョウ</t>
    </rPh>
    <rPh sb="9" eb="10">
      <t>トウ</t>
    </rPh>
    <rPh sb="10" eb="12">
      <t>コウジ</t>
    </rPh>
    <rPh sb="12" eb="14">
      <t>ショヒ</t>
    </rPh>
    <rPh sb="15" eb="17">
      <t>カセン</t>
    </rPh>
    <rPh sb="17" eb="18">
      <t>トウ</t>
    </rPh>
    <rPh sb="18" eb="20">
      <t>サイガイ</t>
    </rPh>
    <rPh sb="20" eb="22">
      <t>フッキュウ</t>
    </rPh>
    <rPh sb="22" eb="24">
      <t>ジギョウ</t>
    </rPh>
    <rPh sb="24" eb="25">
      <t>トウ</t>
    </rPh>
    <rPh sb="25" eb="27">
      <t>コウジ</t>
    </rPh>
    <rPh sb="27" eb="29">
      <t>ショヒ</t>
    </rPh>
    <rPh sb="30" eb="32">
      <t>ヒツヨウ</t>
    </rPh>
    <rPh sb="33" eb="35">
      <t>ケイヒ</t>
    </rPh>
    <phoneticPr fontId="4"/>
  </si>
  <si>
    <t>一般会計・北海道開発局</t>
    <rPh sb="0" eb="2">
      <t>イッパン</t>
    </rPh>
    <rPh sb="2" eb="4">
      <t>カイケイ</t>
    </rPh>
    <rPh sb="5" eb="8">
      <t>ホッカイドウ</t>
    </rPh>
    <rPh sb="8" eb="11">
      <t>カイハツキョク</t>
    </rPh>
    <phoneticPr fontId="4"/>
  </si>
  <si>
    <t>北海道開発行政推進費・建設市場の環境整備の推進に必要な経費</t>
    <rPh sb="0" eb="3">
      <t>ホッカイドウ</t>
    </rPh>
    <rPh sb="3" eb="5">
      <t>カイハツ</t>
    </rPh>
    <rPh sb="5" eb="7">
      <t>ギョウセイ</t>
    </rPh>
    <rPh sb="7" eb="10">
      <t>スイシンヒ</t>
    </rPh>
    <rPh sb="11" eb="13">
      <t>ケンセツ</t>
    </rPh>
    <rPh sb="13" eb="15">
      <t>シジョウ</t>
    </rPh>
    <rPh sb="16" eb="18">
      <t>カンキョウ</t>
    </rPh>
    <rPh sb="18" eb="20">
      <t>セイビ</t>
    </rPh>
    <rPh sb="21" eb="23">
      <t>スイシン</t>
    </rPh>
    <rPh sb="24" eb="26">
      <t>ヒツヨウ</t>
    </rPh>
    <rPh sb="27" eb="29">
      <t>ケイヒ</t>
    </rPh>
    <phoneticPr fontId="4"/>
  </si>
  <si>
    <t>情報化を推進する</t>
    <rPh sb="0" eb="3">
      <t>ジョウホウカ</t>
    </rPh>
    <rPh sb="4" eb="6">
      <t>スイシン</t>
    </rPh>
    <phoneticPr fontId="4"/>
  </si>
  <si>
    <t>北海道道路整備事業工事諸費・北海道道路整備事業工事諸費に必要な経費</t>
    <rPh sb="0" eb="3">
      <t>ホッカイドウ</t>
    </rPh>
    <rPh sb="3" eb="5">
      <t>ドウロ</t>
    </rPh>
    <rPh sb="5" eb="7">
      <t>セイビ</t>
    </rPh>
    <rPh sb="7" eb="9">
      <t>ジギョウ</t>
    </rPh>
    <rPh sb="9" eb="11">
      <t>コウジ</t>
    </rPh>
    <rPh sb="11" eb="13">
      <t>ショヒ</t>
    </rPh>
    <rPh sb="14" eb="17">
      <t>ホッカイドウ</t>
    </rPh>
    <rPh sb="17" eb="19">
      <t>ドウロ</t>
    </rPh>
    <rPh sb="19" eb="21">
      <t>セイビ</t>
    </rPh>
    <rPh sb="21" eb="23">
      <t>ジギョウ</t>
    </rPh>
    <rPh sb="23" eb="25">
      <t>コウジ</t>
    </rPh>
    <rPh sb="25" eb="27">
      <t>ショヒ</t>
    </rPh>
    <rPh sb="28" eb="30">
      <t>ヒツヨウ</t>
    </rPh>
    <rPh sb="31" eb="33">
      <t>ケイヒ</t>
    </rPh>
    <phoneticPr fontId="4"/>
  </si>
  <si>
    <t>平成18年度</t>
    <rPh sb="0" eb="2">
      <t>ヘイセイ</t>
    </rPh>
    <rPh sb="4" eb="6">
      <t>ネンド</t>
    </rPh>
    <phoneticPr fontId="9"/>
  </si>
  <si>
    <t>災害対策等緊急事業</t>
    <rPh sb="0" eb="2">
      <t>サイガイ</t>
    </rPh>
    <rPh sb="2" eb="5">
      <t>タイサクナド</t>
    </rPh>
    <rPh sb="5" eb="7">
      <t>キンキュウ</t>
    </rPh>
    <rPh sb="7" eb="9">
      <t>ジギョウ</t>
    </rPh>
    <phoneticPr fontId="4"/>
  </si>
  <si>
    <t>北海道港湾空港整備事業工事諸費・北海道港湾空港整備事業工事諸費に必要な経費</t>
    <rPh sb="0" eb="3">
      <t>ホッカイドウ</t>
    </rPh>
    <rPh sb="3" eb="5">
      <t>コウワン</t>
    </rPh>
    <rPh sb="5" eb="7">
      <t>クウコウ</t>
    </rPh>
    <rPh sb="7" eb="9">
      <t>セイビ</t>
    </rPh>
    <rPh sb="9" eb="11">
      <t>ジギョウ</t>
    </rPh>
    <rPh sb="11" eb="13">
      <t>コウジ</t>
    </rPh>
    <rPh sb="13" eb="15">
      <t>ショヒ</t>
    </rPh>
    <rPh sb="16" eb="19">
      <t>ホッカイドウ</t>
    </rPh>
    <rPh sb="19" eb="21">
      <t>コウワン</t>
    </rPh>
    <rPh sb="21" eb="23">
      <t>クウコウ</t>
    </rPh>
    <rPh sb="23" eb="25">
      <t>セイビ</t>
    </rPh>
    <rPh sb="25" eb="27">
      <t>ジギョウ</t>
    </rPh>
    <rPh sb="27" eb="29">
      <t>コウジ</t>
    </rPh>
    <rPh sb="29" eb="31">
      <t>ショヒ</t>
    </rPh>
    <rPh sb="32" eb="34">
      <t>ヒツヨウ</t>
    </rPh>
    <rPh sb="35" eb="37">
      <t>ケイヒ</t>
    </rPh>
    <phoneticPr fontId="4"/>
  </si>
  <si>
    <t>無電柱化の浅層埋設を促進するための調査</t>
  </si>
  <si>
    <t>北海道都市環境整備事業工事諸費・北海道都市環境整備事業工事諸費に必要な経費</t>
    <rPh sb="0" eb="3">
      <t>ホッカイドウ</t>
    </rPh>
    <rPh sb="3" eb="5">
      <t>トシ</t>
    </rPh>
    <rPh sb="5" eb="7">
      <t>カンキョウ</t>
    </rPh>
    <rPh sb="7" eb="9">
      <t>セイビ</t>
    </rPh>
    <rPh sb="9" eb="11">
      <t>ジギョウ</t>
    </rPh>
    <rPh sb="11" eb="13">
      <t>コウジ</t>
    </rPh>
    <rPh sb="13" eb="15">
      <t>ショヒ</t>
    </rPh>
    <rPh sb="16" eb="19">
      <t>ホッカイドウ</t>
    </rPh>
    <rPh sb="19" eb="21">
      <t>トシ</t>
    </rPh>
    <rPh sb="21" eb="23">
      <t>カンキョウ</t>
    </rPh>
    <rPh sb="23" eb="25">
      <t>セイビ</t>
    </rPh>
    <rPh sb="25" eb="27">
      <t>ジギョウ</t>
    </rPh>
    <rPh sb="27" eb="29">
      <t>コウジ</t>
    </rPh>
    <rPh sb="29" eb="31">
      <t>ショヒ</t>
    </rPh>
    <rPh sb="32" eb="34">
      <t>ヒツヨウ</t>
    </rPh>
    <rPh sb="35" eb="37">
      <t>ケイヒ</t>
    </rPh>
    <phoneticPr fontId="4"/>
  </si>
  <si>
    <t>北海道国営公園等事業工事諸費・北海道国営公園等事業工事諸費に必要な経費</t>
    <rPh sb="0" eb="3">
      <t>ホッカイドウ</t>
    </rPh>
    <rPh sb="3" eb="5">
      <t>コクエイ</t>
    </rPh>
    <rPh sb="5" eb="7">
      <t>コウエン</t>
    </rPh>
    <rPh sb="7" eb="8">
      <t>トウ</t>
    </rPh>
    <rPh sb="8" eb="10">
      <t>ジギョウ</t>
    </rPh>
    <rPh sb="10" eb="12">
      <t>コウジ</t>
    </rPh>
    <rPh sb="12" eb="14">
      <t>ショヒ</t>
    </rPh>
    <rPh sb="15" eb="18">
      <t>ホッカイドウ</t>
    </rPh>
    <rPh sb="18" eb="20">
      <t>コクエイ</t>
    </rPh>
    <rPh sb="20" eb="22">
      <t>コウエン</t>
    </rPh>
    <rPh sb="23" eb="25">
      <t>ジギョウ</t>
    </rPh>
    <rPh sb="25" eb="27">
      <t>コウジ</t>
    </rPh>
    <rPh sb="27" eb="29">
      <t>ショヒ</t>
    </rPh>
    <rPh sb="30" eb="32">
      <t>ヒツヨウ</t>
    </rPh>
    <rPh sb="33" eb="35">
      <t>ケイヒ</t>
    </rPh>
    <phoneticPr fontId="4"/>
  </si>
  <si>
    <t>北海道農業生産基盤整備事業等工事諸費・北海道農業生産基盤整備事業等工事諸費に必要な経費</t>
    <rPh sb="0" eb="3">
      <t>ホッカイドウ</t>
    </rPh>
    <rPh sb="3" eb="5">
      <t>ノウギョウ</t>
    </rPh>
    <rPh sb="5" eb="7">
      <t>セイサン</t>
    </rPh>
    <rPh sb="7" eb="9">
      <t>キバン</t>
    </rPh>
    <rPh sb="9" eb="11">
      <t>セイビ</t>
    </rPh>
    <rPh sb="11" eb="13">
      <t>ジギョウ</t>
    </rPh>
    <rPh sb="13" eb="14">
      <t>トウ</t>
    </rPh>
    <rPh sb="14" eb="16">
      <t>コウジ</t>
    </rPh>
    <rPh sb="16" eb="18">
      <t>ショヒ</t>
    </rPh>
    <rPh sb="19" eb="22">
      <t>ホッカイドウ</t>
    </rPh>
    <rPh sb="22" eb="24">
      <t>ノウギョウ</t>
    </rPh>
    <rPh sb="24" eb="26">
      <t>セイサン</t>
    </rPh>
    <rPh sb="26" eb="28">
      <t>キバン</t>
    </rPh>
    <rPh sb="28" eb="30">
      <t>セイビ</t>
    </rPh>
    <rPh sb="30" eb="32">
      <t>ジギョウ</t>
    </rPh>
    <rPh sb="32" eb="33">
      <t>トウ</t>
    </rPh>
    <rPh sb="33" eb="35">
      <t>コウジ</t>
    </rPh>
    <rPh sb="35" eb="37">
      <t>ショヒ</t>
    </rPh>
    <rPh sb="38" eb="40">
      <t>ヒツヨウ</t>
    </rPh>
    <rPh sb="41" eb="43">
      <t>ケイヒ</t>
    </rPh>
    <phoneticPr fontId="4"/>
  </si>
  <si>
    <t>北海道災害復旧事業等工事諸費・北海道災害復旧事業等工事諸費に必要な経費</t>
    <rPh sb="0" eb="3">
      <t>ホッカイドウ</t>
    </rPh>
    <rPh sb="3" eb="5">
      <t>サイガイ</t>
    </rPh>
    <rPh sb="5" eb="7">
      <t>フッキュウ</t>
    </rPh>
    <rPh sb="7" eb="9">
      <t>ジギョウ</t>
    </rPh>
    <rPh sb="9" eb="10">
      <t>トウ</t>
    </rPh>
    <rPh sb="10" eb="12">
      <t>コウジ</t>
    </rPh>
    <rPh sb="12" eb="14">
      <t>ショヒ</t>
    </rPh>
    <rPh sb="15" eb="18">
      <t>ホッカイドウ</t>
    </rPh>
    <rPh sb="18" eb="20">
      <t>サイガイ</t>
    </rPh>
    <rPh sb="20" eb="22">
      <t>フッキュウ</t>
    </rPh>
    <rPh sb="22" eb="24">
      <t>ジギョウ</t>
    </rPh>
    <rPh sb="24" eb="25">
      <t>トウ</t>
    </rPh>
    <rPh sb="25" eb="27">
      <t>コウジ</t>
    </rPh>
    <rPh sb="27" eb="29">
      <t>ショヒ</t>
    </rPh>
    <rPh sb="30" eb="32">
      <t>ヒツヨウ</t>
    </rPh>
    <rPh sb="33" eb="35">
      <t>ケイヒ</t>
    </rPh>
    <phoneticPr fontId="4"/>
  </si>
  <si>
    <t>多様化する生活支援機能を踏まえた都市構造の分析・評価技術の開発</t>
  </si>
  <si>
    <t>地方運輸行政推進費・総合的物流体系整備の推進に必要な経費</t>
    <rPh sb="0" eb="2">
      <t>チホウ</t>
    </rPh>
    <rPh sb="2" eb="4">
      <t>ウンユ</t>
    </rPh>
    <rPh sb="4" eb="6">
      <t>ギョウセイ</t>
    </rPh>
    <rPh sb="6" eb="9">
      <t>スイシンヒ</t>
    </rPh>
    <rPh sb="10" eb="13">
      <t>ソウゴウテキ</t>
    </rPh>
    <rPh sb="13" eb="15">
      <t>ブツリュウ</t>
    </rPh>
    <rPh sb="15" eb="17">
      <t>タイケイ</t>
    </rPh>
    <rPh sb="17" eb="19">
      <t>セイビ</t>
    </rPh>
    <rPh sb="20" eb="22">
      <t>スイシン</t>
    </rPh>
    <rPh sb="23" eb="25">
      <t>ヒツヨウ</t>
    </rPh>
    <rPh sb="26" eb="28">
      <t>ケイヒ</t>
    </rPh>
    <phoneticPr fontId="4"/>
  </si>
  <si>
    <t>地方運輸行政推進費・観光振興に必要な経費</t>
    <rPh sb="0" eb="2">
      <t>チホウ</t>
    </rPh>
    <rPh sb="2" eb="4">
      <t>ウンユ</t>
    </rPh>
    <rPh sb="4" eb="6">
      <t>ギョウセイ</t>
    </rPh>
    <rPh sb="6" eb="9">
      <t>スイシンヒ</t>
    </rPh>
    <rPh sb="10" eb="12">
      <t>カンコウ</t>
    </rPh>
    <rPh sb="12" eb="14">
      <t>シンコウ</t>
    </rPh>
    <rPh sb="15" eb="17">
      <t>ヒツヨウ</t>
    </rPh>
    <rPh sb="18" eb="20">
      <t>ケイヒ</t>
    </rPh>
    <phoneticPr fontId="4"/>
  </si>
  <si>
    <t>明日香村歴史的風土創造的活用事業交付金</t>
    <rPh sb="0" eb="4">
      <t>アスカムラ</t>
    </rPh>
    <rPh sb="4" eb="7">
      <t>レキシテキ</t>
    </rPh>
    <rPh sb="7" eb="9">
      <t>フウド</t>
    </rPh>
    <rPh sb="9" eb="12">
      <t>ソウゾウテキ</t>
    </rPh>
    <rPh sb="12" eb="14">
      <t>カツヨウ</t>
    </rPh>
    <rPh sb="14" eb="16">
      <t>ジギョウ</t>
    </rPh>
    <rPh sb="16" eb="19">
      <t>コウフキン</t>
    </rPh>
    <phoneticPr fontId="22"/>
  </si>
  <si>
    <t>平成23年度</t>
    <rPh sb="0" eb="2">
      <t>ヘイセイ</t>
    </rPh>
    <rPh sb="4" eb="6">
      <t>ネンド</t>
    </rPh>
    <phoneticPr fontId="9"/>
  </si>
  <si>
    <t>（項）自動車事故対策費
　（大事項）自動車事故対策に必要な経費</t>
    <rPh sb="14" eb="15">
      <t>ダイ</t>
    </rPh>
    <phoneticPr fontId="9"/>
  </si>
  <si>
    <t>観光庁</t>
    <rPh sb="0" eb="3">
      <t>カンコウチョウ</t>
    </rPh>
    <phoneticPr fontId="4"/>
  </si>
  <si>
    <t>観光庁共通費・観光庁一般行政に必要な経費</t>
    <rPh sb="0" eb="3">
      <t>カンコウチョウ</t>
    </rPh>
    <rPh sb="3" eb="5">
      <t>キョウツウ</t>
    </rPh>
    <rPh sb="5" eb="6">
      <t>ヒ</t>
    </rPh>
    <rPh sb="7" eb="10">
      <t>カンコウチョウ</t>
    </rPh>
    <rPh sb="10" eb="12">
      <t>イッパン</t>
    </rPh>
    <rPh sb="12" eb="14">
      <t>ギョウセイ</t>
    </rPh>
    <rPh sb="15" eb="17">
      <t>ヒツヨウ</t>
    </rPh>
    <rPh sb="18" eb="20">
      <t>ケイヒ</t>
    </rPh>
    <phoneticPr fontId="4"/>
  </si>
  <si>
    <t>観光振興費・観光振興に必要な経費</t>
    <rPh sb="0" eb="2">
      <t>カンコウ</t>
    </rPh>
    <rPh sb="2" eb="5">
      <t>シンコウヒ</t>
    </rPh>
    <rPh sb="6" eb="8">
      <t>カンコウ</t>
    </rPh>
    <rPh sb="8" eb="10">
      <t>シンコウ</t>
    </rPh>
    <rPh sb="11" eb="13">
      <t>ヒツヨウ</t>
    </rPh>
    <rPh sb="14" eb="16">
      <t>ケイヒ</t>
    </rPh>
    <phoneticPr fontId="4"/>
  </si>
  <si>
    <t>国土数値情報の整備</t>
    <rPh sb="0" eb="2">
      <t>コクド</t>
    </rPh>
    <rPh sb="2" eb="4">
      <t>スウチ</t>
    </rPh>
    <rPh sb="4" eb="6">
      <t>ジョウホウ</t>
    </rPh>
    <rPh sb="7" eb="9">
      <t>セイビ</t>
    </rPh>
    <phoneticPr fontId="4"/>
  </si>
  <si>
    <t>一般会計・気象庁</t>
    <rPh sb="0" eb="2">
      <t>イッパン</t>
    </rPh>
    <rPh sb="2" eb="4">
      <t>カイケイ</t>
    </rPh>
    <rPh sb="5" eb="8">
      <t>キショウチョウ</t>
    </rPh>
    <phoneticPr fontId="4"/>
  </si>
  <si>
    <t>国際会議等（MICE）の誘致・開催の促進</t>
    <rPh sb="0" eb="2">
      <t>コクサイ</t>
    </rPh>
    <rPh sb="2" eb="4">
      <t>カイギ</t>
    </rPh>
    <rPh sb="4" eb="5">
      <t>トウ</t>
    </rPh>
    <rPh sb="12" eb="14">
      <t>ユウチ</t>
    </rPh>
    <rPh sb="15" eb="17">
      <t>カイサイ</t>
    </rPh>
    <rPh sb="18" eb="20">
      <t>ソクシン</t>
    </rPh>
    <phoneticPr fontId="4"/>
  </si>
  <si>
    <t>気象官署共通費・気象庁一般行政に必要な経費</t>
    <rPh sb="0" eb="2">
      <t>キショウ</t>
    </rPh>
    <rPh sb="2" eb="4">
      <t>カンショ</t>
    </rPh>
    <rPh sb="4" eb="6">
      <t>キョウツウ</t>
    </rPh>
    <rPh sb="6" eb="7">
      <t>ヒ</t>
    </rPh>
    <rPh sb="8" eb="11">
      <t>キショウチョウ</t>
    </rPh>
    <rPh sb="11" eb="13">
      <t>イッパン</t>
    </rPh>
    <rPh sb="13" eb="15">
      <t>ギョウセイ</t>
    </rPh>
    <rPh sb="16" eb="18">
      <t>ヒツヨウ</t>
    </rPh>
    <rPh sb="19" eb="21">
      <t>ケイヒ</t>
    </rPh>
    <phoneticPr fontId="4"/>
  </si>
  <si>
    <t>気象研究所・気象研究所に必要な経費</t>
    <rPh sb="0" eb="2">
      <t>キショウ</t>
    </rPh>
    <rPh sb="2" eb="5">
      <t>ケンキュウジョ</t>
    </rPh>
    <rPh sb="6" eb="8">
      <t>キショウ</t>
    </rPh>
    <rPh sb="8" eb="11">
      <t>ケンキュウジョ</t>
    </rPh>
    <rPh sb="12" eb="14">
      <t>ヒツヨウ</t>
    </rPh>
    <rPh sb="15" eb="17">
      <t>ケイヒ</t>
    </rPh>
    <phoneticPr fontId="4"/>
  </si>
  <si>
    <t>運輸安全委員会</t>
    <rPh sb="0" eb="2">
      <t>ウンユ</t>
    </rPh>
    <rPh sb="2" eb="4">
      <t>アンゼン</t>
    </rPh>
    <rPh sb="4" eb="7">
      <t>イインカイ</t>
    </rPh>
    <phoneticPr fontId="4"/>
  </si>
  <si>
    <t>一般会計・海上保安庁</t>
    <rPh sb="0" eb="2">
      <t>イッパン</t>
    </rPh>
    <rPh sb="2" eb="4">
      <t>カイケイ</t>
    </rPh>
    <rPh sb="5" eb="7">
      <t>カイジョウ</t>
    </rPh>
    <rPh sb="7" eb="10">
      <t>ホアンチョウ</t>
    </rPh>
    <phoneticPr fontId="4"/>
  </si>
  <si>
    <t>海上保安官署共通費・海上保安庁一般行政に必要な経費</t>
    <rPh sb="0" eb="2">
      <t>カイジョウ</t>
    </rPh>
    <rPh sb="2" eb="4">
      <t>ホアン</t>
    </rPh>
    <rPh sb="4" eb="6">
      <t>カンショ</t>
    </rPh>
    <rPh sb="6" eb="8">
      <t>キョウツウ</t>
    </rPh>
    <rPh sb="8" eb="9">
      <t>ヒ</t>
    </rPh>
    <rPh sb="10" eb="12">
      <t>カイジョウ</t>
    </rPh>
    <rPh sb="12" eb="15">
      <t>ホアンチョウ</t>
    </rPh>
    <rPh sb="15" eb="17">
      <t>イッパン</t>
    </rPh>
    <rPh sb="17" eb="19">
      <t>ギョウセイ</t>
    </rPh>
    <rPh sb="20" eb="22">
      <t>ヒツヨウ</t>
    </rPh>
    <rPh sb="23" eb="25">
      <t>ケイヒ</t>
    </rPh>
    <phoneticPr fontId="4"/>
  </si>
  <si>
    <t>船舶交通安全基盤整備事業工事諸費・船舶交通安全基盤整備事業工事諸費に必要な経費</t>
    <rPh sb="0" eb="2">
      <t>センパク</t>
    </rPh>
    <rPh sb="2" eb="4">
      <t>コウツウ</t>
    </rPh>
    <rPh sb="4" eb="6">
      <t>アンゼン</t>
    </rPh>
    <rPh sb="6" eb="8">
      <t>キバン</t>
    </rPh>
    <rPh sb="8" eb="10">
      <t>セイビ</t>
    </rPh>
    <rPh sb="10" eb="12">
      <t>ジギョウ</t>
    </rPh>
    <rPh sb="12" eb="14">
      <t>コウジ</t>
    </rPh>
    <rPh sb="14" eb="16">
      <t>ショヒ</t>
    </rPh>
    <rPh sb="17" eb="19">
      <t>センパク</t>
    </rPh>
    <rPh sb="19" eb="21">
      <t>コウツウ</t>
    </rPh>
    <rPh sb="21" eb="23">
      <t>アンゼン</t>
    </rPh>
    <rPh sb="23" eb="25">
      <t>キバン</t>
    </rPh>
    <rPh sb="25" eb="27">
      <t>セイビ</t>
    </rPh>
    <rPh sb="27" eb="29">
      <t>ジギョウ</t>
    </rPh>
    <rPh sb="29" eb="31">
      <t>コウジ</t>
    </rPh>
    <rPh sb="31" eb="33">
      <t>ショヒ</t>
    </rPh>
    <rPh sb="34" eb="36">
      <t>ヒツヨウ</t>
    </rPh>
    <rPh sb="37" eb="39">
      <t>ケイヒ</t>
    </rPh>
    <phoneticPr fontId="4"/>
  </si>
  <si>
    <t>公営住宅整備等事業</t>
    <rPh sb="0" eb="2">
      <t>コウエイ</t>
    </rPh>
    <rPh sb="2" eb="4">
      <t>ジュウタク</t>
    </rPh>
    <rPh sb="4" eb="6">
      <t>セイビ</t>
    </rPh>
    <rPh sb="6" eb="7">
      <t>トウ</t>
    </rPh>
    <rPh sb="7" eb="9">
      <t>ジギョウ</t>
    </rPh>
    <phoneticPr fontId="4"/>
  </si>
  <si>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9"/>
  </si>
  <si>
    <t>業務取扱費自動車検査登録勘定へ繰入・業務取扱費財源の自動車検査登録勘定へ繰入れに必要な経費</t>
    <rPh sb="0" eb="2">
      <t>ギョウム</t>
    </rPh>
    <rPh sb="2" eb="4">
      <t>トリアツカイ</t>
    </rPh>
    <rPh sb="4" eb="5">
      <t>ヒ</t>
    </rPh>
    <rPh sb="5" eb="8">
      <t>ジドウシャ</t>
    </rPh>
    <rPh sb="8" eb="10">
      <t>ケンサ</t>
    </rPh>
    <rPh sb="10" eb="12">
      <t>トウロク</t>
    </rPh>
    <rPh sb="12" eb="14">
      <t>カンジョウ</t>
    </rPh>
    <rPh sb="15" eb="17">
      <t>クリイ</t>
    </rPh>
    <rPh sb="18" eb="20">
      <t>ギョウム</t>
    </rPh>
    <rPh sb="20" eb="22">
      <t>トリアツカイ</t>
    </rPh>
    <rPh sb="22" eb="23">
      <t>ヒ</t>
    </rPh>
    <rPh sb="23" eb="25">
      <t>ザイゲン</t>
    </rPh>
    <rPh sb="26" eb="29">
      <t>ジドウシャ</t>
    </rPh>
    <rPh sb="29" eb="31">
      <t>ケンサ</t>
    </rPh>
    <rPh sb="31" eb="33">
      <t>トウロク</t>
    </rPh>
    <rPh sb="33" eb="35">
      <t>カンジョウ</t>
    </rPh>
    <rPh sb="36" eb="38">
      <t>クリイ</t>
    </rPh>
    <rPh sb="40" eb="42">
      <t>ヒツヨウ</t>
    </rPh>
    <rPh sb="43" eb="45">
      <t>ケイヒ</t>
    </rPh>
    <phoneticPr fontId="4"/>
  </si>
  <si>
    <t>予備費・予備費</t>
    <rPh sb="0" eb="3">
      <t>ヨビヒ</t>
    </rPh>
    <rPh sb="4" eb="7">
      <t>ヨビヒ</t>
    </rPh>
    <phoneticPr fontId="4"/>
  </si>
  <si>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4"/>
  </si>
  <si>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4"/>
  </si>
  <si>
    <t>危険物・特殊貨物の海上運送における安全対策</t>
  </si>
  <si>
    <t>独立行政法人自動車事故対策機構貸付金・独立行政法人自動車事故対策機構貸付に必要な経費</t>
    <rPh sb="0" eb="2">
      <t>ドクリツ</t>
    </rPh>
    <rPh sb="2" eb="4">
      <t>ギョウセイ</t>
    </rPh>
    <rPh sb="4" eb="6">
      <t>ホウジン</t>
    </rPh>
    <rPh sb="6" eb="9">
      <t>ジ</t>
    </rPh>
    <rPh sb="9" eb="11">
      <t>ジコ</t>
    </rPh>
    <rPh sb="11" eb="13">
      <t>タイサク</t>
    </rPh>
    <rPh sb="13" eb="15">
      <t>キコウ</t>
    </rPh>
    <rPh sb="15" eb="17">
      <t>カシツケ</t>
    </rPh>
    <rPh sb="17" eb="18">
      <t>キン</t>
    </rPh>
    <rPh sb="19" eb="21">
      <t>ドクリツ</t>
    </rPh>
    <rPh sb="21" eb="23">
      <t>ギョウセイ</t>
    </rPh>
    <rPh sb="23" eb="25">
      <t>ホウジン</t>
    </rPh>
    <rPh sb="25" eb="28">
      <t>ジ</t>
    </rPh>
    <rPh sb="28" eb="30">
      <t>ジコ</t>
    </rPh>
    <rPh sb="30" eb="32">
      <t>タイサク</t>
    </rPh>
    <rPh sb="32" eb="34">
      <t>キコウ</t>
    </rPh>
    <rPh sb="34" eb="36">
      <t>カシツケ</t>
    </rPh>
    <rPh sb="37" eb="39">
      <t>ヒツヨウ</t>
    </rPh>
    <rPh sb="40" eb="42">
      <t>ケイヒ</t>
    </rPh>
    <phoneticPr fontId="4"/>
  </si>
  <si>
    <t>本事項は、独立行政法人自動車事故対策機構運が行う「交通遺児等に対する育成資金の貸付け」における貸付金の原資であるため。
なお、貸付業務に係るレビューは「独立行政法人自動車事故対策機構運営費交付金」に含まれている。</t>
    <rPh sb="22" eb="23">
      <t>オコナ</t>
    </rPh>
    <rPh sb="25" eb="27">
      <t>コウツウ</t>
    </rPh>
    <rPh sb="27" eb="29">
      <t>イジ</t>
    </rPh>
    <rPh sb="29" eb="30">
      <t>トウ</t>
    </rPh>
    <rPh sb="31" eb="32">
      <t>タイ</t>
    </rPh>
    <rPh sb="34" eb="36">
      <t>イクセイ</t>
    </rPh>
    <rPh sb="36" eb="38">
      <t>シキン</t>
    </rPh>
    <rPh sb="39" eb="41">
      <t>カシツ</t>
    </rPh>
    <rPh sb="47" eb="49">
      <t>カシツケ</t>
    </rPh>
    <rPh sb="49" eb="50">
      <t>キン</t>
    </rPh>
    <rPh sb="63" eb="65">
      <t>カシツケ</t>
    </rPh>
    <rPh sb="65" eb="67">
      <t>ギョウム</t>
    </rPh>
    <rPh sb="68" eb="69">
      <t>カカ</t>
    </rPh>
    <rPh sb="76" eb="78">
      <t>ドクリツ</t>
    </rPh>
    <rPh sb="78" eb="80">
      <t>ギョウセイ</t>
    </rPh>
    <rPh sb="80" eb="82">
      <t>ホウジン</t>
    </rPh>
    <rPh sb="82" eb="85">
      <t>ジ</t>
    </rPh>
    <rPh sb="85" eb="87">
      <t>ジコ</t>
    </rPh>
    <rPh sb="87" eb="89">
      <t>タイサク</t>
    </rPh>
    <rPh sb="89" eb="91">
      <t>キコウ</t>
    </rPh>
    <rPh sb="91" eb="94">
      <t>ウンエイヒ</t>
    </rPh>
    <rPh sb="94" eb="97">
      <t>コウフキン</t>
    </rPh>
    <rPh sb="99" eb="100">
      <t>フク</t>
    </rPh>
    <phoneticPr fontId="4"/>
  </si>
  <si>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4"/>
  </si>
  <si>
    <t>平成27年度</t>
    <rPh sb="0" eb="2">
      <t>ヘイセイ</t>
    </rPh>
    <rPh sb="4" eb="6">
      <t>ネンド</t>
    </rPh>
    <phoneticPr fontId="9"/>
  </si>
  <si>
    <t>空港等維持運営費・空港等の維持運営に必要な経費</t>
    <rPh sb="0" eb="3">
      <t>クウコウトウ</t>
    </rPh>
    <rPh sb="3" eb="5">
      <t>イジ</t>
    </rPh>
    <rPh sb="5" eb="8">
      <t>ウンエイヒ</t>
    </rPh>
    <rPh sb="9" eb="12">
      <t>クウコウトウ</t>
    </rPh>
    <rPh sb="13" eb="15">
      <t>イジ</t>
    </rPh>
    <rPh sb="15" eb="17">
      <t>ウンエイ</t>
    </rPh>
    <rPh sb="18" eb="20">
      <t>ヒツヨウ</t>
    </rPh>
    <rPh sb="21" eb="23">
      <t>ケイヒ</t>
    </rPh>
    <phoneticPr fontId="4"/>
  </si>
  <si>
    <t>空港等整備事業工事諸費・空港等整備事業工事諸費に必要な経費</t>
    <rPh sb="0" eb="2">
      <t>クウコウ</t>
    </rPh>
    <rPh sb="2" eb="3">
      <t>トウ</t>
    </rPh>
    <rPh sb="3" eb="5">
      <t>セイビ</t>
    </rPh>
    <rPh sb="5" eb="7">
      <t>ジギョウ</t>
    </rPh>
    <rPh sb="7" eb="9">
      <t>コウジ</t>
    </rPh>
    <rPh sb="9" eb="11">
      <t>ショヒ</t>
    </rPh>
    <rPh sb="12" eb="15">
      <t>クウコウトウ</t>
    </rPh>
    <rPh sb="15" eb="17">
      <t>セイビ</t>
    </rPh>
    <rPh sb="17" eb="19">
      <t>ジギョウ</t>
    </rPh>
    <rPh sb="19" eb="21">
      <t>コウジ</t>
    </rPh>
    <rPh sb="21" eb="23">
      <t>ショヒ</t>
    </rPh>
    <rPh sb="24" eb="26">
      <t>ヒツヨウ</t>
    </rPh>
    <rPh sb="27" eb="29">
      <t>ケイヒ</t>
    </rPh>
    <phoneticPr fontId="4"/>
  </si>
  <si>
    <t>（項）国土交通統計調査費
　（大事項）国土交通統計に必要な経費</t>
  </si>
  <si>
    <t>治水事業工事諸費・治水事業工事諸費に必要な経費</t>
    <rPh sb="0" eb="2">
      <t>チスイ</t>
    </rPh>
    <rPh sb="2" eb="4">
      <t>ジギョウ</t>
    </rPh>
    <rPh sb="4" eb="6">
      <t>コウジ</t>
    </rPh>
    <rPh sb="6" eb="8">
      <t>ショヒ</t>
    </rPh>
    <rPh sb="9" eb="11">
      <t>チスイ</t>
    </rPh>
    <rPh sb="11" eb="13">
      <t>ジギョウ</t>
    </rPh>
    <rPh sb="13" eb="15">
      <t>コウジ</t>
    </rPh>
    <rPh sb="15" eb="17">
      <t>ショヒ</t>
    </rPh>
    <rPh sb="18" eb="20">
      <t>ヒツヨウ</t>
    </rPh>
    <rPh sb="21" eb="23">
      <t>ケイヒ</t>
    </rPh>
    <phoneticPr fontId="4"/>
  </si>
  <si>
    <t>海岸事業工事諸費・海岸事業工事諸費に必要な経費</t>
    <rPh sb="0" eb="2">
      <t>カイガン</t>
    </rPh>
    <rPh sb="9" eb="11">
      <t>カイガン</t>
    </rPh>
    <phoneticPr fontId="4"/>
  </si>
  <si>
    <t>国土交通省</t>
    <rPh sb="0" eb="2">
      <t>コクド</t>
    </rPh>
    <rPh sb="2" eb="4">
      <t>コウツウ</t>
    </rPh>
    <rPh sb="4" eb="5">
      <t>ショウ</t>
    </rPh>
    <phoneticPr fontId="4"/>
  </si>
  <si>
    <t>平成24年度</t>
    <rPh sb="0" eb="2">
      <t>ヘイセイ</t>
    </rPh>
    <rPh sb="4" eb="6">
      <t>ネンド</t>
    </rPh>
    <phoneticPr fontId="9"/>
  </si>
  <si>
    <t>共生社会実現に向けた住宅セーフティネット機能強化・推進事業</t>
    <rPh sb="0" eb="2">
      <t>キョウセイ</t>
    </rPh>
    <rPh sb="2" eb="4">
      <t>シャカイ</t>
    </rPh>
    <rPh sb="4" eb="6">
      <t>ジツゲン</t>
    </rPh>
    <rPh sb="7" eb="8">
      <t>ム</t>
    </rPh>
    <rPh sb="10" eb="12">
      <t>ジュウタク</t>
    </rPh>
    <rPh sb="20" eb="22">
      <t>キノウ</t>
    </rPh>
    <rPh sb="22" eb="24">
      <t>キョウカ</t>
    </rPh>
    <rPh sb="25" eb="27">
      <t>スイシン</t>
    </rPh>
    <rPh sb="27" eb="29">
      <t>ジギョウ</t>
    </rPh>
    <phoneticPr fontId="4"/>
  </si>
  <si>
    <t>道路事業（補助等）【178再掲】</t>
    <rPh sb="0" eb="2">
      <t>ドウロ</t>
    </rPh>
    <rPh sb="2" eb="4">
      <t>ジギョウ</t>
    </rPh>
    <rPh sb="5" eb="7">
      <t>ホジョ</t>
    </rPh>
    <rPh sb="7" eb="8">
      <t>トウ</t>
    </rPh>
    <rPh sb="13" eb="15">
      <t>サイケイ</t>
    </rPh>
    <phoneticPr fontId="4"/>
  </si>
  <si>
    <t>昭和60年度</t>
    <rPh sb="0" eb="2">
      <t>ショウワ</t>
    </rPh>
    <rPh sb="4" eb="6">
      <t>ネンド</t>
    </rPh>
    <phoneticPr fontId="4"/>
  </si>
  <si>
    <t>（項）住宅市場整備推進費
　（大事項）住宅市場の環境整備の推進に必要な経費</t>
    <rPh sb="1" eb="2">
      <t>コウ</t>
    </rPh>
    <rPh sb="15" eb="16">
      <t>ダイ</t>
    </rPh>
    <rPh sb="16" eb="18">
      <t>ジコウ</t>
    </rPh>
    <phoneticPr fontId="4"/>
  </si>
  <si>
    <t>BIMを活用した建築生産・維持管理プロセス円滑化モデル事業</t>
    <rPh sb="4" eb="6">
      <t>カツヨウ</t>
    </rPh>
    <rPh sb="8" eb="10">
      <t>ケンチク</t>
    </rPh>
    <rPh sb="10" eb="12">
      <t>セイサン</t>
    </rPh>
    <rPh sb="13" eb="15">
      <t>イジ</t>
    </rPh>
    <rPh sb="15" eb="17">
      <t>カンリ</t>
    </rPh>
    <rPh sb="21" eb="24">
      <t>エンカツカ</t>
    </rPh>
    <rPh sb="27" eb="29">
      <t>ジギョウ</t>
    </rPh>
    <phoneticPr fontId="4"/>
  </si>
  <si>
    <t>昭和28年度</t>
    <rPh sb="0" eb="2">
      <t>ショウワ</t>
    </rPh>
    <rPh sb="4" eb="6">
      <t>ネンド</t>
    </rPh>
    <phoneticPr fontId="4"/>
  </si>
  <si>
    <t>木造住宅・都市木造建築物における生産体制整備事業</t>
    <rPh sb="0" eb="2">
      <t>モクゾウ</t>
    </rPh>
    <rPh sb="2" eb="4">
      <t>ジュウタク</t>
    </rPh>
    <rPh sb="5" eb="7">
      <t>トシ</t>
    </rPh>
    <rPh sb="7" eb="12">
      <t>モクゾウケンチクブツ</t>
    </rPh>
    <rPh sb="16" eb="18">
      <t>セイサン</t>
    </rPh>
    <rPh sb="18" eb="20">
      <t>タイセイ</t>
    </rPh>
    <rPh sb="20" eb="22">
      <t>セイビ</t>
    </rPh>
    <rPh sb="22" eb="24">
      <t>ジギョウ</t>
    </rPh>
    <phoneticPr fontId="4"/>
  </si>
  <si>
    <t>地磁気観測</t>
    <rPh sb="0" eb="3">
      <t>チジキ</t>
    </rPh>
    <rPh sb="3" eb="5">
      <t>カンソク</t>
    </rPh>
    <phoneticPr fontId="0"/>
  </si>
  <si>
    <t>施策名：２-４　海洋・沿岸域環境や港湾空間の保全・再生・形成、海洋廃棄物処理、海洋汚染防止を推進する</t>
  </si>
  <si>
    <t>（項）公共交通等安全対策費
　（大事項）公共交通等安全対策に必要な経費</t>
    <rPh sb="1" eb="2">
      <t>コウ</t>
    </rPh>
    <rPh sb="16" eb="19">
      <t>ダイジコウ</t>
    </rPh>
    <phoneticPr fontId="13"/>
  </si>
  <si>
    <t>（項）住宅対策諸費
　（大事項）住宅対策諸費に必要な経費</t>
    <rPh sb="12" eb="13">
      <t>ダイ</t>
    </rPh>
    <phoneticPr fontId="9"/>
  </si>
  <si>
    <t>施策名：２-５　快適な道路環境等を創造する</t>
  </si>
  <si>
    <t>（項）地域公共交通維持・活性化推進費
　（大事項）地域公共交通の維持・活性化の推進に必要な経費
（項）地方運輸行政推進費
　（大事項）地域公共交通の維持・活性化の推進に必要な経費</t>
    <rPh sb="21" eb="22">
      <t>ダイ</t>
    </rPh>
    <rPh sb="63" eb="64">
      <t>ダイ</t>
    </rPh>
    <phoneticPr fontId="9"/>
  </si>
  <si>
    <t>昭和24年度</t>
  </si>
  <si>
    <t>（項）空港等維持運営費
　（大事項）空港等の維持運営に必要な経費</t>
    <rPh sb="1" eb="2">
      <t>コウ</t>
    </rPh>
    <rPh sb="3" eb="5">
      <t>クウコウ</t>
    </rPh>
    <rPh sb="5" eb="6">
      <t>トウ</t>
    </rPh>
    <rPh sb="6" eb="8">
      <t>イジ</t>
    </rPh>
    <rPh sb="8" eb="11">
      <t>ウンエイヒ</t>
    </rPh>
    <rPh sb="14" eb="15">
      <t>ダイ</t>
    </rPh>
    <rPh sb="15" eb="17">
      <t>ジコウ</t>
    </rPh>
    <rPh sb="18" eb="20">
      <t>クウコウ</t>
    </rPh>
    <rPh sb="20" eb="21">
      <t>トウ</t>
    </rPh>
    <rPh sb="22" eb="24">
      <t>イジ</t>
    </rPh>
    <rPh sb="24" eb="26">
      <t>ウンエイ</t>
    </rPh>
    <rPh sb="27" eb="29">
      <t>ヒツヨウ</t>
    </rPh>
    <rPh sb="30" eb="32">
      <t>ケイヒ</t>
    </rPh>
    <phoneticPr fontId="4"/>
  </si>
  <si>
    <t>施策名：２-７　良好で緑豊かな都市空間の形成、歴史的風土の再生等を推進する</t>
  </si>
  <si>
    <t>水資源の現状把握等に要する経費</t>
    <rPh sb="0" eb="1">
      <t>ミズ</t>
    </rPh>
    <rPh sb="1" eb="3">
      <t>シゲン</t>
    </rPh>
    <rPh sb="4" eb="6">
      <t>ゲンジョウ</t>
    </rPh>
    <rPh sb="6" eb="8">
      <t>ハアク</t>
    </rPh>
    <rPh sb="8" eb="9">
      <t>ナド</t>
    </rPh>
    <rPh sb="10" eb="11">
      <t>ヨウ</t>
    </rPh>
    <rPh sb="13" eb="15">
      <t>ケイヒ</t>
    </rPh>
    <phoneticPr fontId="13"/>
  </si>
  <si>
    <t>グリーンインフラ活用型都市構築支援事業</t>
    <rPh sb="8" eb="10">
      <t>カツヨウ</t>
    </rPh>
    <rPh sb="10" eb="11">
      <t>ガタ</t>
    </rPh>
    <rPh sb="11" eb="13">
      <t>トシ</t>
    </rPh>
    <rPh sb="13" eb="15">
      <t>コウチク</t>
    </rPh>
    <rPh sb="15" eb="17">
      <t>シエン</t>
    </rPh>
    <rPh sb="17" eb="19">
      <t>ジギョウ</t>
    </rPh>
    <phoneticPr fontId="4"/>
  </si>
  <si>
    <t>平成３０年度対象</t>
  </si>
  <si>
    <t>施策名：４-１０　自然災害による被害を軽減するため、気象情報等の提供及び観測・通信体制を充実する</t>
  </si>
  <si>
    <t>スマートウェルネス住宅等推進事業</t>
    <rPh sb="9" eb="12">
      <t>ジュウタクトウ</t>
    </rPh>
    <rPh sb="12" eb="14">
      <t>スイシン</t>
    </rPh>
    <rPh sb="14" eb="16">
      <t>ジギョウ</t>
    </rPh>
    <phoneticPr fontId="4"/>
  </si>
  <si>
    <t>（項）災害情報整備推進費
　（大事項）災害時における情報伝達手段等の整備に必要な経費</t>
  </si>
  <si>
    <t>密集市街地総合防災事業</t>
    <rPh sb="0" eb="2">
      <t>ミッシュウ</t>
    </rPh>
    <rPh sb="2" eb="5">
      <t>シガイチ</t>
    </rPh>
    <rPh sb="5" eb="7">
      <t>ソウゴウ</t>
    </rPh>
    <rPh sb="7" eb="9">
      <t>ボウサイ</t>
    </rPh>
    <rPh sb="9" eb="11">
      <t>ジギョウ</t>
    </rPh>
    <phoneticPr fontId="4"/>
  </si>
  <si>
    <t>（項）住宅・市街地防災対策費
　（大事項）住宅・市街地の防災性の向上に必要な経費</t>
    <rPh sb="1" eb="2">
      <t>コウ</t>
    </rPh>
    <rPh sb="17" eb="18">
      <t>オオ</t>
    </rPh>
    <rPh sb="18" eb="20">
      <t>ジコウ</t>
    </rPh>
    <phoneticPr fontId="4"/>
  </si>
  <si>
    <t>官民連携まちなか再生推進事業</t>
    <rPh sb="0" eb="2">
      <t>カンミン</t>
    </rPh>
    <rPh sb="2" eb="4">
      <t>レンケイ</t>
    </rPh>
    <rPh sb="8" eb="10">
      <t>サイセイ</t>
    </rPh>
    <rPh sb="10" eb="12">
      <t>スイシン</t>
    </rPh>
    <rPh sb="12" eb="14">
      <t>ジギョウ</t>
    </rPh>
    <phoneticPr fontId="4"/>
  </si>
  <si>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phoneticPr fontId="13"/>
  </si>
  <si>
    <t>（項）社会資本総合整備事業費
（事項）社会資本総合整備事業に必要な経費</t>
  </si>
  <si>
    <t>施策名：４-１２　水害・土砂災害の防止・減災を推進する</t>
  </si>
  <si>
    <t>（独）国際観光振興機構運営費交付金（国際観光旅客税財源勘定）</t>
    <rPh sb="0" eb="3">
      <t>ドク</t>
    </rPh>
    <rPh sb="3" eb="5">
      <t>コクサイ</t>
    </rPh>
    <rPh sb="5" eb="7">
      <t>カンコウ</t>
    </rPh>
    <rPh sb="7" eb="9">
      <t>シンコウ</t>
    </rPh>
    <rPh sb="9" eb="11">
      <t>キコウ</t>
    </rPh>
    <rPh sb="11" eb="14">
      <t>ウンエイヒ</t>
    </rPh>
    <rPh sb="14" eb="17">
      <t>コウフキン</t>
    </rPh>
    <rPh sb="18" eb="20">
      <t>コクサイ</t>
    </rPh>
    <rPh sb="20" eb="22">
      <t>カンコウ</t>
    </rPh>
    <rPh sb="22" eb="24">
      <t>リョカク</t>
    </rPh>
    <rPh sb="24" eb="25">
      <t>ゼイ</t>
    </rPh>
    <rPh sb="25" eb="27">
      <t>ザイゲン</t>
    </rPh>
    <rPh sb="27" eb="29">
      <t>カンジョウ</t>
    </rPh>
    <phoneticPr fontId="4"/>
  </si>
  <si>
    <t>下水道リスク管理システムの運用経費</t>
    <rPh sb="0" eb="3">
      <t>ゲスイドウ</t>
    </rPh>
    <rPh sb="6" eb="8">
      <t>カンリ</t>
    </rPh>
    <rPh sb="13" eb="15">
      <t>ウンヨウ</t>
    </rPh>
    <rPh sb="15" eb="17">
      <t>ケイヒ</t>
    </rPh>
    <phoneticPr fontId="4"/>
  </si>
  <si>
    <t>国土技術政策総合研究所（横須賀）</t>
    <rPh sb="0" eb="11">
      <t>コ</t>
    </rPh>
    <phoneticPr fontId="7"/>
  </si>
  <si>
    <t>昭和45年度</t>
    <rPh sb="0" eb="2">
      <t>ショウワ</t>
    </rPh>
    <rPh sb="4" eb="6">
      <t>ネンド</t>
    </rPh>
    <phoneticPr fontId="4"/>
  </si>
  <si>
    <t>地域の精通した水害の専門家育成による地域防災力の向上の検討経費</t>
    <rPh sb="0" eb="2">
      <t>チイキ</t>
    </rPh>
    <rPh sb="3" eb="5">
      <t>セイツウ</t>
    </rPh>
    <rPh sb="7" eb="9">
      <t>スイガイ</t>
    </rPh>
    <rPh sb="10" eb="13">
      <t>センモンカ</t>
    </rPh>
    <rPh sb="13" eb="15">
      <t>イクセイ</t>
    </rPh>
    <rPh sb="18" eb="20">
      <t>チイキ</t>
    </rPh>
    <rPh sb="20" eb="22">
      <t>ボウサイ</t>
    </rPh>
    <rPh sb="22" eb="23">
      <t>リョク</t>
    </rPh>
    <rPh sb="24" eb="26">
      <t>コウジョウ</t>
    </rPh>
    <rPh sb="27" eb="31">
      <t>ケントウケイヒ</t>
    </rPh>
    <phoneticPr fontId="5"/>
  </si>
  <si>
    <t>一般空港等整備事業（直轄）
（耐震対策事業除く）</t>
    <rPh sb="0" eb="2">
      <t>イッパン</t>
    </rPh>
    <rPh sb="2" eb="4">
      <t>クウコウ</t>
    </rPh>
    <rPh sb="4" eb="5">
      <t>トウ</t>
    </rPh>
    <rPh sb="5" eb="7">
      <t>セイビ</t>
    </rPh>
    <rPh sb="7" eb="9">
      <t>ジギョウ</t>
    </rPh>
    <rPh sb="10" eb="12">
      <t>チョッカツ</t>
    </rPh>
    <rPh sb="16" eb="18">
      <t>タイシン</t>
    </rPh>
    <rPh sb="18" eb="20">
      <t>タイサク</t>
    </rPh>
    <rPh sb="20" eb="22">
      <t>ジギョウ</t>
    </rPh>
    <rPh sb="22" eb="23">
      <t>ノゾ</t>
    </rPh>
    <phoneticPr fontId="0"/>
  </si>
  <si>
    <t>（項）水害・土砂災害対策費
　（大事項）水害・土砂災害の防止・減災の推進に必要な経費</t>
    <rPh sb="1" eb="2">
      <t>コウ</t>
    </rPh>
    <rPh sb="16" eb="17">
      <t>オオ</t>
    </rPh>
    <rPh sb="17" eb="19">
      <t>ジコウ</t>
    </rPh>
    <phoneticPr fontId="4"/>
  </si>
  <si>
    <t>国土技術政策総合研究所（つくば）</t>
    <rPh sb="0" eb="11">
      <t>コ</t>
    </rPh>
    <phoneticPr fontId="4"/>
  </si>
  <si>
    <t>小規模な渓流対策計画策定・設計マニュアルの作成経費</t>
    <rPh sb="0" eb="3">
      <t>ショウキボ</t>
    </rPh>
    <rPh sb="4" eb="6">
      <t>ケイリュウ</t>
    </rPh>
    <rPh sb="6" eb="8">
      <t>タイサク</t>
    </rPh>
    <rPh sb="8" eb="10">
      <t>ケイカク</t>
    </rPh>
    <rPh sb="10" eb="12">
      <t>サクテイ</t>
    </rPh>
    <rPh sb="13" eb="15">
      <t>セッケイ</t>
    </rPh>
    <rPh sb="21" eb="23">
      <t>サクセイ</t>
    </rPh>
    <rPh sb="23" eb="25">
      <t>ケイヒ</t>
    </rPh>
    <phoneticPr fontId="5"/>
  </si>
  <si>
    <t>都市安全確保促進事業</t>
    <rPh sb="0" eb="2">
      <t>トシ</t>
    </rPh>
    <rPh sb="2" eb="4">
      <t>アンゼン</t>
    </rPh>
    <rPh sb="4" eb="6">
      <t>カクホ</t>
    </rPh>
    <rPh sb="6" eb="8">
      <t>ソクシン</t>
    </rPh>
    <rPh sb="8" eb="10">
      <t>ジギョウ</t>
    </rPh>
    <phoneticPr fontId="4"/>
  </si>
  <si>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6" eb="17">
      <t>ダイ</t>
    </rPh>
    <rPh sb="17" eb="19">
      <t>ジコウ</t>
    </rPh>
    <rPh sb="20" eb="23">
      <t>フドウサン</t>
    </rPh>
    <rPh sb="23" eb="25">
      <t>シジョウ</t>
    </rPh>
    <rPh sb="26" eb="28">
      <t>カンキョウ</t>
    </rPh>
    <rPh sb="28" eb="30">
      <t>セイビ</t>
    </rPh>
    <rPh sb="30" eb="31">
      <t>トウ</t>
    </rPh>
    <rPh sb="32" eb="34">
      <t>スイシン</t>
    </rPh>
    <rPh sb="35" eb="37">
      <t>ヒツヨウ</t>
    </rPh>
    <rPh sb="38" eb="40">
      <t>ケイヒ</t>
    </rPh>
    <phoneticPr fontId="4"/>
  </si>
  <si>
    <t>海事局</t>
    <rPh sb="0" eb="3">
      <t>カイジキョク</t>
    </rPh>
    <phoneticPr fontId="4"/>
  </si>
  <si>
    <t>（項）道路交通安全対策費
（大事項）道路交通安全対策に必要な経費
（目）道路交通安全対策調査費</t>
    <rPh sb="1" eb="2">
      <t>コウ</t>
    </rPh>
    <rPh sb="3" eb="5">
      <t>ドウロ</t>
    </rPh>
    <rPh sb="5" eb="7">
      <t>コウツウ</t>
    </rPh>
    <rPh sb="7" eb="9">
      <t>アンゼン</t>
    </rPh>
    <rPh sb="9" eb="12">
      <t>タイサクヒ</t>
    </rPh>
    <rPh sb="14" eb="15">
      <t>ダイ</t>
    </rPh>
    <rPh sb="15" eb="17">
      <t>ジコウ</t>
    </rPh>
    <rPh sb="18" eb="20">
      <t>ドウロ</t>
    </rPh>
    <rPh sb="20" eb="22">
      <t>コウツウ</t>
    </rPh>
    <rPh sb="22" eb="24">
      <t>アンゼン</t>
    </rPh>
    <rPh sb="24" eb="26">
      <t>タイサク</t>
    </rPh>
    <rPh sb="27" eb="29">
      <t>ヒツヨウ</t>
    </rPh>
    <rPh sb="30" eb="32">
      <t>ケイヒ</t>
    </rPh>
    <rPh sb="34" eb="35">
      <t>メ</t>
    </rPh>
    <rPh sb="36" eb="38">
      <t>ドウロ</t>
    </rPh>
    <rPh sb="38" eb="40">
      <t>コウツウ</t>
    </rPh>
    <rPh sb="40" eb="42">
      <t>アンゼン</t>
    </rPh>
    <rPh sb="42" eb="44">
      <t>タイサク</t>
    </rPh>
    <rPh sb="44" eb="47">
      <t>チョウサヒ</t>
    </rPh>
    <phoneticPr fontId="4"/>
  </si>
  <si>
    <t>自動運転を支援する路車連携技術等に係る検討</t>
    <rPh sb="0" eb="2">
      <t>ジドウ</t>
    </rPh>
    <rPh sb="2" eb="4">
      <t>ウンテン</t>
    </rPh>
    <rPh sb="5" eb="7">
      <t>シエン</t>
    </rPh>
    <rPh sb="9" eb="10">
      <t>ロ</t>
    </rPh>
    <rPh sb="10" eb="11">
      <t>シャ</t>
    </rPh>
    <rPh sb="11" eb="13">
      <t>レンケイ</t>
    </rPh>
    <rPh sb="13" eb="15">
      <t>ギジュツ</t>
    </rPh>
    <rPh sb="15" eb="16">
      <t>トウ</t>
    </rPh>
    <rPh sb="17" eb="18">
      <t>カカ</t>
    </rPh>
    <rPh sb="19" eb="21">
      <t>ケントウ</t>
    </rPh>
    <phoneticPr fontId="4"/>
  </si>
  <si>
    <t>ミサイル発射時における公共交通事業者の初動対応能力の強化</t>
    <rPh sb="23" eb="25">
      <t>ノウリョク</t>
    </rPh>
    <phoneticPr fontId="4"/>
  </si>
  <si>
    <t>道路構造物維持管理情報の保存手法の最適化に関する調査検討</t>
    <rPh sb="0" eb="2">
      <t>ドウロ</t>
    </rPh>
    <rPh sb="2" eb="5">
      <t>コウゾウブツ</t>
    </rPh>
    <rPh sb="5" eb="7">
      <t>イジ</t>
    </rPh>
    <rPh sb="7" eb="9">
      <t>カンリ</t>
    </rPh>
    <rPh sb="9" eb="11">
      <t>ジョウホウ</t>
    </rPh>
    <rPh sb="12" eb="14">
      <t>ホゾン</t>
    </rPh>
    <rPh sb="14" eb="16">
      <t>シュホウ</t>
    </rPh>
    <rPh sb="17" eb="20">
      <t>サイテキカ</t>
    </rPh>
    <rPh sb="21" eb="22">
      <t>カン</t>
    </rPh>
    <rPh sb="24" eb="26">
      <t>チョウサ</t>
    </rPh>
    <rPh sb="26" eb="28">
      <t>ケントウ</t>
    </rPh>
    <phoneticPr fontId="4"/>
  </si>
  <si>
    <t>道路の維持管理・補修・更新費の実態把握に係る経費</t>
    <rPh sb="0" eb="2">
      <t>ドウロ</t>
    </rPh>
    <rPh sb="3" eb="5">
      <t>イジ</t>
    </rPh>
    <rPh sb="5" eb="7">
      <t>カンリ</t>
    </rPh>
    <rPh sb="8" eb="10">
      <t>ホシュウ</t>
    </rPh>
    <rPh sb="11" eb="13">
      <t>コウシン</t>
    </rPh>
    <rPh sb="13" eb="14">
      <t>ヒ</t>
    </rPh>
    <rPh sb="15" eb="17">
      <t>ジッタイ</t>
    </rPh>
    <rPh sb="17" eb="19">
      <t>ハアク</t>
    </rPh>
    <rPh sb="20" eb="21">
      <t>カカ</t>
    </rPh>
    <rPh sb="22" eb="24">
      <t>ケイヒ</t>
    </rPh>
    <phoneticPr fontId="4"/>
  </si>
  <si>
    <t>平成19年度</t>
    <rPh sb="0" eb="2">
      <t>ヘイセイ</t>
    </rPh>
    <rPh sb="4" eb="6">
      <t>ネンド</t>
    </rPh>
    <phoneticPr fontId="4"/>
  </si>
  <si>
    <t>（項）国土形成推進費
（大事項）総合的な国土形成の推進に必要な経費</t>
  </si>
  <si>
    <t>ICT･ビッグデータ等を組み合わせた交通安全対策分析手法の検討</t>
    <rPh sb="10" eb="11">
      <t>トウ</t>
    </rPh>
    <rPh sb="12" eb="13">
      <t>ク</t>
    </rPh>
    <rPh sb="14" eb="15">
      <t>ア</t>
    </rPh>
    <rPh sb="18" eb="20">
      <t>コウツウ</t>
    </rPh>
    <rPh sb="20" eb="22">
      <t>アンゼン</t>
    </rPh>
    <rPh sb="22" eb="24">
      <t>タイサク</t>
    </rPh>
    <rPh sb="24" eb="26">
      <t>ブンセキ</t>
    </rPh>
    <rPh sb="26" eb="28">
      <t>シュホウ</t>
    </rPh>
    <rPh sb="29" eb="31">
      <t>ケントウ</t>
    </rPh>
    <phoneticPr fontId="4"/>
  </si>
  <si>
    <t>施策名：５-１７　自動車の安全性を高める</t>
  </si>
  <si>
    <t>日中韓観光大臣会合</t>
    <rPh sb="0" eb="3">
      <t>ニッチュウカン</t>
    </rPh>
    <rPh sb="3" eb="5">
      <t>カンコウ</t>
    </rPh>
    <rPh sb="5" eb="7">
      <t>ダイジン</t>
    </rPh>
    <rPh sb="7" eb="9">
      <t>カイゴウ</t>
    </rPh>
    <phoneticPr fontId="4"/>
  </si>
  <si>
    <t>（項）航空機燃料税財源離島空港整備事業費自動者安全特別会計へ繰入
　（大事項）航空機燃料税財源の空港整備事業に係る自動車安全特別会計空港整備勘定へ繰入れに必要な経費
（項）離島振興費
　（大事項）奄美群島の振興開発に必要な経費
（項）離島振興事業費
　（大事項）奄美群島治山事業に必要な経費
  （大事項）奄美群島道路更新防災等対策事業に必要な経費
  （大事項）奄美群島港湾事業に必要な経費
　（大事項）奄美群島道路環境改善事業に必要な経費
　（大事項）奄美群島水道施設整備に必要な経費
　（大事項）奄美群島廃棄物処理施設整備に必要な経費
　（大事項）奄美群島農業生産基盤整備事業に必要な経費
　（大事項）奄美群島農山漁村地域整備事業に必要な経費
　（大事項）奄美群島森林整備事業に必要な経費
　（大事項）奄美群島水産基盤整備に必要な経費
　（大事項）奄美群島社会資本総合整備事業に必要な経費
（項）離島農業生産基盤整備事業費食料安定供給特別会計へ繰入
　（大事項）農業生産基盤整備事業の財源の食料安定供給特別会計国営土地改良事業勘定へ繰入れに必要な経費</t>
  </si>
  <si>
    <t>建設技能者の技能向上促進や適正な処遇を受けられる環境整備</t>
    <rPh sb="0" eb="2">
      <t>ケンセツ</t>
    </rPh>
    <phoneticPr fontId="4"/>
  </si>
  <si>
    <t>観光地域づくり法人による宿泊施設等と連携したデータ収集・分析事業</t>
    <rPh sb="0" eb="2">
      <t>カンコウ</t>
    </rPh>
    <rPh sb="2" eb="4">
      <t>チイキ</t>
    </rPh>
    <rPh sb="7" eb="9">
      <t>ホウジン</t>
    </rPh>
    <rPh sb="12" eb="14">
      <t>シュクハク</t>
    </rPh>
    <rPh sb="14" eb="16">
      <t>シセツ</t>
    </rPh>
    <rPh sb="16" eb="17">
      <t>トウ</t>
    </rPh>
    <rPh sb="18" eb="20">
      <t>レンケイ</t>
    </rPh>
    <rPh sb="25" eb="27">
      <t>シュウシュウ</t>
    </rPh>
    <rPh sb="28" eb="30">
      <t>ブンセキ</t>
    </rPh>
    <rPh sb="30" eb="32">
      <t>ジギョウ</t>
    </rPh>
    <phoneticPr fontId="4"/>
  </si>
  <si>
    <t>自動車安全特別会計自動車事故対策勘定</t>
  </si>
  <si>
    <t>施策名：６-２１　景観に優れた国土・観光地づくりを推進する</t>
  </si>
  <si>
    <t>施策名：７-２５　都市再生・地域再生を推進する</t>
  </si>
  <si>
    <t>施策名：２-８　良好な水環境・水辺空間の形成・水と緑のネットワークの形成、適正な汚水処理の確保、下水道資源の循環を推進する</t>
  </si>
  <si>
    <t>第７回幹線鉄道旅客流動実態調査</t>
  </si>
  <si>
    <t>国土政策局</t>
  </si>
  <si>
    <t>施策名：６-２４　航空交通ネットワークを強化する</t>
  </si>
  <si>
    <t>施策名：６-１９　海上物流基盤の強化等総合的な物流体系整備の推進、みなとの振興、安定的な国際海上輸送の確保を推進する</t>
  </si>
  <si>
    <t>（項）都市・地域づくり推進費
　（大事項）都市・地域づくりの推進に必要な経費</t>
  </si>
  <si>
    <t>（項）都市再生・地域再生整備事業費
　（大事項）都市再生・地域再生整備事業に必要な経費</t>
    <rPh sb="1" eb="2">
      <t>コウ</t>
    </rPh>
    <rPh sb="3" eb="5">
      <t>トシ</t>
    </rPh>
    <rPh sb="5" eb="7">
      <t>サイセイ</t>
    </rPh>
    <rPh sb="8" eb="10">
      <t>チイキ</t>
    </rPh>
    <rPh sb="10" eb="12">
      <t>サイセイ</t>
    </rPh>
    <rPh sb="12" eb="14">
      <t>セイビ</t>
    </rPh>
    <rPh sb="14" eb="16">
      <t>ジギョウ</t>
    </rPh>
    <rPh sb="16" eb="17">
      <t>ヒ</t>
    </rPh>
    <rPh sb="20" eb="21">
      <t>ダイ</t>
    </rPh>
    <rPh sb="21" eb="23">
      <t>ジコウ</t>
    </rPh>
    <phoneticPr fontId="4"/>
  </si>
  <si>
    <t>（項）住宅・市街地防災対策費
　（大事項）住宅・市街地の防災性の向上に必要な経費</t>
  </si>
  <si>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4"/>
  </si>
  <si>
    <t>総合政策局</t>
    <rPh sb="0" eb="2">
      <t>ソウゴウ</t>
    </rPh>
    <rPh sb="2" eb="4">
      <t>セイサク</t>
    </rPh>
    <rPh sb="4" eb="5">
      <t>キョク</t>
    </rPh>
    <phoneticPr fontId="18"/>
  </si>
  <si>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4"/>
  </si>
  <si>
    <t>昭和47年度</t>
    <rPh sb="0" eb="2">
      <t>ショウワ</t>
    </rPh>
    <rPh sb="4" eb="6">
      <t>ネンド</t>
    </rPh>
    <phoneticPr fontId="4"/>
  </si>
  <si>
    <t>施策名：８-２７　地域公共交通の維持・活性化を推進する</t>
  </si>
  <si>
    <t>施策名：８-２８　都市・地域における総合交通戦略を推進する</t>
  </si>
  <si>
    <t>施策名：８-２９　道路交通の円滑化を推進する</t>
  </si>
  <si>
    <t>民間施設との連携による高速道路の快適な利用環境実現に向けた取組に関する調査検討経費</t>
    <rPh sb="0" eb="2">
      <t>ミンカン</t>
    </rPh>
    <rPh sb="2" eb="4">
      <t>シセツ</t>
    </rPh>
    <rPh sb="6" eb="8">
      <t>レンケイ</t>
    </rPh>
    <rPh sb="11" eb="13">
      <t>コウソク</t>
    </rPh>
    <rPh sb="13" eb="15">
      <t>ドウロ</t>
    </rPh>
    <rPh sb="16" eb="18">
      <t>カイテキ</t>
    </rPh>
    <rPh sb="19" eb="21">
      <t>リヨウ</t>
    </rPh>
    <rPh sb="21" eb="23">
      <t>カンキョウ</t>
    </rPh>
    <rPh sb="23" eb="25">
      <t>ジツゲン</t>
    </rPh>
    <rPh sb="26" eb="27">
      <t>ム</t>
    </rPh>
    <rPh sb="29" eb="31">
      <t>トリクミ</t>
    </rPh>
    <rPh sb="32" eb="33">
      <t>カン</t>
    </rPh>
    <rPh sb="35" eb="37">
      <t>チョウサ</t>
    </rPh>
    <rPh sb="37" eb="39">
      <t>ケントウ</t>
    </rPh>
    <rPh sb="39" eb="41">
      <t>ケイヒ</t>
    </rPh>
    <phoneticPr fontId="4"/>
  </si>
  <si>
    <t>今後の道路利用のあり方に係る検討経費</t>
  </si>
  <si>
    <t>i-Constructionの推進に関する検討経費</t>
  </si>
  <si>
    <t>（項）道路交通円滑化推進費
（事項）道路交通の円滑化の推進に必要な経費
（目）道路交通円滑化推進調査費</t>
    <rPh sb="1" eb="2">
      <t>コウ</t>
    </rPh>
    <rPh sb="3" eb="5">
      <t>ドウロ</t>
    </rPh>
    <rPh sb="5" eb="7">
      <t>コウツウ</t>
    </rPh>
    <rPh sb="7" eb="10">
      <t>エンカツカ</t>
    </rPh>
    <rPh sb="10" eb="13">
      <t>スイシンヒ</t>
    </rPh>
    <rPh sb="15" eb="17">
      <t>ジコウ</t>
    </rPh>
    <rPh sb="18" eb="20">
      <t>ドウロ</t>
    </rPh>
    <rPh sb="20" eb="22">
      <t>コウツウ</t>
    </rPh>
    <rPh sb="23" eb="26">
      <t>エンカツカ</t>
    </rPh>
    <rPh sb="27" eb="29">
      <t>スイシン</t>
    </rPh>
    <rPh sb="30" eb="32">
      <t>ヒツヨウ</t>
    </rPh>
    <rPh sb="33" eb="35">
      <t>ケイヒ</t>
    </rPh>
    <rPh sb="37" eb="38">
      <t>メ</t>
    </rPh>
    <rPh sb="39" eb="41">
      <t>ドウロ</t>
    </rPh>
    <rPh sb="41" eb="43">
      <t>コウツウ</t>
    </rPh>
    <rPh sb="43" eb="46">
      <t>エンカツカ</t>
    </rPh>
    <rPh sb="46" eb="48">
      <t>スイシン</t>
    </rPh>
    <rPh sb="48" eb="51">
      <t>チョウサヒ</t>
    </rPh>
    <phoneticPr fontId="4"/>
  </si>
  <si>
    <t>国土政策局</t>
    <rPh sb="0" eb="2">
      <t>コクド</t>
    </rPh>
    <rPh sb="2" eb="4">
      <t>セイサク</t>
    </rPh>
    <rPh sb="4" eb="5">
      <t>キョク</t>
    </rPh>
    <phoneticPr fontId="4"/>
  </si>
  <si>
    <t>今後の老朽化対策に関する調査経費</t>
    <rPh sb="0" eb="2">
      <t>コンゴ</t>
    </rPh>
    <rPh sb="3" eb="6">
      <t>ロウキュウカ</t>
    </rPh>
    <rPh sb="6" eb="8">
      <t>タイサク</t>
    </rPh>
    <rPh sb="9" eb="10">
      <t>カン</t>
    </rPh>
    <rPh sb="12" eb="14">
      <t>チョウサ</t>
    </rPh>
    <rPh sb="14" eb="16">
      <t>ケイヒ</t>
    </rPh>
    <phoneticPr fontId="4"/>
  </si>
  <si>
    <t>（項）社会資本整備・管理効率化推進費
　（大事項）社会資本整備・管理等の効率的な推進に必要な経費</t>
    <rPh sb="3" eb="5">
      <t>シャカイ</t>
    </rPh>
    <rPh sb="5" eb="7">
      <t>シホン</t>
    </rPh>
    <rPh sb="7" eb="9">
      <t>セイビ</t>
    </rPh>
    <rPh sb="10" eb="12">
      <t>カンリ</t>
    </rPh>
    <rPh sb="12" eb="15">
      <t>コウリツカ</t>
    </rPh>
    <rPh sb="15" eb="17">
      <t>スイシン</t>
    </rPh>
    <rPh sb="17" eb="18">
      <t>ヒ</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4"/>
  </si>
  <si>
    <t>総合政策局</t>
    <rPh sb="0" eb="2">
      <t>ソウゴウ</t>
    </rPh>
    <rPh sb="2" eb="4">
      <t>セイサク</t>
    </rPh>
    <rPh sb="4" eb="5">
      <t>キョク</t>
    </rPh>
    <phoneticPr fontId="4"/>
  </si>
  <si>
    <t>昭和47年度</t>
    <rPh sb="0" eb="2">
      <t>ショウワ</t>
    </rPh>
    <rPh sb="4" eb="6">
      <t>ネンド</t>
    </rPh>
    <phoneticPr fontId="9"/>
  </si>
  <si>
    <t>一般会計</t>
    <rPh sb="0" eb="2">
      <t>イッパン</t>
    </rPh>
    <rPh sb="2" eb="4">
      <t>カイケイ</t>
    </rPh>
    <phoneticPr fontId="23"/>
  </si>
  <si>
    <t>平成20年度
（一部昭和54年度）</t>
    <rPh sb="0" eb="2">
      <t>ヘイセイ</t>
    </rPh>
    <rPh sb="4" eb="6">
      <t>ネンド</t>
    </rPh>
    <rPh sb="8" eb="10">
      <t>イチブ</t>
    </rPh>
    <rPh sb="10" eb="12">
      <t>ショウワ</t>
    </rPh>
    <rPh sb="14" eb="16">
      <t>ネンド</t>
    </rPh>
    <phoneticPr fontId="4"/>
  </si>
  <si>
    <t>地理空間情報ライブラリー推進経費</t>
    <rPh sb="0" eb="2">
      <t>チリ</t>
    </rPh>
    <rPh sb="2" eb="4">
      <t>クウカン</t>
    </rPh>
    <rPh sb="4" eb="6">
      <t>ジョウホウ</t>
    </rPh>
    <rPh sb="12" eb="14">
      <t>スイシン</t>
    </rPh>
    <rPh sb="14" eb="16">
      <t>ケイヒ</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</si>
  <si>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23"/>
  </si>
  <si>
    <t>施策名：９-３１　不動産市場の整備や適正な土地利用のための条件整備を推進する</t>
  </si>
  <si>
    <t>平成26年度</t>
    <rPh sb="0" eb="2">
      <t>ヘイセイ</t>
    </rPh>
    <rPh sb="4" eb="6">
      <t>ネンド</t>
    </rPh>
    <phoneticPr fontId="4"/>
  </si>
  <si>
    <t>（項）建設市場整備推進費
　（大事項）建設市場の環境整備の推進に必要な経費</t>
  </si>
  <si>
    <t>施策名：９-３６　海事産業の市場環境整備・活性化及び人材の確保等を図る</t>
  </si>
  <si>
    <t>地理空間情報の流通・利用促進の検討</t>
  </si>
  <si>
    <t>（項）地理空間情報整備・活用推進費
（大事項）地理空間情報の整備・活用の推進に必要な経費</t>
  </si>
  <si>
    <t>（項）水資源対策費
　（大事項）水資源確保等の推進に必要な経費</t>
  </si>
  <si>
    <t>施策名：１０-３９　離島等の振興を図る</t>
  </si>
  <si>
    <t>（項）技術研究開発推進費
　（大事項）技術研究開発の推進に必要な経費</t>
    <rPh sb="3" eb="5">
      <t>ギジュツ</t>
    </rPh>
    <rPh sb="5" eb="7">
      <t>ケンキュウ</t>
    </rPh>
    <rPh sb="7" eb="9">
      <t>カイハツ</t>
    </rPh>
    <rPh sb="9" eb="12">
      <t>スイシンヒ</t>
    </rPh>
    <rPh sb="19" eb="21">
      <t>ギジュツ</t>
    </rPh>
    <rPh sb="21" eb="23">
      <t>ケンキュウ</t>
    </rPh>
    <rPh sb="23" eb="25">
      <t>カイハツ</t>
    </rPh>
    <rPh sb="26" eb="28">
      <t>スイシン</t>
    </rPh>
    <phoneticPr fontId="4"/>
  </si>
  <si>
    <t>観光統計整備事業</t>
    <rPh sb="0" eb="2">
      <t>カンコウ</t>
    </rPh>
    <rPh sb="2" eb="4">
      <t>トウケイ</t>
    </rPh>
    <rPh sb="4" eb="6">
      <t>セイビ</t>
    </rPh>
    <rPh sb="6" eb="8">
      <t>ジギョウ</t>
    </rPh>
    <phoneticPr fontId="4"/>
  </si>
  <si>
    <t>現場の環境変化を考慮した土木施工の安全対策の高度化に関する研究</t>
  </si>
  <si>
    <t>スマートシティ推進支援のための主要な都市問題解決に係る計画評価技術の開発</t>
  </si>
  <si>
    <t>空き家の管理不全化に対する予防的対策効果の定量化に関する研究</t>
  </si>
  <si>
    <t>集約型都市構造化推進調査経費</t>
    <rPh sb="0" eb="3">
      <t>シュウヤクガタ</t>
    </rPh>
    <rPh sb="3" eb="5">
      <t>トシ</t>
    </rPh>
    <rPh sb="5" eb="8">
      <t>コウゾウカ</t>
    </rPh>
    <rPh sb="8" eb="10">
      <t>スイシン</t>
    </rPh>
    <rPh sb="10" eb="12">
      <t>チョウサ</t>
    </rPh>
    <rPh sb="12" eb="14">
      <t>ケイヒ</t>
    </rPh>
    <phoneticPr fontId="4"/>
  </si>
  <si>
    <t>非住宅建築物の防火性能の高度化に資する新しい性能指標および評価プログラムの開発</t>
    <rPh sb="0" eb="1">
      <t>ヒ</t>
    </rPh>
    <rPh sb="1" eb="3">
      <t>ジュウタク</t>
    </rPh>
    <rPh sb="3" eb="6">
      <t>ケンチクブツ</t>
    </rPh>
    <rPh sb="7" eb="9">
      <t>ボウカ</t>
    </rPh>
    <rPh sb="9" eb="11">
      <t>セイノウ</t>
    </rPh>
    <rPh sb="12" eb="15">
      <t>コウドカ</t>
    </rPh>
    <rPh sb="16" eb="17">
      <t>シ</t>
    </rPh>
    <rPh sb="19" eb="20">
      <t>アタラ</t>
    </rPh>
    <rPh sb="22" eb="24">
      <t>セイノウ</t>
    </rPh>
    <rPh sb="24" eb="26">
      <t>シヒョウ</t>
    </rPh>
    <rPh sb="29" eb="31">
      <t>ヒョウカ</t>
    </rPh>
    <rPh sb="37" eb="39">
      <t>カイハツ</t>
    </rPh>
    <phoneticPr fontId="12"/>
  </si>
  <si>
    <t>（項）国土交通統計調査費
（大事項）国土交通統計に必要な経費</t>
    <rPh sb="3" eb="5">
      <t>コクド</t>
    </rPh>
    <rPh sb="5" eb="7">
      <t>コウツウ</t>
    </rPh>
    <rPh sb="7" eb="9">
      <t>トウケイ</t>
    </rPh>
    <rPh sb="9" eb="12">
      <t>チョウサヒ</t>
    </rPh>
    <phoneticPr fontId="4"/>
  </si>
  <si>
    <t>気象測器検定</t>
    <rPh sb="0" eb="2">
      <t>キショウ</t>
    </rPh>
    <rPh sb="2" eb="4">
      <t>ソッキ</t>
    </rPh>
    <rPh sb="4" eb="6">
      <t>ケンテイ</t>
    </rPh>
    <phoneticPr fontId="0"/>
  </si>
  <si>
    <t>施策名：１-１　居住の安定確保と暮らしやすい居住環境・良質な住宅ストックの形成を図る</t>
  </si>
  <si>
    <t>施策名：５-１５　道路交通の安全性を確保・向上する</t>
  </si>
  <si>
    <t>施策名：５-１６　自動車事故の被害者の救済を図る</t>
  </si>
  <si>
    <t>国立公園利用拠点滞在環境等上質化事業（国際観光旅客税財源）</t>
    <rPh sb="0" eb="4">
      <t>コクリツコウエン</t>
    </rPh>
    <rPh sb="4" eb="6">
      <t>リヨウ</t>
    </rPh>
    <rPh sb="6" eb="8">
      <t>キョテン</t>
    </rPh>
    <rPh sb="8" eb="10">
      <t>タイザイ</t>
    </rPh>
    <rPh sb="10" eb="12">
      <t>カンキョウ</t>
    </rPh>
    <rPh sb="12" eb="13">
      <t>トウ</t>
    </rPh>
    <rPh sb="13" eb="16">
      <t>ジョウシツカ</t>
    </rPh>
    <rPh sb="16" eb="18">
      <t>ジギョウ</t>
    </rPh>
    <phoneticPr fontId="4"/>
  </si>
  <si>
    <t>施策名：８-２６　鉄道網を充実・活性化させる</t>
  </si>
  <si>
    <t>施策名：９-３５　自動車運送業の市場環境整備を推進する</t>
  </si>
  <si>
    <t>施策名：１０-３７　総合的な国土形成を推進する</t>
  </si>
  <si>
    <t>昭和27年度</t>
    <rPh sb="0" eb="2">
      <t>ショウワ</t>
    </rPh>
    <rPh sb="4" eb="6">
      <t>ネンド</t>
    </rPh>
    <phoneticPr fontId="4"/>
  </si>
  <si>
    <t>（項）国土形成推進費　
　（大事項）総合的な国土形成の推進に必要な経費</t>
  </si>
  <si>
    <t>道路事業（直轄・修繕等）</t>
    <rPh sb="0" eb="2">
      <t>ドウロ</t>
    </rPh>
    <rPh sb="2" eb="4">
      <t>ジギョウ</t>
    </rPh>
    <rPh sb="5" eb="7">
      <t>チョッカツ</t>
    </rPh>
    <rPh sb="8" eb="10">
      <t>シュウゼン</t>
    </rPh>
    <rPh sb="10" eb="11">
      <t>トウ</t>
    </rPh>
    <phoneticPr fontId="4"/>
  </si>
  <si>
    <t>国連開発計画拠出金</t>
    <rPh sb="0" eb="2">
      <t>コクレン</t>
    </rPh>
    <rPh sb="2" eb="4">
      <t>カイハツ</t>
    </rPh>
    <rPh sb="4" eb="6">
      <t>ケイカク</t>
    </rPh>
    <rPh sb="6" eb="9">
      <t>キョシュツキン</t>
    </rPh>
    <phoneticPr fontId="21"/>
  </si>
  <si>
    <t>施策名：１０-４０　北海道総合開発を推進する</t>
  </si>
  <si>
    <t>施策名：１１-４１　技術研究開発を推進する</t>
  </si>
  <si>
    <t>国土交通省</t>
    <rPh sb="0" eb="2">
      <t>コクド</t>
    </rPh>
    <rPh sb="4" eb="5">
      <t>ショウ</t>
    </rPh>
    <phoneticPr fontId="4"/>
  </si>
  <si>
    <t>終了予定なし</t>
  </si>
  <si>
    <t>（項）国土交通統計調査費
　（大事項）国土交通統計に必要な経費
（項）地方運輸行政推進費
　（大事項）国土交通統計に必要な経費</t>
  </si>
  <si>
    <t>平成26年度</t>
    <rPh sb="0" eb="2">
      <t>ヘイセイ</t>
    </rPh>
    <rPh sb="4" eb="6">
      <t>ネンド</t>
    </rPh>
    <phoneticPr fontId="9"/>
  </si>
  <si>
    <t>（項）公共交通等安全対策費
　（事項）公共交通等安全対策に必要な経費</t>
    <rPh sb="1" eb="2">
      <t>コウ</t>
    </rPh>
    <rPh sb="3" eb="5">
      <t>コウキョウ</t>
    </rPh>
    <rPh sb="5" eb="7">
      <t>コウツウ</t>
    </rPh>
    <rPh sb="7" eb="8">
      <t>トウ</t>
    </rPh>
    <rPh sb="8" eb="10">
      <t>アンゼン</t>
    </rPh>
    <rPh sb="10" eb="12">
      <t>タイサク</t>
    </rPh>
    <rPh sb="12" eb="13">
      <t>ヒ</t>
    </rPh>
    <rPh sb="16" eb="18">
      <t>ジコウ</t>
    </rPh>
    <rPh sb="19" eb="21">
      <t>コウキョウ</t>
    </rPh>
    <rPh sb="21" eb="23">
      <t>コウツウ</t>
    </rPh>
    <rPh sb="23" eb="24">
      <t>トウ</t>
    </rPh>
    <rPh sb="24" eb="26">
      <t>アンゼン</t>
    </rPh>
    <rPh sb="26" eb="28">
      <t>タイサク</t>
    </rPh>
    <rPh sb="29" eb="31">
      <t>ヒツヨウ</t>
    </rPh>
    <rPh sb="32" eb="34">
      <t>ケイヒ</t>
    </rPh>
    <phoneticPr fontId="4"/>
  </si>
  <si>
    <t>（項）独立行政法人航空大学校運営費
　（大事項）独立行政法人航空大学校運営費交付金に必要な経費</t>
    <rPh sb="1" eb="2">
      <t>コウ</t>
    </rPh>
    <rPh sb="3" eb="5">
      <t>ドクリツ</t>
    </rPh>
    <rPh sb="5" eb="7">
      <t>ギョウセイ</t>
    </rPh>
    <rPh sb="7" eb="9">
      <t>ホウジン</t>
    </rPh>
    <rPh sb="9" eb="11">
      <t>コウクウ</t>
    </rPh>
    <rPh sb="11" eb="14">
      <t>ダイガッコウ</t>
    </rPh>
    <rPh sb="14" eb="17">
      <t>ウンエイヒ</t>
    </rPh>
    <rPh sb="20" eb="21">
      <t>ダイ</t>
    </rPh>
    <rPh sb="21" eb="23">
      <t>ジコウ</t>
    </rPh>
    <rPh sb="24" eb="26">
      <t>ドクリツ</t>
    </rPh>
    <rPh sb="26" eb="28">
      <t>ギョウセイ</t>
    </rPh>
    <rPh sb="28" eb="30">
      <t>ホウジン</t>
    </rPh>
    <rPh sb="30" eb="32">
      <t>コウクウ</t>
    </rPh>
    <rPh sb="32" eb="35">
      <t>ダイガッコウ</t>
    </rPh>
    <rPh sb="35" eb="38">
      <t>ウンエイヒ</t>
    </rPh>
    <rPh sb="38" eb="41">
      <t>コウフキン</t>
    </rPh>
    <rPh sb="42" eb="44">
      <t>ヒツヨウ</t>
    </rPh>
    <rPh sb="45" eb="47">
      <t>ケイヒ</t>
    </rPh>
    <phoneticPr fontId="4"/>
  </si>
  <si>
    <t>（項）自動車事故対策費
　（大事項）自動車事故対策に必要な経費</t>
    <rPh sb="3" eb="6">
      <t>ジドウシャ</t>
    </rPh>
    <rPh sb="6" eb="8">
      <t>ジコ</t>
    </rPh>
    <rPh sb="8" eb="11">
      <t>タイサクヒ</t>
    </rPh>
    <rPh sb="14" eb="15">
      <t>ダイ</t>
    </rPh>
    <rPh sb="18" eb="21">
      <t>ジドウシャ</t>
    </rPh>
    <rPh sb="21" eb="23">
      <t>ジコ</t>
    </rPh>
    <phoneticPr fontId="9"/>
  </si>
  <si>
    <t>水資源開発事業</t>
  </si>
  <si>
    <t xml:space="preserve">（項）住宅対策事業費
　（大事項）住宅対策事業に必要な経費
</t>
    <rPh sb="7" eb="10">
      <t>ジギョウヒ</t>
    </rPh>
    <rPh sb="21" eb="23">
      <t>ジギョウ</t>
    </rPh>
    <phoneticPr fontId="9"/>
  </si>
  <si>
    <t>都市再生機構（賃貸住宅事業）</t>
    <rPh sb="0" eb="2">
      <t>トシ</t>
    </rPh>
    <rPh sb="2" eb="4">
      <t>サイセイ</t>
    </rPh>
    <rPh sb="4" eb="6">
      <t>キコウ</t>
    </rPh>
    <rPh sb="7" eb="9">
      <t>チンタイ</t>
    </rPh>
    <rPh sb="9" eb="11">
      <t>ジュウタク</t>
    </rPh>
    <rPh sb="11" eb="13">
      <t>ジギョウ</t>
    </rPh>
    <phoneticPr fontId="4"/>
  </si>
  <si>
    <t>航空従事者の技能証明試験</t>
    <rPh sb="0" eb="2">
      <t>コウクウ</t>
    </rPh>
    <rPh sb="2" eb="5">
      <t>ジュウジシャ</t>
    </rPh>
    <rPh sb="6" eb="8">
      <t>ギノウ</t>
    </rPh>
    <rPh sb="8" eb="10">
      <t>ショウメイ</t>
    </rPh>
    <rPh sb="10" eb="12">
      <t>シケン</t>
    </rPh>
    <phoneticPr fontId="0"/>
  </si>
  <si>
    <t>平成22年度</t>
    <rPh sb="0" eb="2">
      <t>ヘイセイ</t>
    </rPh>
    <rPh sb="4" eb="6">
      <t>ネンド</t>
    </rPh>
    <phoneticPr fontId="9"/>
  </si>
  <si>
    <t>昭和31年度</t>
  </si>
  <si>
    <t>（項）住宅対策諸費
　（大事項）住宅対策諸費に必要な経費
（項）住宅防災事業費
　（大事項）住宅防災事業に必要な経費</t>
  </si>
  <si>
    <t>都市鉄道利便増進事業</t>
    <rPh sb="0" eb="2">
      <t>トシ</t>
    </rPh>
    <rPh sb="2" eb="4">
      <t>テツドウ</t>
    </rPh>
    <rPh sb="4" eb="6">
      <t>リベン</t>
    </rPh>
    <rPh sb="6" eb="8">
      <t>ゾウシン</t>
    </rPh>
    <rPh sb="8" eb="10">
      <t>ジギョウ</t>
    </rPh>
    <phoneticPr fontId="24"/>
  </si>
  <si>
    <t>施策名：１-２　住宅の取得・賃貸・管理・修繕が円滑に行われる住宅市場を整備する</t>
    <rPh sb="0" eb="2">
      <t>シサク</t>
    </rPh>
    <rPh sb="2" eb="3">
      <t>メイ</t>
    </rPh>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4"/>
  </si>
  <si>
    <t>内航海運の効率化に必要な経費</t>
    <rPh sb="0" eb="2">
      <t>ナイコウ</t>
    </rPh>
    <rPh sb="2" eb="4">
      <t>カイウン</t>
    </rPh>
    <rPh sb="5" eb="8">
      <t>コウリツカ</t>
    </rPh>
    <rPh sb="9" eb="11">
      <t>ヒツヨウ</t>
    </rPh>
    <rPh sb="12" eb="14">
      <t>ケイヒ</t>
    </rPh>
    <phoneticPr fontId="4"/>
  </si>
  <si>
    <t>（項）住宅市場整備推進費
　（大事項）住宅市場の環境整備の推進に必要な経費</t>
  </si>
  <si>
    <t>下水道におけるエネルギー最適化検討経費</t>
  </si>
  <si>
    <t>市街地環境整備推進経費</t>
    <rPh sb="0" eb="3">
      <t>シガイチ</t>
    </rPh>
    <rPh sb="3" eb="5">
      <t>カンキョウ</t>
    </rPh>
    <rPh sb="5" eb="7">
      <t>セイビ</t>
    </rPh>
    <rPh sb="7" eb="9">
      <t>スイシン</t>
    </rPh>
    <rPh sb="9" eb="11">
      <t>ケイヒ</t>
    </rPh>
    <phoneticPr fontId="4"/>
  </si>
  <si>
    <t>住宅・建築物安全安心対策推進経費</t>
    <rPh sb="0" eb="2">
      <t>ジュウタク</t>
    </rPh>
    <rPh sb="3" eb="6">
      <t>ケンチクブツ</t>
    </rPh>
    <rPh sb="6" eb="8">
      <t>アンゼン</t>
    </rPh>
    <rPh sb="8" eb="10">
      <t>アンシン</t>
    </rPh>
    <rPh sb="10" eb="12">
      <t>タイサク</t>
    </rPh>
    <rPh sb="12" eb="14">
      <t>スイシン</t>
    </rPh>
    <rPh sb="14" eb="16">
      <t>ケイヒ</t>
    </rPh>
    <phoneticPr fontId="4"/>
  </si>
  <si>
    <t>平成15年度</t>
    <rPh sb="0" eb="2">
      <t>ヘイセイ</t>
    </rPh>
    <rPh sb="4" eb="6">
      <t>ネンド</t>
    </rPh>
    <phoneticPr fontId="9"/>
  </si>
  <si>
    <t>民間事業者等の知見を活用した建築基準整備の推進事業</t>
    <rPh sb="0" eb="2">
      <t>ミンカン</t>
    </rPh>
    <rPh sb="2" eb="5">
      <t>ジギョウシャ</t>
    </rPh>
    <rPh sb="5" eb="6">
      <t>トウ</t>
    </rPh>
    <rPh sb="7" eb="9">
      <t>チケン</t>
    </rPh>
    <rPh sb="10" eb="12">
      <t>カツヨウ</t>
    </rPh>
    <rPh sb="14" eb="16">
      <t>ケンチク</t>
    </rPh>
    <rPh sb="16" eb="18">
      <t>キジュン</t>
    </rPh>
    <rPh sb="18" eb="20">
      <t>セイビ</t>
    </rPh>
    <rPh sb="21" eb="23">
      <t>スイシン</t>
    </rPh>
    <rPh sb="23" eb="25">
      <t>ジギョウ</t>
    </rPh>
    <phoneticPr fontId="4"/>
  </si>
  <si>
    <t>平成20年度</t>
    <rPh sb="0" eb="2">
      <t>ヘイセイ</t>
    </rPh>
    <rPh sb="4" eb="6">
      <t>ネンド</t>
    </rPh>
    <phoneticPr fontId="9"/>
  </si>
  <si>
    <t>建築物の安全確保のための体制の整備事業</t>
    <rPh sb="0" eb="3">
      <t>ケンチクブツ</t>
    </rPh>
    <rPh sb="4" eb="6">
      <t>アンゼン</t>
    </rPh>
    <rPh sb="6" eb="8">
      <t>カクホ</t>
    </rPh>
    <rPh sb="12" eb="14">
      <t>タイセイ</t>
    </rPh>
    <rPh sb="15" eb="17">
      <t>セイビ</t>
    </rPh>
    <rPh sb="17" eb="19">
      <t>ジギョウ</t>
    </rPh>
    <phoneticPr fontId="4"/>
  </si>
  <si>
    <t>景観改善推進事業</t>
  </si>
  <si>
    <t>平成30年度</t>
    <rPh sb="0" eb="2">
      <t>ヘイセイ</t>
    </rPh>
    <rPh sb="4" eb="6">
      <t>ネンド</t>
    </rPh>
    <phoneticPr fontId="9"/>
  </si>
  <si>
    <t>重層的住宅セーフティネット構築支援事業</t>
    <rPh sb="3" eb="5">
      <t>ジュウタク</t>
    </rPh>
    <phoneticPr fontId="4"/>
  </si>
  <si>
    <t>環境・ストック活用推進事業</t>
    <rPh sb="0" eb="2">
      <t>カンキョウ</t>
    </rPh>
    <rPh sb="7" eb="9">
      <t>カツヨウ</t>
    </rPh>
    <rPh sb="9" eb="11">
      <t>スイシン</t>
    </rPh>
    <rPh sb="11" eb="13">
      <t>ジギョウ</t>
    </rPh>
    <phoneticPr fontId="4"/>
  </si>
  <si>
    <t>平成28年度</t>
    <rPh sb="0" eb="2">
      <t>ヘイセイ</t>
    </rPh>
    <rPh sb="4" eb="6">
      <t>ネンド</t>
    </rPh>
    <phoneticPr fontId="9"/>
  </si>
  <si>
    <t>（項）独立行政法人航空大学校施設整備費
　（大事項）独立行政法人航空大学校施設整備に必要な経費</t>
    <rPh sb="1" eb="2">
      <t>コウ</t>
    </rPh>
    <rPh sb="3" eb="5">
      <t>ドクリツ</t>
    </rPh>
    <rPh sb="5" eb="7">
      <t>ギョウセイ</t>
    </rPh>
    <rPh sb="7" eb="9">
      <t>ホウジン</t>
    </rPh>
    <rPh sb="9" eb="11">
      <t>コウクウ</t>
    </rPh>
    <rPh sb="11" eb="14">
      <t>ダイガッコウ</t>
    </rPh>
    <rPh sb="14" eb="16">
      <t>シセツ</t>
    </rPh>
    <rPh sb="16" eb="18">
      <t>セイビ</t>
    </rPh>
    <rPh sb="22" eb="23">
      <t>ダイ</t>
    </rPh>
    <rPh sb="23" eb="25">
      <t>ジコウ</t>
    </rPh>
    <rPh sb="26" eb="28">
      <t>ドクリツ</t>
    </rPh>
    <rPh sb="28" eb="30">
      <t>ギョウセイ</t>
    </rPh>
    <rPh sb="30" eb="32">
      <t>ホウジン</t>
    </rPh>
    <rPh sb="32" eb="34">
      <t>コウクウ</t>
    </rPh>
    <rPh sb="34" eb="37">
      <t>ダイガッコウ</t>
    </rPh>
    <rPh sb="37" eb="39">
      <t>シセツ</t>
    </rPh>
    <rPh sb="39" eb="41">
      <t>セイビ</t>
    </rPh>
    <rPh sb="42" eb="44">
      <t>ヒツヨウ</t>
    </rPh>
    <rPh sb="45" eb="47">
      <t>ケイヒ</t>
    </rPh>
    <phoneticPr fontId="4"/>
  </si>
  <si>
    <t>下水道事業【056再掲】</t>
  </si>
  <si>
    <t>地域に根ざした木造住宅施工技術体制整備事業</t>
  </si>
  <si>
    <t>（項）水害・土砂災害対策費
　（大事項）水害・土砂災害の防止・減災の推進に必要な経費</t>
    <rPh sb="1" eb="2">
      <t>コウ</t>
    </rPh>
    <rPh sb="3" eb="5">
      <t>スイガイ</t>
    </rPh>
    <rPh sb="6" eb="8">
      <t>ドシャ</t>
    </rPh>
    <rPh sb="8" eb="10">
      <t>サイガイ</t>
    </rPh>
    <rPh sb="10" eb="13">
      <t>タイサクヒ</t>
    </rPh>
    <rPh sb="16" eb="19">
      <t>ダイジコウ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13"/>
  </si>
  <si>
    <t>建築基準法・建築士法等の円滑な執行体制の確保に関する事業</t>
    <rPh sb="0" eb="2">
      <t>ケンチク</t>
    </rPh>
    <rPh sb="2" eb="4">
      <t>キジュン</t>
    </rPh>
    <rPh sb="4" eb="5">
      <t>ホウ</t>
    </rPh>
    <rPh sb="6" eb="10">
      <t>ケンチクシホウ</t>
    </rPh>
    <rPh sb="10" eb="11">
      <t>トウ</t>
    </rPh>
    <rPh sb="12" eb="14">
      <t>エンカツ</t>
    </rPh>
    <rPh sb="15" eb="17">
      <t>シッコウ</t>
    </rPh>
    <rPh sb="17" eb="19">
      <t>タイセイ</t>
    </rPh>
    <rPh sb="20" eb="22">
      <t>カクホ</t>
    </rPh>
    <rPh sb="23" eb="24">
      <t>カン</t>
    </rPh>
    <rPh sb="26" eb="28">
      <t>ジギョウ</t>
    </rPh>
    <phoneticPr fontId="4"/>
  </si>
  <si>
    <t>住宅瑕疵等に係る情報インフラ整備事業</t>
  </si>
  <si>
    <t>海洋開発市場の獲得に向けた海事生産性革命の前進に必要な経費</t>
    <rPh sb="0" eb="2">
      <t>カイヨウ</t>
    </rPh>
    <rPh sb="2" eb="4">
      <t>カイハツ</t>
    </rPh>
    <rPh sb="4" eb="6">
      <t>シジョウ</t>
    </rPh>
    <rPh sb="7" eb="9">
      <t>カクトク</t>
    </rPh>
    <rPh sb="10" eb="11">
      <t>ム</t>
    </rPh>
    <rPh sb="13" eb="15">
      <t>カイジ</t>
    </rPh>
    <rPh sb="15" eb="18">
      <t>セイサンセイ</t>
    </rPh>
    <rPh sb="18" eb="20">
      <t>カクメイ</t>
    </rPh>
    <rPh sb="21" eb="23">
      <t>ゼンシン</t>
    </rPh>
    <rPh sb="24" eb="26">
      <t>ヒツヨウ</t>
    </rPh>
    <rPh sb="27" eb="29">
      <t>ケイヒ</t>
    </rPh>
    <phoneticPr fontId="4"/>
  </si>
  <si>
    <t>総合的なバリアフリー社会の形成の推進</t>
    <rPh sb="13" eb="15">
      <t>ケイセイ</t>
    </rPh>
    <phoneticPr fontId="0"/>
  </si>
  <si>
    <t>測量行政推進経費</t>
  </si>
  <si>
    <t>国連環境計画拠出金</t>
    <rPh sb="0" eb="2">
      <t>コクレン</t>
    </rPh>
    <rPh sb="2" eb="4">
      <t>カンキョウ</t>
    </rPh>
    <rPh sb="4" eb="6">
      <t>ケイカク</t>
    </rPh>
    <rPh sb="6" eb="9">
      <t>キョシュツキン</t>
    </rPh>
    <phoneticPr fontId="21"/>
  </si>
  <si>
    <t>水防活動支援技術に関する研究</t>
  </si>
  <si>
    <t>平成16年度</t>
    <rPh sb="0" eb="2">
      <t>ヘイセイ</t>
    </rPh>
    <rPh sb="4" eb="6">
      <t>ネンド</t>
    </rPh>
    <phoneticPr fontId="13"/>
  </si>
  <si>
    <t>ＡＳＥＡＮ貿易投資観光促進センター等拠出金</t>
    <rPh sb="5" eb="7">
      <t>ボウエキ</t>
    </rPh>
    <rPh sb="7" eb="9">
      <t>トウシ</t>
    </rPh>
    <rPh sb="9" eb="11">
      <t>カンコウ</t>
    </rPh>
    <rPh sb="11" eb="13">
      <t>ソクシン</t>
    </rPh>
    <rPh sb="17" eb="18">
      <t>トウ</t>
    </rPh>
    <rPh sb="18" eb="21">
      <t>キョシュツキン</t>
    </rPh>
    <phoneticPr fontId="4"/>
  </si>
  <si>
    <t>（項）海洋環境対策費
　（大事項）海洋・沿岸域環境の保全等の推進に必要な経費</t>
  </si>
  <si>
    <t>資格制度及び監査等による航行安全確保に必要な経費</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8"/>
  </si>
  <si>
    <t>(項）観測予報等業務費
（事項）静止気象衛星業務に必要な経費
(項）観測予報等業務費
（事項）自然災害による被害を軽減するための気象情報の充実に必要な経費</t>
  </si>
  <si>
    <t>海洋・沿岸域環境の保全等の推進</t>
    <rPh sb="0" eb="2">
      <t>カイヨウ</t>
    </rPh>
    <rPh sb="3" eb="5">
      <t>エンガン</t>
    </rPh>
    <rPh sb="6" eb="8">
      <t>カンキョウ</t>
    </rPh>
    <rPh sb="9" eb="11">
      <t>ホゼン</t>
    </rPh>
    <rPh sb="11" eb="12">
      <t>トウ</t>
    </rPh>
    <rPh sb="13" eb="15">
      <t>スイシン</t>
    </rPh>
    <phoneticPr fontId="21"/>
  </si>
  <si>
    <t>波浪観測</t>
    <rPh sb="0" eb="2">
      <t>ハロウ</t>
    </rPh>
    <rPh sb="2" eb="4">
      <t>カンソク</t>
    </rPh>
    <phoneticPr fontId="0"/>
  </si>
  <si>
    <t>建設業許可処理システム等の整備の推進</t>
    <rPh sb="0" eb="3">
      <t>ケンセツギョウ</t>
    </rPh>
    <rPh sb="3" eb="5">
      <t>キョカ</t>
    </rPh>
    <rPh sb="5" eb="7">
      <t>ショリ</t>
    </rPh>
    <rPh sb="11" eb="12">
      <t>トウ</t>
    </rPh>
    <rPh sb="13" eb="15">
      <t>セイビ</t>
    </rPh>
    <rPh sb="16" eb="18">
      <t>スイシン</t>
    </rPh>
    <phoneticPr fontId="4"/>
  </si>
  <si>
    <t>ＩＴを活用した運送事業に対する監査体制の強化</t>
  </si>
  <si>
    <t>水管理・国土保全局</t>
  </si>
  <si>
    <t>（項）地方運輸行政推進費
　（大事項）観光振興に必要な経費
（項）観光振興費
　（大事項）観光振興に必要な経費</t>
  </si>
  <si>
    <t>（項）海岸事業費
　（大事項）海岸事業に必要な経費</t>
  </si>
  <si>
    <t>昭和50年度</t>
    <rPh sb="0" eb="2">
      <t>ショウワ</t>
    </rPh>
    <rPh sb="4" eb="6">
      <t>ネンド</t>
    </rPh>
    <phoneticPr fontId="4"/>
  </si>
  <si>
    <t>低潮線の保全に要する経費</t>
    <rPh sb="0" eb="3">
      <t>テイチョウセン</t>
    </rPh>
    <rPh sb="4" eb="6">
      <t>ホゼン</t>
    </rPh>
    <rPh sb="7" eb="8">
      <t>ヨウ</t>
    </rPh>
    <rPh sb="10" eb="12">
      <t>ケイヒ</t>
    </rPh>
    <phoneticPr fontId="4"/>
  </si>
  <si>
    <t>防災分野の海外展開支援に係る経費</t>
    <rPh sb="0" eb="2">
      <t>ボウサイ</t>
    </rPh>
    <rPh sb="2" eb="4">
      <t>ブンヤ</t>
    </rPh>
    <rPh sb="5" eb="7">
      <t>カイガイ</t>
    </rPh>
    <rPh sb="7" eb="9">
      <t>テンカイ</t>
    </rPh>
    <rPh sb="9" eb="11">
      <t>シエン</t>
    </rPh>
    <rPh sb="12" eb="13">
      <t>カカ</t>
    </rPh>
    <rPh sb="14" eb="16">
      <t>ケイヒ</t>
    </rPh>
    <phoneticPr fontId="4"/>
  </si>
  <si>
    <t>（項）海洋環境対策費
（大事項）海洋・沿岸域環境の保全等の推進に必要な経費</t>
  </si>
  <si>
    <t>総合的な交通体系の効果的な整備の推進</t>
  </si>
  <si>
    <t>船舶油濁損害対策</t>
    <rPh sb="0" eb="2">
      <t>センパク</t>
    </rPh>
    <rPh sb="2" eb="4">
      <t>ユダク</t>
    </rPh>
    <rPh sb="4" eb="6">
      <t>ソンガイ</t>
    </rPh>
    <rPh sb="6" eb="8">
      <t>タイサク</t>
    </rPh>
    <phoneticPr fontId="8"/>
  </si>
  <si>
    <t>平成17年度</t>
  </si>
  <si>
    <t>昭和元年度以前</t>
  </si>
  <si>
    <t>下水道管路内の水位情報等を活用した効率的な雨水管理検討経費</t>
  </si>
  <si>
    <t>海事局</t>
    <rPh sb="0" eb="2">
      <t>カイジ</t>
    </rPh>
    <rPh sb="2" eb="3">
      <t>キョク</t>
    </rPh>
    <phoneticPr fontId="4"/>
  </si>
  <si>
    <t>(項)水資源対策費
　(大事項)水資源確保等の推進に必要な経費</t>
  </si>
  <si>
    <t>（項）海洋環境対策費
　（大事項）海洋・沿岸域環境の保全等の推進に必要な経費
（項）地方運輸行政推進費
　（大事項）海洋・沿岸域環境の保全等の推進に必要な経費</t>
    <rPh sb="1" eb="2">
      <t>コウ</t>
    </rPh>
    <rPh sb="13" eb="14">
      <t>ダイ</t>
    </rPh>
    <rPh sb="14" eb="16">
      <t>ジコウ</t>
    </rPh>
    <rPh sb="40" eb="41">
      <t>コウ</t>
    </rPh>
    <rPh sb="54" eb="57">
      <t>ダイジコウ</t>
    </rPh>
    <phoneticPr fontId="13"/>
  </si>
  <si>
    <t>（独）航空大学校施設整備費</t>
    <rPh sb="1" eb="2">
      <t>ドク</t>
    </rPh>
    <rPh sb="3" eb="5">
      <t>コウクウ</t>
    </rPh>
    <rPh sb="5" eb="8">
      <t>ダイガッコウ</t>
    </rPh>
    <rPh sb="8" eb="10">
      <t>シセツ</t>
    </rPh>
    <rPh sb="10" eb="12">
      <t>セイビ</t>
    </rPh>
    <rPh sb="12" eb="13">
      <t>ヒ</t>
    </rPh>
    <phoneticPr fontId="0"/>
  </si>
  <si>
    <t>河川改修事業（補助・床上浸水対策特別緊急事業）</t>
  </si>
  <si>
    <t>（項）港湾環境整備事業（大事項）港湾環境整備事業に必要な経費</t>
    <rPh sb="1" eb="2">
      <t>コウ</t>
    </rPh>
    <rPh sb="3" eb="5">
      <t>コウワン</t>
    </rPh>
    <rPh sb="5" eb="7">
      <t>カンキョウ</t>
    </rPh>
    <rPh sb="7" eb="9">
      <t>セイビ</t>
    </rPh>
    <rPh sb="9" eb="11">
      <t>ジギョウ</t>
    </rPh>
    <rPh sb="12" eb="14">
      <t>ダイジ</t>
    </rPh>
    <rPh sb="14" eb="15">
      <t>コウ</t>
    </rPh>
    <rPh sb="16" eb="18">
      <t>コウワン</t>
    </rPh>
    <rPh sb="18" eb="20">
      <t>カンキョウ</t>
    </rPh>
    <rPh sb="20" eb="22">
      <t>セイビ</t>
    </rPh>
    <rPh sb="22" eb="24">
      <t>ジギョウ</t>
    </rPh>
    <rPh sb="25" eb="27">
      <t>ヒツヨウ</t>
    </rPh>
    <rPh sb="28" eb="30">
      <t>ケイヒ</t>
    </rPh>
    <phoneticPr fontId="4"/>
  </si>
  <si>
    <t>海岸事業</t>
    <rPh sb="0" eb="2">
      <t>カイガン</t>
    </rPh>
    <rPh sb="2" eb="4">
      <t>ジギョウ</t>
    </rPh>
    <phoneticPr fontId="4"/>
  </si>
  <si>
    <t>（項）海岸事業費（大事項）海岸事業に必要な経費</t>
    <rPh sb="1" eb="2">
      <t>コウ</t>
    </rPh>
    <rPh sb="3" eb="5">
      <t>カイガン</t>
    </rPh>
    <rPh sb="5" eb="8">
      <t>ジギョウヒ</t>
    </rPh>
    <rPh sb="9" eb="11">
      <t>ダイジ</t>
    </rPh>
    <rPh sb="11" eb="12">
      <t>コウ</t>
    </rPh>
    <rPh sb="13" eb="15">
      <t>カイガン</t>
    </rPh>
    <rPh sb="15" eb="17">
      <t>ジギョウ</t>
    </rPh>
    <rPh sb="18" eb="20">
      <t>ヒツヨウ</t>
    </rPh>
    <rPh sb="21" eb="23">
      <t>ケイヒ</t>
    </rPh>
    <phoneticPr fontId="4"/>
  </si>
  <si>
    <t>平成24年度</t>
    <rPh sb="0" eb="2">
      <t>ヘイセイ</t>
    </rPh>
    <rPh sb="4" eb="6">
      <t>ネンド</t>
    </rPh>
    <phoneticPr fontId="4"/>
  </si>
  <si>
    <t>（項）海洋環境対策費（大事項）海洋・沿岸域環境の保全等の推進に必要な経費</t>
    <rPh sb="1" eb="2">
      <t>コウ</t>
    </rPh>
    <rPh sb="3" eb="5">
      <t>カイヨウ</t>
    </rPh>
    <rPh sb="5" eb="7">
      <t>カンキョウ</t>
    </rPh>
    <rPh sb="7" eb="10">
      <t>タイサクヒ</t>
    </rPh>
    <rPh sb="11" eb="13">
      <t>ダイジ</t>
    </rPh>
    <rPh sb="13" eb="14">
      <t>コウ</t>
    </rPh>
    <rPh sb="15" eb="17">
      <t>カイヨウ</t>
    </rPh>
    <rPh sb="18" eb="20">
      <t>エンガン</t>
    </rPh>
    <rPh sb="20" eb="21">
      <t>イキ</t>
    </rPh>
    <rPh sb="21" eb="23">
      <t>カンキョウ</t>
    </rPh>
    <rPh sb="24" eb="26">
      <t>ホゼン</t>
    </rPh>
    <rPh sb="26" eb="27">
      <t>トウ</t>
    </rPh>
    <rPh sb="28" eb="30">
      <t>スイシン</t>
    </rPh>
    <rPh sb="31" eb="33">
      <t>ヒツヨウ</t>
    </rPh>
    <rPh sb="34" eb="36">
      <t>ケイヒ</t>
    </rPh>
    <phoneticPr fontId="4"/>
  </si>
  <si>
    <t>平成29年度</t>
    <rPh sb="0" eb="2">
      <t>ヘイセイ</t>
    </rPh>
    <rPh sb="4" eb="6">
      <t>ネンド</t>
    </rPh>
    <phoneticPr fontId="4"/>
  </si>
  <si>
    <t>水管理・国土保全局　水資源部</t>
  </si>
  <si>
    <t>海洋再生可能エネルギー発電設備の整備に係る海域の利用調整に必要な経費</t>
    <rPh sb="0" eb="2">
      <t>カイヨウ</t>
    </rPh>
    <rPh sb="2" eb="4">
      <t>サイセイ</t>
    </rPh>
    <rPh sb="4" eb="6">
      <t>カノウ</t>
    </rPh>
    <rPh sb="11" eb="13">
      <t>ハツデン</t>
    </rPh>
    <rPh sb="13" eb="15">
      <t>セツビ</t>
    </rPh>
    <rPh sb="16" eb="18">
      <t>セイビ</t>
    </rPh>
    <rPh sb="19" eb="20">
      <t>カカ</t>
    </rPh>
    <rPh sb="21" eb="23">
      <t>カイイキ</t>
    </rPh>
    <rPh sb="24" eb="26">
      <t>リヨウ</t>
    </rPh>
    <rPh sb="26" eb="28">
      <t>チョウセイ</t>
    </rPh>
    <rPh sb="29" eb="31">
      <t>ヒツヨウ</t>
    </rPh>
    <rPh sb="32" eb="34">
      <t>ケイヒ</t>
    </rPh>
    <phoneticPr fontId="4"/>
  </si>
  <si>
    <t>国際機関等拠出金</t>
    <rPh sb="0" eb="2">
      <t>コクサイ</t>
    </rPh>
    <rPh sb="2" eb="4">
      <t>キカン</t>
    </rPh>
    <rPh sb="4" eb="5">
      <t>トウ</t>
    </rPh>
    <rPh sb="5" eb="8">
      <t>キョシュツキン</t>
    </rPh>
    <phoneticPr fontId="22"/>
  </si>
  <si>
    <t>平成31年度</t>
    <rPh sb="0" eb="2">
      <t>ヘイセイ</t>
    </rPh>
    <rPh sb="4" eb="6">
      <t>ネンド</t>
    </rPh>
    <phoneticPr fontId="4"/>
  </si>
  <si>
    <t>道路事業（直轄・改築等）</t>
    <rPh sb="0" eb="2">
      <t>ドウロ</t>
    </rPh>
    <rPh sb="2" eb="4">
      <t>ジギョウ</t>
    </rPh>
    <rPh sb="5" eb="7">
      <t>チョッカツ</t>
    </rPh>
    <rPh sb="10" eb="11">
      <t>トウ</t>
    </rPh>
    <phoneticPr fontId="4"/>
  </si>
  <si>
    <t>終了予定無し</t>
    <rPh sb="0" eb="2">
      <t>シュウリョウ</t>
    </rPh>
    <rPh sb="2" eb="4">
      <t>ヨテイ</t>
    </rPh>
    <rPh sb="4" eb="5">
      <t>ナ</t>
    </rPh>
    <phoneticPr fontId="4"/>
  </si>
  <si>
    <t>昭和61年度</t>
  </si>
  <si>
    <t>（項）道路環境改善事業費
　（大事項）道路環境改善事業に必要な経費</t>
  </si>
  <si>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9"/>
  </si>
  <si>
    <t>令和２年度</t>
    <rPh sb="0" eb="2">
      <t>レイワ</t>
    </rPh>
    <rPh sb="3" eb="5">
      <t>ネンド</t>
    </rPh>
    <phoneticPr fontId="9"/>
  </si>
  <si>
    <t>河川水理調査観測所施設経費</t>
    <rPh sb="0" eb="2">
      <t>カセン</t>
    </rPh>
    <rPh sb="2" eb="4">
      <t>スイリ</t>
    </rPh>
    <rPh sb="4" eb="6">
      <t>チョウサ</t>
    </rPh>
    <rPh sb="6" eb="9">
      <t>カンソクジョ</t>
    </rPh>
    <rPh sb="9" eb="11">
      <t>シセツ</t>
    </rPh>
    <rPh sb="11" eb="13">
      <t>ケイヒ</t>
    </rPh>
    <phoneticPr fontId="4"/>
  </si>
  <si>
    <t>（項）道路環境等対策費
　（大事項）道路環境等対策に必要な経費</t>
    <rPh sb="14" eb="15">
      <t>ダイ</t>
    </rPh>
    <phoneticPr fontId="9"/>
  </si>
  <si>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9"/>
  </si>
  <si>
    <t>無電柱化を推進するための占用制限に関する調査検討</t>
  </si>
  <si>
    <t>国民公園訪日外国人旅行需要促進事業（国際観光旅客税財源）</t>
    <rPh sb="0" eb="2">
      <t>コクミン</t>
    </rPh>
    <rPh sb="2" eb="4">
      <t>コウエン</t>
    </rPh>
    <rPh sb="4" eb="6">
      <t>ホウニチ</t>
    </rPh>
    <rPh sb="6" eb="9">
      <t>ガイコクジン</t>
    </rPh>
    <rPh sb="9" eb="11">
      <t>リョコウ</t>
    </rPh>
    <rPh sb="11" eb="13">
      <t>ジュヨウ</t>
    </rPh>
    <rPh sb="13" eb="15">
      <t>ソクシン</t>
    </rPh>
    <rPh sb="15" eb="17">
      <t>ジギョウ</t>
    </rPh>
    <phoneticPr fontId="4"/>
  </si>
  <si>
    <t>交通政策基本計画の実現による交通政策の総合的な推進</t>
  </si>
  <si>
    <t>高速道路ネットワークの最適利用に関する検討経費</t>
  </si>
  <si>
    <t>一般会計</t>
    <rPh sb="0" eb="2">
      <t>イッパン</t>
    </rPh>
    <rPh sb="2" eb="4">
      <t>カイケイ</t>
    </rPh>
    <phoneticPr fontId="18"/>
  </si>
  <si>
    <r>
      <t>（項）国立研究開発法人海上・港湾・航空技術研究所施設整備費</t>
    </r>
    <r>
      <rPr>
        <strike/>
        <sz val="11"/>
        <rFont val="ＭＳ Ｐゴシック"/>
        <family val="3"/>
        <charset val="128"/>
      </rPr>
      <t xml:space="preserve">
</t>
    </r>
    <r>
      <rPr>
        <sz val="11"/>
        <rFont val="ＭＳ Ｐゴシック"/>
        <family val="3"/>
        <charset val="128"/>
      </rPr>
      <t>　（大事項）国立研究開発法人海上・港湾・航空技術研究所施設整備に必要な経費</t>
    </r>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6">
      <t>シセツ</t>
    </rPh>
    <rPh sb="26" eb="29">
      <t>セイビヒ</t>
    </rPh>
    <rPh sb="32" eb="33">
      <t>ダイ</t>
    </rPh>
    <rPh sb="33" eb="35">
      <t>ジコウ</t>
    </rPh>
    <rPh sb="36" eb="38">
      <t>コクリツ</t>
    </rPh>
    <rPh sb="38" eb="40">
      <t>ケンキュウ</t>
    </rPh>
    <rPh sb="40" eb="42">
      <t>カイハツ</t>
    </rPh>
    <rPh sb="42" eb="44">
      <t>ホウジン</t>
    </rPh>
    <rPh sb="44" eb="46">
      <t>カイジョウ</t>
    </rPh>
    <rPh sb="47" eb="49">
      <t>コウワン</t>
    </rPh>
    <rPh sb="50" eb="52">
      <t>コウクウ</t>
    </rPh>
    <rPh sb="52" eb="54">
      <t>ギジュツ</t>
    </rPh>
    <rPh sb="54" eb="57">
      <t>ケンキュウジョ</t>
    </rPh>
    <rPh sb="57" eb="59">
      <t>シセツ</t>
    </rPh>
    <rPh sb="59" eb="61">
      <t>セイビ</t>
    </rPh>
    <rPh sb="62" eb="64">
      <t>ヒツヨウ</t>
    </rPh>
    <rPh sb="65" eb="67">
      <t>ケイヒ</t>
    </rPh>
    <phoneticPr fontId="4"/>
  </si>
  <si>
    <t>施策名：２-６　水資源の確保、水源地域活性化等を推進する</t>
    <rPh sb="0" eb="2">
      <t>シサク</t>
    </rPh>
    <rPh sb="2" eb="3">
      <t>メイ</t>
    </rPh>
    <rPh sb="8" eb="9">
      <t>ミズ</t>
    </rPh>
    <rPh sb="9" eb="11">
      <t>シゲン</t>
    </rPh>
    <rPh sb="12" eb="14">
      <t>カクホ</t>
    </rPh>
    <rPh sb="15" eb="17">
      <t>スイゲン</t>
    </rPh>
    <rPh sb="17" eb="19">
      <t>チイキ</t>
    </rPh>
    <rPh sb="19" eb="22">
      <t>カッセイカ</t>
    </rPh>
    <rPh sb="22" eb="23">
      <t>トウ</t>
    </rPh>
    <rPh sb="24" eb="26">
      <t>スイシン</t>
    </rPh>
    <phoneticPr fontId="4"/>
  </si>
  <si>
    <t>昭和37年度</t>
  </si>
  <si>
    <t>水管理・国土保全局　水資源部</t>
    <rPh sb="0" eb="1">
      <t>ミズ</t>
    </rPh>
    <rPh sb="1" eb="3">
      <t>カンリ</t>
    </rPh>
    <rPh sb="4" eb="6">
      <t>コクド</t>
    </rPh>
    <rPh sb="6" eb="9">
      <t>ホゼンキョク</t>
    </rPh>
    <rPh sb="10" eb="13">
      <t>ミズシゲン</t>
    </rPh>
    <rPh sb="13" eb="14">
      <t>ブ</t>
    </rPh>
    <phoneticPr fontId="4"/>
  </si>
  <si>
    <t>水資源の有効利用等の推進に関する調査経費</t>
    <rPh sb="0" eb="3">
      <t>ミズシゲン</t>
    </rPh>
    <rPh sb="4" eb="6">
      <t>ユウコウ</t>
    </rPh>
    <rPh sb="6" eb="8">
      <t>リヨウ</t>
    </rPh>
    <rPh sb="8" eb="9">
      <t>トウ</t>
    </rPh>
    <rPh sb="10" eb="12">
      <t>スイシン</t>
    </rPh>
    <rPh sb="13" eb="14">
      <t>カン</t>
    </rPh>
    <rPh sb="16" eb="18">
      <t>チョウサ</t>
    </rPh>
    <rPh sb="18" eb="20">
      <t>ケイヒ</t>
    </rPh>
    <phoneticPr fontId="4"/>
  </si>
  <si>
    <t>地域型住宅グリーン化事業</t>
    <rPh sb="0" eb="3">
      <t>チイキガタ</t>
    </rPh>
    <rPh sb="3" eb="5">
      <t>ジュウタク</t>
    </rPh>
    <rPh sb="9" eb="10">
      <t>カ</t>
    </rPh>
    <rPh sb="10" eb="12">
      <t>ジギョウ</t>
    </rPh>
    <phoneticPr fontId="4"/>
  </si>
  <si>
    <t>平成12年度</t>
    <rPh sb="0" eb="2">
      <t>ヘイセイ</t>
    </rPh>
    <rPh sb="4" eb="6">
      <t>ネンド</t>
    </rPh>
    <phoneticPr fontId="4"/>
  </si>
  <si>
    <t>海洋環境観測</t>
    <rPh sb="0" eb="2">
      <t>カイヨウ</t>
    </rPh>
    <rPh sb="2" eb="4">
      <t>カンキョウ</t>
    </rPh>
    <rPh sb="4" eb="6">
      <t>カンソク</t>
    </rPh>
    <phoneticPr fontId="0"/>
  </si>
  <si>
    <t>施策名：２-７　良好で緑豊かな都市空間の形成、歴史的風土の再生等を推進する</t>
    <rPh sb="0" eb="2">
      <t>シサク</t>
    </rPh>
    <rPh sb="2" eb="3">
      <t>メイ</t>
    </rPh>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4"/>
  </si>
  <si>
    <t>国営公園等事業</t>
    <rPh sb="0" eb="2">
      <t>コクエイ</t>
    </rPh>
    <rPh sb="2" eb="4">
      <t>コウエン</t>
    </rPh>
    <rPh sb="4" eb="5">
      <t>トウ</t>
    </rPh>
    <rPh sb="5" eb="7">
      <t>ジギョウ</t>
    </rPh>
    <phoneticPr fontId="20"/>
  </si>
  <si>
    <t>（項）国営公園等事業費
　（大事項）良好で緑豊かな都市空間の形成等のための国営公園等事業に必要な経費</t>
    <rPh sb="45" eb="47">
      <t>ヒツヨウ</t>
    </rPh>
    <phoneticPr fontId="4"/>
  </si>
  <si>
    <t>（項）緑地環境対策費
　（大事項）緑地環境の保全等の対策に必要な経費</t>
    <rPh sb="13" eb="14">
      <t>ダイ</t>
    </rPh>
    <phoneticPr fontId="4"/>
  </si>
  <si>
    <t>施策名：２-８　良好な水環境・水辺空間の形成・水と緑のネットワークの形成、適正な汚水処理の確保、下水道資源の循環を推進する</t>
    <rPh sb="0" eb="2">
      <t>シサク</t>
    </rPh>
    <rPh sb="2" eb="3">
      <t>メイ</t>
    </rPh>
    <rPh sb="8" eb="10">
      <t>リョウコウ</t>
    </rPh>
    <rPh sb="11" eb="12">
      <t>ミズ</t>
    </rPh>
    <rPh sb="12" eb="14">
      <t>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4"/>
  </si>
  <si>
    <t>河川改修事業</t>
  </si>
  <si>
    <t>昭和32年度</t>
  </si>
  <si>
    <t>昭和41年度</t>
    <rPh sb="0" eb="2">
      <t>ショウワ</t>
    </rPh>
    <rPh sb="4" eb="6">
      <t>ネンド</t>
    </rPh>
    <phoneticPr fontId="4"/>
  </si>
  <si>
    <t>砂防指定地等の管理の強化・支援についての検討経費</t>
    <rPh sb="0" eb="2">
      <t>サボウ</t>
    </rPh>
    <rPh sb="2" eb="6">
      <t>シテイチナド</t>
    </rPh>
    <rPh sb="7" eb="9">
      <t>カンリ</t>
    </rPh>
    <rPh sb="10" eb="12">
      <t>キョウカ</t>
    </rPh>
    <rPh sb="13" eb="15">
      <t>シエン</t>
    </rPh>
    <rPh sb="20" eb="22">
      <t>ケントウ</t>
    </rPh>
    <rPh sb="22" eb="24">
      <t>ケイヒ</t>
    </rPh>
    <phoneticPr fontId="4"/>
  </si>
  <si>
    <t>平成13年度</t>
    <rPh sb="0" eb="2">
      <t>ヘイセイ</t>
    </rPh>
    <rPh sb="4" eb="6">
      <t>ネンド</t>
    </rPh>
    <phoneticPr fontId="4"/>
  </si>
  <si>
    <t>(項)水環境対策費
　(大事項)良好な水環境の形成等の推進に必要な経費</t>
  </si>
  <si>
    <t>下水道分野の水ビジネス国際展開経費</t>
    <rPh sb="0" eb="3">
      <t>ゲスイドウ</t>
    </rPh>
    <rPh sb="3" eb="5">
      <t>ブンヤ</t>
    </rPh>
    <rPh sb="6" eb="7">
      <t>ミズ</t>
    </rPh>
    <rPh sb="11" eb="13">
      <t>コクサイ</t>
    </rPh>
    <rPh sb="13" eb="15">
      <t>テンカイ</t>
    </rPh>
    <rPh sb="15" eb="17">
      <t>ケイヒ</t>
    </rPh>
    <phoneticPr fontId="4"/>
  </si>
  <si>
    <t>（項）水環境対策費
　（大事項）良好な水環境の形成等の推進に必要な経費</t>
    <rPh sb="1" eb="2">
      <t>コウ</t>
    </rPh>
    <rPh sb="3" eb="4">
      <t>ミズ</t>
    </rPh>
    <rPh sb="4" eb="6">
      <t>カンキョウ</t>
    </rPh>
    <rPh sb="6" eb="9">
      <t>タイサクヒ</t>
    </rPh>
    <rPh sb="12" eb="13">
      <t>ダイ</t>
    </rPh>
    <rPh sb="13" eb="15">
      <t>ジコウ</t>
    </rPh>
    <rPh sb="16" eb="18">
      <t>リョウコウ</t>
    </rPh>
    <rPh sb="19" eb="20">
      <t>ミズ</t>
    </rPh>
    <rPh sb="20" eb="22">
      <t>カンキョウ</t>
    </rPh>
    <rPh sb="23" eb="25">
      <t>ケイセイ</t>
    </rPh>
    <rPh sb="25" eb="26">
      <t>トウ</t>
    </rPh>
    <rPh sb="27" eb="29">
      <t>スイシン</t>
    </rPh>
    <rPh sb="30" eb="32">
      <t>ヒツヨウ</t>
    </rPh>
    <rPh sb="33" eb="35">
      <t>ケイヒ</t>
    </rPh>
    <phoneticPr fontId="13"/>
  </si>
  <si>
    <t>離島振興事業</t>
    <rPh sb="0" eb="2">
      <t>リトウ</t>
    </rPh>
    <rPh sb="2" eb="4">
      <t>シンコウ</t>
    </rPh>
    <rPh sb="4" eb="6">
      <t>ジギョウ</t>
    </rPh>
    <phoneticPr fontId="4"/>
  </si>
  <si>
    <t>平成14年度</t>
    <rPh sb="0" eb="2">
      <t>ヘイセイ</t>
    </rPh>
    <rPh sb="4" eb="6">
      <t>ネンド</t>
    </rPh>
    <phoneticPr fontId="4"/>
  </si>
  <si>
    <t>（項）河川整備事業費
　（大事項）河川整備事業に必要な経費</t>
  </si>
  <si>
    <t>建設分野における循環型社会構築の推進</t>
    <rPh sb="0" eb="2">
      <t>ケンセツ</t>
    </rPh>
    <rPh sb="2" eb="4">
      <t>ブンヤ</t>
    </rPh>
    <rPh sb="8" eb="11">
      <t>ジュンカンガタ</t>
    </rPh>
    <rPh sb="11" eb="13">
      <t>シャカイ</t>
    </rPh>
    <rPh sb="13" eb="15">
      <t>コウチク</t>
    </rPh>
    <rPh sb="16" eb="18">
      <t>スイシン</t>
    </rPh>
    <phoneticPr fontId="4"/>
  </si>
  <si>
    <t>地球温暖化防止等の環境の保全</t>
  </si>
  <si>
    <t>平成12年度</t>
  </si>
  <si>
    <t>（項）地球温暖化防止等対策費
　（大事項）地球温暖化防止等の環境の保全に必要な経費
（項）地方運輸行政推進費
　（大事項）地球温暖化防止等の環境の保全に必要な経費</t>
  </si>
  <si>
    <t>都市局地球環境問題等総合調査等経費</t>
    <rPh sb="0" eb="2">
      <t>トシ</t>
    </rPh>
    <rPh sb="2" eb="3">
      <t>キョク</t>
    </rPh>
    <rPh sb="3" eb="5">
      <t>チキュウ</t>
    </rPh>
    <rPh sb="5" eb="7">
      <t>カンキョウ</t>
    </rPh>
    <rPh sb="7" eb="10">
      <t>モンダイナド</t>
    </rPh>
    <rPh sb="10" eb="12">
      <t>ソウゴウ</t>
    </rPh>
    <rPh sb="12" eb="14">
      <t>チョウサ</t>
    </rPh>
    <rPh sb="14" eb="15">
      <t>トウ</t>
    </rPh>
    <rPh sb="15" eb="17">
      <t>ケイヒ</t>
    </rPh>
    <phoneticPr fontId="22"/>
  </si>
  <si>
    <t>（項）地球温暖化防止等対策費
　（大事項）地球温暖化防止等の環境の保全に必要な経費</t>
  </si>
  <si>
    <t>国際港湾機関分担金</t>
    <rPh sb="0" eb="2">
      <t>コクサイ</t>
    </rPh>
    <rPh sb="2" eb="4">
      <t>コウワン</t>
    </rPh>
    <rPh sb="4" eb="6">
      <t>キカン</t>
    </rPh>
    <rPh sb="6" eb="9">
      <t>ブンタンキン</t>
    </rPh>
    <phoneticPr fontId="21"/>
  </si>
  <si>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7" eb="18">
      <t>ダイ</t>
    </rPh>
    <rPh sb="18" eb="20">
      <t>ジコウ</t>
    </rPh>
    <rPh sb="21" eb="23">
      <t>チキュウ</t>
    </rPh>
    <rPh sb="23" eb="26">
      <t>オンダンカ</t>
    </rPh>
    <rPh sb="26" eb="28">
      <t>ボウシ</t>
    </rPh>
    <rPh sb="28" eb="29">
      <t>トウ</t>
    </rPh>
    <rPh sb="30" eb="32">
      <t>カンキョウ</t>
    </rPh>
    <rPh sb="33" eb="35">
      <t>ホゼン</t>
    </rPh>
    <rPh sb="36" eb="38">
      <t>ヒツヨウ</t>
    </rPh>
    <rPh sb="39" eb="41">
      <t>ケイヒ</t>
    </rPh>
    <phoneticPr fontId="13"/>
  </si>
  <si>
    <t>昭和34年度</t>
    <rPh sb="0" eb="2">
      <t>ショウワ</t>
    </rPh>
    <rPh sb="4" eb="6">
      <t>ネンド</t>
    </rPh>
    <phoneticPr fontId="4"/>
  </si>
  <si>
    <t>住宅・建築物環境対策検討経費</t>
    <rPh sb="0" eb="2">
      <t>ジュウタク</t>
    </rPh>
    <rPh sb="3" eb="6">
      <t>ケンチクブツ</t>
    </rPh>
    <rPh sb="6" eb="8">
      <t>カンキョウ</t>
    </rPh>
    <rPh sb="8" eb="10">
      <t>タイサク</t>
    </rPh>
    <rPh sb="10" eb="12">
      <t>ケントウ</t>
    </rPh>
    <rPh sb="12" eb="14">
      <t>ケイヒ</t>
    </rPh>
    <phoneticPr fontId="4"/>
  </si>
  <si>
    <t>（項）地球温暖化防止等対策費
　（大事項）地球温暖化防止等の環境の保全に必要な経費</t>
    <rPh sb="3" eb="5">
      <t>チキュウ</t>
    </rPh>
    <rPh sb="5" eb="8">
      <t>オンダンカ</t>
    </rPh>
    <rPh sb="8" eb="10">
      <t>ボウシ</t>
    </rPh>
    <rPh sb="10" eb="11">
      <t>トウ</t>
    </rPh>
    <rPh sb="11" eb="14">
      <t>タイサクヒ</t>
    </rPh>
    <rPh sb="21" eb="23">
      <t>チキュウ</t>
    </rPh>
    <rPh sb="23" eb="26">
      <t>オンダンカ</t>
    </rPh>
    <rPh sb="26" eb="28">
      <t>ボウシ</t>
    </rPh>
    <rPh sb="28" eb="29">
      <t>トウ</t>
    </rPh>
    <rPh sb="30" eb="32">
      <t>カンキョウ</t>
    </rPh>
    <rPh sb="33" eb="35">
      <t>ホゼン</t>
    </rPh>
    <rPh sb="36" eb="38">
      <t>ヒツヨウ</t>
    </rPh>
    <rPh sb="39" eb="41">
      <t>ケイヒ</t>
    </rPh>
    <phoneticPr fontId="9"/>
  </si>
  <si>
    <t>平成25年度</t>
    <rPh sb="0" eb="2">
      <t>ヘイセイ</t>
    </rPh>
    <rPh sb="4" eb="6">
      <t>ネンド</t>
    </rPh>
    <phoneticPr fontId="13"/>
  </si>
  <si>
    <t>トラック産業将来ビジョン策定等調査</t>
  </si>
  <si>
    <t>（項）国際観光旅客税財源独立行政法人国際観光振興機構運営費
　（大事項）国際観光旅客税財源独立行政法人国際観光振興機構運営費交付金に必要な経費</t>
  </si>
  <si>
    <t>（項）地球温暖化防止等対策費
　（大事項）地球温暖化防止対策の技術開発に必要な経費</t>
    <rPh sb="1" eb="2">
      <t>コウ</t>
    </rPh>
    <rPh sb="17" eb="20">
      <t>ダイジコウ</t>
    </rPh>
    <phoneticPr fontId="13"/>
  </si>
  <si>
    <t>映像情報利用の利便性向上のための技術的検討</t>
  </si>
  <si>
    <t>施策名：９-３２　建設市場の整備を推進する</t>
    <rPh sb="0" eb="2">
      <t>シサク</t>
    </rPh>
    <rPh sb="2" eb="3">
      <t>メイ</t>
    </rPh>
    <rPh sb="9" eb="11">
      <t>ケンセツ</t>
    </rPh>
    <rPh sb="11" eb="13">
      <t>シジョウ</t>
    </rPh>
    <rPh sb="14" eb="16">
      <t>セイビ</t>
    </rPh>
    <rPh sb="17" eb="19">
      <t>スイシン</t>
    </rPh>
    <phoneticPr fontId="4"/>
  </si>
  <si>
    <t>昭和42年度</t>
    <rPh sb="0" eb="2">
      <t>ショウワ</t>
    </rPh>
    <rPh sb="4" eb="6">
      <t>ネンド</t>
    </rPh>
    <phoneticPr fontId="4"/>
  </si>
  <si>
    <t xml:space="preserve">（項）空港整備事業費
　（大事項）空港整備事業に必要な経費
（項）北海道空港整備事業費
　（大事項）空港整備事業に必要な経費
（項）離島空港整備事業費
　（大事項）空港整備事業に必要な経費
　（大事項）奄美群島空港整備事業に必要な経費
（項）沖縄空港整備事業費
　（大事項）空港整備事業に必要な経費
</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rPh sb="31" eb="32">
      <t>コウ</t>
    </rPh>
    <rPh sb="33" eb="36">
      <t>ホッカイドウ</t>
    </rPh>
    <rPh sb="36" eb="38">
      <t>クウコウ</t>
    </rPh>
    <rPh sb="38" eb="40">
      <t>セイビ</t>
    </rPh>
    <rPh sb="40" eb="43">
      <t>ジギョウヒ</t>
    </rPh>
    <rPh sb="46" eb="47">
      <t>ダイ</t>
    </rPh>
    <rPh sb="47" eb="49">
      <t>ジコウ</t>
    </rPh>
    <rPh sb="50" eb="52">
      <t>クウコウ</t>
    </rPh>
    <rPh sb="52" eb="54">
      <t>セイビ</t>
    </rPh>
    <rPh sb="54" eb="56">
      <t>ジギョウ</t>
    </rPh>
    <rPh sb="57" eb="59">
      <t>ヒツヨウ</t>
    </rPh>
    <rPh sb="60" eb="62">
      <t>ケイヒ</t>
    </rPh>
    <rPh sb="64" eb="65">
      <t>コウ</t>
    </rPh>
    <rPh sb="66" eb="68">
      <t>リトウ</t>
    </rPh>
    <rPh sb="68" eb="70">
      <t>クウコウ</t>
    </rPh>
    <rPh sb="70" eb="72">
      <t>セイビ</t>
    </rPh>
    <rPh sb="72" eb="75">
      <t>ジギョウヒ</t>
    </rPh>
    <rPh sb="78" eb="79">
      <t>ダイ</t>
    </rPh>
    <rPh sb="79" eb="81">
      <t>ジコウ</t>
    </rPh>
    <rPh sb="82" eb="84">
      <t>クウコウ</t>
    </rPh>
    <rPh sb="84" eb="86">
      <t>セイビ</t>
    </rPh>
    <rPh sb="86" eb="88">
      <t>ジギョウ</t>
    </rPh>
    <rPh sb="89" eb="91">
      <t>ヒツヨウ</t>
    </rPh>
    <rPh sb="92" eb="94">
      <t>ケイヒ</t>
    </rPh>
    <rPh sb="97" eb="98">
      <t>ダイ</t>
    </rPh>
    <rPh sb="98" eb="100">
      <t>ジコウ</t>
    </rPh>
    <rPh sb="101" eb="103">
      <t>アマミ</t>
    </rPh>
    <rPh sb="103" eb="105">
      <t>グントウ</t>
    </rPh>
    <rPh sb="105" eb="107">
      <t>クウコウ</t>
    </rPh>
    <rPh sb="107" eb="109">
      <t>セイビ</t>
    </rPh>
    <rPh sb="109" eb="111">
      <t>ジギョウ</t>
    </rPh>
    <rPh sb="112" eb="114">
      <t>ヒツヨウ</t>
    </rPh>
    <rPh sb="115" eb="117">
      <t>ケイヒ</t>
    </rPh>
    <rPh sb="119" eb="120">
      <t>コウ</t>
    </rPh>
    <rPh sb="121" eb="123">
      <t>オキナワ</t>
    </rPh>
    <rPh sb="123" eb="125">
      <t>クウコウ</t>
    </rPh>
    <rPh sb="125" eb="127">
      <t>セイビ</t>
    </rPh>
    <rPh sb="127" eb="130">
      <t>ジギョウヒ</t>
    </rPh>
    <rPh sb="133" eb="134">
      <t>ダイ</t>
    </rPh>
    <rPh sb="134" eb="136">
      <t>ジコウ</t>
    </rPh>
    <rPh sb="137" eb="139">
      <t>クウコウ</t>
    </rPh>
    <rPh sb="139" eb="141">
      <t>セイビ</t>
    </rPh>
    <rPh sb="141" eb="143">
      <t>ジギョウ</t>
    </rPh>
    <rPh sb="144" eb="146">
      <t>ヒツヨウ</t>
    </rPh>
    <rPh sb="147" eb="149">
      <t>ケイヒ</t>
    </rPh>
    <phoneticPr fontId="9"/>
  </si>
  <si>
    <t>平成20年度</t>
    <rPh sb="0" eb="2">
      <t>ヘイセイ</t>
    </rPh>
    <rPh sb="4" eb="6">
      <t>ネンド</t>
    </rPh>
    <phoneticPr fontId="4"/>
  </si>
  <si>
    <t>測量用航空機運航経費</t>
  </si>
  <si>
    <t>交通関係国際会議等に必要な経費</t>
  </si>
  <si>
    <t>平成22年度</t>
    <rPh sb="0" eb="2">
      <t>ヘイセイ</t>
    </rPh>
    <rPh sb="4" eb="6">
      <t>ネンド</t>
    </rPh>
    <phoneticPr fontId="4"/>
  </si>
  <si>
    <t>予報業務</t>
    <rPh sb="0" eb="2">
      <t>ヨホウ</t>
    </rPh>
    <rPh sb="2" eb="4">
      <t>ギョウム</t>
    </rPh>
    <phoneticPr fontId="0"/>
  </si>
  <si>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</si>
  <si>
    <t>昭和31年度</t>
    <rPh sb="0" eb="2">
      <t>ショウワ</t>
    </rPh>
    <rPh sb="4" eb="6">
      <t>ネンド</t>
    </rPh>
    <phoneticPr fontId="4"/>
  </si>
  <si>
    <t>気象データ交換業務</t>
    <rPh sb="0" eb="2">
      <t>キショウ</t>
    </rPh>
    <rPh sb="5" eb="7">
      <t>コウカン</t>
    </rPh>
    <rPh sb="7" eb="9">
      <t>ギョウム</t>
    </rPh>
    <phoneticPr fontId="0"/>
  </si>
  <si>
    <t>数値予報業務</t>
    <rPh sb="0" eb="2">
      <t>スウチ</t>
    </rPh>
    <rPh sb="2" eb="4">
      <t>ヨホウ</t>
    </rPh>
    <rPh sb="4" eb="6">
      <t>ギョウム</t>
    </rPh>
    <phoneticPr fontId="0"/>
  </si>
  <si>
    <t>アメダス観測</t>
    <rPh sb="4" eb="6">
      <t>カンソク</t>
    </rPh>
    <phoneticPr fontId="0"/>
  </si>
  <si>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4"/>
  </si>
  <si>
    <t>平成15年度</t>
    <rPh sb="0" eb="2">
      <t>ヘイセイ</t>
    </rPh>
    <rPh sb="4" eb="6">
      <t>ネンド</t>
    </rPh>
    <phoneticPr fontId="4"/>
  </si>
  <si>
    <t>平成25年度</t>
  </si>
  <si>
    <t>地震津波観測</t>
    <rPh sb="0" eb="2">
      <t>ジシン</t>
    </rPh>
    <rPh sb="2" eb="4">
      <t>ツナミ</t>
    </rPh>
    <rPh sb="4" eb="6">
      <t>カンソク</t>
    </rPh>
    <phoneticPr fontId="0"/>
  </si>
  <si>
    <t>広域連携プロジェクトの推進等</t>
  </si>
  <si>
    <t>地殻観測</t>
    <rPh sb="0" eb="2">
      <t>チカク</t>
    </rPh>
    <rPh sb="2" eb="4">
      <t>カンソク</t>
    </rPh>
    <phoneticPr fontId="0"/>
  </si>
  <si>
    <t>（項）国際観光旅客税財源観光振興費
　（大事項）国際観光旅客税財源観光振興に必要な経費</t>
  </si>
  <si>
    <t>小笠原諸島気象業務</t>
    <rPh sb="0" eb="3">
      <t>オガサワラ</t>
    </rPh>
    <rPh sb="3" eb="5">
      <t>ショトウ</t>
    </rPh>
    <rPh sb="5" eb="7">
      <t>キショウ</t>
    </rPh>
    <rPh sb="7" eb="9">
      <t>ギョウム</t>
    </rPh>
    <phoneticPr fontId="0"/>
  </si>
  <si>
    <t>（項）情報化推進費
　（大事項）情報化の推進に必要な経費</t>
    <rPh sb="1" eb="2">
      <t>コウ</t>
    </rPh>
    <rPh sb="3" eb="6">
      <t>ジョウホウカ</t>
    </rPh>
    <rPh sb="6" eb="9">
      <t>スイシンヒ</t>
    </rPh>
    <rPh sb="12" eb="13">
      <t>ダイ</t>
    </rPh>
    <rPh sb="13" eb="15">
      <t>ジコウ</t>
    </rPh>
    <rPh sb="16" eb="19">
      <t>ジョウホウカ</t>
    </rPh>
    <rPh sb="20" eb="22">
      <t>スイシン</t>
    </rPh>
    <rPh sb="23" eb="25">
      <t>ヒツヨウ</t>
    </rPh>
    <rPh sb="26" eb="28">
      <t>ケイヒ</t>
    </rPh>
    <phoneticPr fontId="4"/>
  </si>
  <si>
    <t>大気バックグランド汚染観測</t>
    <rPh sb="0" eb="2">
      <t>タイキ</t>
    </rPh>
    <rPh sb="9" eb="11">
      <t>オセン</t>
    </rPh>
    <rPh sb="11" eb="13">
      <t>カンソク</t>
    </rPh>
    <phoneticPr fontId="0"/>
  </si>
  <si>
    <t>昭和50年度</t>
  </si>
  <si>
    <t>（項）鉄道網整備事業費
　（大事項）鉄道網を充実・活性化させるための鉄道整備事業に必要な経費</t>
  </si>
  <si>
    <t>オゾン層・紫外線観測</t>
    <rPh sb="3" eb="4">
      <t>ソウ</t>
    </rPh>
    <rPh sb="5" eb="7">
      <t>シガイ</t>
    </rPh>
    <rPh sb="7" eb="8">
      <t>セン</t>
    </rPh>
    <rPh sb="8" eb="10">
      <t>カンソク</t>
    </rPh>
    <phoneticPr fontId="0"/>
  </si>
  <si>
    <t>昭和42年度</t>
  </si>
  <si>
    <t>昭和41年度</t>
    <rPh sb="0" eb="2">
      <t>ショウワ</t>
    </rPh>
    <rPh sb="4" eb="6">
      <t>ネンド</t>
    </rPh>
    <phoneticPr fontId="9"/>
  </si>
  <si>
    <t>気候・海洋情報処理業務</t>
    <rPh sb="0" eb="2">
      <t>キコウ</t>
    </rPh>
    <rPh sb="3" eb="5">
      <t>カイヨウ</t>
    </rPh>
    <rPh sb="5" eb="7">
      <t>ジョウホウ</t>
    </rPh>
    <rPh sb="7" eb="9">
      <t>ショリ</t>
    </rPh>
    <rPh sb="9" eb="11">
      <t>ギョウム</t>
    </rPh>
    <phoneticPr fontId="0"/>
  </si>
  <si>
    <t>平成15年度</t>
    <rPh sb="0" eb="2">
      <t>ヘイセイ</t>
    </rPh>
    <rPh sb="4" eb="6">
      <t>ネンド</t>
    </rPh>
    <phoneticPr fontId="13"/>
  </si>
  <si>
    <t>昭和52年度</t>
    <rPh sb="0" eb="2">
      <t>ショウワ</t>
    </rPh>
    <rPh sb="4" eb="6">
      <t>ネンド</t>
    </rPh>
    <phoneticPr fontId="4"/>
  </si>
  <si>
    <t>国際機関への分担金・拠出金</t>
    <rPh sb="0" eb="2">
      <t>コクサイ</t>
    </rPh>
    <rPh sb="2" eb="4">
      <t>キカン</t>
    </rPh>
    <rPh sb="6" eb="9">
      <t>ブンタンキン</t>
    </rPh>
    <rPh sb="10" eb="12">
      <t>キョシュツ</t>
    </rPh>
    <rPh sb="12" eb="13">
      <t>キン</t>
    </rPh>
    <phoneticPr fontId="0"/>
  </si>
  <si>
    <t>新船型開発・設計能力の強化</t>
    <rPh sb="0" eb="1">
      <t>シン</t>
    </rPh>
    <rPh sb="1" eb="3">
      <t>センケイ</t>
    </rPh>
    <rPh sb="3" eb="5">
      <t>カイハツ</t>
    </rPh>
    <rPh sb="6" eb="8">
      <t>セッケイ</t>
    </rPh>
    <rPh sb="8" eb="10">
      <t>ノウリョク</t>
    </rPh>
    <rPh sb="11" eb="13">
      <t>キョウカ</t>
    </rPh>
    <phoneticPr fontId="4"/>
  </si>
  <si>
    <t>平成11年度</t>
    <rPh sb="0" eb="2">
      <t>ヘイセイ</t>
    </rPh>
    <rPh sb="4" eb="6">
      <t>ネンド</t>
    </rPh>
    <phoneticPr fontId="4"/>
  </si>
  <si>
    <t>（項）都市公園防災事業費
　（大事項）都市公園防災事業に必要な経費</t>
  </si>
  <si>
    <t>地下街防災推進事業</t>
    <rPh sb="0" eb="3">
      <t>チカガイ</t>
    </rPh>
    <rPh sb="3" eb="5">
      <t>ボウサイ</t>
    </rPh>
    <rPh sb="5" eb="7">
      <t>スイシン</t>
    </rPh>
    <rPh sb="7" eb="9">
      <t>ジギョウ</t>
    </rPh>
    <phoneticPr fontId="4"/>
  </si>
  <si>
    <t>（項）住宅・市街地防災対策費
　（大事項）住宅・市街地の防災性の向上に必要な経費</t>
    <rPh sb="1" eb="2">
      <t>コウ</t>
    </rPh>
    <rPh sb="17" eb="19">
      <t>ダイジ</t>
    </rPh>
    <rPh sb="19" eb="20">
      <t>コウ</t>
    </rPh>
    <phoneticPr fontId="13"/>
  </si>
  <si>
    <t>河川改修事業【055再掲】</t>
    <rPh sb="10" eb="12">
      <t>サイケイ</t>
    </rPh>
    <phoneticPr fontId="4"/>
  </si>
  <si>
    <t>（項）住宅・市街地防災対策費
　（大事項）住宅・市街地の防災性の向上に必要な経費</t>
    <rPh sb="1" eb="2">
      <t>コウ</t>
    </rPh>
    <rPh sb="3" eb="5">
      <t>ジュウタク</t>
    </rPh>
    <rPh sb="6" eb="9">
      <t>シガイチ</t>
    </rPh>
    <rPh sb="9" eb="11">
      <t>ボウサイ</t>
    </rPh>
    <rPh sb="11" eb="14">
      <t>タイサクヒ</t>
    </rPh>
    <rPh sb="17" eb="20">
      <t>ダイジコウ</t>
    </rPh>
    <rPh sb="21" eb="23">
      <t>ジュウタク</t>
    </rPh>
    <rPh sb="24" eb="27">
      <t>シガイチ</t>
    </rPh>
    <rPh sb="28" eb="30">
      <t>ボウサイ</t>
    </rPh>
    <rPh sb="30" eb="31">
      <t>セイ</t>
    </rPh>
    <rPh sb="32" eb="34">
      <t>コウジョウ</t>
    </rPh>
    <rPh sb="35" eb="37">
      <t>ヒツヨウ</t>
    </rPh>
    <rPh sb="38" eb="40">
      <t>ケイヒ</t>
    </rPh>
    <phoneticPr fontId="13"/>
  </si>
  <si>
    <t>空き家対策総合支援事業</t>
    <rPh sb="0" eb="1">
      <t>ア</t>
    </rPh>
    <rPh sb="2" eb="3">
      <t>ヤ</t>
    </rPh>
    <rPh sb="3" eb="5">
      <t>タイサク</t>
    </rPh>
    <rPh sb="5" eb="7">
      <t>ソウゴウ</t>
    </rPh>
    <rPh sb="7" eb="9">
      <t>シエン</t>
    </rPh>
    <rPh sb="9" eb="11">
      <t>ジギョウ</t>
    </rPh>
    <phoneticPr fontId="4"/>
  </si>
  <si>
    <t>Ｇ２０観光大臣会合開催経費</t>
    <rPh sb="3" eb="5">
      <t>カンコウ</t>
    </rPh>
    <rPh sb="5" eb="7">
      <t>ダイジン</t>
    </rPh>
    <rPh sb="7" eb="9">
      <t>カイゴウ</t>
    </rPh>
    <rPh sb="9" eb="11">
      <t>カイサイ</t>
    </rPh>
    <rPh sb="11" eb="13">
      <t>ケイヒ</t>
    </rPh>
    <phoneticPr fontId="4"/>
  </si>
  <si>
    <t>耐震対策緊急促進事業</t>
    <rPh sb="0" eb="2">
      <t>タイシン</t>
    </rPh>
    <rPh sb="2" eb="4">
      <t>タイサク</t>
    </rPh>
    <rPh sb="4" eb="6">
      <t>キンキュウ</t>
    </rPh>
    <rPh sb="6" eb="8">
      <t>ソクシン</t>
    </rPh>
    <rPh sb="8" eb="10">
      <t>ジギョウ</t>
    </rPh>
    <phoneticPr fontId="4"/>
  </si>
  <si>
    <t>昭和26年度</t>
  </si>
  <si>
    <t>災害時拠点強靱化緊急促進事業</t>
  </si>
  <si>
    <t>平成17年度</t>
    <rPh sb="0" eb="2">
      <t>ヘイセイ</t>
    </rPh>
    <rPh sb="4" eb="6">
      <t>ネンド</t>
    </rPh>
    <phoneticPr fontId="9"/>
  </si>
  <si>
    <t>（項）災害対策等緊急事業推進費
　（大事項）災害対策等緊急事業の推進に必要な経費</t>
  </si>
  <si>
    <t>平成4年度</t>
    <rPh sb="0" eb="2">
      <t>ヘイセイ</t>
    </rPh>
    <rPh sb="3" eb="5">
      <t>ネンド</t>
    </rPh>
    <phoneticPr fontId="9"/>
  </si>
  <si>
    <t>（項）河川整備事業費
　（大事項）河川整備事業に必要な経費
（項）多目的ダム建設事業費
　（大事項）多目的ダム建設事業に必要な経費
（項）電気事業者等工事費負担金還付金
　（大事項）電気事業者等工事費負担金の還付に必要な経費</t>
  </si>
  <si>
    <t>シップリサイクルに関する総合対策</t>
    <rPh sb="9" eb="10">
      <t>カン</t>
    </rPh>
    <rPh sb="12" eb="14">
      <t>ソウゴウ</t>
    </rPh>
    <rPh sb="14" eb="16">
      <t>タイサク</t>
    </rPh>
    <phoneticPr fontId="8"/>
  </si>
  <si>
    <t>道路事業（直轄・交通安全対策）</t>
    <rPh sb="0" eb="2">
      <t>ドウロ</t>
    </rPh>
    <rPh sb="2" eb="4">
      <t>ジギョウ</t>
    </rPh>
    <rPh sb="5" eb="7">
      <t>チョッカツ</t>
    </rPh>
    <rPh sb="8" eb="10">
      <t>コウツウ</t>
    </rPh>
    <rPh sb="10" eb="12">
      <t>アンゼン</t>
    </rPh>
    <rPh sb="12" eb="14">
      <t>タイサク</t>
    </rPh>
    <phoneticPr fontId="4"/>
  </si>
  <si>
    <t>河川・ダムの維持管理事業</t>
  </si>
  <si>
    <t>（項）砂防事業費
　（大事項）砂防事業に必要な経費
（項）総合流域防災事業費
　（大事項）総合流域防災事業に必要な経費</t>
  </si>
  <si>
    <t>地すべり対策事業</t>
  </si>
  <si>
    <t>急傾斜地崩壊対策事業</t>
  </si>
  <si>
    <t>水害等統計作成経費</t>
    <rPh sb="0" eb="2">
      <t>スイガイ</t>
    </rPh>
    <rPh sb="2" eb="3">
      <t>トウ</t>
    </rPh>
    <rPh sb="3" eb="5">
      <t>トウケイ</t>
    </rPh>
    <rPh sb="5" eb="7">
      <t>サクセイ</t>
    </rPh>
    <rPh sb="7" eb="9">
      <t>ケイヒ</t>
    </rPh>
    <phoneticPr fontId="4"/>
  </si>
  <si>
    <t>昭和36年度</t>
    <rPh sb="0" eb="2">
      <t>ショウワ</t>
    </rPh>
    <rPh sb="4" eb="6">
      <t>ネンド</t>
    </rPh>
    <phoneticPr fontId="4"/>
  </si>
  <si>
    <t>（項)水害・土砂災害対策費
　(大事項)水害・土砂災害の防止・減災の推進に必要な経費</t>
    <rPh sb="40" eb="42">
      <t>ケイヒ</t>
    </rPh>
    <phoneticPr fontId="13"/>
  </si>
  <si>
    <t>洪水予報施設運営に必要な経費</t>
    <rPh sb="0" eb="2">
      <t>コウズイ</t>
    </rPh>
    <rPh sb="2" eb="4">
      <t>ヨホウ</t>
    </rPh>
    <rPh sb="4" eb="6">
      <t>シセツ</t>
    </rPh>
    <rPh sb="6" eb="8">
      <t>ウンエイ</t>
    </rPh>
    <rPh sb="9" eb="11">
      <t>ヒツヨウ</t>
    </rPh>
    <rPh sb="12" eb="14">
      <t>ケイヒ</t>
    </rPh>
    <phoneticPr fontId="4"/>
  </si>
  <si>
    <t>昭和53年度</t>
    <rPh sb="0" eb="2">
      <t>ショウワ</t>
    </rPh>
    <rPh sb="4" eb="6">
      <t>ネンド</t>
    </rPh>
    <phoneticPr fontId="4"/>
  </si>
  <si>
    <t>昭和25年度</t>
    <rPh sb="0" eb="2">
      <t>ショウワ</t>
    </rPh>
    <rPh sb="4" eb="6">
      <t>ネンド</t>
    </rPh>
    <phoneticPr fontId="4"/>
  </si>
  <si>
    <t>主要都市における高度利用地の地価分析調査</t>
  </si>
  <si>
    <t>昭和26年度</t>
    <rPh sb="0" eb="2">
      <t>ショウワ</t>
    </rPh>
    <rPh sb="4" eb="6">
      <t>ネンド</t>
    </rPh>
    <phoneticPr fontId="4"/>
  </si>
  <si>
    <t>大規模土砂災害緊急調査経費</t>
    <rPh sb="0" eb="3">
      <t>ダイキボ</t>
    </rPh>
    <rPh sb="3" eb="5">
      <t>ドシャ</t>
    </rPh>
    <rPh sb="5" eb="7">
      <t>サイガイ</t>
    </rPh>
    <rPh sb="7" eb="9">
      <t>キンキュウ</t>
    </rPh>
    <rPh sb="9" eb="11">
      <t>チョウサ</t>
    </rPh>
    <rPh sb="11" eb="13">
      <t>ケイヒ</t>
    </rPh>
    <phoneticPr fontId="4"/>
  </si>
  <si>
    <t>気候変動の影響を考慮した高潮特別警戒水位の設定方法に関する検討経費</t>
    <rPh sb="0" eb="2">
      <t>キコウ</t>
    </rPh>
    <rPh sb="2" eb="4">
      <t>ヘンドウ</t>
    </rPh>
    <rPh sb="5" eb="7">
      <t>エイキョウ</t>
    </rPh>
    <rPh sb="8" eb="10">
      <t>コウリョ</t>
    </rPh>
    <rPh sb="12" eb="14">
      <t>タカシオ</t>
    </rPh>
    <rPh sb="14" eb="16">
      <t>トクベツ</t>
    </rPh>
    <rPh sb="16" eb="18">
      <t>ケイカイ</t>
    </rPh>
    <rPh sb="18" eb="20">
      <t>スイイ</t>
    </rPh>
    <rPh sb="21" eb="23">
      <t>セッテイ</t>
    </rPh>
    <rPh sb="23" eb="25">
      <t>ホウホウ</t>
    </rPh>
    <rPh sb="26" eb="27">
      <t>カン</t>
    </rPh>
    <rPh sb="29" eb="31">
      <t>ケントウ</t>
    </rPh>
    <rPh sb="31" eb="33">
      <t>ケイヒ</t>
    </rPh>
    <phoneticPr fontId="4"/>
  </si>
  <si>
    <t>（項）公共交通等安全対策費
　（大事項）公共交通等安全対策に必要な経費
（項）地方運輸行政推進費
　（大事項）公共交通等安全対策に必要な経費</t>
  </si>
  <si>
    <t>交通安全対策推進経費</t>
  </si>
  <si>
    <t>鉄道局</t>
  </si>
  <si>
    <t>（項）公共交通安全対策費
　（大事項）公共交通安全対策の技術開発に必要な経費
　（大事項）公共交通等安全対策に必要な経費</t>
  </si>
  <si>
    <t>鉄道安全対策等</t>
  </si>
  <si>
    <t>（項）公共交通等安全対策費
　（大事項）公共交通等安全対策に必要な経費
（項）地方運輸行政推進費
　（大事項）公共交通等安全対策に必要な経費</t>
    <rPh sb="16" eb="17">
      <t>ダイ</t>
    </rPh>
    <rPh sb="51" eb="52">
      <t>ダイ</t>
    </rPh>
    <phoneticPr fontId="9"/>
  </si>
  <si>
    <t>平成19年度</t>
  </si>
  <si>
    <t>昭和41年度</t>
  </si>
  <si>
    <t>昭和52年度</t>
  </si>
  <si>
    <t>国立公園におけるナイトタイムの活用（国際観光旅客税財源）</t>
    <rPh sb="0" eb="2">
      <t>コクリツ</t>
    </rPh>
    <rPh sb="2" eb="4">
      <t>コウエン</t>
    </rPh>
    <rPh sb="15" eb="17">
      <t>カツヨウ</t>
    </rPh>
    <phoneticPr fontId="4"/>
  </si>
  <si>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9"/>
  </si>
  <si>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8"/>
  </si>
  <si>
    <t>平成21年度</t>
    <rPh sb="0" eb="2">
      <t>ヘイセイ</t>
    </rPh>
    <rPh sb="4" eb="6">
      <t>ネンド</t>
    </rPh>
    <phoneticPr fontId="13"/>
  </si>
  <si>
    <t>小型船舶利用適正化に向けた総合対策</t>
    <rPh sb="0" eb="2">
      <t>コガタ</t>
    </rPh>
    <rPh sb="2" eb="4">
      <t>センパク</t>
    </rPh>
    <rPh sb="4" eb="6">
      <t>リヨウ</t>
    </rPh>
    <rPh sb="6" eb="9">
      <t>テキセイカ</t>
    </rPh>
    <rPh sb="10" eb="11">
      <t>ム</t>
    </rPh>
    <rPh sb="13" eb="15">
      <t>ソウゴウ</t>
    </rPh>
    <rPh sb="15" eb="17">
      <t>タイサク</t>
    </rPh>
    <phoneticPr fontId="8"/>
  </si>
  <si>
    <t>道路分野の海外展開支援に係る経費</t>
  </si>
  <si>
    <t>国際海事機関（ＩＭＯ）分担金</t>
    <rPh sb="0" eb="2">
      <t>コクサイ</t>
    </rPh>
    <rPh sb="2" eb="4">
      <t>カイジ</t>
    </rPh>
    <rPh sb="4" eb="6">
      <t>キカン</t>
    </rPh>
    <rPh sb="11" eb="14">
      <t>ブンタンキン</t>
    </rPh>
    <phoneticPr fontId="8"/>
  </si>
  <si>
    <t>（項）公共交通等安全対策費
　（大事項）公共交通等安全対策に必要な経費
（項）地方運輸行政推進費
　（大事項）公共交通等安全対策に必要な経費</t>
    <rPh sb="37" eb="38">
      <t>コウ</t>
    </rPh>
    <rPh sb="39" eb="41">
      <t>チホウ</t>
    </rPh>
    <rPh sb="41" eb="43">
      <t>ウンユ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13"/>
  </si>
  <si>
    <t>空港等維持運営（空港）</t>
    <rPh sb="0" eb="3">
      <t>クウコウトウ</t>
    </rPh>
    <rPh sb="3" eb="5">
      <t>イジ</t>
    </rPh>
    <rPh sb="5" eb="7">
      <t>ウンエイ</t>
    </rPh>
    <rPh sb="8" eb="10">
      <t>クウコウ</t>
    </rPh>
    <phoneticPr fontId="0"/>
  </si>
  <si>
    <t>航空輸送安全対策</t>
    <rPh sb="0" eb="2">
      <t>コウクウ</t>
    </rPh>
    <rPh sb="2" eb="4">
      <t>ユソウ</t>
    </rPh>
    <rPh sb="4" eb="6">
      <t>アンゼン</t>
    </rPh>
    <rPh sb="6" eb="8">
      <t>タイサク</t>
    </rPh>
    <phoneticPr fontId="0"/>
  </si>
  <si>
    <t>（項）公共交通等安全対策費
　（大事項）公共交通等安全対策に必要な経費
（項）地方航空行政推進費
　（大事項）公共交通等安全対策に必要な経費</t>
    <rPh sb="1" eb="2">
      <t>コウ</t>
    </rPh>
    <rPh sb="3" eb="5">
      <t>コウキョウ</t>
    </rPh>
    <rPh sb="5" eb="7">
      <t>コウツウ</t>
    </rPh>
    <rPh sb="7" eb="8">
      <t>トウ</t>
    </rPh>
    <rPh sb="8" eb="10">
      <t>アンゼン</t>
    </rPh>
    <rPh sb="10" eb="12">
      <t>タイサク</t>
    </rPh>
    <rPh sb="12" eb="13">
      <t>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rPh sb="37" eb="38">
      <t>コウ</t>
    </rPh>
    <rPh sb="39" eb="41">
      <t>チホウ</t>
    </rPh>
    <rPh sb="41" eb="43">
      <t>コウクウ</t>
    </rPh>
    <rPh sb="43" eb="45">
      <t>ギョウセイ</t>
    </rPh>
    <rPh sb="45" eb="47">
      <t>スイシン</t>
    </rPh>
    <rPh sb="47" eb="48">
      <t>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4"/>
  </si>
  <si>
    <r>
      <t>（項）</t>
    </r>
    <r>
      <rPr>
        <sz val="11"/>
        <rFont val="ＭＳ Ｐゴシック"/>
        <family val="3"/>
        <charset val="128"/>
      </rPr>
      <t>独立行政法人自動車技術総合機構運営費
　（大事項）独立行政法人自動車技術総合機構運営費交付金に必要な経費</t>
    </r>
    <rPh sb="3" eb="5">
      <t>ドクリツ</t>
    </rPh>
    <rPh sb="5" eb="7">
      <t>ギョウセイ</t>
    </rPh>
    <rPh sb="7" eb="9">
      <t>ホウジン</t>
    </rPh>
    <rPh sb="12" eb="14">
      <t>ギジュツ</t>
    </rPh>
    <rPh sb="14" eb="16">
      <t>ソウゴウ</t>
    </rPh>
    <rPh sb="16" eb="18">
      <t>キコウ</t>
    </rPh>
    <rPh sb="24" eb="25">
      <t>ダイ</t>
    </rPh>
    <rPh sb="28" eb="30">
      <t>ドクリツ</t>
    </rPh>
    <rPh sb="30" eb="32">
      <t>ギョウセイ</t>
    </rPh>
    <rPh sb="32" eb="34">
      <t>ホウジン</t>
    </rPh>
    <rPh sb="37" eb="39">
      <t>ギジュツ</t>
    </rPh>
    <rPh sb="39" eb="41">
      <t>ソウゴウ</t>
    </rPh>
    <rPh sb="41" eb="43">
      <t>キコウ</t>
    </rPh>
    <phoneticPr fontId="9"/>
  </si>
  <si>
    <t>テーマ別観光による地方誘客事業</t>
    <rPh sb="3" eb="4">
      <t>ベツ</t>
    </rPh>
    <rPh sb="4" eb="6">
      <t>カンコウ</t>
    </rPh>
    <rPh sb="9" eb="11">
      <t>チホウ</t>
    </rPh>
    <rPh sb="11" eb="13">
      <t>ユウキャク</t>
    </rPh>
    <rPh sb="13" eb="15">
      <t>ジギョウ</t>
    </rPh>
    <phoneticPr fontId="4"/>
  </si>
  <si>
    <t>国産旅客機開発に伴う安全性審査方式の導入</t>
    <rPh sb="0" eb="2">
      <t>コクサン</t>
    </rPh>
    <rPh sb="2" eb="5">
      <t>リョカクキ</t>
    </rPh>
    <rPh sb="5" eb="7">
      <t>カイハツ</t>
    </rPh>
    <rPh sb="8" eb="9">
      <t>トモナ</t>
    </rPh>
    <rPh sb="10" eb="13">
      <t>アンゼンセイ</t>
    </rPh>
    <rPh sb="13" eb="15">
      <t>シンサ</t>
    </rPh>
    <rPh sb="15" eb="17">
      <t>ホウシキ</t>
    </rPh>
    <rPh sb="18" eb="20">
      <t>ドウニュウ</t>
    </rPh>
    <phoneticPr fontId="4"/>
  </si>
  <si>
    <t>国際民間航空機関分担金・拠出金</t>
  </si>
  <si>
    <t>操縦士、整備士・製造技術者の養成・確保対策</t>
  </si>
  <si>
    <t>昭和29年度</t>
  </si>
  <si>
    <t>施策名：５-１５　道路交通の安全性を確保・向上する</t>
    <rPh sb="0" eb="2">
      <t>シサク</t>
    </rPh>
    <rPh sb="2" eb="3">
      <t>メイ</t>
    </rPh>
    <rPh sb="9" eb="11">
      <t>ドウロ</t>
    </rPh>
    <rPh sb="11" eb="13">
      <t>コウツウ</t>
    </rPh>
    <rPh sb="14" eb="17">
      <t>アンゼンセイ</t>
    </rPh>
    <rPh sb="18" eb="20">
      <t>カクホ</t>
    </rPh>
    <rPh sb="21" eb="23">
      <t>コウジョウ</t>
    </rPh>
    <phoneticPr fontId="4"/>
  </si>
  <si>
    <t>最先端観光コンテンツインキュベーター事業（国際観光旅客税財源）</t>
    <rPh sb="0" eb="3">
      <t>サイセンタン</t>
    </rPh>
    <rPh sb="3" eb="5">
      <t>カンコウ</t>
    </rPh>
    <rPh sb="18" eb="20">
      <t>ジギョウ</t>
    </rPh>
    <rPh sb="21" eb="23">
      <t>コクサイ</t>
    </rPh>
    <rPh sb="23" eb="25">
      <t>カンコウ</t>
    </rPh>
    <rPh sb="25" eb="27">
      <t>リョカク</t>
    </rPh>
    <rPh sb="27" eb="28">
      <t>ゼイ</t>
    </rPh>
    <rPh sb="28" eb="30">
      <t>ザイゲン</t>
    </rPh>
    <phoneticPr fontId="4"/>
  </si>
  <si>
    <t>（項）道路交通安全対策事業費
　（大事項）道路交通安全対策事業に必要な経費</t>
  </si>
  <si>
    <t>国立研究開発法人海上・港湾・航空技術研究所施設整備費補助金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3">
      <t>シセツ</t>
    </rPh>
    <rPh sb="23" eb="25">
      <t>セイビ</t>
    </rPh>
    <rPh sb="25" eb="26">
      <t>ヒ</t>
    </rPh>
    <rPh sb="26" eb="29">
      <t>ホジョキン</t>
    </rPh>
    <phoneticPr fontId="8"/>
  </si>
  <si>
    <t>マイナンバーカード・マイナポータルと建設キャリアアップシステムの連携推進</t>
  </si>
  <si>
    <t>昭和33年度</t>
    <rPh sb="0" eb="2">
      <t>ショウワ</t>
    </rPh>
    <rPh sb="4" eb="6">
      <t>ネンド</t>
    </rPh>
    <phoneticPr fontId="9"/>
  </si>
  <si>
    <t>（項）道路交通安全対策事業費
　（大事項）道路更新防災対策事業及び維持管理に必要な経費</t>
  </si>
  <si>
    <t>道路事業（補助等）</t>
    <rPh sb="0" eb="2">
      <t>ドウロ</t>
    </rPh>
    <rPh sb="2" eb="4">
      <t>ジギョウ</t>
    </rPh>
    <rPh sb="5" eb="7">
      <t>ホジョ</t>
    </rPh>
    <rPh sb="7" eb="8">
      <t>トウ</t>
    </rPh>
    <phoneticPr fontId="4"/>
  </si>
  <si>
    <t>有料道路事業等</t>
    <rPh sb="0" eb="2">
      <t>ユウリョウ</t>
    </rPh>
    <rPh sb="2" eb="4">
      <t>ドウロ</t>
    </rPh>
    <rPh sb="4" eb="6">
      <t>ジギョウ</t>
    </rPh>
    <rPh sb="6" eb="7">
      <t>トウ</t>
    </rPh>
    <phoneticPr fontId="4"/>
  </si>
  <si>
    <t>終了予定なし</t>
    <rPh sb="0" eb="2">
      <t>シュウリョウ</t>
    </rPh>
    <rPh sb="2" eb="4">
      <t>ヨテイ</t>
    </rPh>
    <phoneticPr fontId="13"/>
  </si>
  <si>
    <t>（項）建設市場整備推進費
（大事項）建設市場の環境整備の推進に必要な経費</t>
  </si>
  <si>
    <t>昭和43年度</t>
    <rPh sb="0" eb="2">
      <t>ショウワ</t>
    </rPh>
    <rPh sb="4" eb="6">
      <t>ネンド</t>
    </rPh>
    <phoneticPr fontId="9"/>
  </si>
  <si>
    <t>道路事業（補助・除雪）</t>
  </si>
  <si>
    <t>（項）整備新幹線整備事業費
　（大事項）整備新幹線整備事業に必要な経費</t>
  </si>
  <si>
    <t>インフラシステム海外展開のための関連基準・事業スキーム等の見える化・透明化の推進に係る調査研究</t>
  </si>
  <si>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9"/>
  </si>
  <si>
    <t>地方空港受入環境整備事業</t>
  </si>
  <si>
    <t>自動走行を含む次世代のＩＴＳ構築に向けた路車協調システムに関する検討</t>
  </si>
  <si>
    <t>自動審査システムの強化による特車通行許可の迅速化に関する検討経費</t>
  </si>
  <si>
    <t>道路構造物のメンテナンスサイクル確立に向けた経費</t>
  </si>
  <si>
    <t>（項）独立行政法人海技教育機構施設整備費
（大事項）独立行政法人海技教育機構施設整備に必要な経費</t>
    <rPh sb="1" eb="2">
      <t>コウ</t>
    </rPh>
    <rPh sb="3" eb="5">
      <t>ドクリツ</t>
    </rPh>
    <rPh sb="5" eb="7">
      <t>ギョウセイ</t>
    </rPh>
    <rPh sb="7" eb="9">
      <t>ホウジン</t>
    </rPh>
    <rPh sb="9" eb="11">
      <t>カイギ</t>
    </rPh>
    <rPh sb="11" eb="13">
      <t>キョウイク</t>
    </rPh>
    <rPh sb="13" eb="15">
      <t>キコウ</t>
    </rPh>
    <rPh sb="15" eb="17">
      <t>シセツ</t>
    </rPh>
    <rPh sb="17" eb="20">
      <t>セイビヒ</t>
    </rPh>
    <rPh sb="22" eb="23">
      <t>ダイ</t>
    </rPh>
    <rPh sb="23" eb="25">
      <t>ジコウ</t>
    </rPh>
    <rPh sb="26" eb="28">
      <t>ドクリツ</t>
    </rPh>
    <rPh sb="28" eb="30">
      <t>ギョウセイ</t>
    </rPh>
    <rPh sb="30" eb="32">
      <t>ホウジン</t>
    </rPh>
    <rPh sb="32" eb="34">
      <t>カイギ</t>
    </rPh>
    <rPh sb="34" eb="36">
      <t>キョウイク</t>
    </rPh>
    <rPh sb="36" eb="38">
      <t>キコウ</t>
    </rPh>
    <rPh sb="38" eb="40">
      <t>シセツ</t>
    </rPh>
    <rPh sb="40" eb="42">
      <t>セイビ</t>
    </rPh>
    <rPh sb="43" eb="45">
      <t>ヒツヨウ</t>
    </rPh>
    <rPh sb="46" eb="48">
      <t>ケイヒ</t>
    </rPh>
    <phoneticPr fontId="13"/>
  </si>
  <si>
    <t>施策名：１１-４２　情報化を推進する</t>
    <rPh sb="0" eb="2">
      <t>シサク</t>
    </rPh>
    <rPh sb="2" eb="3">
      <t>メイ</t>
    </rPh>
    <rPh sb="10" eb="13">
      <t>ジョウホウカ</t>
    </rPh>
    <rPh sb="14" eb="16">
      <t>スイシン</t>
    </rPh>
    <phoneticPr fontId="4"/>
  </si>
  <si>
    <t>ひき逃げ事故等による被害者に対する保障金の支払</t>
  </si>
  <si>
    <t>自動車安全特別会計保障勘定</t>
    <rPh sb="0" eb="3">
      <t>ジドウシャ</t>
    </rPh>
    <rPh sb="3" eb="5">
      <t>アンゼン</t>
    </rPh>
    <rPh sb="5" eb="7">
      <t>トクベツ</t>
    </rPh>
    <rPh sb="7" eb="9">
      <t>カイケイ</t>
    </rPh>
    <rPh sb="9" eb="11">
      <t>ホショウ</t>
    </rPh>
    <rPh sb="11" eb="13">
      <t>カンジョウ</t>
    </rPh>
    <phoneticPr fontId="9"/>
  </si>
  <si>
    <t>昭和42年度</t>
    <rPh sb="0" eb="2">
      <t>ショウワ</t>
    </rPh>
    <rPh sb="4" eb="6">
      <t>ネンド</t>
    </rPh>
    <phoneticPr fontId="9"/>
  </si>
  <si>
    <t>海上運送対策に必要な経費</t>
    <rPh sb="0" eb="2">
      <t>カイジョウ</t>
    </rPh>
    <rPh sb="2" eb="4">
      <t>ウンソウ</t>
    </rPh>
    <rPh sb="4" eb="6">
      <t>タイサク</t>
    </rPh>
    <rPh sb="7" eb="9">
      <t>ヒツヨウ</t>
    </rPh>
    <rPh sb="10" eb="12">
      <t>ケイヒ</t>
    </rPh>
    <phoneticPr fontId="8"/>
  </si>
  <si>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9"/>
  </si>
  <si>
    <t>自動車事故による被害者対策の充実</t>
  </si>
  <si>
    <t>自動車運送事業の安全総合対策事業（事故防止対策支援推進事業）</t>
  </si>
  <si>
    <t>首都圏空港整備事業</t>
    <rPh sb="0" eb="3">
      <t>シュトケン</t>
    </rPh>
    <rPh sb="3" eb="5">
      <t>クウコウ</t>
    </rPh>
    <rPh sb="5" eb="7">
      <t>セイビ</t>
    </rPh>
    <rPh sb="7" eb="9">
      <t>ジギョウ</t>
    </rPh>
    <phoneticPr fontId="0"/>
  </si>
  <si>
    <t>独立行政法人自動車事故対策機構運営費交付金</t>
  </si>
  <si>
    <t>（項）独立行政法人自動車事故対策機構運営費
　（大事項）独立行政法人自動車事故対策機構運営費交付金に必要な経費</t>
    <rPh sb="18" eb="21">
      <t>ウンエイヒ</t>
    </rPh>
    <rPh sb="24" eb="25">
      <t>ダイ</t>
    </rPh>
    <rPh sb="43" eb="46">
      <t>ウンエイヒ</t>
    </rPh>
    <rPh sb="46" eb="49">
      <t>コウフキン</t>
    </rPh>
    <phoneticPr fontId="9"/>
  </si>
  <si>
    <t>独立行政法人自動車事故対策機構施設整備費</t>
  </si>
  <si>
    <t>土地分類及び水に係る基本調査に関する経費</t>
    <rPh sb="0" eb="2">
      <t>トチ</t>
    </rPh>
    <rPh sb="2" eb="4">
      <t>ブンルイ</t>
    </rPh>
    <rPh sb="4" eb="5">
      <t>オヨ</t>
    </rPh>
    <rPh sb="6" eb="7">
      <t>ミズ</t>
    </rPh>
    <rPh sb="8" eb="9">
      <t>カカ</t>
    </rPh>
    <rPh sb="10" eb="12">
      <t>キホン</t>
    </rPh>
    <rPh sb="12" eb="14">
      <t>チョウサ</t>
    </rPh>
    <rPh sb="15" eb="16">
      <t>カン</t>
    </rPh>
    <rPh sb="18" eb="20">
      <t>ケイヒ</t>
    </rPh>
    <phoneticPr fontId="4"/>
  </si>
  <si>
    <t>地理地殻活動の研究に必要な経費</t>
  </si>
  <si>
    <t>（項）独立行政法人自動車事故対策機構施設整備費
　（大事項）独立行政法人自動車事故対策機構施設整備に必要な経費</t>
    <rPh sb="18" eb="20">
      <t>シセツ</t>
    </rPh>
    <rPh sb="20" eb="23">
      <t>セイビヒ</t>
    </rPh>
    <rPh sb="26" eb="27">
      <t>ダイ</t>
    </rPh>
    <phoneticPr fontId="9"/>
  </si>
  <si>
    <t>（項）海事産業市場整備等推進費
（大事項）海事産業の市場環境整備・活性化対策の技術開発に必要な経費</t>
    <rPh sb="1" eb="2">
      <t>コウ</t>
    </rPh>
    <rPh sb="3" eb="5">
      <t>カイジ</t>
    </rPh>
    <rPh sb="5" eb="7">
      <t>サンギョウ</t>
    </rPh>
    <rPh sb="7" eb="9">
      <t>シジョウ</t>
    </rPh>
    <rPh sb="9" eb="12">
      <t>セイビナド</t>
    </rPh>
    <rPh sb="12" eb="14">
      <t>スイシン</t>
    </rPh>
    <rPh sb="14" eb="15">
      <t>ヒ</t>
    </rPh>
    <rPh sb="17" eb="18">
      <t>ダイ</t>
    </rPh>
    <rPh sb="18" eb="20">
      <t>ジコウ</t>
    </rPh>
    <rPh sb="21" eb="23">
      <t>カイジ</t>
    </rPh>
    <rPh sb="23" eb="25">
      <t>サンギョウ</t>
    </rPh>
    <rPh sb="26" eb="28">
      <t>シジョウ</t>
    </rPh>
    <rPh sb="28" eb="30">
      <t>カンキョウ</t>
    </rPh>
    <rPh sb="30" eb="32">
      <t>セイビ</t>
    </rPh>
    <rPh sb="33" eb="36">
      <t>カッセイカ</t>
    </rPh>
    <rPh sb="36" eb="38">
      <t>タイサク</t>
    </rPh>
    <rPh sb="39" eb="41">
      <t>ギジュツ</t>
    </rPh>
    <rPh sb="41" eb="43">
      <t>カイハツ</t>
    </rPh>
    <rPh sb="44" eb="46">
      <t>ヒツヨウ</t>
    </rPh>
    <rPh sb="47" eb="49">
      <t>ケイヒ</t>
    </rPh>
    <phoneticPr fontId="13"/>
  </si>
  <si>
    <t>事業用自動車の重大事故に関する事故調査等機能の強化</t>
    <rPh sb="0" eb="3">
      <t>ジギョウヨウ</t>
    </rPh>
    <rPh sb="3" eb="6">
      <t>ジドウシャ</t>
    </rPh>
    <rPh sb="7" eb="9">
      <t>ジュウダイ</t>
    </rPh>
    <rPh sb="9" eb="11">
      <t>ジコ</t>
    </rPh>
    <rPh sb="12" eb="13">
      <t>カン</t>
    </rPh>
    <rPh sb="15" eb="17">
      <t>ジコ</t>
    </rPh>
    <rPh sb="17" eb="19">
      <t>チョウサ</t>
    </rPh>
    <rPh sb="19" eb="20">
      <t>トウ</t>
    </rPh>
    <rPh sb="20" eb="22">
      <t>キノウ</t>
    </rPh>
    <rPh sb="23" eb="25">
      <t>キョウカ</t>
    </rPh>
    <phoneticPr fontId="4"/>
  </si>
  <si>
    <t>建設職人の安全・健康の確保の推進</t>
    <rPh sb="0" eb="2">
      <t>ケンセツ</t>
    </rPh>
    <rPh sb="2" eb="4">
      <t>ショクニン</t>
    </rPh>
    <rPh sb="5" eb="7">
      <t>アンゼン</t>
    </rPh>
    <rPh sb="8" eb="10">
      <t>ケンコウ</t>
    </rPh>
    <rPh sb="11" eb="13">
      <t>カクホ</t>
    </rPh>
    <rPh sb="14" eb="16">
      <t>スイシン</t>
    </rPh>
    <phoneticPr fontId="4"/>
  </si>
  <si>
    <t>施策名：５-１７　自動車の安全性を高める</t>
    <rPh sb="0" eb="2">
      <t>シサク</t>
    </rPh>
    <rPh sb="2" eb="3">
      <t>メイ</t>
    </rPh>
    <rPh sb="9" eb="12">
      <t>ジドウシャ</t>
    </rPh>
    <rPh sb="13" eb="16">
      <t>アンゼンセイ</t>
    </rPh>
    <rPh sb="17" eb="18">
      <t>タカ</t>
    </rPh>
    <phoneticPr fontId="4"/>
  </si>
  <si>
    <t>車両の安全対策</t>
  </si>
  <si>
    <t>昭和39年度</t>
    <rPh sb="0" eb="2">
      <t>ショウワ</t>
    </rPh>
    <rPh sb="4" eb="6">
      <t>ネンド</t>
    </rPh>
    <phoneticPr fontId="9"/>
  </si>
  <si>
    <t>国土技術政策総合研究所（横須賀）</t>
    <rPh sb="0" eb="2">
      <t>コクド</t>
    </rPh>
    <rPh sb="2" eb="4">
      <t>ギジュツ</t>
    </rPh>
    <rPh sb="4" eb="6">
      <t>セイサク</t>
    </rPh>
    <rPh sb="6" eb="8">
      <t>ソウゴウ</t>
    </rPh>
    <rPh sb="8" eb="11">
      <t>ケンキュウショ</t>
    </rPh>
    <phoneticPr fontId="4"/>
  </si>
  <si>
    <t>（項）技術研究開発推進費
　（大事項）地理地殻活動の研究に必要な経費</t>
  </si>
  <si>
    <t>（項）業務取扱費
　（大事項）車両の安全対策に必要な経費</t>
    <rPh sb="11" eb="12">
      <t>ダイ</t>
    </rPh>
    <phoneticPr fontId="9"/>
  </si>
  <si>
    <t>独立行政法人自動車技術総合機構運営費交付金</t>
    <rPh sb="0" eb="2">
      <t>ドクリツ</t>
    </rPh>
    <rPh sb="2" eb="4">
      <t>ギョウセイ</t>
    </rPh>
    <rPh sb="4" eb="6">
      <t>ホウジン</t>
    </rPh>
    <rPh sb="9" eb="11">
      <t>ギジュツ</t>
    </rPh>
    <rPh sb="11" eb="13">
      <t>ソウゴウ</t>
    </rPh>
    <rPh sb="13" eb="15">
      <t>キコウ</t>
    </rPh>
    <phoneticPr fontId="4"/>
  </si>
  <si>
    <t>自動車安全特別会計自動車検査登録勘定</t>
  </si>
  <si>
    <r>
      <t>（項）</t>
    </r>
    <r>
      <rPr>
        <sz val="11"/>
        <rFont val="ＭＳ Ｐゴシック"/>
        <family val="3"/>
        <charset val="128"/>
      </rPr>
      <t>独立行政法人自動車技術総合機構施設整備費
　（大事項）独立行政法人自動車技術総合機構施設整備に必要な経費</t>
    </r>
    <rPh sb="3" eb="5">
      <t>ドクリツ</t>
    </rPh>
    <rPh sb="5" eb="7">
      <t>ギョウセイ</t>
    </rPh>
    <rPh sb="7" eb="9">
      <t>ホウジン</t>
    </rPh>
    <rPh sb="12" eb="14">
      <t>ギジュツ</t>
    </rPh>
    <rPh sb="14" eb="16">
      <t>ソウゴウ</t>
    </rPh>
    <rPh sb="16" eb="18">
      <t>キコウ</t>
    </rPh>
    <rPh sb="26" eb="27">
      <t>ダイ</t>
    </rPh>
    <rPh sb="30" eb="32">
      <t>ドクリツ</t>
    </rPh>
    <rPh sb="32" eb="34">
      <t>ギョウセイ</t>
    </rPh>
    <rPh sb="34" eb="36">
      <t>ホウジン</t>
    </rPh>
    <rPh sb="39" eb="41">
      <t>ギジュツ</t>
    </rPh>
    <rPh sb="41" eb="43">
      <t>ソウゴウ</t>
    </rPh>
    <rPh sb="43" eb="45">
      <t>キコウ</t>
    </rPh>
    <phoneticPr fontId="9"/>
  </si>
  <si>
    <t>施策名：５-１８　船舶交通の安全と海上の治安を確保する</t>
    <rPh sb="0" eb="2">
      <t>シサク</t>
    </rPh>
    <rPh sb="2" eb="3">
      <t>メイ</t>
    </rPh>
    <rPh sb="9" eb="11">
      <t>センパク</t>
    </rPh>
    <rPh sb="11" eb="13">
      <t>コウツウ</t>
    </rPh>
    <rPh sb="14" eb="16">
      <t>アンゼン</t>
    </rPh>
    <rPh sb="17" eb="19">
      <t>カイジョウ</t>
    </rPh>
    <rPh sb="20" eb="22">
      <t>チアン</t>
    </rPh>
    <rPh sb="23" eb="25">
      <t>カクホ</t>
    </rPh>
    <phoneticPr fontId="4"/>
  </si>
  <si>
    <t>海難審判に必要な経費</t>
    <rPh sb="0" eb="2">
      <t>カイナン</t>
    </rPh>
    <rPh sb="2" eb="4">
      <t>シンパン</t>
    </rPh>
    <rPh sb="5" eb="7">
      <t>ヒツヨウ</t>
    </rPh>
    <rPh sb="8" eb="10">
      <t>ケイヒ</t>
    </rPh>
    <phoneticPr fontId="4"/>
  </si>
  <si>
    <t>航路標識整備事業費</t>
    <rPh sb="0" eb="2">
      <t>コウロ</t>
    </rPh>
    <rPh sb="2" eb="4">
      <t>ヒョウシキ</t>
    </rPh>
    <rPh sb="4" eb="6">
      <t>セイビ</t>
    </rPh>
    <rPh sb="6" eb="9">
      <t>ジギョウヒ</t>
    </rPh>
    <phoneticPr fontId="4"/>
  </si>
  <si>
    <t>京都御苑訪日外国人観光促進事業（国際観光旅客税財源）</t>
    <rPh sb="0" eb="4">
      <t>キョウトギョエン</t>
    </rPh>
    <rPh sb="4" eb="6">
      <t>ホウニチ</t>
    </rPh>
    <rPh sb="6" eb="8">
      <t>ガイコク</t>
    </rPh>
    <rPh sb="8" eb="9">
      <t>ジン</t>
    </rPh>
    <rPh sb="9" eb="11">
      <t>カンコウ</t>
    </rPh>
    <rPh sb="11" eb="13">
      <t>ソクシン</t>
    </rPh>
    <rPh sb="13" eb="15">
      <t>ジギョウ</t>
    </rPh>
    <phoneticPr fontId="4"/>
  </si>
  <si>
    <t>昭和23年度</t>
    <rPh sb="0" eb="2">
      <t>ショウワ</t>
    </rPh>
    <rPh sb="4" eb="6">
      <t>ネンド</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</si>
  <si>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5">
      <t>ジギョウ</t>
    </rPh>
    <rPh sb="15" eb="16">
      <t>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</si>
  <si>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(項）船舶建造費
（大事項）船舶建造に必要な経費</t>
    <rPh sb="1" eb="2">
      <t>コウ</t>
    </rPh>
    <rPh sb="3" eb="5">
      <t>センパク</t>
    </rPh>
    <rPh sb="5" eb="8">
      <t>ケンゾウヒ</t>
    </rPh>
    <rPh sb="10" eb="12">
      <t>ダイジ</t>
    </rPh>
    <rPh sb="12" eb="13">
      <t>コウ</t>
    </rPh>
    <rPh sb="14" eb="16">
      <t>センパク</t>
    </rPh>
    <rPh sb="16" eb="18">
      <t>ケンゾウ</t>
    </rPh>
    <rPh sb="19" eb="21">
      <t>ヒツヨウ</t>
    </rPh>
    <rPh sb="22" eb="24">
      <t>ケイヒ</t>
    </rPh>
    <phoneticPr fontId="4"/>
  </si>
  <si>
    <t>（項）船舶交通安全及海上治安対策費
（大事項）船舶交通安全及び治安対策に必要な経費</t>
    <rPh sb="1" eb="2">
      <t>コウ</t>
    </rPh>
    <rPh sb="3" eb="5">
      <t>センパク</t>
    </rPh>
    <rPh sb="5" eb="7">
      <t>コウツウ</t>
    </rPh>
    <rPh sb="7" eb="9">
      <t>アンゼン</t>
    </rPh>
    <rPh sb="9" eb="10">
      <t>オヨ</t>
    </rPh>
    <rPh sb="10" eb="12">
      <t>カイジョウ</t>
    </rPh>
    <rPh sb="12" eb="14">
      <t>チアン</t>
    </rPh>
    <rPh sb="14" eb="17">
      <t>タイサクヒ</t>
    </rPh>
    <rPh sb="19" eb="20">
      <t>ダイ</t>
    </rPh>
    <rPh sb="20" eb="22">
      <t>ジコウ</t>
    </rPh>
    <rPh sb="23" eb="25">
      <t>センパク</t>
    </rPh>
    <rPh sb="25" eb="27">
      <t>コウツウ</t>
    </rPh>
    <rPh sb="27" eb="29">
      <t>アンゼン</t>
    </rPh>
    <rPh sb="29" eb="30">
      <t>オヨ</t>
    </rPh>
    <rPh sb="31" eb="33">
      <t>チアン</t>
    </rPh>
    <rPh sb="33" eb="35">
      <t>タイサク</t>
    </rPh>
    <rPh sb="36" eb="38">
      <t>ヒツヨウ</t>
    </rPh>
    <rPh sb="39" eb="41">
      <t>ケイヒ</t>
    </rPh>
    <phoneticPr fontId="4"/>
  </si>
  <si>
    <t>巡視船艇の運航に関する経費</t>
  </si>
  <si>
    <t>航空機の運航に関する経費</t>
    <rPh sb="1" eb="2">
      <t>ジュンコウ</t>
    </rPh>
    <rPh sb="4" eb="6">
      <t>ウンコウ</t>
    </rPh>
    <rPh sb="7" eb="8">
      <t>カン</t>
    </rPh>
    <rPh sb="10" eb="12">
      <t>ケイヒ</t>
    </rPh>
    <phoneticPr fontId="4"/>
  </si>
  <si>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4"/>
  </si>
  <si>
    <t>環境・防災体制の整備に関する経費</t>
    <rPh sb="0" eb="2">
      <t>カンキョウ</t>
    </rPh>
    <rPh sb="3" eb="5">
      <t>ボウサイ</t>
    </rPh>
    <rPh sb="5" eb="7">
      <t>タイセイ</t>
    </rPh>
    <rPh sb="8" eb="10">
      <t>セイビ</t>
    </rPh>
    <rPh sb="11" eb="12">
      <t>カン</t>
    </rPh>
    <rPh sb="14" eb="16">
      <t>ケイヒ</t>
    </rPh>
    <phoneticPr fontId="4"/>
  </si>
  <si>
    <t>地方の入札契約改善推進事業</t>
  </si>
  <si>
    <t>海上交通安全に関する経費</t>
    <rPh sb="0" eb="2">
      <t>カイジョウ</t>
    </rPh>
    <rPh sb="2" eb="4">
      <t>コウツウ</t>
    </rPh>
    <rPh sb="4" eb="6">
      <t>アンゼン</t>
    </rPh>
    <rPh sb="7" eb="8">
      <t>カン</t>
    </rPh>
    <rPh sb="10" eb="12">
      <t>ケイヒ</t>
    </rPh>
    <phoneticPr fontId="4"/>
  </si>
  <si>
    <t>海洋情報に関する経費</t>
    <rPh sb="0" eb="2">
      <t>カイヨウ</t>
    </rPh>
    <rPh sb="2" eb="4">
      <t>ジョウホウ</t>
    </rPh>
    <rPh sb="5" eb="6">
      <t>カン</t>
    </rPh>
    <rPh sb="8" eb="10">
      <t>ケイヒ</t>
    </rPh>
    <phoneticPr fontId="4"/>
  </si>
  <si>
    <t>海洋調査に関する経費</t>
    <rPh sb="0" eb="2">
      <t>カイヨウ</t>
    </rPh>
    <rPh sb="2" eb="4">
      <t>チョウサ</t>
    </rPh>
    <rPh sb="5" eb="6">
      <t>カン</t>
    </rPh>
    <rPh sb="8" eb="10">
      <t>ケイヒ</t>
    </rPh>
    <phoneticPr fontId="4"/>
  </si>
  <si>
    <t>総合交通体系整備推進費</t>
    <rPh sb="0" eb="2">
      <t>ソウゴウ</t>
    </rPh>
    <rPh sb="2" eb="4">
      <t>コウツウ</t>
    </rPh>
    <rPh sb="4" eb="6">
      <t>タイケイ</t>
    </rPh>
    <rPh sb="6" eb="8">
      <t>セイビ</t>
    </rPh>
    <rPh sb="8" eb="10">
      <t>スイシン</t>
    </rPh>
    <rPh sb="10" eb="11">
      <t>ヒ</t>
    </rPh>
    <phoneticPr fontId="0"/>
  </si>
  <si>
    <t>船舶交通安全の基盤整備に関する経費</t>
    <rPh sb="0" eb="2">
      <t>センパク</t>
    </rPh>
    <rPh sb="2" eb="4">
      <t>コウツウ</t>
    </rPh>
    <rPh sb="4" eb="6">
      <t>アンゼン</t>
    </rPh>
    <rPh sb="7" eb="9">
      <t>キバン</t>
    </rPh>
    <rPh sb="9" eb="11">
      <t>セイビ</t>
    </rPh>
    <rPh sb="12" eb="13">
      <t>カン</t>
    </rPh>
    <rPh sb="15" eb="17">
      <t>ケイヒ</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</si>
  <si>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6">
      <t>ジギョウヒ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</si>
  <si>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施策名：６-１９　海上物流基盤の強化等総合的な物流体系整備の推進、みなとの振興、安定的な国際海上輸送の確保を推進する</t>
    <rPh sb="0" eb="2">
      <t>シサク</t>
    </rPh>
    <rPh sb="2" eb="3">
      <t>メイ</t>
    </rPh>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4"/>
  </si>
  <si>
    <t>災害に強い物流システム構築事業</t>
  </si>
  <si>
    <t>平成23年度</t>
    <rPh sb="0" eb="2">
      <t>ヘイセイ</t>
    </rPh>
    <phoneticPr fontId="9"/>
  </si>
  <si>
    <t>（項）総合的物流体系整備推進費
　（大事項）総合的物流体系整備の推進に必要な経費
（項）地方運輸行政推進費
　（大事項）総合的物流体系整備の推進に必要な経費</t>
    <rPh sb="1" eb="2">
      <t>コウ</t>
    </rPh>
    <rPh sb="18" eb="21">
      <t>ダイジコウ</t>
    </rPh>
    <rPh sb="42" eb="43">
      <t>コウ</t>
    </rPh>
    <rPh sb="56" eb="59">
      <t>ダイジコウ</t>
    </rPh>
    <phoneticPr fontId="13"/>
  </si>
  <si>
    <t>施策名：８-２６　鉄道網を充実・活性化させる</t>
    <rPh sb="0" eb="2">
      <t>シサク</t>
    </rPh>
    <rPh sb="2" eb="3">
      <t>メイ</t>
    </rPh>
    <rPh sb="9" eb="12">
      <t>テツドウモウ</t>
    </rPh>
    <rPh sb="13" eb="15">
      <t>ジュウジツ</t>
    </rPh>
    <rPh sb="16" eb="19">
      <t>カッセイカ</t>
    </rPh>
    <phoneticPr fontId="4"/>
  </si>
  <si>
    <t>マラッカ・シンガポール海峡等航行安全対策</t>
    <rPh sb="13" eb="14">
      <t>トウ</t>
    </rPh>
    <phoneticPr fontId="4"/>
  </si>
  <si>
    <t>（項）総合的物流体系整備推進費
　（大事項）総合的物流体系整備の推進に必要な経費</t>
    <rPh sb="1" eb="2">
      <t>コウ</t>
    </rPh>
    <rPh sb="18" eb="21">
      <t>ダイジコウ</t>
    </rPh>
    <phoneticPr fontId="13"/>
  </si>
  <si>
    <t>（項）国土調査費
　（大事項）国土調査に必要な経費</t>
    <rPh sb="1" eb="2">
      <t>コウ</t>
    </rPh>
    <rPh sb="3" eb="5">
      <t>コクド</t>
    </rPh>
    <rPh sb="5" eb="8">
      <t>チョウサヒ</t>
    </rPh>
    <rPh sb="11" eb="13">
      <t>ダイジ</t>
    </rPh>
    <rPh sb="13" eb="14">
      <t>コウ</t>
    </rPh>
    <rPh sb="15" eb="17">
      <t>コクド</t>
    </rPh>
    <rPh sb="17" eb="19">
      <t>チョウサ</t>
    </rPh>
    <rPh sb="20" eb="22">
      <t>ヒツヨウ</t>
    </rPh>
    <rPh sb="23" eb="25">
      <t>ケイヒ</t>
    </rPh>
    <phoneticPr fontId="4"/>
  </si>
  <si>
    <t>平成29年度</t>
    <rPh sb="0" eb="2">
      <t>ヘイセイ</t>
    </rPh>
    <rPh sb="4" eb="6">
      <t>ネンド</t>
    </rPh>
    <phoneticPr fontId="13"/>
  </si>
  <si>
    <t>データ利活用による建設生産システム効率化検討経費</t>
  </si>
  <si>
    <t>（項）総合的物流体系整備推進費
　（大事項）総合的物流体系整備の推進に必要な経費</t>
  </si>
  <si>
    <t>港湾整備事業</t>
    <rPh sb="0" eb="2">
      <t>コウワン</t>
    </rPh>
    <rPh sb="2" eb="4">
      <t>セイビ</t>
    </rPh>
    <rPh sb="4" eb="6">
      <t>ジギョウ</t>
    </rPh>
    <phoneticPr fontId="0"/>
  </si>
  <si>
    <t>港湾局</t>
    <rPh sb="0" eb="2">
      <t>コウワン</t>
    </rPh>
    <rPh sb="2" eb="3">
      <t>キョク</t>
    </rPh>
    <phoneticPr fontId="7"/>
  </si>
  <si>
    <t>（項）港湾整備事業（大事項）港湾事業に必要な経費
（項）エネルギー・鉄鋼港湾施設工事費（大事項）エネルギー・鉄鋼港湾施設工事に必要な経費</t>
    <rPh sb="1" eb="2">
      <t>コウ</t>
    </rPh>
    <rPh sb="3" eb="5">
      <t>コウワン</t>
    </rPh>
    <rPh sb="5" eb="7">
      <t>セイビ</t>
    </rPh>
    <rPh sb="7" eb="9">
      <t>ジギョウ</t>
    </rPh>
    <rPh sb="10" eb="12">
      <t>ダイジ</t>
    </rPh>
    <rPh sb="12" eb="13">
      <t>コウ</t>
    </rPh>
    <rPh sb="14" eb="16">
      <t>コウワン</t>
    </rPh>
    <rPh sb="16" eb="18">
      <t>ジギョウ</t>
    </rPh>
    <rPh sb="19" eb="21">
      <t>ヒツヨウ</t>
    </rPh>
    <rPh sb="22" eb="24">
      <t>ケイヒ</t>
    </rPh>
    <rPh sb="26" eb="27">
      <t>コウ</t>
    </rPh>
    <rPh sb="34" eb="36">
      <t>テッコウ</t>
    </rPh>
    <rPh sb="36" eb="38">
      <t>コウワン</t>
    </rPh>
    <rPh sb="38" eb="40">
      <t>シセツ</t>
    </rPh>
    <rPh sb="40" eb="42">
      <t>コウジ</t>
    </rPh>
    <rPh sb="42" eb="43">
      <t>ヒ</t>
    </rPh>
    <rPh sb="44" eb="46">
      <t>ダイジ</t>
    </rPh>
    <rPh sb="46" eb="47">
      <t>コウ</t>
    </rPh>
    <rPh sb="54" eb="56">
      <t>テッコウ</t>
    </rPh>
    <rPh sb="56" eb="58">
      <t>コウワン</t>
    </rPh>
    <rPh sb="58" eb="60">
      <t>シセツ</t>
    </rPh>
    <rPh sb="60" eb="62">
      <t>コウジ</t>
    </rPh>
    <rPh sb="63" eb="65">
      <t>ヒツヨウ</t>
    </rPh>
    <rPh sb="66" eb="68">
      <t>ケイヒ</t>
    </rPh>
    <phoneticPr fontId="4"/>
  </si>
  <si>
    <t>改正SOLAS条約等を踏まえた総合的な港湾保安対策</t>
  </si>
  <si>
    <t>平成17年度</t>
    <rPh sb="0" eb="2">
      <t>ヘイセイ</t>
    </rPh>
    <rPh sb="4" eb="6">
      <t>ネンド</t>
    </rPh>
    <phoneticPr fontId="4"/>
  </si>
  <si>
    <t>昭和26年度</t>
    <rPh sb="0" eb="2">
      <t>ショウワ</t>
    </rPh>
    <rPh sb="4" eb="5">
      <t>ネン</t>
    </rPh>
    <rPh sb="5" eb="6">
      <t>ド</t>
    </rPh>
    <phoneticPr fontId="4"/>
  </si>
  <si>
    <t>（項）総合的物流体系整備推進費（大事項）総合的物流体系整備の推進に必要な経費
（項）地方整備局共通費（大事項）地方整備局一般行政に必要な経費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rPh sb="40" eb="41">
      <t>コウ</t>
    </rPh>
    <rPh sb="42" eb="44">
      <t>チホウ</t>
    </rPh>
    <rPh sb="44" eb="47">
      <t>セイビキョク</t>
    </rPh>
    <rPh sb="47" eb="50">
      <t>キョウツウヒ</t>
    </rPh>
    <rPh sb="51" eb="53">
      <t>ダイジ</t>
    </rPh>
    <rPh sb="53" eb="54">
      <t>コウ</t>
    </rPh>
    <rPh sb="55" eb="57">
      <t>チホウ</t>
    </rPh>
    <rPh sb="57" eb="60">
      <t>セイビキョク</t>
    </rPh>
    <rPh sb="60" eb="62">
      <t>イッパン</t>
    </rPh>
    <rPh sb="62" eb="64">
      <t>ギョウセイ</t>
    </rPh>
    <rPh sb="65" eb="67">
      <t>ヒツヨウ</t>
    </rPh>
    <rPh sb="68" eb="70">
      <t>ケイヒ</t>
    </rPh>
    <phoneticPr fontId="4"/>
  </si>
  <si>
    <t>国営公園等事業【053再掲】</t>
    <rPh sb="0" eb="2">
      <t>コクエイ</t>
    </rPh>
    <rPh sb="2" eb="4">
      <t>コウエン</t>
    </rPh>
    <rPh sb="4" eb="5">
      <t>トウ</t>
    </rPh>
    <rPh sb="5" eb="7">
      <t>ジギョウ</t>
    </rPh>
    <rPh sb="11" eb="13">
      <t>サイケイ</t>
    </rPh>
    <phoneticPr fontId="20"/>
  </si>
  <si>
    <t>港湾広域防災拠点支援施設の維持管理に必要な経費</t>
  </si>
  <si>
    <t>国際物流競争力強化に対応した情報ネットワーク構築等経費</t>
    <rPh sb="0" eb="2">
      <t>コクサイ</t>
    </rPh>
    <rPh sb="2" eb="4">
      <t>ブツリュウ</t>
    </rPh>
    <rPh sb="4" eb="7">
      <t>キョウソウリョク</t>
    </rPh>
    <rPh sb="7" eb="9">
      <t>キョウカ</t>
    </rPh>
    <rPh sb="10" eb="12">
      <t>タイオウ</t>
    </rPh>
    <rPh sb="14" eb="16">
      <t>ジョウホウ</t>
    </rPh>
    <rPh sb="22" eb="25">
      <t>コウチクナド</t>
    </rPh>
    <rPh sb="25" eb="27">
      <t>ケイヒ</t>
    </rPh>
    <phoneticPr fontId="4"/>
  </si>
  <si>
    <t>国際戦略港湾競争力強化対策事業</t>
  </si>
  <si>
    <t>都市鉄道整備事業</t>
    <rPh sb="0" eb="2">
      <t>トシ</t>
    </rPh>
    <rPh sb="2" eb="4">
      <t>テツドウ</t>
    </rPh>
    <rPh sb="4" eb="6">
      <t>セイビ</t>
    </rPh>
    <rPh sb="6" eb="8">
      <t>ジギョウ</t>
    </rPh>
    <phoneticPr fontId="24"/>
  </si>
  <si>
    <t>ＡＩターミナル高度化実証事業</t>
    <rPh sb="7" eb="10">
      <t>コウドカ</t>
    </rPh>
    <rPh sb="10" eb="12">
      <t>ジッショウ</t>
    </rPh>
    <rPh sb="12" eb="14">
      <t>ジギョウ</t>
    </rPh>
    <phoneticPr fontId="4"/>
  </si>
  <si>
    <t>施策名：６-２０　観光立国を推進する</t>
    <rPh sb="0" eb="2">
      <t>シサク</t>
    </rPh>
    <rPh sb="2" eb="3">
      <t>メイ</t>
    </rPh>
    <rPh sb="9" eb="11">
      <t>カンコウ</t>
    </rPh>
    <rPh sb="11" eb="13">
      <t>リッコク</t>
    </rPh>
    <rPh sb="14" eb="16">
      <t>スイシン</t>
    </rPh>
    <phoneticPr fontId="4"/>
  </si>
  <si>
    <t>昭和53年度</t>
    <rPh sb="0" eb="2">
      <t>ショウワ</t>
    </rPh>
    <rPh sb="4" eb="5">
      <t>ネン</t>
    </rPh>
    <rPh sb="5" eb="6">
      <t>ド</t>
    </rPh>
    <phoneticPr fontId="9"/>
  </si>
  <si>
    <t>観光庁</t>
    <rPh sb="0" eb="2">
      <t>カンコウ</t>
    </rPh>
    <rPh sb="2" eb="3">
      <t>チョウ</t>
    </rPh>
    <phoneticPr fontId="4"/>
  </si>
  <si>
    <t>（項）地域公共交通維持・活性化推進費
　（大事項）地域公共交通の維持・活性化の推進に必要な経費
（項）地方運輸行政推進費
　（大事項）地域公共交通の維持・活性化の推進に必要な経費</t>
  </si>
  <si>
    <t>観光連絡調整経費</t>
    <rPh sb="0" eb="2">
      <t>カンコウ</t>
    </rPh>
    <rPh sb="2" eb="4">
      <t>レンラク</t>
    </rPh>
    <rPh sb="4" eb="6">
      <t>チョウセイ</t>
    </rPh>
    <rPh sb="6" eb="8">
      <t>ケイヒ</t>
    </rPh>
    <phoneticPr fontId="4"/>
  </si>
  <si>
    <t>通訳ガイド制度の充実・強化</t>
    <rPh sb="0" eb="2">
      <t>ツウヤク</t>
    </rPh>
    <rPh sb="5" eb="7">
      <t>セイド</t>
    </rPh>
    <rPh sb="8" eb="10">
      <t>ジュウジツ</t>
    </rPh>
    <rPh sb="11" eb="13">
      <t>キョウカ</t>
    </rPh>
    <phoneticPr fontId="4"/>
  </si>
  <si>
    <t>ユニバーサルツーリズム促進事業</t>
    <rPh sb="11" eb="13">
      <t>ソクシン</t>
    </rPh>
    <rPh sb="13" eb="15">
      <t>ジギョウ</t>
    </rPh>
    <phoneticPr fontId="4"/>
  </si>
  <si>
    <t>観光人材育成支援事業</t>
    <rPh sb="0" eb="2">
      <t>カンコウ</t>
    </rPh>
    <rPh sb="2" eb="4">
      <t>ジンザイ</t>
    </rPh>
    <rPh sb="4" eb="6">
      <t>イクセイ</t>
    </rPh>
    <rPh sb="6" eb="8">
      <t>シエン</t>
    </rPh>
    <rPh sb="8" eb="10">
      <t>ジギョウ</t>
    </rPh>
    <phoneticPr fontId="4"/>
  </si>
  <si>
    <t>用地取得の円滑・迅速化と用地補償の適正化に関する検討経費</t>
    <rPh sb="0" eb="2">
      <t>ヨウチ</t>
    </rPh>
    <rPh sb="2" eb="4">
      <t>シュトク</t>
    </rPh>
    <rPh sb="5" eb="7">
      <t>エンカツ</t>
    </rPh>
    <rPh sb="8" eb="11">
      <t>ジンソクカ</t>
    </rPh>
    <rPh sb="12" eb="14">
      <t>ヨウチ</t>
    </rPh>
    <rPh sb="14" eb="16">
      <t>ホショウ</t>
    </rPh>
    <rPh sb="17" eb="20">
      <t>テキセイカ</t>
    </rPh>
    <rPh sb="21" eb="22">
      <t>カン</t>
    </rPh>
    <rPh sb="24" eb="26">
      <t>ケントウ</t>
    </rPh>
    <rPh sb="26" eb="28">
      <t>ケイヒ</t>
    </rPh>
    <phoneticPr fontId="0"/>
  </si>
  <si>
    <t>健全な民泊サービスの普及</t>
    <rPh sb="0" eb="2">
      <t>ケンゼン</t>
    </rPh>
    <rPh sb="3" eb="5">
      <t>ミンパク</t>
    </rPh>
    <rPh sb="10" eb="12">
      <t>フキュウ</t>
    </rPh>
    <phoneticPr fontId="4"/>
  </si>
  <si>
    <t>北海道局</t>
    <rPh sb="0" eb="3">
      <t>ホッカイドウ</t>
    </rPh>
    <rPh sb="3" eb="4">
      <t>キョク</t>
    </rPh>
    <phoneticPr fontId="7"/>
  </si>
  <si>
    <t>宿泊施設における生産性向上</t>
    <rPh sb="0" eb="2">
      <t>シュクハク</t>
    </rPh>
    <rPh sb="2" eb="4">
      <t>シセツ</t>
    </rPh>
    <rPh sb="8" eb="11">
      <t>セイサンセイ</t>
    </rPh>
    <rPh sb="11" eb="13">
      <t>コウジョウ</t>
    </rPh>
    <phoneticPr fontId="4"/>
  </si>
  <si>
    <t>地域観光資源の多言語解説整備支援事業（国際観光旅客税財源）</t>
    <rPh sb="0" eb="2">
      <t>チイキ</t>
    </rPh>
    <rPh sb="2" eb="4">
      <t>カンコウ</t>
    </rPh>
    <rPh sb="4" eb="6">
      <t>シゲン</t>
    </rPh>
    <rPh sb="7" eb="10">
      <t>タゲンゴ</t>
    </rPh>
    <rPh sb="10" eb="12">
      <t>カイセツ</t>
    </rPh>
    <rPh sb="12" eb="14">
      <t>セイビ</t>
    </rPh>
    <rPh sb="14" eb="16">
      <t>シエン</t>
    </rPh>
    <rPh sb="16" eb="18">
      <t>ジギョウ</t>
    </rPh>
    <rPh sb="19" eb="21">
      <t>コクサイ</t>
    </rPh>
    <rPh sb="21" eb="23">
      <t>カンコウ</t>
    </rPh>
    <rPh sb="23" eb="25">
      <t>リョカク</t>
    </rPh>
    <rPh sb="25" eb="26">
      <t>ゼイ</t>
    </rPh>
    <rPh sb="26" eb="28">
      <t>ザイゲン</t>
    </rPh>
    <phoneticPr fontId="4"/>
  </si>
  <si>
    <t>鉄道整備等基礎調査</t>
    <rPh sb="0" eb="2">
      <t>テツドウ</t>
    </rPh>
    <rPh sb="2" eb="4">
      <t>セイビ</t>
    </rPh>
    <rPh sb="4" eb="5">
      <t>トウ</t>
    </rPh>
    <rPh sb="5" eb="7">
      <t>キソ</t>
    </rPh>
    <rPh sb="7" eb="9">
      <t>チョウサ</t>
    </rPh>
    <phoneticPr fontId="24"/>
  </si>
  <si>
    <t>旅行安全情報共有プラットフォームを通じた旅行者の安全の確保（国際観光旅客税財源）</t>
    <rPh sb="0" eb="2">
      <t>リョコウ</t>
    </rPh>
    <rPh sb="2" eb="4">
      <t>アンゼン</t>
    </rPh>
    <rPh sb="4" eb="6">
      <t>ジョウホウ</t>
    </rPh>
    <rPh sb="6" eb="8">
      <t>キョウユウ</t>
    </rPh>
    <rPh sb="17" eb="18">
      <t>ツウ</t>
    </rPh>
    <rPh sb="20" eb="23">
      <t>リョコウシャ</t>
    </rPh>
    <rPh sb="24" eb="26">
      <t>アンゼン</t>
    </rPh>
    <rPh sb="27" eb="29">
      <t>カクホ</t>
    </rPh>
    <rPh sb="30" eb="32">
      <t>コクサイ</t>
    </rPh>
    <rPh sb="32" eb="34">
      <t>カンコウ</t>
    </rPh>
    <rPh sb="34" eb="36">
      <t>リョカク</t>
    </rPh>
    <rPh sb="36" eb="37">
      <t>ゼイ</t>
    </rPh>
    <rPh sb="37" eb="39">
      <t>ザイゲン</t>
    </rPh>
    <phoneticPr fontId="4"/>
  </si>
  <si>
    <t>ＡＩ（人工知能）等導入による旅行サービスの高度化事業</t>
    <rPh sb="3" eb="5">
      <t>ジンコウ</t>
    </rPh>
    <rPh sb="5" eb="7">
      <t>チノウ</t>
    </rPh>
    <rPh sb="8" eb="9">
      <t>トウ</t>
    </rPh>
    <rPh sb="9" eb="11">
      <t>ドウニュウ</t>
    </rPh>
    <rPh sb="14" eb="16">
      <t>リョコウ</t>
    </rPh>
    <rPh sb="21" eb="24">
      <t>コウドカ</t>
    </rPh>
    <rPh sb="24" eb="26">
      <t>ジギョウ</t>
    </rPh>
    <phoneticPr fontId="4"/>
  </si>
  <si>
    <t>円滑な出入国の環境整備（国際観光旅客税財源）</t>
    <rPh sb="0" eb="2">
      <t>エンカツ</t>
    </rPh>
    <rPh sb="3" eb="6">
      <t>シュツニュウコク</t>
    </rPh>
    <rPh sb="7" eb="9">
      <t>カンキョウ</t>
    </rPh>
    <rPh sb="9" eb="11">
      <t>セイビ</t>
    </rPh>
    <rPh sb="12" eb="14">
      <t>コクサイ</t>
    </rPh>
    <rPh sb="14" eb="16">
      <t>カンコウ</t>
    </rPh>
    <rPh sb="16" eb="18">
      <t>リョカク</t>
    </rPh>
    <rPh sb="18" eb="19">
      <t>ゼイ</t>
    </rPh>
    <rPh sb="19" eb="21">
      <t>ザイゲン</t>
    </rPh>
    <phoneticPr fontId="4"/>
  </si>
  <si>
    <t>円滑な通関等の環境整備（国際観光旅客税財源）</t>
    <rPh sb="0" eb="2">
      <t>エンカツ</t>
    </rPh>
    <rPh sb="3" eb="5">
      <t>ツウカン</t>
    </rPh>
    <rPh sb="5" eb="6">
      <t>トウ</t>
    </rPh>
    <rPh sb="7" eb="9">
      <t>カンキョウ</t>
    </rPh>
    <rPh sb="9" eb="11">
      <t>セイビ</t>
    </rPh>
    <rPh sb="12" eb="14">
      <t>コクサイ</t>
    </rPh>
    <rPh sb="14" eb="16">
      <t>カンコウ</t>
    </rPh>
    <rPh sb="16" eb="18">
      <t>リョカク</t>
    </rPh>
    <rPh sb="18" eb="19">
      <t>ゼイ</t>
    </rPh>
    <rPh sb="19" eb="21">
      <t>ザイゲン</t>
    </rPh>
    <phoneticPr fontId="4"/>
  </si>
  <si>
    <t>公共交通利用環境の革新等（国際観光旅客税財源）</t>
    <rPh sb="0" eb="2">
      <t>コウキョウ</t>
    </rPh>
    <rPh sb="2" eb="4">
      <t>コウツウ</t>
    </rPh>
    <rPh sb="4" eb="6">
      <t>リヨウ</t>
    </rPh>
    <rPh sb="6" eb="8">
      <t>カンキョウ</t>
    </rPh>
    <rPh sb="9" eb="11">
      <t>カクシン</t>
    </rPh>
    <rPh sb="11" eb="12">
      <t>トウ</t>
    </rPh>
    <phoneticPr fontId="4"/>
  </si>
  <si>
    <t>地域の観光資源を活用したプロモーション事業（国際観光旅客税財源）</t>
    <rPh sb="0" eb="2">
      <t>チイキ</t>
    </rPh>
    <rPh sb="3" eb="5">
      <t>カンコウ</t>
    </rPh>
    <rPh sb="5" eb="7">
      <t>シゲン</t>
    </rPh>
    <rPh sb="8" eb="10">
      <t>カツヨウ</t>
    </rPh>
    <rPh sb="19" eb="21">
      <t>ジギョウ</t>
    </rPh>
    <phoneticPr fontId="4"/>
  </si>
  <si>
    <t>世界水準のDMO形成促進事業（国際観光旅客税財源）</t>
    <rPh sb="0" eb="2">
      <t>セカイ</t>
    </rPh>
    <rPh sb="2" eb="4">
      <t>スイジュン</t>
    </rPh>
    <rPh sb="8" eb="10">
      <t>ケイセイ</t>
    </rPh>
    <rPh sb="10" eb="12">
      <t>ソクシン</t>
    </rPh>
    <rPh sb="12" eb="14">
      <t>ジギョウ</t>
    </rPh>
    <phoneticPr fontId="4"/>
  </si>
  <si>
    <t>訪日グローバルキャンペーンに対応したコンテンツ造成事業（国際観光旅客税財源）</t>
    <rPh sb="0" eb="2">
      <t>ホウニチ</t>
    </rPh>
    <rPh sb="14" eb="16">
      <t>タイオウ</t>
    </rPh>
    <rPh sb="23" eb="25">
      <t>ゾウセイ</t>
    </rPh>
    <rPh sb="25" eb="27">
      <t>ジギョウ</t>
    </rPh>
    <phoneticPr fontId="4"/>
  </si>
  <si>
    <t>（項）国際観光旅客税財源観光振興費
　（大事項）国際観光旅客税財源文化資源の活用に必要な経費</t>
    <rPh sb="33" eb="35">
      <t>ブンカ</t>
    </rPh>
    <rPh sb="35" eb="37">
      <t>シゲン</t>
    </rPh>
    <rPh sb="38" eb="40">
      <t>カツヨウ</t>
    </rPh>
    <phoneticPr fontId="4"/>
  </si>
  <si>
    <t>日本が誇る先端技術を活用した日本文化の魅力発信（国際観光旅客税財源）</t>
    <rPh sb="0" eb="2">
      <t>ニホン</t>
    </rPh>
    <rPh sb="3" eb="4">
      <t>ホコ</t>
    </rPh>
    <rPh sb="5" eb="7">
      <t>センタン</t>
    </rPh>
    <rPh sb="7" eb="9">
      <t>ギジュツ</t>
    </rPh>
    <rPh sb="10" eb="12">
      <t>カツヨウ</t>
    </rPh>
    <rPh sb="14" eb="16">
      <t>ニホン</t>
    </rPh>
    <rPh sb="16" eb="18">
      <t>ブンカ</t>
    </rPh>
    <rPh sb="19" eb="21">
      <t>ミリョク</t>
    </rPh>
    <rPh sb="21" eb="23">
      <t>ハッシン</t>
    </rPh>
    <rPh sb="24" eb="26">
      <t>コクサイ</t>
    </rPh>
    <rPh sb="26" eb="28">
      <t>カンコウ</t>
    </rPh>
    <rPh sb="28" eb="30">
      <t>リョカク</t>
    </rPh>
    <rPh sb="30" eb="31">
      <t>ゼイ</t>
    </rPh>
    <rPh sb="31" eb="33">
      <t>ザイゲン</t>
    </rPh>
    <phoneticPr fontId="4"/>
  </si>
  <si>
    <t>（項）国際観光旅客税財源観光振興費
　（大事項）国際観光旅客税財源国立公園等資源の整備に必要な経費</t>
    <rPh sb="33" eb="35">
      <t>コクリツ</t>
    </rPh>
    <rPh sb="35" eb="37">
      <t>コウエン</t>
    </rPh>
    <rPh sb="37" eb="38">
      <t>トウ</t>
    </rPh>
    <rPh sb="38" eb="40">
      <t>シゲン</t>
    </rPh>
    <rPh sb="41" eb="43">
      <t>セイビ</t>
    </rPh>
    <phoneticPr fontId="4"/>
  </si>
  <si>
    <t>国立公園多言語解説等整備事業（国際観光旅客税財源）</t>
    <rPh sb="0" eb="4">
      <t>コクリツコウエン</t>
    </rPh>
    <rPh sb="4" eb="7">
      <t>タゲンゴ</t>
    </rPh>
    <rPh sb="7" eb="9">
      <t>カイセツ</t>
    </rPh>
    <rPh sb="9" eb="10">
      <t>トウ</t>
    </rPh>
    <rPh sb="10" eb="12">
      <t>セイビ</t>
    </rPh>
    <rPh sb="12" eb="14">
      <t>ジギョウ</t>
    </rPh>
    <phoneticPr fontId="4"/>
  </si>
  <si>
    <t>野生動物観光促進事業（国際観光旅客税財源）</t>
    <rPh sb="0" eb="2">
      <t>ヤセイ</t>
    </rPh>
    <rPh sb="2" eb="4">
      <t>ドウブツ</t>
    </rPh>
    <rPh sb="4" eb="6">
      <t>カンコウ</t>
    </rPh>
    <rPh sb="6" eb="8">
      <t>ソクシン</t>
    </rPh>
    <rPh sb="8" eb="10">
      <t>ジギョウ</t>
    </rPh>
    <phoneticPr fontId="4"/>
  </si>
  <si>
    <t>一般研究経費</t>
    <rPh sb="0" eb="2">
      <t>イッパン</t>
    </rPh>
    <rPh sb="2" eb="4">
      <t>ケンキュウ</t>
    </rPh>
    <rPh sb="4" eb="6">
      <t>ケイヒ</t>
    </rPh>
    <phoneticPr fontId="0"/>
  </si>
  <si>
    <t>国立公園ビジターセンター等機能強化事業（国際観光旅客税財源）</t>
    <rPh sb="0" eb="4">
      <t>コクリツコウエン</t>
    </rPh>
    <rPh sb="12" eb="13">
      <t>トウ</t>
    </rPh>
    <rPh sb="13" eb="15">
      <t>キノウ</t>
    </rPh>
    <rPh sb="15" eb="17">
      <t>キョウカ</t>
    </rPh>
    <rPh sb="17" eb="19">
      <t>ジギョウ</t>
    </rPh>
    <phoneticPr fontId="4"/>
  </si>
  <si>
    <t>施策名：１１-４１　技術研究開発を推進する</t>
    <rPh sb="0" eb="2">
      <t>シサク</t>
    </rPh>
    <rPh sb="2" eb="3">
      <t>メイ</t>
    </rPh>
    <rPh sb="10" eb="12">
      <t>ギジュツ</t>
    </rPh>
    <rPh sb="12" eb="14">
      <t>ケンキュウ</t>
    </rPh>
    <rPh sb="14" eb="16">
      <t>カイハツ</t>
    </rPh>
    <rPh sb="17" eb="19">
      <t>スイシン</t>
    </rPh>
    <phoneticPr fontId="4"/>
  </si>
  <si>
    <t>前年度新規</t>
  </si>
  <si>
    <t>令和3年度</t>
    <rPh sb="0" eb="2">
      <t>レイワ</t>
    </rPh>
    <rPh sb="3" eb="4">
      <t>ネン</t>
    </rPh>
    <phoneticPr fontId="4"/>
  </si>
  <si>
    <t>国立公園利活用促進円滑化事業（国際観光旅客税財源）</t>
    <rPh sb="0" eb="4">
      <t>コクリツコウエン</t>
    </rPh>
    <rPh sb="4" eb="7">
      <t>リカツヨウ</t>
    </rPh>
    <rPh sb="7" eb="9">
      <t>ソクシン</t>
    </rPh>
    <rPh sb="9" eb="12">
      <t>エンカツカ</t>
    </rPh>
    <rPh sb="12" eb="14">
      <t>ジギョウ</t>
    </rPh>
    <phoneticPr fontId="4"/>
  </si>
  <si>
    <t>国土技術政策総合研究所（横須賀）</t>
    <rPh sb="12" eb="15">
      <t>ヨコスカ</t>
    </rPh>
    <phoneticPr fontId="4"/>
  </si>
  <si>
    <t>施策名：６-２１　景観に優れた国土・観光地づくりを推進する</t>
    <rPh sb="0" eb="2">
      <t>シサク</t>
    </rPh>
    <rPh sb="2" eb="3">
      <t>メイ</t>
    </rPh>
    <rPh sb="9" eb="11">
      <t>ケイカン</t>
    </rPh>
    <rPh sb="12" eb="13">
      <t>スグ</t>
    </rPh>
    <rPh sb="15" eb="17">
      <t>コクド</t>
    </rPh>
    <rPh sb="18" eb="21">
      <t>カンコウチ</t>
    </rPh>
    <rPh sb="25" eb="27">
      <t>スイシン</t>
    </rPh>
    <phoneticPr fontId="4"/>
  </si>
  <si>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4"/>
  </si>
  <si>
    <t>施策名：６-２２　国際競争力・地域の自立等を強化する道路ネットワークを形成する</t>
    <rPh sb="0" eb="2">
      <t>シサク</t>
    </rPh>
    <rPh sb="2" eb="3">
      <t>メイ</t>
    </rPh>
    <rPh sb="9" eb="11">
      <t>コクサイ</t>
    </rPh>
    <rPh sb="11" eb="14">
      <t>キョウソウリョク</t>
    </rPh>
    <rPh sb="15" eb="17">
      <t>チイキ</t>
    </rPh>
    <rPh sb="18" eb="20">
      <t>ジリツ</t>
    </rPh>
    <rPh sb="20" eb="21">
      <t>トウ</t>
    </rPh>
    <rPh sb="22" eb="24">
      <t>キョウカ</t>
    </rPh>
    <rPh sb="26" eb="28">
      <t>ドウロ</t>
    </rPh>
    <rPh sb="35" eb="37">
      <t>ケイセイ</t>
    </rPh>
    <phoneticPr fontId="4"/>
  </si>
  <si>
    <t>整備新幹線整備事業</t>
  </si>
  <si>
    <t>港湾・空港関連施設整備費</t>
    <rPh sb="0" eb="2">
      <t>コウワン</t>
    </rPh>
    <rPh sb="3" eb="5">
      <t>クウコウ</t>
    </rPh>
    <rPh sb="5" eb="7">
      <t>カンレン</t>
    </rPh>
    <rPh sb="7" eb="9">
      <t>シセツ</t>
    </rPh>
    <rPh sb="9" eb="12">
      <t>セイビヒ</t>
    </rPh>
    <phoneticPr fontId="4"/>
  </si>
  <si>
    <t>行革推進会議</t>
  </si>
  <si>
    <t>整備新幹線建設推進高度化等事業</t>
  </si>
  <si>
    <t>平成9年度</t>
    <rPh sb="0" eb="2">
      <t>ヘイセイ</t>
    </rPh>
    <rPh sb="3" eb="5">
      <t>ネンド</t>
    </rPh>
    <phoneticPr fontId="9"/>
  </si>
  <si>
    <t>（項）鉄道網整備推進費
　（大事項）鉄道網の充実・活性化の推進に必要な経費</t>
  </si>
  <si>
    <t>施策名：６-２４　航空交通ネットワークを強化する</t>
    <rPh sb="0" eb="2">
      <t>シサク</t>
    </rPh>
    <rPh sb="2" eb="3">
      <t>メイ</t>
    </rPh>
    <rPh sb="9" eb="11">
      <t>コウクウ</t>
    </rPh>
    <rPh sb="11" eb="13">
      <t>コウツウ</t>
    </rPh>
    <rPh sb="20" eb="22">
      <t>キョウカ</t>
    </rPh>
    <phoneticPr fontId="4"/>
  </si>
  <si>
    <t>東京国際空港：
昭和27年度
成田国際空港：
昭和47年度</t>
    <rPh sb="0" eb="2">
      <t>トウキョウ</t>
    </rPh>
    <rPh sb="2" eb="4">
      <t>コクサイ</t>
    </rPh>
    <rPh sb="4" eb="6">
      <t>クウコウ</t>
    </rPh>
    <rPh sb="8" eb="10">
      <t>ショウワ</t>
    </rPh>
    <rPh sb="12" eb="14">
      <t>ネンド</t>
    </rPh>
    <rPh sb="15" eb="17">
      <t>ナリタ</t>
    </rPh>
    <rPh sb="17" eb="19">
      <t>コクサイ</t>
    </rPh>
    <rPh sb="19" eb="21">
      <t>クウコウ</t>
    </rPh>
    <rPh sb="23" eb="25">
      <t>ショウワ</t>
    </rPh>
    <rPh sb="27" eb="29">
      <t>ネンド</t>
    </rPh>
    <phoneticPr fontId="9"/>
  </si>
  <si>
    <t>国立公園におけるグランピング等促進事業（国際観光旅客税財源）</t>
    <rPh sb="0" eb="2">
      <t>コクリツ</t>
    </rPh>
    <rPh sb="2" eb="4">
      <t>コウエン</t>
    </rPh>
    <rPh sb="14" eb="15">
      <t>トウ</t>
    </rPh>
    <rPh sb="15" eb="17">
      <t>ソクシン</t>
    </rPh>
    <rPh sb="17" eb="19">
      <t>ジギョウ</t>
    </rPh>
    <phoneticPr fontId="4"/>
  </si>
  <si>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9"/>
  </si>
  <si>
    <t xml:space="preserve">（項）空港整備事業費
　（大事項）空港整備事業に必要な経費
</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</si>
  <si>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都市再生総合整備事業</t>
    <rPh sb="0" eb="2">
      <t>トシ</t>
    </rPh>
    <rPh sb="2" eb="4">
      <t>サイセイ</t>
    </rPh>
    <rPh sb="4" eb="6">
      <t>ソウゴウ</t>
    </rPh>
    <rPh sb="6" eb="8">
      <t>セイビ</t>
    </rPh>
    <rPh sb="8" eb="10">
      <t>ジギョウ</t>
    </rPh>
    <phoneticPr fontId="20"/>
  </si>
  <si>
    <t>関西国際空港整備事業</t>
    <rPh sb="0" eb="2">
      <t>カンサイ</t>
    </rPh>
    <rPh sb="2" eb="4">
      <t>コクサイ</t>
    </rPh>
    <rPh sb="4" eb="6">
      <t>クウコウ</t>
    </rPh>
    <rPh sb="6" eb="8">
      <t>セイビ</t>
    </rPh>
    <rPh sb="8" eb="10">
      <t>ジギョウ</t>
    </rPh>
    <phoneticPr fontId="0"/>
  </si>
  <si>
    <t>中部国際空港整備事業</t>
    <rPh sb="0" eb="2">
      <t>チュウブ</t>
    </rPh>
    <rPh sb="2" eb="4">
      <t>コクサイ</t>
    </rPh>
    <rPh sb="4" eb="6">
      <t>クウコウ</t>
    </rPh>
    <rPh sb="6" eb="8">
      <t>セイビ</t>
    </rPh>
    <rPh sb="8" eb="10">
      <t>ジギョウ</t>
    </rPh>
    <phoneticPr fontId="0"/>
  </si>
  <si>
    <t>平成10年度</t>
    <rPh sb="0" eb="2">
      <t>ヘイセイ</t>
    </rPh>
    <rPh sb="4" eb="6">
      <t>ネンド</t>
    </rPh>
    <phoneticPr fontId="9"/>
  </si>
  <si>
    <t>（項）空港整備事業費
　（大事項）空港整備事業に必要な経費</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</si>
  <si>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空港周辺環境対策事業</t>
    <rPh sb="0" eb="2">
      <t>クウコウ</t>
    </rPh>
    <rPh sb="2" eb="4">
      <t>シュウヘン</t>
    </rPh>
    <rPh sb="4" eb="6">
      <t>カンキョウ</t>
    </rPh>
    <rPh sb="6" eb="8">
      <t>タイサク</t>
    </rPh>
    <rPh sb="8" eb="10">
      <t>ジギョウ</t>
    </rPh>
    <phoneticPr fontId="0"/>
  </si>
  <si>
    <t>旅客自動車分野におけるテロ対策の強化</t>
  </si>
  <si>
    <t>一般空港等整備事業（直轄）
（耐震対策事業）</t>
    <rPh sb="0" eb="2">
      <t>イッパン</t>
    </rPh>
    <rPh sb="2" eb="4">
      <t>クウコウ</t>
    </rPh>
    <rPh sb="4" eb="5">
      <t>トウ</t>
    </rPh>
    <rPh sb="5" eb="7">
      <t>セイビ</t>
    </rPh>
    <rPh sb="7" eb="9">
      <t>ジギョウ</t>
    </rPh>
    <rPh sb="10" eb="12">
      <t>チョッカツ</t>
    </rPh>
    <rPh sb="15" eb="17">
      <t>タイシン</t>
    </rPh>
    <rPh sb="17" eb="19">
      <t>タイサク</t>
    </rPh>
    <rPh sb="19" eb="21">
      <t>ジギョウ</t>
    </rPh>
    <phoneticPr fontId="4"/>
  </si>
  <si>
    <t>（項）航空路整備事業費
　（大事項）航空路整備事業に必要な経費</t>
    <rPh sb="1" eb="2">
      <t>コウ</t>
    </rPh>
    <rPh sb="3" eb="6">
      <t>コウクウロ</t>
    </rPh>
    <rPh sb="6" eb="8">
      <t>セイビ</t>
    </rPh>
    <rPh sb="8" eb="11">
      <t>ジギョウヒ</t>
    </rPh>
    <rPh sb="14" eb="15">
      <t>ダイ</t>
    </rPh>
    <rPh sb="16" eb="17">
      <t>コウ</t>
    </rPh>
    <rPh sb="18" eb="21">
      <t>コウクウロ</t>
    </rPh>
    <rPh sb="21" eb="23">
      <t>セイビ</t>
    </rPh>
    <rPh sb="23" eb="25">
      <t>ジギョウ</t>
    </rPh>
    <rPh sb="26" eb="28">
      <t>ヒツヨウ</t>
    </rPh>
    <rPh sb="29" eb="31">
      <t>ケイヒ</t>
    </rPh>
    <phoneticPr fontId="9"/>
  </si>
  <si>
    <t>令和3年度</t>
    <rPh sb="0" eb="2">
      <t>レイワ</t>
    </rPh>
    <rPh sb="3" eb="5">
      <t>ネンド</t>
    </rPh>
    <phoneticPr fontId="4"/>
  </si>
  <si>
    <t>施策名：７-２５　都市再生・地域再生を推進する</t>
    <rPh sb="0" eb="2">
      <t>シサク</t>
    </rPh>
    <rPh sb="2" eb="3">
      <t>メイ</t>
    </rPh>
    <rPh sb="9" eb="11">
      <t>トシ</t>
    </rPh>
    <rPh sb="11" eb="13">
      <t>サイセイ</t>
    </rPh>
    <rPh sb="14" eb="16">
      <t>チイキ</t>
    </rPh>
    <rPh sb="16" eb="18">
      <t>サイセイ</t>
    </rPh>
    <rPh sb="19" eb="21">
      <t>スイシン</t>
    </rPh>
    <phoneticPr fontId="4"/>
  </si>
  <si>
    <t>半島地域振興等に必要な経費</t>
    <rPh sb="0" eb="2">
      <t>ハントウ</t>
    </rPh>
    <rPh sb="2" eb="4">
      <t>チイキ</t>
    </rPh>
    <rPh sb="4" eb="7">
      <t>シンコウトウ</t>
    </rPh>
    <rPh sb="8" eb="10">
      <t>ヒツヨウ</t>
    </rPh>
    <rPh sb="11" eb="13">
      <t>ケイヒ</t>
    </rPh>
    <phoneticPr fontId="4"/>
  </si>
  <si>
    <t>「小さな拠点」を核とした「ふるさと集落生活圏」形成推進事業</t>
    <rPh sb="1" eb="2">
      <t>チイ</t>
    </rPh>
    <rPh sb="4" eb="6">
      <t>キョテン</t>
    </rPh>
    <rPh sb="8" eb="9">
      <t>カク</t>
    </rPh>
    <rPh sb="17" eb="19">
      <t>シュウラク</t>
    </rPh>
    <rPh sb="19" eb="22">
      <t>セイカツケン</t>
    </rPh>
    <rPh sb="23" eb="25">
      <t>ケイセイ</t>
    </rPh>
    <rPh sb="25" eb="27">
      <t>スイシン</t>
    </rPh>
    <rPh sb="27" eb="29">
      <t>ジギョウ</t>
    </rPh>
    <phoneticPr fontId="4"/>
  </si>
  <si>
    <t>コンクリート工の省力化・効率化に係る技術研究開発の推進</t>
  </si>
  <si>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4"/>
  </si>
  <si>
    <t>国土技術政策総合研究所（横須賀）</t>
  </si>
  <si>
    <t>市街地再開発事業</t>
    <rPh sb="0" eb="3">
      <t>シガイチ</t>
    </rPh>
    <rPh sb="3" eb="6">
      <t>サイカイハツ</t>
    </rPh>
    <rPh sb="6" eb="8">
      <t>ジギョウ</t>
    </rPh>
    <phoneticPr fontId="20"/>
  </si>
  <si>
    <t>昭和62年度</t>
    <rPh sb="0" eb="2">
      <t>ショウワ</t>
    </rPh>
    <rPh sb="4" eb="5">
      <t>ネン</t>
    </rPh>
    <rPh sb="5" eb="6">
      <t>ド</t>
    </rPh>
    <phoneticPr fontId="4"/>
  </si>
  <si>
    <t>国際競争拠点都市整備事業等</t>
    <rPh sb="0" eb="2">
      <t>コクサイ</t>
    </rPh>
    <rPh sb="2" eb="4">
      <t>キョウソウ</t>
    </rPh>
    <rPh sb="4" eb="6">
      <t>キョテン</t>
    </rPh>
    <rPh sb="6" eb="8">
      <t>トシ</t>
    </rPh>
    <rPh sb="8" eb="10">
      <t>セイビ</t>
    </rPh>
    <rPh sb="10" eb="12">
      <t>ジギョウ</t>
    </rPh>
    <rPh sb="12" eb="13">
      <t>ナド</t>
    </rPh>
    <phoneticPr fontId="20"/>
  </si>
  <si>
    <t>昭和62年度</t>
    <rPh sb="0" eb="2">
      <t>ショウワ</t>
    </rPh>
    <rPh sb="4" eb="6">
      <t>ネンド</t>
    </rPh>
    <phoneticPr fontId="4"/>
  </si>
  <si>
    <t>景観まちづくり刷新支援事業</t>
    <rPh sb="0" eb="2">
      <t>ケイカン</t>
    </rPh>
    <rPh sb="7" eb="9">
      <t>サッシン</t>
    </rPh>
    <rPh sb="9" eb="11">
      <t>シエン</t>
    </rPh>
    <rPh sb="11" eb="13">
      <t>ジギョウ</t>
    </rPh>
    <phoneticPr fontId="4"/>
  </si>
  <si>
    <t>都市機能立地支援事業</t>
    <rPh sb="0" eb="2">
      <t>トシ</t>
    </rPh>
    <rPh sb="2" eb="4">
      <t>キノウ</t>
    </rPh>
    <rPh sb="4" eb="6">
      <t>リッチ</t>
    </rPh>
    <rPh sb="6" eb="8">
      <t>シエン</t>
    </rPh>
    <rPh sb="8" eb="10">
      <t>ジギョウ</t>
    </rPh>
    <phoneticPr fontId="4"/>
  </si>
  <si>
    <t>都市開発資金貸付事業</t>
    <rPh sb="0" eb="2">
      <t>トシ</t>
    </rPh>
    <rPh sb="2" eb="4">
      <t>カイハツ</t>
    </rPh>
    <rPh sb="4" eb="6">
      <t>シキン</t>
    </rPh>
    <rPh sb="6" eb="8">
      <t>カシツケ</t>
    </rPh>
    <rPh sb="8" eb="10">
      <t>ジギョウ</t>
    </rPh>
    <phoneticPr fontId="20"/>
  </si>
  <si>
    <t>平成16年度</t>
    <rPh sb="0" eb="2">
      <t>ヘイセイ</t>
    </rPh>
    <rPh sb="4" eb="6">
      <t>ネンド</t>
    </rPh>
    <phoneticPr fontId="4"/>
  </si>
  <si>
    <t>歴史的風致活用国際観光支援事業</t>
  </si>
  <si>
    <t>（項）都市・地域づくり推進費
　（大事項）都市・地域づくりの推進に必要な経費</t>
    <rPh sb="1" eb="2">
      <t>コウ</t>
    </rPh>
    <rPh sb="3" eb="5">
      <t>トシ</t>
    </rPh>
    <rPh sb="6" eb="8">
      <t>チイキ</t>
    </rPh>
    <rPh sb="11" eb="13">
      <t>スイシン</t>
    </rPh>
    <rPh sb="13" eb="14">
      <t>ヒ</t>
    </rPh>
    <rPh sb="17" eb="18">
      <t>ダイ</t>
    </rPh>
    <rPh sb="18" eb="20">
      <t>ジコウ</t>
    </rPh>
    <rPh sb="21" eb="23">
      <t>トシ</t>
    </rPh>
    <rPh sb="24" eb="26">
      <t>チイキ</t>
    </rPh>
    <rPh sb="30" eb="32">
      <t>スイシン</t>
    </rPh>
    <rPh sb="33" eb="35">
      <t>ヒツヨウ</t>
    </rPh>
    <rPh sb="36" eb="38">
      <t>ケイヒ</t>
    </rPh>
    <phoneticPr fontId="4"/>
  </si>
  <si>
    <t>平成9年度</t>
    <rPh sb="0" eb="2">
      <t>ヘイセイ</t>
    </rPh>
    <rPh sb="3" eb="5">
      <t>ネンド</t>
    </rPh>
    <phoneticPr fontId="4"/>
  </si>
  <si>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22"/>
  </si>
  <si>
    <t>都市分野の国際展開、国際貢献推進経費</t>
    <rPh sb="0" eb="2">
      <t>トシ</t>
    </rPh>
    <rPh sb="2" eb="4">
      <t>ブンヤ</t>
    </rPh>
    <rPh sb="5" eb="7">
      <t>コクサイ</t>
    </rPh>
    <rPh sb="7" eb="9">
      <t>テンカイ</t>
    </rPh>
    <rPh sb="10" eb="12">
      <t>コクサイ</t>
    </rPh>
    <rPh sb="12" eb="14">
      <t>コウケン</t>
    </rPh>
    <rPh sb="14" eb="16">
      <t>スイシン</t>
    </rPh>
    <rPh sb="16" eb="18">
      <t>ケイヒ</t>
    </rPh>
    <phoneticPr fontId="22"/>
  </si>
  <si>
    <t>民間まちづくり活動促進事業</t>
  </si>
  <si>
    <t>集約都市形成支援事業</t>
    <rPh sb="0" eb="2">
      <t>シュウヤク</t>
    </rPh>
    <rPh sb="2" eb="4">
      <t>トシ</t>
    </rPh>
    <rPh sb="4" eb="6">
      <t>ケイセイ</t>
    </rPh>
    <rPh sb="6" eb="8">
      <t>シエン</t>
    </rPh>
    <rPh sb="8" eb="10">
      <t>ジギョウ</t>
    </rPh>
    <phoneticPr fontId="4"/>
  </si>
  <si>
    <t>昭和54年度</t>
    <rPh sb="0" eb="2">
      <t>ショウワ</t>
    </rPh>
    <rPh sb="4" eb="6">
      <t>ネンド</t>
    </rPh>
    <phoneticPr fontId="4"/>
  </si>
  <si>
    <t>新技術導入促進に関する経費</t>
  </si>
  <si>
    <t>（項）都市・地域づくり推進費
　（大事項）都市・地域づくりの推進に必要な経費</t>
    <rPh sb="3" eb="5">
      <t>トシ</t>
    </rPh>
    <rPh sb="6" eb="8">
      <t>チイキ</t>
    </rPh>
    <rPh sb="11" eb="14">
      <t>スイシンヒ</t>
    </rPh>
    <rPh sb="21" eb="23">
      <t>トシ</t>
    </rPh>
    <rPh sb="24" eb="26">
      <t>チイキ</t>
    </rPh>
    <rPh sb="30" eb="32">
      <t>スイシン</t>
    </rPh>
    <rPh sb="33" eb="35">
      <t>ヒツヨウ</t>
    </rPh>
    <rPh sb="36" eb="38">
      <t>ケイヒ</t>
    </rPh>
    <phoneticPr fontId="4"/>
  </si>
  <si>
    <t>広域的な庭園等のネットワーク化の推進</t>
    <rPh sb="0" eb="2">
      <t>コウイキ</t>
    </rPh>
    <rPh sb="2" eb="3">
      <t>テキ</t>
    </rPh>
    <rPh sb="4" eb="6">
      <t>テイエン</t>
    </rPh>
    <rPh sb="6" eb="7">
      <t>トウ</t>
    </rPh>
    <rPh sb="14" eb="15">
      <t>カ</t>
    </rPh>
    <rPh sb="16" eb="18">
      <t>スイシン</t>
    </rPh>
    <phoneticPr fontId="4"/>
  </si>
  <si>
    <t>譲渡線建設費等利子補給</t>
  </si>
  <si>
    <t>下水処理場の応急復旧対応を再現可能な下水処理実験施設整備及び検討</t>
  </si>
  <si>
    <t>（独）鉄道建設・運輸施設整備支援機構運営費交付金</t>
  </si>
  <si>
    <t>（項）独立行政法人鉄道建設・運輸施設整備支援機構運営費
　（大事項）独立行政法人鉄道建設・運輸施設整備支援機構運営費交付金に必要な経費</t>
  </si>
  <si>
    <t>施策名：１０-３８　国土の位置・形状を定めるための調査及び地理空間情報の整備・活用を推進する</t>
    <rPh sb="0" eb="2">
      <t>シサク</t>
    </rPh>
    <rPh sb="2" eb="3">
      <t>メイ</t>
    </rPh>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4"/>
  </si>
  <si>
    <t>施策名：８-２７　地域公共交通の維持・活性化を推進する</t>
    <rPh sb="0" eb="2">
      <t>シサク</t>
    </rPh>
    <rPh sb="2" eb="3">
      <t>メイ</t>
    </rPh>
    <rPh sb="9" eb="11">
      <t>チイキ</t>
    </rPh>
    <rPh sb="11" eb="13">
      <t>コウキョウ</t>
    </rPh>
    <rPh sb="13" eb="15">
      <t>コウツウ</t>
    </rPh>
    <rPh sb="16" eb="18">
      <t>イジ</t>
    </rPh>
    <rPh sb="19" eb="22">
      <t>カッセイカ</t>
    </rPh>
    <rPh sb="23" eb="25">
      <t>スイシン</t>
    </rPh>
    <phoneticPr fontId="4"/>
  </si>
  <si>
    <t>平成23年度</t>
    <rPh sb="0" eb="2">
      <t>ヘイセイ</t>
    </rPh>
    <rPh sb="4" eb="6">
      <t>ネンド</t>
    </rPh>
    <phoneticPr fontId="13"/>
  </si>
  <si>
    <t>（項）地域公共交通維持・活性化推進費
　（大事項）地域公共交通の維持・活性化の推進に必要な経費</t>
  </si>
  <si>
    <t>城泊・寺泊による歴史的資源の活用（国際観光旅客税財源）</t>
    <rPh sb="0" eb="2">
      <t>シロハク</t>
    </rPh>
    <rPh sb="3" eb="4">
      <t>テラ</t>
    </rPh>
    <rPh sb="4" eb="5">
      <t>ハク</t>
    </rPh>
    <rPh sb="8" eb="11">
      <t>レキシテキ</t>
    </rPh>
    <rPh sb="11" eb="13">
      <t>シゲン</t>
    </rPh>
    <rPh sb="14" eb="16">
      <t>カツヨウ</t>
    </rPh>
    <phoneticPr fontId="4"/>
  </si>
  <si>
    <t>独立行政法人自動車技術総合機構運営費交付金【197再掲】</t>
    <rPh sb="6" eb="9">
      <t>ジドウシャ</t>
    </rPh>
    <rPh sb="9" eb="11">
      <t>ギジュツ</t>
    </rPh>
    <rPh sb="11" eb="13">
      <t>ソウゴウ</t>
    </rPh>
    <rPh sb="13" eb="15">
      <t>キコウ</t>
    </rPh>
    <rPh sb="25" eb="27">
      <t>サイケイ</t>
    </rPh>
    <phoneticPr fontId="4"/>
  </si>
  <si>
    <t>令和元年度対象</t>
  </si>
  <si>
    <t>新たな自動車旅客運送業務の取り組みにおける体制の強化</t>
  </si>
  <si>
    <t>基本測地基準点測量経費</t>
  </si>
  <si>
    <t>平成18年度</t>
  </si>
  <si>
    <t>地域公共交通維持・活性化推進事業</t>
  </si>
  <si>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8">
      <t>カッセイカ</t>
    </rPh>
    <rPh sb="39" eb="41">
      <t>スイシン</t>
    </rPh>
    <rPh sb="42" eb="44">
      <t>ヒツヨウ</t>
    </rPh>
    <rPh sb="45" eb="47">
      <t>ケイヒ</t>
    </rPh>
    <phoneticPr fontId="4"/>
  </si>
  <si>
    <t>地方航空路線活性化プラットフォーム事業</t>
  </si>
  <si>
    <t>航空局</t>
    <rPh sb="0" eb="2">
      <t>コウクウ</t>
    </rPh>
    <rPh sb="2" eb="3">
      <t>キョク</t>
    </rPh>
    <phoneticPr fontId="4"/>
  </si>
  <si>
    <t>リスクコミュニケーションを取るための液状化ハザードマップ作成手法の開発</t>
  </si>
  <si>
    <t>（項）地域公共交通維持・活性化推進費
（大事項）地域公共交通の維持・活性化の推進に必要な経費</t>
  </si>
  <si>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1" eb="33">
      <t>イジ</t>
    </rPh>
    <rPh sb="34" eb="37">
      <t>カッセイカ</t>
    </rPh>
    <rPh sb="38" eb="40">
      <t>スイシン</t>
    </rPh>
    <rPh sb="41" eb="43">
      <t>ヒツヨウ</t>
    </rPh>
    <rPh sb="44" eb="46">
      <t>ケイヒ</t>
    </rPh>
    <phoneticPr fontId="4"/>
  </si>
  <si>
    <t>施策名：８-２８　都市・地域における総合交通戦略を推進する</t>
    <rPh sb="0" eb="2">
      <t>シサク</t>
    </rPh>
    <rPh sb="2" eb="3">
      <t>メイ</t>
    </rPh>
    <rPh sb="9" eb="11">
      <t>トシ</t>
    </rPh>
    <rPh sb="12" eb="14">
      <t>チイキ</t>
    </rPh>
    <rPh sb="18" eb="20">
      <t>ソウゴウ</t>
    </rPh>
    <rPh sb="20" eb="22">
      <t>コウツウ</t>
    </rPh>
    <rPh sb="22" eb="24">
      <t>センリャク</t>
    </rPh>
    <rPh sb="25" eb="27">
      <t>スイシン</t>
    </rPh>
    <phoneticPr fontId="4"/>
  </si>
  <si>
    <t>都市・地域交通戦略推進事業</t>
    <rPh sb="0" eb="2">
      <t>トシ</t>
    </rPh>
    <rPh sb="3" eb="5">
      <t>チイキ</t>
    </rPh>
    <rPh sb="5" eb="7">
      <t>コウツウ</t>
    </rPh>
    <rPh sb="7" eb="9">
      <t>センリャク</t>
    </rPh>
    <rPh sb="9" eb="11">
      <t>スイシン</t>
    </rPh>
    <rPh sb="11" eb="13">
      <t>ジギョウ</t>
    </rPh>
    <phoneticPr fontId="4"/>
  </si>
  <si>
    <t>大臣官房、総合政策局</t>
    <rPh sb="5" eb="7">
      <t>ソウゴウ</t>
    </rPh>
    <rPh sb="7" eb="10">
      <t>セイサクキョク</t>
    </rPh>
    <phoneticPr fontId="4"/>
  </si>
  <si>
    <t>（項）都市・地域交通整備事業費
　（大事項）都市・地域交通整備事業に必要な経費</t>
    <rPh sb="1" eb="2">
      <t>コウ</t>
    </rPh>
    <rPh sb="18" eb="19">
      <t>ダイ</t>
    </rPh>
    <rPh sb="19" eb="21">
      <t>ジコウ</t>
    </rPh>
    <phoneticPr fontId="4"/>
  </si>
  <si>
    <t>施策名：８-２９　道路交通の円滑化を推進する</t>
    <rPh sb="0" eb="2">
      <t>シサク</t>
    </rPh>
    <rPh sb="2" eb="3">
      <t>メイ</t>
    </rPh>
    <rPh sb="9" eb="11">
      <t>ドウロ</t>
    </rPh>
    <rPh sb="11" eb="13">
      <t>コウツウ</t>
    </rPh>
    <rPh sb="14" eb="17">
      <t>エンカツカ</t>
    </rPh>
    <rPh sb="18" eb="20">
      <t>スイシン</t>
    </rPh>
    <phoneticPr fontId="4"/>
  </si>
  <si>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9"/>
  </si>
  <si>
    <t>社会資本整備の生産性を高める生産管理システムの強化に向けた検討経費</t>
  </si>
  <si>
    <t>平成30年度</t>
    <rPh sb="0" eb="2">
      <t>ヘイセイ</t>
    </rPh>
    <rPh sb="4" eb="5">
      <t>ネン</t>
    </rPh>
    <rPh sb="5" eb="6">
      <t>ド</t>
    </rPh>
    <phoneticPr fontId="4"/>
  </si>
  <si>
    <t>（項）社会資本整備・管理効率化推進費
　（大事項）社会資本整備・管理等の効率的な推進に必要な経費</t>
  </si>
  <si>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4"/>
  </si>
  <si>
    <t>（項）社会資本整備・管理効率化推進費
（大事項）社会資本整備・管理等の効率的な推進に必要な経費</t>
  </si>
  <si>
    <t>「地方ブロックにおける社会資本整備重点計画」の見える化の推進</t>
    <rPh sb="1" eb="3">
      <t>チホウ</t>
    </rPh>
    <rPh sb="11" eb="13">
      <t>シャカイ</t>
    </rPh>
    <rPh sb="13" eb="15">
      <t>シホン</t>
    </rPh>
    <rPh sb="15" eb="17">
      <t>セイビ</t>
    </rPh>
    <rPh sb="17" eb="19">
      <t>ジュウテン</t>
    </rPh>
    <rPh sb="19" eb="21">
      <t>ケイカク</t>
    </rPh>
    <rPh sb="23" eb="24">
      <t>ミ</t>
    </rPh>
    <rPh sb="26" eb="27">
      <t>カ</t>
    </rPh>
    <rPh sb="28" eb="30">
      <t>スイシン</t>
    </rPh>
    <phoneticPr fontId="4"/>
  </si>
  <si>
    <t>AI・ロボット等革新的技術のインフラ分野への導入</t>
    <rPh sb="7" eb="8">
      <t>ナド</t>
    </rPh>
    <rPh sb="8" eb="11">
      <t>カクシンテキ</t>
    </rPh>
    <rPh sb="11" eb="13">
      <t>ギジュツ</t>
    </rPh>
    <rPh sb="18" eb="20">
      <t>ブンヤ</t>
    </rPh>
    <rPh sb="22" eb="24">
      <t>ドウニュウ</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</si>
  <si>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5">
      <t>カンリトウ</t>
    </rPh>
    <rPh sb="36" eb="39">
      <t>コウリツテキ</t>
    </rPh>
    <rPh sb="40" eb="42">
      <t>スイシン</t>
    </rPh>
    <rPh sb="43" eb="45">
      <t>ヒツヨウ</t>
    </rPh>
    <rPh sb="46" eb="48">
      <t>ケイヒ</t>
    </rPh>
    <phoneticPr fontId="4"/>
  </si>
  <si>
    <t>国土交通政策研究所</t>
    <rPh sb="0" eb="2">
      <t>コクド</t>
    </rPh>
    <rPh sb="2" eb="4">
      <t>コウツウ</t>
    </rPh>
    <rPh sb="4" eb="6">
      <t>セイサク</t>
    </rPh>
    <rPh sb="6" eb="9">
      <t>ケンキュウショ</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</si>
  <si>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4"/>
  </si>
  <si>
    <t>エリアマネジメントによる地域インフラの効率的な維持・管理に関する調査研究</t>
    <rPh sb="34" eb="36">
      <t>ケンキュウ</t>
    </rPh>
    <phoneticPr fontId="4"/>
  </si>
  <si>
    <t>スポンジ化した都市空間を有効活用した都市生活サービスの機能的な統合に関する調査研究</t>
  </si>
  <si>
    <t>公共事業の評価手法の高度化及び効率的な評価実施に関する調査検討</t>
    <rPh sb="0" eb="4">
      <t>コウキョウジギョウ</t>
    </rPh>
    <rPh sb="5" eb="7">
      <t>ヒョウカ</t>
    </rPh>
    <rPh sb="7" eb="9">
      <t>シュホウ</t>
    </rPh>
    <rPh sb="10" eb="13">
      <t>コウドカ</t>
    </rPh>
    <rPh sb="13" eb="14">
      <t>オヨ</t>
    </rPh>
    <rPh sb="15" eb="18">
      <t>コウリツテキ</t>
    </rPh>
    <rPh sb="19" eb="21">
      <t>ヒョウカ</t>
    </rPh>
    <rPh sb="21" eb="23">
      <t>ジッシ</t>
    </rPh>
    <rPh sb="24" eb="25">
      <t>カン</t>
    </rPh>
    <rPh sb="27" eb="29">
      <t>チョウサ</t>
    </rPh>
    <rPh sb="29" eb="31">
      <t>ケントウ</t>
    </rPh>
    <phoneticPr fontId="4"/>
  </si>
  <si>
    <t>令和元年度</t>
    <rPh sb="0" eb="2">
      <t>レイワ</t>
    </rPh>
    <rPh sb="3" eb="5">
      <t>ネンド</t>
    </rPh>
    <phoneticPr fontId="4"/>
  </si>
  <si>
    <t>2020年以降の社会資本整備のあり方に関する調査経費</t>
  </si>
  <si>
    <t>物流分野における高度物流人材の育成・確保に関する調査研究</t>
    <rPh sb="10" eb="12">
      <t>ブツリュウ</t>
    </rPh>
    <phoneticPr fontId="4"/>
  </si>
  <si>
    <t>施策名：９-３１　不動産市場の整備や適正な土地利用のための条件整備を推進する</t>
    <rPh sb="0" eb="2">
      <t>シサク</t>
    </rPh>
    <rPh sb="2" eb="3">
      <t>メイ</t>
    </rPh>
    <rPh sb="9" eb="12">
      <t>フドウサン</t>
    </rPh>
    <rPh sb="12" eb="14">
      <t>シジョウ</t>
    </rPh>
    <rPh sb="15" eb="17">
      <t>セイビ</t>
    </rPh>
    <rPh sb="18" eb="20">
      <t>テキセイ</t>
    </rPh>
    <rPh sb="21" eb="23">
      <t>トチ</t>
    </rPh>
    <rPh sb="23" eb="25">
      <t>リヨウ</t>
    </rPh>
    <rPh sb="29" eb="31">
      <t>ジョウケン</t>
    </rPh>
    <rPh sb="31" eb="33">
      <t>セイビ</t>
    </rPh>
    <rPh sb="34" eb="36">
      <t>スイシン</t>
    </rPh>
    <phoneticPr fontId="4"/>
  </si>
  <si>
    <t>土地利用計画の利活用に関する経費</t>
    <rPh sb="0" eb="2">
      <t>トチ</t>
    </rPh>
    <rPh sb="2" eb="4">
      <t>リヨウ</t>
    </rPh>
    <rPh sb="4" eb="6">
      <t>ケイカク</t>
    </rPh>
    <rPh sb="7" eb="10">
      <t>リカツヨウ</t>
    </rPh>
    <rPh sb="11" eb="12">
      <t>カン</t>
    </rPh>
    <rPh sb="14" eb="16">
      <t>ケイヒ</t>
    </rPh>
    <phoneticPr fontId="4"/>
  </si>
  <si>
    <t>内閣府からの移替予算
3/27時点ではR2年度の国交省配分額は未確定</t>
    <rPh sb="0" eb="3">
      <t>ナイカクフ</t>
    </rPh>
    <rPh sb="6" eb="7">
      <t>ウツ</t>
    </rPh>
    <rPh sb="7" eb="8">
      <t>ガ</t>
    </rPh>
    <rPh sb="8" eb="10">
      <t>ヨサン</t>
    </rPh>
    <rPh sb="15" eb="17">
      <t>ジテン</t>
    </rPh>
    <rPh sb="21" eb="23">
      <t>ネンド</t>
    </rPh>
    <rPh sb="24" eb="27">
      <t>コッコウショウ</t>
    </rPh>
    <rPh sb="27" eb="29">
      <t>ハイブン</t>
    </rPh>
    <rPh sb="29" eb="30">
      <t>ガク</t>
    </rPh>
    <rPh sb="31" eb="34">
      <t>ミカクテイ</t>
    </rPh>
    <phoneticPr fontId="12"/>
  </si>
  <si>
    <t>平成12年度</t>
    <rPh sb="0" eb="2">
      <t>ヘイセイ</t>
    </rPh>
    <rPh sb="4" eb="6">
      <t>ネンド</t>
    </rPh>
    <phoneticPr fontId="9"/>
  </si>
  <si>
    <t>水管理・国土保全局</t>
    <rPh sb="0" eb="1">
      <t>ミズ</t>
    </rPh>
    <rPh sb="1" eb="3">
      <t>カンリ</t>
    </rPh>
    <rPh sb="4" eb="6">
      <t>コクド</t>
    </rPh>
    <rPh sb="6" eb="9">
      <t>ホゼンキョク</t>
    </rPh>
    <phoneticPr fontId="9"/>
  </si>
  <si>
    <t>土地白書作成等経費</t>
  </si>
  <si>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7" eb="19">
      <t>ダイジ</t>
    </rPh>
    <rPh sb="19" eb="20">
      <t>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4"/>
  </si>
  <si>
    <t>土地取引の円滑化に関する経費</t>
  </si>
  <si>
    <t>（項）海事産業市場整備等推進費
　（大事項）海事産業の市場環境整備・活性化対策の技術開発に必要な経費</t>
    <rPh sb="37" eb="39">
      <t>タイサク</t>
    </rPh>
    <rPh sb="40" eb="42">
      <t>ギジュツ</t>
    </rPh>
    <rPh sb="42" eb="44">
      <t>カイハツ</t>
    </rPh>
    <phoneticPr fontId="13"/>
  </si>
  <si>
    <t>土地基本調査経費</t>
  </si>
  <si>
    <t>土地関連統計調査経費</t>
  </si>
  <si>
    <t>マクロ経済政策と連携した土地政策推進のための不動産動向指標等の構築</t>
    <rPh sb="3" eb="5">
      <t>ケイザイ</t>
    </rPh>
    <rPh sb="5" eb="7">
      <t>セイサク</t>
    </rPh>
    <rPh sb="8" eb="10">
      <t>レンケイ</t>
    </rPh>
    <rPh sb="12" eb="14">
      <t>トチ</t>
    </rPh>
    <rPh sb="14" eb="16">
      <t>セイサク</t>
    </rPh>
    <rPh sb="16" eb="18">
      <t>スイシン</t>
    </rPh>
    <rPh sb="22" eb="25">
      <t>フドウサン</t>
    </rPh>
    <rPh sb="25" eb="27">
      <t>ドウコウ</t>
    </rPh>
    <rPh sb="27" eb="29">
      <t>シヒョウ</t>
    </rPh>
    <rPh sb="29" eb="30">
      <t>トウ</t>
    </rPh>
    <rPh sb="31" eb="33">
      <t>コウチク</t>
    </rPh>
    <phoneticPr fontId="4"/>
  </si>
  <si>
    <t>平成6年度</t>
  </si>
  <si>
    <t>新31</t>
    <rPh sb="0" eb="1">
      <t>シン</t>
    </rPh>
    <phoneticPr fontId="4"/>
  </si>
  <si>
    <t>平成5年度
平成19年度</t>
    <rPh sb="0" eb="2">
      <t>ヘイセイ</t>
    </rPh>
    <rPh sb="3" eb="5">
      <t>ネンド</t>
    </rPh>
    <rPh sb="6" eb="8">
      <t>ヘイセイ</t>
    </rPh>
    <rPh sb="10" eb="12">
      <t>ネンド</t>
    </rPh>
    <phoneticPr fontId="4"/>
  </si>
  <si>
    <t>地価公示</t>
  </si>
  <si>
    <t>不動産市場整備・活性化の推進</t>
    <rPh sb="0" eb="3">
      <t>フドウサン</t>
    </rPh>
    <rPh sb="3" eb="5">
      <t>シジョウ</t>
    </rPh>
    <rPh sb="5" eb="7">
      <t>セイビ</t>
    </rPh>
    <rPh sb="8" eb="11">
      <t>カッセイカ</t>
    </rPh>
    <rPh sb="12" eb="14">
      <t>スイシン</t>
    </rPh>
    <phoneticPr fontId="4"/>
  </si>
  <si>
    <t>防火・避難規定等の合理化による既存建物活用に資する技術開発</t>
  </si>
  <si>
    <t>不動産の管理・流通のための環境整備の推進</t>
    <rPh sb="0" eb="3">
      <t>フドウサン</t>
    </rPh>
    <rPh sb="4" eb="6">
      <t>カンリ</t>
    </rPh>
    <rPh sb="7" eb="9">
      <t>リュウツウ</t>
    </rPh>
    <rPh sb="13" eb="15">
      <t>カンキョウ</t>
    </rPh>
    <rPh sb="15" eb="17">
      <t>セイビ</t>
    </rPh>
    <rPh sb="18" eb="20">
      <t>スイシン</t>
    </rPh>
    <phoneticPr fontId="4"/>
  </si>
  <si>
    <t>空き家・空き地等の新たな流通・利活用スキームの構築のための調査・検討経費</t>
  </si>
  <si>
    <t>世界道路協会等の運営に必要な政府会員分担金</t>
  </si>
  <si>
    <t>所有者不明土地法の円滑な運用に向けた地域支援</t>
    <rPh sb="0" eb="3">
      <t>ショユウシャ</t>
    </rPh>
    <rPh sb="3" eb="5">
      <t>フメイ</t>
    </rPh>
    <rPh sb="5" eb="8">
      <t>トチホウ</t>
    </rPh>
    <rPh sb="9" eb="11">
      <t>エンカツ</t>
    </rPh>
    <rPh sb="12" eb="14">
      <t>ウンヨウ</t>
    </rPh>
    <rPh sb="15" eb="16">
      <t>ム</t>
    </rPh>
    <rPh sb="18" eb="20">
      <t>チイキ</t>
    </rPh>
    <rPh sb="20" eb="22">
      <t>シエン</t>
    </rPh>
    <phoneticPr fontId="4"/>
  </si>
  <si>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4"/>
  </si>
  <si>
    <t>建設業における労働・資材対策の推進</t>
    <rPh sb="0" eb="3">
      <t>ケンセツギョウ</t>
    </rPh>
    <rPh sb="7" eb="9">
      <t>ロウドウ</t>
    </rPh>
    <rPh sb="10" eb="12">
      <t>シザイ</t>
    </rPh>
    <rPh sb="12" eb="14">
      <t>タイサク</t>
    </rPh>
    <rPh sb="15" eb="17">
      <t>スイシン</t>
    </rPh>
    <phoneticPr fontId="4"/>
  </si>
  <si>
    <t>（項）建設市場整備推進費
　（大事項）建設市場の環境整備の推進に必要な経費
（項）国土交通統計調査費
　（大事項）国土交通統計に必要な経費</t>
    <rPh sb="41" eb="43">
      <t>コクド</t>
    </rPh>
    <rPh sb="43" eb="45">
      <t>コウツウ</t>
    </rPh>
    <rPh sb="45" eb="47">
      <t>トウケイ</t>
    </rPh>
    <rPh sb="47" eb="50">
      <t>チョウサヒ</t>
    </rPh>
    <rPh sb="57" eb="59">
      <t>コクド</t>
    </rPh>
    <rPh sb="59" eb="61">
      <t>コウツウ</t>
    </rPh>
    <rPh sb="61" eb="63">
      <t>トウケイ</t>
    </rPh>
    <rPh sb="64" eb="66">
      <t>ヒツヨウ</t>
    </rPh>
    <rPh sb="67" eb="69">
      <t>ケイヒ</t>
    </rPh>
    <phoneticPr fontId="4"/>
  </si>
  <si>
    <t>令和元年度</t>
    <rPh sb="0" eb="2">
      <t>レイワ</t>
    </rPh>
    <rPh sb="2" eb="3">
      <t>ガン</t>
    </rPh>
    <rPh sb="3" eb="5">
      <t>ネンド</t>
    </rPh>
    <phoneticPr fontId="4"/>
  </si>
  <si>
    <t>建設分野における外国人受入れの円滑化及び適正化</t>
    <rPh sb="0" eb="2">
      <t>ケンセツ</t>
    </rPh>
    <rPh sb="2" eb="4">
      <t>ブンヤ</t>
    </rPh>
    <rPh sb="8" eb="10">
      <t>ガイコク</t>
    </rPh>
    <rPh sb="10" eb="11">
      <t>ジン</t>
    </rPh>
    <rPh sb="11" eb="13">
      <t>ウケイ</t>
    </rPh>
    <phoneticPr fontId="4"/>
  </si>
  <si>
    <t>民間発注工事等における働き方改革の推進</t>
    <rPh sb="0" eb="2">
      <t>ミンカン</t>
    </rPh>
    <rPh sb="2" eb="4">
      <t>ハッチュウ</t>
    </rPh>
    <rPh sb="4" eb="6">
      <t>コウジ</t>
    </rPh>
    <rPh sb="6" eb="7">
      <t>トウ</t>
    </rPh>
    <rPh sb="11" eb="12">
      <t>ハタラ</t>
    </rPh>
    <rPh sb="13" eb="14">
      <t>カタ</t>
    </rPh>
    <rPh sb="14" eb="16">
      <t>カイカク</t>
    </rPh>
    <rPh sb="17" eb="19">
      <t>スイシン</t>
    </rPh>
    <phoneticPr fontId="4"/>
  </si>
  <si>
    <t>地震災害時における空港舗装の迅速な点検・復旧方法に関する研究</t>
  </si>
  <si>
    <t>建設技術者の働き方改革の推進に関する調査・検討</t>
    <rPh sb="0" eb="2">
      <t>ケンセツ</t>
    </rPh>
    <rPh sb="2" eb="4">
      <t>ギジュツ</t>
    </rPh>
    <rPh sb="4" eb="5">
      <t>シャ</t>
    </rPh>
    <rPh sb="6" eb="7">
      <t>ハタラ</t>
    </rPh>
    <rPh sb="8" eb="9">
      <t>カタ</t>
    </rPh>
    <rPh sb="9" eb="11">
      <t>カイカク</t>
    </rPh>
    <rPh sb="12" eb="14">
      <t>スイシン</t>
    </rPh>
    <rPh sb="15" eb="16">
      <t>カン</t>
    </rPh>
    <rPh sb="18" eb="20">
      <t>チョウサ</t>
    </rPh>
    <rPh sb="21" eb="23">
      <t>ケントウ</t>
    </rPh>
    <phoneticPr fontId="4"/>
  </si>
  <si>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9"/>
  </si>
  <si>
    <t>2019年国際航路協会年次総会の開催に必要な経費</t>
    <rPh sb="4" eb="5">
      <t>ネン</t>
    </rPh>
    <rPh sb="5" eb="7">
      <t>コクサイ</t>
    </rPh>
    <rPh sb="7" eb="9">
      <t>コウロ</t>
    </rPh>
    <rPh sb="9" eb="11">
      <t>キョウカイ</t>
    </rPh>
    <rPh sb="11" eb="13">
      <t>ネンジ</t>
    </rPh>
    <rPh sb="13" eb="15">
      <t>ソウカイ</t>
    </rPh>
    <rPh sb="16" eb="18">
      <t>カイサイ</t>
    </rPh>
    <rPh sb="19" eb="21">
      <t>ヒツヨウ</t>
    </rPh>
    <rPh sb="22" eb="24">
      <t>ケイヒ</t>
    </rPh>
    <phoneticPr fontId="4"/>
  </si>
  <si>
    <t>国土交通統計</t>
    <rPh sb="0" eb="2">
      <t>コクド</t>
    </rPh>
    <rPh sb="2" eb="4">
      <t>コウツウ</t>
    </rPh>
    <rPh sb="4" eb="6">
      <t>トウケイ</t>
    </rPh>
    <phoneticPr fontId="0"/>
  </si>
  <si>
    <t>大都市交通センサス実施経費</t>
    <rPh sb="0" eb="3">
      <t>ダイトシ</t>
    </rPh>
    <rPh sb="3" eb="5">
      <t>コウツウ</t>
    </rPh>
    <rPh sb="9" eb="11">
      <t>ジッシ</t>
    </rPh>
    <rPh sb="11" eb="13">
      <t>ケイヒ</t>
    </rPh>
    <phoneticPr fontId="4"/>
  </si>
  <si>
    <t>昭和30年度</t>
    <rPh sb="0" eb="2">
      <t>ショウワ</t>
    </rPh>
    <rPh sb="4" eb="6">
      <t>ネンド</t>
    </rPh>
    <phoneticPr fontId="4"/>
  </si>
  <si>
    <t>（項)国際協力費
　(大事項)国際協力に必要な経費</t>
    <rPh sb="3" eb="5">
      <t>コクサイ</t>
    </rPh>
    <rPh sb="5" eb="8">
      <t>キョウリョクヒ</t>
    </rPh>
    <rPh sb="15" eb="17">
      <t>コクサイ</t>
    </rPh>
    <rPh sb="17" eb="19">
      <t>キョウリョク</t>
    </rPh>
    <rPh sb="20" eb="22">
      <t>ヒツヨウ</t>
    </rPh>
    <rPh sb="23" eb="25">
      <t>ケイヒ</t>
    </rPh>
    <phoneticPr fontId="13"/>
  </si>
  <si>
    <t>昭和35年度</t>
    <rPh sb="0" eb="2">
      <t>ショウワ</t>
    </rPh>
    <rPh sb="4" eb="6">
      <t>ネンド</t>
    </rPh>
    <phoneticPr fontId="9"/>
  </si>
  <si>
    <t>施策名：９-３４　地籍の整備等の国土調査を推進する</t>
    <rPh sb="0" eb="2">
      <t>シサク</t>
    </rPh>
    <rPh sb="2" eb="3">
      <t>メイ</t>
    </rPh>
    <rPh sb="9" eb="11">
      <t>チセキ</t>
    </rPh>
    <rPh sb="12" eb="14">
      <t>セイビ</t>
    </rPh>
    <rPh sb="14" eb="15">
      <t>トウ</t>
    </rPh>
    <rPh sb="16" eb="18">
      <t>コクド</t>
    </rPh>
    <rPh sb="18" eb="20">
      <t>チョウサ</t>
    </rPh>
    <rPh sb="21" eb="23">
      <t>スイシン</t>
    </rPh>
    <phoneticPr fontId="4"/>
  </si>
  <si>
    <t>鉄道局</t>
    <rPh sb="0" eb="2">
      <t>テツドウ</t>
    </rPh>
    <rPh sb="2" eb="3">
      <t>キョク</t>
    </rPh>
    <phoneticPr fontId="4"/>
  </si>
  <si>
    <t>地籍調査</t>
    <rPh sb="0" eb="2">
      <t>チセキ</t>
    </rPh>
    <rPh sb="2" eb="4">
      <t>チョウサ</t>
    </rPh>
    <phoneticPr fontId="0"/>
  </si>
  <si>
    <t>基本調査</t>
    <rPh sb="0" eb="2">
      <t>キホン</t>
    </rPh>
    <rPh sb="2" eb="4">
      <t>チョウサ</t>
    </rPh>
    <phoneticPr fontId="4"/>
  </si>
  <si>
    <t>地籍整備推進</t>
    <rPh sb="0" eb="2">
      <t>チセキ</t>
    </rPh>
    <rPh sb="2" eb="4">
      <t>セイビ</t>
    </rPh>
    <rPh sb="4" eb="6">
      <t>スイシン</t>
    </rPh>
    <phoneticPr fontId="4"/>
  </si>
  <si>
    <t>基準点測量</t>
  </si>
  <si>
    <t>施策名：９-３５　自動車運送業の市場環境整備を推進する</t>
    <rPh sb="0" eb="2">
      <t>シサク</t>
    </rPh>
    <rPh sb="2" eb="3">
      <t>メイ</t>
    </rPh>
    <rPh sb="9" eb="12">
      <t>ジドウシャ</t>
    </rPh>
    <rPh sb="12" eb="15">
      <t>ウンソウギョウ</t>
    </rPh>
    <rPh sb="16" eb="18">
      <t>シジョウ</t>
    </rPh>
    <rPh sb="18" eb="20">
      <t>カンキョウ</t>
    </rPh>
    <rPh sb="20" eb="22">
      <t>セイビ</t>
    </rPh>
    <rPh sb="23" eb="25">
      <t>スイシン</t>
    </rPh>
    <phoneticPr fontId="4"/>
  </si>
  <si>
    <t>国際交通分野における途上国の経済活性化と我が国企業競争力強化のための支援</t>
  </si>
  <si>
    <t>平成21年度</t>
  </si>
  <si>
    <t>（項）防災・減災対策等強化事業推進費
　（大事項）防災・減災対策等強化事業の推進に必要な経費</t>
    <rPh sb="3" eb="5">
      <t>ボウサイ</t>
    </rPh>
    <rPh sb="6" eb="8">
      <t>ゲンサイ</t>
    </rPh>
    <rPh sb="8" eb="10">
      <t>タイサク</t>
    </rPh>
    <rPh sb="10" eb="11">
      <t>トウ</t>
    </rPh>
    <rPh sb="11" eb="13">
      <t>キョウカ</t>
    </rPh>
    <rPh sb="13" eb="15">
      <t>ジギョウ</t>
    </rPh>
    <rPh sb="15" eb="17">
      <t>スイシン</t>
    </rPh>
    <rPh sb="17" eb="18">
      <t>ヒ</t>
    </rPh>
    <rPh sb="25" eb="27">
      <t>ボウサイ</t>
    </rPh>
    <rPh sb="28" eb="30">
      <t>ゲンサイ</t>
    </rPh>
    <rPh sb="30" eb="32">
      <t>タイサク</t>
    </rPh>
    <rPh sb="32" eb="33">
      <t>トウ</t>
    </rPh>
    <rPh sb="33" eb="35">
      <t>キョウカ</t>
    </rPh>
    <rPh sb="35" eb="37">
      <t>ジギョウ</t>
    </rPh>
    <rPh sb="38" eb="40">
      <t>スイシン</t>
    </rPh>
    <rPh sb="41" eb="43">
      <t>ヒツヨウ</t>
    </rPh>
    <rPh sb="44" eb="46">
      <t>ケイヒ</t>
    </rPh>
    <phoneticPr fontId="4"/>
  </si>
  <si>
    <t>（項）鉄道網整備事業費
　（大事項）鉄道網を充実・活性化させるための鉄道整備事業に必要な経費</t>
    <rPh sb="1" eb="2">
      <t>コウ</t>
    </rPh>
    <rPh sb="3" eb="6">
      <t>テツドウモウ</t>
    </rPh>
    <rPh sb="6" eb="8">
      <t>セイビ</t>
    </rPh>
    <rPh sb="8" eb="11">
      <t>ジギョウヒ</t>
    </rPh>
    <rPh sb="14" eb="15">
      <t>ダイ</t>
    </rPh>
    <rPh sb="15" eb="17">
      <t>ジコウ</t>
    </rPh>
    <rPh sb="18" eb="21">
      <t>テツドウモウ</t>
    </rPh>
    <rPh sb="22" eb="24">
      <t>ジュウジツ</t>
    </rPh>
    <rPh sb="25" eb="28">
      <t>カッセイカ</t>
    </rPh>
    <rPh sb="34" eb="36">
      <t>テツドウ</t>
    </rPh>
    <rPh sb="36" eb="38">
      <t>セイビ</t>
    </rPh>
    <rPh sb="38" eb="40">
      <t>ジギョウ</t>
    </rPh>
    <rPh sb="41" eb="43">
      <t>ヒツヨウ</t>
    </rPh>
    <rPh sb="44" eb="46">
      <t>ケイヒ</t>
    </rPh>
    <phoneticPr fontId="9"/>
  </si>
  <si>
    <t>（項）地方運輸行政推進費
　（大事項）自動車運送業の市場環境整備の推進に必要な経費</t>
    <rPh sb="15" eb="16">
      <t>ダイ</t>
    </rPh>
    <phoneticPr fontId="9"/>
  </si>
  <si>
    <t>経済協力開発機構等拠出金</t>
  </si>
  <si>
    <t>自動車運送・整備事業の経営基盤強化</t>
    <rPh sb="6" eb="8">
      <t>セイビ</t>
    </rPh>
    <rPh sb="11" eb="13">
      <t>ケイエイ</t>
    </rPh>
    <rPh sb="13" eb="15">
      <t>キバン</t>
    </rPh>
    <rPh sb="15" eb="17">
      <t>キョウカ</t>
    </rPh>
    <phoneticPr fontId="4"/>
  </si>
  <si>
    <t>中小トラック運送事業者向けテールゲートリフター等導入支援事業</t>
  </si>
  <si>
    <t>船員雇用促進対策事業費</t>
  </si>
  <si>
    <t>（項）海事産業市場整備等推進費
　（大事項）船員雇用促進対策に必要な経費</t>
    <rPh sb="1" eb="2">
      <t>コウ</t>
    </rPh>
    <rPh sb="18" eb="21">
      <t>ダイジコウ</t>
    </rPh>
    <phoneticPr fontId="13"/>
  </si>
  <si>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13"/>
  </si>
  <si>
    <t>多様な主体の理解の促進</t>
  </si>
  <si>
    <t>建築物の外装・防水層の長寿命化改修に資する既存RC部材の評価技術の開発</t>
  </si>
  <si>
    <t>船舶産業の競争力強化に必要な経費</t>
    <rPh sb="0" eb="2">
      <t>センパク</t>
    </rPh>
    <rPh sb="2" eb="4">
      <t>サンギョウ</t>
    </rPh>
    <rPh sb="5" eb="8">
      <t>キョウソウリョク</t>
    </rPh>
    <rPh sb="8" eb="10">
      <t>キョウカ</t>
    </rPh>
    <rPh sb="11" eb="13">
      <t>ヒツヨウ</t>
    </rPh>
    <rPh sb="14" eb="16">
      <t>ケイヒ</t>
    </rPh>
    <phoneticPr fontId="8"/>
  </si>
  <si>
    <t>（項）海事産業市場整備等推進費
　（大事項）海事産業の市場環境整備・活性化等の推進に必要な経費</t>
    <rPh sb="1" eb="2">
      <t>コウ</t>
    </rPh>
    <rPh sb="18" eb="21">
      <t>ダイジコウ</t>
    </rPh>
    <phoneticPr fontId="13"/>
  </si>
  <si>
    <t>（独）海技教育機構運営費交付金</t>
    <rPh sb="1" eb="2">
      <t>ドク</t>
    </rPh>
    <rPh sb="3" eb="5">
      <t>カイギ</t>
    </rPh>
    <rPh sb="5" eb="7">
      <t>キョウイク</t>
    </rPh>
    <rPh sb="7" eb="9">
      <t>キコウ</t>
    </rPh>
    <rPh sb="9" eb="12">
      <t>ウンエイヒ</t>
    </rPh>
    <rPh sb="12" eb="15">
      <t>コウフキン</t>
    </rPh>
    <phoneticPr fontId="8"/>
  </si>
  <si>
    <t>（項）独立行政法人海技教育機構運営費
　（大事項）独立行政法人海技教育機構運営費交付金に必要な経費</t>
    <rPh sb="1" eb="2">
      <t>コウ</t>
    </rPh>
    <rPh sb="21" eb="24">
      <t>ダイジコウ</t>
    </rPh>
    <phoneticPr fontId="13"/>
  </si>
  <si>
    <t>造船業における人材の確保、育成</t>
    <rPh sb="0" eb="3">
      <t>ゾウセンギョウ</t>
    </rPh>
    <rPh sb="7" eb="9">
      <t>ジンザイ</t>
    </rPh>
    <rPh sb="10" eb="12">
      <t>カクホ</t>
    </rPh>
    <rPh sb="13" eb="15">
      <t>イクセイ</t>
    </rPh>
    <phoneticPr fontId="4"/>
  </si>
  <si>
    <t>船舶の建造・運航における生産性向上（情報技術等の活用によるコスト競争力・品質・サービスの革新）</t>
    <rPh sb="0" eb="2">
      <t>センパク</t>
    </rPh>
    <rPh sb="3" eb="5">
      <t>ケンゾウ</t>
    </rPh>
    <rPh sb="6" eb="8">
      <t>ウンコウ</t>
    </rPh>
    <rPh sb="12" eb="15">
      <t>セイサンセイ</t>
    </rPh>
    <rPh sb="15" eb="17">
      <t>コウジョウ</t>
    </rPh>
    <rPh sb="18" eb="20">
      <t>ジョウホウ</t>
    </rPh>
    <rPh sb="20" eb="22">
      <t>ギジュツ</t>
    </rPh>
    <rPh sb="22" eb="23">
      <t>トウ</t>
    </rPh>
    <rPh sb="24" eb="26">
      <t>カツヨウ</t>
    </rPh>
    <rPh sb="32" eb="35">
      <t>キョウソウリョク</t>
    </rPh>
    <rPh sb="36" eb="38">
      <t>ヒンシツ</t>
    </rPh>
    <rPh sb="44" eb="46">
      <t>カクシン</t>
    </rPh>
    <phoneticPr fontId="4"/>
  </si>
  <si>
    <t>施策名：１０-３７　総合的な国土形成を推進する</t>
    <rPh sb="0" eb="2">
      <t>シサク</t>
    </rPh>
    <rPh sb="2" eb="3">
      <t>メイ</t>
    </rPh>
    <rPh sb="10" eb="13">
      <t>ソウゴウテキ</t>
    </rPh>
    <rPh sb="14" eb="16">
      <t>コクド</t>
    </rPh>
    <rPh sb="16" eb="18">
      <t>ケイセイ</t>
    </rPh>
    <rPh sb="19" eb="21">
      <t>スイシン</t>
    </rPh>
    <phoneticPr fontId="4"/>
  </si>
  <si>
    <t>令和2年度</t>
    <rPh sb="0" eb="2">
      <t>レイワ</t>
    </rPh>
    <rPh sb="3" eb="5">
      <t>ネンド</t>
    </rPh>
    <phoneticPr fontId="9"/>
  </si>
  <si>
    <t>地域産業の活性化に資する輸出力強化に向けた航空貨物輸送の市場実態に関する調査研究</t>
  </si>
  <si>
    <t>防災・安全交付金</t>
    <rPh sb="0" eb="2">
      <t>ボウサイ</t>
    </rPh>
    <rPh sb="3" eb="5">
      <t>アンゼン</t>
    </rPh>
    <rPh sb="5" eb="8">
      <t>コウフキン</t>
    </rPh>
    <phoneticPr fontId="4"/>
  </si>
  <si>
    <t>（項）官民連携基盤整備推進調査費
　（大事項）官民連携基盤整備の実施を推進するための調査に必要な経費</t>
  </si>
  <si>
    <t>建設キャリアアップシステムを活用した地域建設企業の生産性向上</t>
  </si>
  <si>
    <t>（項）国土形成推進費
　（大事項）総合的な国土形成の推進に必要な経費</t>
  </si>
  <si>
    <t>国土形成計画等の基礎的・長期的検討</t>
  </si>
  <si>
    <t>むつ小川原開発推進調査</t>
  </si>
  <si>
    <t>国土政策に関する国際調査</t>
  </si>
  <si>
    <t>大都市戦略等推進経費</t>
    <rPh sb="0" eb="3">
      <t>ダイトシ</t>
    </rPh>
    <rPh sb="3" eb="5">
      <t>センリャク</t>
    </rPh>
    <rPh sb="5" eb="6">
      <t>ナド</t>
    </rPh>
    <rPh sb="6" eb="8">
      <t>スイシン</t>
    </rPh>
    <rPh sb="8" eb="10">
      <t>ケイヒ</t>
    </rPh>
    <phoneticPr fontId="4"/>
  </si>
  <si>
    <t>（項）国土形成推進費
　（大事項）総合的な国土形成の推進に必要な経費</t>
    <rPh sb="1" eb="2">
      <t>コウ</t>
    </rPh>
    <rPh sb="3" eb="5">
      <t>コクド</t>
    </rPh>
    <rPh sb="5" eb="7">
      <t>ケイセイ</t>
    </rPh>
    <rPh sb="7" eb="10">
      <t>スイシンヒ</t>
    </rPh>
    <rPh sb="13" eb="15">
      <t>ダイジ</t>
    </rPh>
    <rPh sb="15" eb="16">
      <t>コウ</t>
    </rPh>
    <rPh sb="17" eb="20">
      <t>ソウゴウテキ</t>
    </rPh>
    <rPh sb="21" eb="23">
      <t>コクド</t>
    </rPh>
    <rPh sb="23" eb="25">
      <t>ケイセイ</t>
    </rPh>
    <rPh sb="26" eb="28">
      <t>スイシン</t>
    </rPh>
    <rPh sb="29" eb="31">
      <t>ヒツヨウ</t>
    </rPh>
    <rPh sb="32" eb="34">
      <t>ケイヒ</t>
    </rPh>
    <phoneticPr fontId="4"/>
  </si>
  <si>
    <t>国土の長期展望</t>
    <rPh sb="0" eb="2">
      <t>コクド</t>
    </rPh>
    <rPh sb="3" eb="5">
      <t>チョウキ</t>
    </rPh>
    <rPh sb="5" eb="7">
      <t>テンボウ</t>
    </rPh>
    <phoneticPr fontId="4"/>
  </si>
  <si>
    <t>地理空間情報の活用の推進に係る総合的課題に関する検討</t>
  </si>
  <si>
    <t>産学官連携による地理空間情報高度活用の推進</t>
  </si>
  <si>
    <t>大臣官房</t>
    <rPh sb="0" eb="2">
      <t>ダイジン</t>
    </rPh>
    <rPh sb="2" eb="4">
      <t>カンボウ</t>
    </rPh>
    <phoneticPr fontId="9"/>
  </si>
  <si>
    <t>基盤地図情報整備経費</t>
  </si>
  <si>
    <t>（項）地理空間情報整備・活用等推進費
　（大事項）地理空間情報の整備・活用等の推進に必要な経費</t>
  </si>
  <si>
    <t>昭和元年度以前</t>
    <rPh sb="0" eb="2">
      <t>ショウワ</t>
    </rPh>
    <rPh sb="2" eb="4">
      <t>ガンネン</t>
    </rPh>
    <rPh sb="4" eb="5">
      <t>ド</t>
    </rPh>
    <rPh sb="5" eb="7">
      <t>イゼン</t>
    </rPh>
    <phoneticPr fontId="4"/>
  </si>
  <si>
    <t>基本図測量経費</t>
  </si>
  <si>
    <t>電子政府等業務効率化推進経費</t>
  </si>
  <si>
    <t>国際連携・海外展開等推進経費</t>
  </si>
  <si>
    <t>令和4年度</t>
    <rPh sb="0" eb="2">
      <t>レイワ</t>
    </rPh>
    <rPh sb="3" eb="5">
      <t>ネンド</t>
    </rPh>
    <phoneticPr fontId="4"/>
  </si>
  <si>
    <t xml:space="preserve">
（項）離島振興費
　（大事項）離島振興に必要な経費
</t>
  </si>
  <si>
    <t>昭和28年度</t>
  </si>
  <si>
    <t>奄美群島振興開発事業</t>
    <rPh sb="0" eb="2">
      <t>アマミ</t>
    </rPh>
    <rPh sb="2" eb="4">
      <t>グントウ</t>
    </rPh>
    <rPh sb="4" eb="6">
      <t>シンコウ</t>
    </rPh>
    <rPh sb="6" eb="8">
      <t>カイハツ</t>
    </rPh>
    <rPh sb="8" eb="10">
      <t>ジギョウ</t>
    </rPh>
    <phoneticPr fontId="4"/>
  </si>
  <si>
    <t>小笠原諸島振興開発事業</t>
    <rPh sb="0" eb="3">
      <t>オガサワラ</t>
    </rPh>
    <rPh sb="3" eb="5">
      <t>ショトウ</t>
    </rPh>
    <rPh sb="5" eb="7">
      <t>シンコウ</t>
    </rPh>
    <rPh sb="7" eb="9">
      <t>カイハツ</t>
    </rPh>
    <rPh sb="9" eb="11">
      <t>ジギョウ</t>
    </rPh>
    <phoneticPr fontId="4"/>
  </si>
  <si>
    <t>（項）離島振興費
　（大事項）小笠原諸島の振興開発に必要な経費</t>
  </si>
  <si>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4"/>
  </si>
  <si>
    <t>北海道開発事業</t>
    <rPh sb="0" eb="3">
      <t>ホッカイドウ</t>
    </rPh>
    <rPh sb="3" eb="5">
      <t>カイハツ</t>
    </rPh>
    <rPh sb="5" eb="7">
      <t>ジギョウ</t>
    </rPh>
    <phoneticPr fontId="4"/>
  </si>
  <si>
    <t>北海道開発計画推進等経費</t>
    <rPh sb="0" eb="3">
      <t>ホッカイドウ</t>
    </rPh>
    <rPh sb="3" eb="5">
      <t>カイハツ</t>
    </rPh>
    <rPh sb="5" eb="7">
      <t>ケイカク</t>
    </rPh>
    <rPh sb="7" eb="9">
      <t>スイシン</t>
    </rPh>
    <rPh sb="9" eb="10">
      <t>ナド</t>
    </rPh>
    <rPh sb="10" eb="12">
      <t>ケイヒ</t>
    </rPh>
    <phoneticPr fontId="4"/>
  </si>
  <si>
    <t>平成16年度</t>
  </si>
  <si>
    <t>都市防災関連事業</t>
    <rPh sb="0" eb="2">
      <t>トシ</t>
    </rPh>
    <rPh sb="2" eb="4">
      <t>ボウサイ</t>
    </rPh>
    <rPh sb="4" eb="6">
      <t>カンレン</t>
    </rPh>
    <rPh sb="6" eb="8">
      <t>ジギョウ</t>
    </rPh>
    <phoneticPr fontId="20"/>
  </si>
  <si>
    <t>建設技術の研究開発助成経費</t>
  </si>
  <si>
    <t>アイヌの伝統等普及啓発等に必要な経費</t>
    <rPh sb="4" eb="7">
      <t>デントウナド</t>
    </rPh>
    <rPh sb="7" eb="9">
      <t>フキュウ</t>
    </rPh>
    <rPh sb="9" eb="12">
      <t>ケイハツトウ</t>
    </rPh>
    <rPh sb="13" eb="15">
      <t>ヒツヨウ</t>
    </rPh>
    <rPh sb="16" eb="18">
      <t>ケイヒ</t>
    </rPh>
    <phoneticPr fontId="4"/>
  </si>
  <si>
    <t>研究開発の評価等経費</t>
  </si>
  <si>
    <t>ＩＣＴの全面的な活用による建設生産性向上に関する研究</t>
  </si>
  <si>
    <t>ＡＩを活用した建設生産システムの高度化に関する研究</t>
    <rPh sb="3" eb="5">
      <t>カツヨウ</t>
    </rPh>
    <rPh sb="7" eb="9">
      <t>ケンセツ</t>
    </rPh>
    <rPh sb="9" eb="11">
      <t>セイサン</t>
    </rPh>
    <rPh sb="16" eb="19">
      <t>コウドカ</t>
    </rPh>
    <rPh sb="20" eb="21">
      <t>カン</t>
    </rPh>
    <rPh sb="23" eb="25">
      <t>ケンキュウ</t>
    </rPh>
    <phoneticPr fontId="4"/>
  </si>
  <si>
    <t>科学技術イノベーション創造推進に必要な経費（官民研究開発投資拡大プログラム）</t>
    <rPh sb="0" eb="2">
      <t>カガク</t>
    </rPh>
    <rPh sb="2" eb="4">
      <t>ギジュツ</t>
    </rPh>
    <rPh sb="11" eb="13">
      <t>ソウゾウ</t>
    </rPh>
    <rPh sb="13" eb="15">
      <t>スイシン</t>
    </rPh>
    <rPh sb="16" eb="18">
      <t>ヒツヨウ</t>
    </rPh>
    <rPh sb="19" eb="21">
      <t>ケイヒ</t>
    </rPh>
    <rPh sb="22" eb="24">
      <t>カンミン</t>
    </rPh>
    <rPh sb="24" eb="26">
      <t>ケンキュウ</t>
    </rPh>
    <rPh sb="26" eb="28">
      <t>カイハツ</t>
    </rPh>
    <rPh sb="28" eb="30">
      <t>トウシ</t>
    </rPh>
    <rPh sb="30" eb="32">
      <t>カクダイ</t>
    </rPh>
    <phoneticPr fontId="4"/>
  </si>
  <si>
    <t>沿岸域における環境保全技術の効果的活用のための評価手法の開発</t>
  </si>
  <si>
    <t>交通運輸技術開発推進制度</t>
    <rPh sb="0" eb="2">
      <t>コウツウ</t>
    </rPh>
    <rPh sb="2" eb="4">
      <t>ウンユ</t>
    </rPh>
    <rPh sb="4" eb="6">
      <t>ギジュツ</t>
    </rPh>
    <rPh sb="6" eb="8">
      <t>カイハツ</t>
    </rPh>
    <rPh sb="8" eb="10">
      <t>スイシン</t>
    </rPh>
    <rPh sb="10" eb="12">
      <t>セイド</t>
    </rPh>
    <phoneticPr fontId="4"/>
  </si>
  <si>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4"/>
  </si>
  <si>
    <t>土木関連施設整備費、建築関連施設整備費</t>
    <rPh sb="0" eb="2">
      <t>ドボク</t>
    </rPh>
    <rPh sb="2" eb="4">
      <t>カンレン</t>
    </rPh>
    <rPh sb="4" eb="6">
      <t>シセツ</t>
    </rPh>
    <rPh sb="6" eb="9">
      <t>セイビヒ</t>
    </rPh>
    <phoneticPr fontId="0"/>
  </si>
  <si>
    <t>インフラ等の液状化被害推定手法の高精度化</t>
    <rPh sb="4" eb="5">
      <t>トウ</t>
    </rPh>
    <rPh sb="6" eb="9">
      <t>エキジョウカ</t>
    </rPh>
    <rPh sb="9" eb="11">
      <t>ヒガイ</t>
    </rPh>
    <rPh sb="11" eb="13">
      <t>スイテイ</t>
    </rPh>
    <rPh sb="13" eb="15">
      <t>シュホウ</t>
    </rPh>
    <rPh sb="16" eb="20">
      <t>コウセイドカ</t>
    </rPh>
    <phoneticPr fontId="4"/>
  </si>
  <si>
    <t>液状化等により被災した管路に関する情報収集及び傾向分析</t>
    <rPh sb="0" eb="2">
      <t>エキジョウ</t>
    </rPh>
    <rPh sb="2" eb="4">
      <t>カトウ</t>
    </rPh>
    <rPh sb="7" eb="9">
      <t>ヒサイ</t>
    </rPh>
    <rPh sb="11" eb="13">
      <t>カンロ</t>
    </rPh>
    <rPh sb="14" eb="15">
      <t>カン</t>
    </rPh>
    <rPh sb="17" eb="19">
      <t>ジョウホウ</t>
    </rPh>
    <rPh sb="19" eb="21">
      <t>シュウシュウ</t>
    </rPh>
    <rPh sb="21" eb="22">
      <t>オヨ</t>
    </rPh>
    <rPh sb="23" eb="25">
      <t>ケイコウ</t>
    </rPh>
    <rPh sb="25" eb="27">
      <t>ブンセキ</t>
    </rPh>
    <phoneticPr fontId="4"/>
  </si>
  <si>
    <t>危機管理型波浪うちあげ高観測技術の開発に関する研究</t>
  </si>
  <si>
    <t>高潮と豪雨による複合型浸水発生時の減災対策のための浸水予測システム開発</t>
    <rPh sb="0" eb="2">
      <t>タカシオ</t>
    </rPh>
    <rPh sb="3" eb="5">
      <t>ゴウウ</t>
    </rPh>
    <rPh sb="8" eb="10">
      <t>フクゴウ</t>
    </rPh>
    <rPh sb="10" eb="11">
      <t>ガタ</t>
    </rPh>
    <rPh sb="11" eb="13">
      <t>シンスイ</t>
    </rPh>
    <rPh sb="13" eb="15">
      <t>ハッセイ</t>
    </rPh>
    <rPh sb="15" eb="16">
      <t>ジ</t>
    </rPh>
    <rPh sb="17" eb="19">
      <t>ゲンサイ</t>
    </rPh>
    <rPh sb="19" eb="21">
      <t>タイサク</t>
    </rPh>
    <rPh sb="25" eb="27">
      <t>シンスイ</t>
    </rPh>
    <rPh sb="27" eb="29">
      <t>ヨソク</t>
    </rPh>
    <rPh sb="33" eb="35">
      <t>カイハツ</t>
    </rPh>
    <phoneticPr fontId="4"/>
  </si>
  <si>
    <t>大規模地震時の港湾施設の即時被害推定手法に関する研究</t>
    <rPh sb="0" eb="3">
      <t>ダイキボ</t>
    </rPh>
    <rPh sb="3" eb="5">
      <t>ジシン</t>
    </rPh>
    <rPh sb="5" eb="6">
      <t>ジ</t>
    </rPh>
    <rPh sb="7" eb="9">
      <t>コウワン</t>
    </rPh>
    <rPh sb="9" eb="11">
      <t>シセツ</t>
    </rPh>
    <rPh sb="12" eb="14">
      <t>ソクジ</t>
    </rPh>
    <rPh sb="14" eb="16">
      <t>ヒガイ</t>
    </rPh>
    <rPh sb="16" eb="18">
      <t>スイテイ</t>
    </rPh>
    <rPh sb="18" eb="20">
      <t>シュホウ</t>
    </rPh>
    <rPh sb="21" eb="22">
      <t>カン</t>
    </rPh>
    <rPh sb="24" eb="26">
      <t>ケンキュウ</t>
    </rPh>
    <phoneticPr fontId="4"/>
  </si>
  <si>
    <t>平成10年度</t>
    <rPh sb="0" eb="2">
      <t>ヘイセイ</t>
    </rPh>
    <rPh sb="4" eb="6">
      <t>ネンド</t>
    </rPh>
    <phoneticPr fontId="4"/>
  </si>
  <si>
    <t>地方都市における都市機能の広域連携に関する研究</t>
    <rPh sb="0" eb="2">
      <t>チホウ</t>
    </rPh>
    <rPh sb="2" eb="4">
      <t>トシ</t>
    </rPh>
    <rPh sb="8" eb="10">
      <t>トシ</t>
    </rPh>
    <rPh sb="10" eb="12">
      <t>キノウ</t>
    </rPh>
    <rPh sb="13" eb="15">
      <t>コウイキ</t>
    </rPh>
    <rPh sb="15" eb="17">
      <t>レンケイ</t>
    </rPh>
    <rPh sb="18" eb="19">
      <t>カン</t>
    </rPh>
    <rPh sb="21" eb="23">
      <t>ケンキュウ</t>
    </rPh>
    <phoneticPr fontId="4"/>
  </si>
  <si>
    <t>重要インフラの即時被害検知・強震モニタリングシステムの開発</t>
    <rPh sb="0" eb="2">
      <t>ジュウヨウ</t>
    </rPh>
    <rPh sb="7" eb="9">
      <t>ソクジ</t>
    </rPh>
    <rPh sb="9" eb="11">
      <t>ヒガイ</t>
    </rPh>
    <rPh sb="11" eb="13">
      <t>ケンチ</t>
    </rPh>
    <rPh sb="14" eb="16">
      <t>キョウシン</t>
    </rPh>
    <rPh sb="27" eb="29">
      <t>カイハツ</t>
    </rPh>
    <phoneticPr fontId="4"/>
  </si>
  <si>
    <t>コンテナ船の定時性向上に資するターミナル混雑度指標の開発</t>
  </si>
  <si>
    <t>（項）情報化推進費
　（大事項）情報化の推進に必要な経費</t>
  </si>
  <si>
    <t>施策名：１２-４３　国際協力、連携等を推進する</t>
    <rPh sb="0" eb="2">
      <t>シサク</t>
    </rPh>
    <rPh sb="2" eb="3">
      <t>メイ</t>
    </rPh>
    <rPh sb="10" eb="12">
      <t>コクサイ</t>
    </rPh>
    <rPh sb="12" eb="14">
      <t>キョウリョク</t>
    </rPh>
    <rPh sb="15" eb="17">
      <t>レンケイ</t>
    </rPh>
    <rPh sb="17" eb="18">
      <t>トウ</t>
    </rPh>
    <rPh sb="19" eb="21">
      <t>スイシン</t>
    </rPh>
    <phoneticPr fontId="4"/>
  </si>
  <si>
    <t>昭和62年度</t>
    <rPh sb="0" eb="2">
      <t>ショウワ</t>
    </rPh>
    <rPh sb="4" eb="6">
      <t>ネンド</t>
    </rPh>
    <phoneticPr fontId="9"/>
  </si>
  <si>
    <t>建設分野における国際協力、連携の推進</t>
    <rPh sb="0" eb="2">
      <t>ケンセツ</t>
    </rPh>
    <rPh sb="2" eb="4">
      <t>ブンヤ</t>
    </rPh>
    <rPh sb="8" eb="10">
      <t>コクサイ</t>
    </rPh>
    <rPh sb="10" eb="12">
      <t>キョウリョク</t>
    </rPh>
    <rPh sb="13" eb="15">
      <t>レンケイ</t>
    </rPh>
    <rPh sb="16" eb="18">
      <t>スイシン</t>
    </rPh>
    <phoneticPr fontId="4"/>
  </si>
  <si>
    <t>（項）国際協力費
（大事項）国際協力に必要な経費</t>
  </si>
  <si>
    <t>昭和48年度</t>
    <rPh sb="0" eb="2">
      <t>ショウワ</t>
    </rPh>
    <rPh sb="4" eb="6">
      <t>ネンド</t>
    </rPh>
    <phoneticPr fontId="9"/>
  </si>
  <si>
    <t>国際社会における交通連携の確保</t>
    <rPh sb="0" eb="2">
      <t>コクサイ</t>
    </rPh>
    <rPh sb="2" eb="4">
      <t>シャカイ</t>
    </rPh>
    <rPh sb="8" eb="10">
      <t>コウツウ</t>
    </rPh>
    <rPh sb="10" eb="12">
      <t>レンケイ</t>
    </rPh>
    <rPh sb="13" eb="15">
      <t>カクホ</t>
    </rPh>
    <phoneticPr fontId="4"/>
  </si>
  <si>
    <t>官民連携による海外インフラ展開の推進</t>
    <rPh sb="0" eb="2">
      <t>カンミン</t>
    </rPh>
    <rPh sb="2" eb="4">
      <t>レンケイ</t>
    </rPh>
    <rPh sb="7" eb="9">
      <t>カイガイ</t>
    </rPh>
    <rPh sb="13" eb="15">
      <t>テンカイ</t>
    </rPh>
    <rPh sb="16" eb="18">
      <t>スイシン</t>
    </rPh>
    <phoneticPr fontId="4"/>
  </si>
  <si>
    <t>施策名：１３-４４　環境等に配慮した便利で安全な官庁施設の整備・保全を推進する</t>
    <rPh sb="0" eb="2">
      <t>シサク</t>
    </rPh>
    <rPh sb="2" eb="3">
      <t>メイ</t>
    </rPh>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4"/>
  </si>
  <si>
    <t>官庁営繕費</t>
    <rPh sb="0" eb="2">
      <t>カンチョウ</t>
    </rPh>
    <rPh sb="2" eb="4">
      <t>エイゼン</t>
    </rPh>
    <rPh sb="4" eb="5">
      <t>ヒ</t>
    </rPh>
    <phoneticPr fontId="4"/>
  </si>
  <si>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4"/>
  </si>
  <si>
    <t>（項）科学技術イノベーション創造推進費
　（大事項）科学技術イノベーション創造推進に必要な経費</t>
  </si>
  <si>
    <t>平成18年度</t>
    <rPh sb="0" eb="2">
      <t>ヘイセイ</t>
    </rPh>
    <rPh sb="4" eb="6">
      <t>ネンド</t>
    </rPh>
    <phoneticPr fontId="4"/>
  </si>
  <si>
    <t>平成13年度</t>
  </si>
  <si>
    <t>（項）国土交通本省施設費
　（大事項）国土交通本省施設整備に必要な経費</t>
  </si>
  <si>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4"/>
  </si>
  <si>
    <t>官庁営繕</t>
    <rPh sb="0" eb="2">
      <t>カンチョウ</t>
    </rPh>
    <rPh sb="2" eb="4">
      <t>エイゼン</t>
    </rPh>
    <phoneticPr fontId="7"/>
  </si>
  <si>
    <t>都市局</t>
    <rPh sb="0" eb="3">
      <t>トシキョク</t>
    </rPh>
    <phoneticPr fontId="7"/>
  </si>
  <si>
    <t>（項）河川等災害復旧事業費
　（大事項）河川等災害復旧事業に必要な経費
（項）河川等災害関連事業費
　（大事項）河川等災害関連事業に必要な経費</t>
  </si>
  <si>
    <t>（項）河川等災害復旧事業費
　（大事項）河川等災害復旧事業に必要な経費</t>
    <rPh sb="34" eb="35">
      <t>ヒ</t>
    </rPh>
    <phoneticPr fontId="9"/>
  </si>
  <si>
    <t>道路災害復旧事業</t>
    <rPh sb="0" eb="2">
      <t>ドウロ</t>
    </rPh>
    <rPh sb="2" eb="4">
      <t>サイガイ</t>
    </rPh>
    <rPh sb="4" eb="6">
      <t>フッキュウ</t>
    </rPh>
    <rPh sb="6" eb="8">
      <t>ジギョウ</t>
    </rPh>
    <phoneticPr fontId="4"/>
  </si>
  <si>
    <t>道路局</t>
    <rPh sb="0" eb="3">
      <t>ドウロキョク</t>
    </rPh>
    <phoneticPr fontId="7"/>
  </si>
  <si>
    <t>（項）国土交通本省共通費
　（大事項）国際会議等に必要な経費</t>
    <rPh sb="1" eb="2">
      <t>コウ</t>
    </rPh>
    <rPh sb="3" eb="5">
      <t>コクド</t>
    </rPh>
    <rPh sb="5" eb="7">
      <t>コウツウ</t>
    </rPh>
    <rPh sb="7" eb="9">
      <t>ホンショウ</t>
    </rPh>
    <rPh sb="9" eb="11">
      <t>キョウツウ</t>
    </rPh>
    <rPh sb="11" eb="12">
      <t>ヒ</t>
    </rPh>
    <rPh sb="15" eb="16">
      <t>ダイ</t>
    </rPh>
    <rPh sb="16" eb="18">
      <t>ジコウ</t>
    </rPh>
    <rPh sb="19" eb="21">
      <t>コクサイ</t>
    </rPh>
    <rPh sb="21" eb="24">
      <t>カイギナド</t>
    </rPh>
    <rPh sb="25" eb="27">
      <t>ヒツヨウ</t>
    </rPh>
    <rPh sb="28" eb="30">
      <t>ケイヒ</t>
    </rPh>
    <phoneticPr fontId="9"/>
  </si>
  <si>
    <t>新施策名：我が国物流システムの海外展開支援事業（令和２年度当初予算より）</t>
    <rPh sb="0" eb="1">
      <t>シン</t>
    </rPh>
    <rPh sb="1" eb="3">
      <t>セサク</t>
    </rPh>
    <rPh sb="3" eb="4">
      <t>メイ</t>
    </rPh>
    <rPh sb="24" eb="26">
      <t>レイワ</t>
    </rPh>
    <rPh sb="27" eb="29">
      <t>ネンド</t>
    </rPh>
    <rPh sb="29" eb="31">
      <t>トウショ</t>
    </rPh>
    <rPh sb="31" eb="33">
      <t>ヨサン</t>
    </rPh>
    <phoneticPr fontId="4"/>
  </si>
  <si>
    <t>再保険金及保険金の支払</t>
  </si>
  <si>
    <t>自動車検査登録事務所等の施設の整備</t>
  </si>
  <si>
    <t>（項）施設整備費
　（大事項）施設整備に必要な経費</t>
    <rPh sb="11" eb="12">
      <t>ダイ</t>
    </rPh>
    <phoneticPr fontId="9"/>
  </si>
  <si>
    <t>港湾関係災害復旧事業費</t>
    <rPh sb="0" eb="2">
      <t>コウワン</t>
    </rPh>
    <rPh sb="2" eb="4">
      <t>カンケイ</t>
    </rPh>
    <rPh sb="4" eb="6">
      <t>サイガイ</t>
    </rPh>
    <rPh sb="6" eb="8">
      <t>フッキュウ</t>
    </rPh>
    <rPh sb="8" eb="11">
      <t>ジギョウヒ</t>
    </rPh>
    <phoneticPr fontId="0"/>
  </si>
  <si>
    <t>（項）河川等災害復旧事業費（大事項）河川等災害復旧事業に必要な経費
（項）河川等災害関連事業費（大事項）河川等災害関連事業に必要な経費</t>
    <rPh sb="1" eb="2">
      <t>コウ</t>
    </rPh>
    <rPh sb="3" eb="5">
      <t>カセン</t>
    </rPh>
    <rPh sb="5" eb="6">
      <t>トウ</t>
    </rPh>
    <rPh sb="6" eb="8">
      <t>サイガイ</t>
    </rPh>
    <rPh sb="8" eb="10">
      <t>フッキュウ</t>
    </rPh>
    <rPh sb="10" eb="13">
      <t>ジギョウヒ</t>
    </rPh>
    <rPh sb="14" eb="16">
      <t>ダイジ</t>
    </rPh>
    <rPh sb="16" eb="17">
      <t>コウ</t>
    </rPh>
    <rPh sb="18" eb="20">
      <t>カセン</t>
    </rPh>
    <rPh sb="20" eb="21">
      <t>トウ</t>
    </rPh>
    <rPh sb="21" eb="23">
      <t>サイガイ</t>
    </rPh>
    <rPh sb="23" eb="25">
      <t>フッキュウ</t>
    </rPh>
    <rPh sb="25" eb="27">
      <t>ジギョウ</t>
    </rPh>
    <rPh sb="28" eb="30">
      <t>ヒツヨウ</t>
    </rPh>
    <rPh sb="31" eb="33">
      <t>ケイヒ</t>
    </rPh>
    <rPh sb="35" eb="36">
      <t>コウ</t>
    </rPh>
    <rPh sb="37" eb="40">
      <t>カセンナド</t>
    </rPh>
    <rPh sb="40" eb="42">
      <t>サイガイ</t>
    </rPh>
    <rPh sb="42" eb="44">
      <t>カンレン</t>
    </rPh>
    <rPh sb="44" eb="47">
      <t>ジギョウヒ</t>
    </rPh>
    <rPh sb="48" eb="49">
      <t>ダイ</t>
    </rPh>
    <rPh sb="49" eb="51">
      <t>ジコウ</t>
    </rPh>
    <rPh sb="52" eb="55">
      <t>カセンナド</t>
    </rPh>
    <rPh sb="55" eb="57">
      <t>サイガイ</t>
    </rPh>
    <rPh sb="57" eb="59">
      <t>カンレン</t>
    </rPh>
    <rPh sb="59" eb="61">
      <t>ジギョウ</t>
    </rPh>
    <rPh sb="62" eb="64">
      <t>ヒツヨウ</t>
    </rPh>
    <rPh sb="65" eb="67">
      <t>ケイヒ</t>
    </rPh>
    <phoneticPr fontId="4"/>
  </si>
  <si>
    <t>気象官署施設整備</t>
    <rPh sb="0" eb="2">
      <t>キショウ</t>
    </rPh>
    <rPh sb="2" eb="4">
      <t>カンショ</t>
    </rPh>
    <rPh sb="4" eb="6">
      <t>シセツ</t>
    </rPh>
    <rPh sb="6" eb="8">
      <t>セイビ</t>
    </rPh>
    <phoneticPr fontId="19"/>
  </si>
  <si>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4"/>
  </si>
  <si>
    <t>緑地等による都市環境改善効果の定量的評価手法に関する研究</t>
  </si>
  <si>
    <t>ICT等の技術を活用した道路分野における生産性向上に係る経費</t>
  </si>
  <si>
    <t>被害者相談等自賠責制度の適正・円滑な執行</t>
  </si>
  <si>
    <t>国立公園における地場産品等の提供促進事業（国際観光旅客税財源）</t>
    <rPh sb="0" eb="2">
      <t>コクリツ</t>
    </rPh>
    <rPh sb="2" eb="4">
      <t>コウエン</t>
    </rPh>
    <rPh sb="8" eb="10">
      <t>ジバ</t>
    </rPh>
    <rPh sb="10" eb="12">
      <t>サンピン</t>
    </rPh>
    <rPh sb="12" eb="13">
      <t>トウ</t>
    </rPh>
    <rPh sb="14" eb="16">
      <t>テイキョウ</t>
    </rPh>
    <rPh sb="16" eb="18">
      <t>ソクシン</t>
    </rPh>
    <rPh sb="18" eb="20">
      <t>ジギョウ</t>
    </rPh>
    <phoneticPr fontId="4"/>
  </si>
  <si>
    <t>国土交通省</t>
  </si>
  <si>
    <t>オープンデータ・イノベーションの取組の推進に必要な経費</t>
  </si>
  <si>
    <t>令和元年度</t>
    <rPh sb="0" eb="2">
      <t>レイワ</t>
    </rPh>
    <rPh sb="3" eb="5">
      <t>ネンド</t>
    </rPh>
    <phoneticPr fontId="9"/>
  </si>
  <si>
    <t>令和2年度</t>
    <rPh sb="0" eb="2">
      <t>レイワ</t>
    </rPh>
    <rPh sb="3" eb="5">
      <t>ネンド</t>
    </rPh>
    <phoneticPr fontId="4"/>
  </si>
  <si>
    <t>平成２８年度対象</t>
  </si>
  <si>
    <t xml:space="preserve">最終実施年度 </t>
  </si>
  <si>
    <t>地下空間の利活用に関する安全技術の確立に関する検討経費</t>
  </si>
  <si>
    <t>成熟社会に対応した郊外住宅市街地の再生技術の開発</t>
  </si>
  <si>
    <t>平成3年度</t>
    <rPh sb="0" eb="2">
      <t>ヘイセイ</t>
    </rPh>
    <rPh sb="3" eb="5">
      <t>ネンド</t>
    </rPh>
    <phoneticPr fontId="9"/>
  </si>
  <si>
    <t>大臣官房総合政策局</t>
  </si>
  <si>
    <t>自助共助の促進による減災対応方策マニュアルの作成経費</t>
  </si>
  <si>
    <t>〇</t>
  </si>
  <si>
    <t>平成２９年度対象</t>
  </si>
  <si>
    <t>令和元年度</t>
    <rPh sb="0" eb="2">
      <t>レイワ</t>
    </rPh>
    <rPh sb="2" eb="5">
      <t>ガンネンド</t>
    </rPh>
    <phoneticPr fontId="4"/>
  </si>
  <si>
    <t>その他</t>
  </si>
  <si>
    <t>令和元年度</t>
    <rPh sb="0" eb="5">
      <t>レイワガンネンド</t>
    </rPh>
    <phoneticPr fontId="4"/>
  </si>
  <si>
    <t>防災・減災対策等強化事業推進費</t>
    <rPh sb="0" eb="2">
      <t>ボウサイ</t>
    </rPh>
    <rPh sb="3" eb="5">
      <t>ゲンサイ</t>
    </rPh>
    <rPh sb="5" eb="7">
      <t>タイサク</t>
    </rPh>
    <rPh sb="7" eb="8">
      <t>トウ</t>
    </rPh>
    <rPh sb="8" eb="10">
      <t>キョウカ</t>
    </rPh>
    <rPh sb="10" eb="12">
      <t>ジギョウ</t>
    </rPh>
    <rPh sb="12" eb="14">
      <t>スイシン</t>
    </rPh>
    <rPh sb="14" eb="15">
      <t>ヒ</t>
    </rPh>
    <phoneticPr fontId="4"/>
  </si>
  <si>
    <t>新32</t>
  </si>
  <si>
    <t>（項）建設市場整備推進費
　（大事項）建設市場の環境整備の推進に必要な経費
（項）地方整備推進費
　（大事項）建設市場の環境整備の推進に必要な経費</t>
  </si>
  <si>
    <t>ICTを活用した地籍調査の効率化</t>
  </si>
  <si>
    <t>官民連携による地域の不動産情報の活用促進</t>
  </si>
  <si>
    <t>新施策名：国際動向等を踏まえた不動産におけるＥＳＧ配慮に係る評価の在り方検討</t>
    <rPh sb="0" eb="1">
      <t>シン</t>
    </rPh>
    <rPh sb="1" eb="3">
      <t>セサク</t>
    </rPh>
    <rPh sb="3" eb="4">
      <t>メイ</t>
    </rPh>
    <phoneticPr fontId="4"/>
  </si>
  <si>
    <t>令和5年度</t>
  </si>
  <si>
    <t>令和５年度</t>
    <rPh sb="0" eb="2">
      <t>レイワ</t>
    </rPh>
    <rPh sb="3" eb="5">
      <t>ネンド</t>
    </rPh>
    <phoneticPr fontId="9"/>
  </si>
  <si>
    <t>下水道におけるＰＰＰ／ＰＦＩの導入に向けた検討経費</t>
  </si>
  <si>
    <t>0301</t>
  </si>
  <si>
    <t>令和４年度</t>
    <rPh sb="0" eb="2">
      <t>レイワ</t>
    </rPh>
    <rPh sb="3" eb="5">
      <t>ネンド</t>
    </rPh>
    <phoneticPr fontId="9"/>
  </si>
  <si>
    <t>住宅金融支援事業</t>
    <rPh sb="6" eb="8">
      <t>ジギョウ</t>
    </rPh>
    <phoneticPr fontId="4"/>
  </si>
  <si>
    <t>令和元年度</t>
  </si>
  <si>
    <t>省エネ住宅・建築物の整備に向けた体制整備事業</t>
  </si>
  <si>
    <t>（項）総合的バリアフリー推進費
　（大事項）総合的なバリアフリー社会の形成の推進に必要な経費
（項）地方運輸行政推進費
　（大事項）総合的なバリアフリー社会の形成の推進に必要な経費</t>
  </si>
  <si>
    <t>（項）海洋環境対策費
　（大事項）海洋・沿岸域環境の保全等の推進に必要な経費
（項）地方運輸行政推進費
　（大事項）海洋・沿岸域環境の保全等の推進に必要な経費</t>
  </si>
  <si>
    <t>建設技術総合管理推進経費</t>
    <rPh sb="0" eb="2">
      <t>ケンセツ</t>
    </rPh>
    <rPh sb="2" eb="4">
      <t>ギジュツ</t>
    </rPh>
    <rPh sb="4" eb="6">
      <t>ソウゴウ</t>
    </rPh>
    <rPh sb="6" eb="8">
      <t>カンリ</t>
    </rPh>
    <rPh sb="8" eb="10">
      <t>スイシン</t>
    </rPh>
    <rPh sb="10" eb="12">
      <t>ケイヒ</t>
    </rPh>
    <phoneticPr fontId="4"/>
  </si>
  <si>
    <t>検定関係経費（土木施工管理技術）</t>
  </si>
  <si>
    <t>都市構造再編集中支援事業</t>
    <rPh sb="0" eb="2">
      <t>トシ</t>
    </rPh>
    <rPh sb="2" eb="4">
      <t>コウゾウ</t>
    </rPh>
    <rPh sb="4" eb="6">
      <t>サイヘン</t>
    </rPh>
    <rPh sb="6" eb="8">
      <t>シュウチュウ</t>
    </rPh>
    <rPh sb="8" eb="10">
      <t>シエン</t>
    </rPh>
    <rPh sb="10" eb="12">
      <t>ジギョウ</t>
    </rPh>
    <phoneticPr fontId="4"/>
  </si>
  <si>
    <t>物流生産性向上推進事業</t>
    <rPh sb="0" eb="2">
      <t>ブツリュウ</t>
    </rPh>
    <rPh sb="2" eb="5">
      <t>セイサンセイ</t>
    </rPh>
    <rPh sb="5" eb="7">
      <t>コウジョウ</t>
    </rPh>
    <rPh sb="7" eb="9">
      <t>スイシン</t>
    </rPh>
    <rPh sb="9" eb="11">
      <t>ジギョウ</t>
    </rPh>
    <phoneticPr fontId="4"/>
  </si>
  <si>
    <t>我が国物流システムの海外展開支援事業</t>
    <rPh sb="0" eb="1">
      <t>ワ</t>
    </rPh>
    <rPh sb="2" eb="3">
      <t>クニ</t>
    </rPh>
    <rPh sb="3" eb="5">
      <t>ブツリュウ</t>
    </rPh>
    <rPh sb="10" eb="12">
      <t>カイガイ</t>
    </rPh>
    <rPh sb="12" eb="14">
      <t>テンカイ</t>
    </rPh>
    <rPh sb="14" eb="16">
      <t>シエン</t>
    </rPh>
    <rPh sb="16" eb="18">
      <t>ジギョウ</t>
    </rPh>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</si>
  <si>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8"/>
  </si>
  <si>
    <t>令和2年度</t>
    <rPh sb="0" eb="2">
      <t>レイワ</t>
    </rPh>
    <rPh sb="3" eb="5">
      <t>ネンド</t>
    </rPh>
    <phoneticPr fontId="13"/>
  </si>
  <si>
    <t>日本版MaaS推進・支援事業</t>
    <rPh sb="0" eb="3">
      <t>ニホンバン</t>
    </rPh>
    <rPh sb="7" eb="9">
      <t>スイシン</t>
    </rPh>
    <rPh sb="10" eb="14">
      <t>シエンジギョウ</t>
    </rPh>
    <phoneticPr fontId="4"/>
  </si>
  <si>
    <t>（項）不動産市場整備等推進費
（大事項）不動産市場の環境整備等の推進に必要な経費　</t>
  </si>
  <si>
    <t>道路区域外からの災害防止に関する土地利用の適正な管理を促す取組の検討</t>
  </si>
  <si>
    <t>（項）鉄道安全対策事業費
　（大事項）鉄道安全対策事業に必要な経費</t>
    <rPh sb="1" eb="2">
      <t>コウ</t>
    </rPh>
    <rPh sb="3" eb="5">
      <t>テツドウ</t>
    </rPh>
    <rPh sb="5" eb="7">
      <t>アンゼン</t>
    </rPh>
    <rPh sb="7" eb="9">
      <t>タイサク</t>
    </rPh>
    <rPh sb="9" eb="12">
      <t>ジギョウヒ</t>
    </rPh>
    <rPh sb="15" eb="16">
      <t>ダイ</t>
    </rPh>
    <rPh sb="16" eb="18">
      <t>ジコウ</t>
    </rPh>
    <rPh sb="19" eb="21">
      <t>テツドウ</t>
    </rPh>
    <rPh sb="21" eb="23">
      <t>アンゼン</t>
    </rPh>
    <rPh sb="23" eb="25">
      <t>タイサク</t>
    </rPh>
    <rPh sb="25" eb="27">
      <t>ジギョウ</t>
    </rPh>
    <rPh sb="28" eb="30">
      <t>ヒツヨウ</t>
    </rPh>
    <rPh sb="31" eb="33">
      <t>ケイヒ</t>
    </rPh>
    <phoneticPr fontId="9"/>
  </si>
  <si>
    <t>鉄道施設総合安全対策事業（耐震補強等）</t>
    <rPh sb="13" eb="15">
      <t>タイシン</t>
    </rPh>
    <rPh sb="15" eb="17">
      <t>ホキョウ</t>
    </rPh>
    <rPh sb="17" eb="18">
      <t>トウ</t>
    </rPh>
    <phoneticPr fontId="4"/>
  </si>
  <si>
    <t>鉄道防災事業</t>
  </si>
  <si>
    <t>昭和31年度</t>
    <rPh sb="0" eb="2">
      <t>ショウワ</t>
    </rPh>
    <rPh sb="4" eb="6">
      <t>ネンド</t>
    </rPh>
    <phoneticPr fontId="18"/>
  </si>
  <si>
    <t>昭和53年度</t>
    <rPh sb="0" eb="2">
      <t>ショウワ</t>
    </rPh>
    <rPh sb="4" eb="6">
      <t>ネンド</t>
    </rPh>
    <phoneticPr fontId="9"/>
  </si>
  <si>
    <t>新線調査費等</t>
  </si>
  <si>
    <t>昭和37年度</t>
    <rPh sb="0" eb="2">
      <t>ショウワ</t>
    </rPh>
    <rPh sb="4" eb="6">
      <t>ネンド</t>
    </rPh>
    <phoneticPr fontId="9"/>
  </si>
  <si>
    <t>ナイトタイム等の活用による新たな時間市場の創出（国際観光旅客税財源）</t>
    <rPh sb="6" eb="7">
      <t>トウ</t>
    </rPh>
    <rPh sb="8" eb="10">
      <t>カツヨウ</t>
    </rPh>
    <rPh sb="13" eb="14">
      <t>アラ</t>
    </rPh>
    <rPh sb="16" eb="18">
      <t>ジカン</t>
    </rPh>
    <rPh sb="18" eb="20">
      <t>シジョウ</t>
    </rPh>
    <rPh sb="21" eb="23">
      <t>ソウシュツ</t>
    </rPh>
    <phoneticPr fontId="4"/>
  </si>
  <si>
    <t>幹線鉄道等活性化事業（形成計画事業）</t>
    <rPh sb="11" eb="13">
      <t>ケイセイ</t>
    </rPh>
    <rPh sb="13" eb="15">
      <t>ケイカク</t>
    </rPh>
    <rPh sb="15" eb="17">
      <t>ジギョウ</t>
    </rPh>
    <phoneticPr fontId="4"/>
  </si>
  <si>
    <t>幹線鉄道等活性化事業（旅客線化等）</t>
    <rPh sb="11" eb="15">
      <t>リョカクセンカ</t>
    </rPh>
    <rPh sb="15" eb="16">
      <t>トウ</t>
    </rPh>
    <phoneticPr fontId="4"/>
  </si>
  <si>
    <t>昭和63年度</t>
    <rPh sb="0" eb="2">
      <t>ショウワ</t>
    </rPh>
    <rPh sb="4" eb="6">
      <t>ネンド</t>
    </rPh>
    <phoneticPr fontId="9"/>
  </si>
  <si>
    <t>鉄道技術開発（超電導技術高度化等）</t>
    <rPh sb="7" eb="10">
      <t>チョウデンドウ</t>
    </rPh>
    <rPh sb="10" eb="12">
      <t>ギジュツ</t>
    </rPh>
    <rPh sb="12" eb="15">
      <t>コウドカ</t>
    </rPh>
    <rPh sb="15" eb="16">
      <t>トウ</t>
    </rPh>
    <phoneticPr fontId="4"/>
  </si>
  <si>
    <t>鉄道技術開発・普及促進制度</t>
    <rPh sb="0" eb="2">
      <t>テツドウ</t>
    </rPh>
    <rPh sb="2" eb="4">
      <t>ギジュツ</t>
    </rPh>
    <rPh sb="4" eb="6">
      <t>カイハツ</t>
    </rPh>
    <rPh sb="7" eb="9">
      <t>フキュウ</t>
    </rPh>
    <rPh sb="9" eb="11">
      <t>ソクシン</t>
    </rPh>
    <rPh sb="11" eb="13">
      <t>セイド</t>
    </rPh>
    <phoneticPr fontId="4"/>
  </si>
  <si>
    <t>戦傷病者等無賃乗車船等負担金</t>
    <rPh sb="11" eb="14">
      <t>フタンキン</t>
    </rPh>
    <phoneticPr fontId="4"/>
  </si>
  <si>
    <t>（項）鉄道施設災害復旧事業費
（大事項）鉄道施設災害復旧事業に必要な経費</t>
    <rPh sb="1" eb="2">
      <t>コウ</t>
    </rPh>
    <rPh sb="3" eb="5">
      <t>テツドウ</t>
    </rPh>
    <rPh sb="5" eb="7">
      <t>シセツ</t>
    </rPh>
    <rPh sb="7" eb="9">
      <t>サイガイ</t>
    </rPh>
    <rPh sb="9" eb="11">
      <t>フッキュウ</t>
    </rPh>
    <rPh sb="11" eb="14">
      <t>ジギョウヒ</t>
    </rPh>
    <rPh sb="16" eb="17">
      <t>ダイ</t>
    </rPh>
    <rPh sb="17" eb="19">
      <t>ジコウ</t>
    </rPh>
    <rPh sb="20" eb="22">
      <t>テツドウ</t>
    </rPh>
    <rPh sb="22" eb="24">
      <t>シセツ</t>
    </rPh>
    <rPh sb="24" eb="26">
      <t>サイガイ</t>
    </rPh>
    <rPh sb="26" eb="28">
      <t>フッキュウ</t>
    </rPh>
    <rPh sb="28" eb="30">
      <t>ジギョウ</t>
    </rPh>
    <rPh sb="31" eb="33">
      <t>ヒツヨウ</t>
    </rPh>
    <rPh sb="34" eb="36">
      <t>ケイヒ</t>
    </rPh>
    <phoneticPr fontId="9"/>
  </si>
  <si>
    <t>貨物自動車運送秩序改善等対策</t>
  </si>
  <si>
    <t>安全運転サポート車普及促進事業</t>
    <rPh sb="0" eb="2">
      <t>アンゼン</t>
    </rPh>
    <rPh sb="2" eb="4">
      <t>ウンテン</t>
    </rPh>
    <rPh sb="8" eb="9">
      <t>クルマ</t>
    </rPh>
    <rPh sb="9" eb="11">
      <t>フキュウ</t>
    </rPh>
    <rPh sb="11" eb="13">
      <t>ソクシン</t>
    </rPh>
    <rPh sb="13" eb="15">
      <t>ジギョウ</t>
    </rPh>
    <phoneticPr fontId="4"/>
  </si>
  <si>
    <t>トラック運送業におけるパートナーシップ環境整備事業</t>
  </si>
  <si>
    <t>（項）国立研究開発法人土木研究所運営費
　（大事項）国立研究開発法人土木研究所運営費交付金に必要な経費</t>
    <rPh sb="3" eb="5">
      <t>コクリツ</t>
    </rPh>
    <rPh sb="5" eb="7">
      <t>ケンキュウ</t>
    </rPh>
    <rPh sb="7" eb="9">
      <t>カイハツ</t>
    </rPh>
    <rPh sb="9" eb="11">
      <t>ホウジン</t>
    </rPh>
    <rPh sb="11" eb="13">
      <t>ドボク</t>
    </rPh>
    <rPh sb="26" eb="28">
      <t>コクリツ</t>
    </rPh>
    <rPh sb="28" eb="30">
      <t>ケンキュウ</t>
    </rPh>
    <rPh sb="30" eb="32">
      <t>カイハツ</t>
    </rPh>
    <rPh sb="32" eb="34">
      <t>ホウジン</t>
    </rPh>
    <phoneticPr fontId="9"/>
  </si>
  <si>
    <t>令和11年度</t>
    <rPh sb="0" eb="2">
      <t>レイワ</t>
    </rPh>
    <rPh sb="4" eb="6">
      <t>ネンド</t>
    </rPh>
    <phoneticPr fontId="4"/>
  </si>
  <si>
    <t>令和3年度</t>
    <rPh sb="0" eb="2">
      <t>レイワ</t>
    </rPh>
    <rPh sb="3" eb="5">
      <t>ネンド</t>
    </rPh>
    <phoneticPr fontId="13"/>
  </si>
  <si>
    <t>令和4年度</t>
    <rPh sb="0" eb="2">
      <t>レイワ</t>
    </rPh>
    <rPh sb="3" eb="5">
      <t>ネンド</t>
    </rPh>
    <phoneticPr fontId="13"/>
  </si>
  <si>
    <t>海事分野における電子証書の導入</t>
  </si>
  <si>
    <t>港湾局</t>
    <rPh sb="0" eb="3">
      <t>コウワンキョク</t>
    </rPh>
    <phoneticPr fontId="18"/>
  </si>
  <si>
    <t>陸閘閉鎖等の防災情報の的確な伝達方策の検討に必要な経費</t>
  </si>
  <si>
    <t>（項）北海道特定特別総合開発事業推進費
　（大事項）北海道特定特別総合開発事業の推進に必要な経費</t>
  </si>
  <si>
    <t>自転車活用推進に関する施策を推進するために必要な経費</t>
  </si>
  <si>
    <t>避難所における被災者の健康と安全確保のための設備等改修技術の開発</t>
  </si>
  <si>
    <t>地震火災時の通行可能性診断技術の開発</t>
  </si>
  <si>
    <t>建築物のエネルギー消費性能の向上を目指したファサード設計法に関する研究</t>
  </si>
  <si>
    <t>下水道管路を対象とした総合マネジメントに関する研究</t>
  </si>
  <si>
    <t>大規模地震に起因する土砂災害のプレアナリシス手法の開発</t>
  </si>
  <si>
    <t>避難・水防に即応可能な情報伝達のための決壊覚知・氾濫実況予測に関する研究</t>
  </si>
  <si>
    <t>（項）国土地理院施設費
　（大事項）国土地理院施設整備に必要な経費</t>
  </si>
  <si>
    <t>（項）地方運輸行政推進費
　（大事項）観光振興に必要な経費</t>
  </si>
  <si>
    <t>（項）独立行政法人国際観光振興機構運営費
　（大事項）独立行政法人国際観光振興機構運営費交付金に必要な経費</t>
  </si>
  <si>
    <t>事業成果管理経費</t>
    <rPh sb="0" eb="4">
      <t>ジギョウセイカ</t>
    </rPh>
    <rPh sb="4" eb="6">
      <t>カンリ</t>
    </rPh>
    <rPh sb="6" eb="8">
      <t>ケイヒ</t>
    </rPh>
    <phoneticPr fontId="4"/>
  </si>
  <si>
    <t>（項）国際観光旅客税財源観光振興費
　（大事項）国際観光旅客税財源観光振興に必要な経費</t>
    <rPh sb="33" eb="35">
      <t>カンコウ</t>
    </rPh>
    <rPh sb="35" eb="37">
      <t>シンコウ</t>
    </rPh>
    <rPh sb="38" eb="40">
      <t>ヒツヨウ</t>
    </rPh>
    <phoneticPr fontId="4"/>
  </si>
  <si>
    <t>クルーズの更なる寄港促進を通じた地域活性化（国際観光旅客税財源）</t>
    <rPh sb="5" eb="6">
      <t>サラ</t>
    </rPh>
    <rPh sb="8" eb="10">
      <t>キコウ</t>
    </rPh>
    <rPh sb="10" eb="12">
      <t>ソクシン</t>
    </rPh>
    <rPh sb="13" eb="14">
      <t>ツウ</t>
    </rPh>
    <rPh sb="16" eb="18">
      <t>チイキ</t>
    </rPh>
    <rPh sb="18" eb="21">
      <t>カッセイカ</t>
    </rPh>
    <phoneticPr fontId="4"/>
  </si>
  <si>
    <t>(項）観測予報等業務費
（事項）自然災害による被害を軽減するための気象情報の充実に必要な経費</t>
  </si>
  <si>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18"/>
  </si>
  <si>
    <t>平成4年度</t>
    <rPh sb="0" eb="2">
      <t>ヘイセイ</t>
    </rPh>
    <rPh sb="3" eb="5">
      <t>ネンド</t>
    </rPh>
    <phoneticPr fontId="18"/>
  </si>
  <si>
    <t>平成14年度</t>
    <rPh sb="0" eb="2">
      <t>ヘイセイ</t>
    </rPh>
    <rPh sb="4" eb="6">
      <t>ネンド</t>
    </rPh>
    <phoneticPr fontId="18"/>
  </si>
  <si>
    <t>（項）気象官署施設費
（事項）気象官署施設整備に必要な経費</t>
    <rPh sb="1" eb="2">
      <t>コウ</t>
    </rPh>
    <rPh sb="3" eb="5">
      <t>キショウ</t>
    </rPh>
    <rPh sb="5" eb="7">
      <t>カンショ</t>
    </rPh>
    <rPh sb="7" eb="10">
      <t>シセツヒ</t>
    </rPh>
    <rPh sb="12" eb="14">
      <t>ジコウ</t>
    </rPh>
    <rPh sb="15" eb="17">
      <t>キショウ</t>
    </rPh>
    <rPh sb="17" eb="19">
      <t>カンショ</t>
    </rPh>
    <rPh sb="19" eb="21">
      <t>シセツ</t>
    </rPh>
    <rPh sb="21" eb="23">
      <t>セイビ</t>
    </rPh>
    <rPh sb="24" eb="26">
      <t>ヒツヨウ</t>
    </rPh>
    <rPh sb="27" eb="29">
      <t>ケイヒ</t>
    </rPh>
    <phoneticPr fontId="18"/>
  </si>
  <si>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18"/>
  </si>
  <si>
    <t>国立研究開発法人土木研究所（運営費交付金）</t>
    <rPh sb="0" eb="2">
      <t>コクリツ</t>
    </rPh>
    <rPh sb="2" eb="4">
      <t>ケンキュウ</t>
    </rPh>
    <rPh sb="4" eb="6">
      <t>カイハツ</t>
    </rPh>
    <rPh sb="6" eb="8">
      <t>ホウジン</t>
    </rPh>
    <rPh sb="8" eb="13">
      <t>ドボクケンキュウジョ</t>
    </rPh>
    <rPh sb="14" eb="17">
      <t>ウンエイヒ</t>
    </rPh>
    <rPh sb="17" eb="20">
      <t>コウフキン</t>
    </rPh>
    <phoneticPr fontId="4"/>
  </si>
  <si>
    <t>（項）国立研究開発法人土木研究所施設整備費
　（大事項）国立研究開発法人土木研究所施設整備に必要な経費</t>
    <rPh sb="3" eb="5">
      <t>コクリツ</t>
    </rPh>
    <rPh sb="5" eb="7">
      <t>ケンキュウ</t>
    </rPh>
    <rPh sb="7" eb="9">
      <t>カイハツ</t>
    </rPh>
    <rPh sb="9" eb="11">
      <t>ホウジン</t>
    </rPh>
    <rPh sb="28" eb="30">
      <t>コクリツ</t>
    </rPh>
    <rPh sb="30" eb="32">
      <t>ケンキュウ</t>
    </rPh>
    <rPh sb="32" eb="34">
      <t>カイハツ</t>
    </rPh>
    <rPh sb="34" eb="36">
      <t>ホウジン</t>
    </rPh>
    <phoneticPr fontId="9"/>
  </si>
  <si>
    <t>（項）国立研究開発法人建築研究所運営費
　（大事項）国立研究開発法人建築研究所運営費交付金に必要な経費</t>
    <rPh sb="1" eb="2">
      <t>コウ</t>
    </rPh>
    <rPh sb="3" eb="5">
      <t>コクリツ</t>
    </rPh>
    <rPh sb="5" eb="7">
      <t>ケンキュウ</t>
    </rPh>
    <rPh sb="7" eb="9">
      <t>カイハツ</t>
    </rPh>
    <rPh sb="9" eb="11">
      <t>ホウジン</t>
    </rPh>
    <rPh sb="11" eb="13">
      <t>ケンチク</t>
    </rPh>
    <rPh sb="13" eb="16">
      <t>ケンキュウジョ</t>
    </rPh>
    <rPh sb="16" eb="19">
      <t>ウンエイヒ</t>
    </rPh>
    <rPh sb="22" eb="24">
      <t>ダイジ</t>
    </rPh>
    <rPh sb="24" eb="25">
      <t>コウ</t>
    </rPh>
    <rPh sb="26" eb="28">
      <t>コクリツ</t>
    </rPh>
    <rPh sb="28" eb="30">
      <t>ケンキュウ</t>
    </rPh>
    <rPh sb="30" eb="32">
      <t>カイハツ</t>
    </rPh>
    <rPh sb="32" eb="34">
      <t>ホウジン</t>
    </rPh>
    <rPh sb="34" eb="36">
      <t>ケンチク</t>
    </rPh>
    <rPh sb="36" eb="39">
      <t>ケンキュウジョ</t>
    </rPh>
    <rPh sb="39" eb="42">
      <t>ウンエイヒ</t>
    </rPh>
    <rPh sb="42" eb="45">
      <t>コウフキン</t>
    </rPh>
    <rPh sb="46" eb="48">
      <t>ヒツヨウ</t>
    </rPh>
    <rPh sb="49" eb="51">
      <t>ケイヒ</t>
    </rPh>
    <phoneticPr fontId="9"/>
  </si>
  <si>
    <t>（項）国立研究開発法人建築研究所施設整備費
　（大事項）国立研究開発法人建築研究所施設整備に必要な経費</t>
    <rPh sb="1" eb="2">
      <t>コウ</t>
    </rPh>
    <rPh sb="3" eb="5">
      <t>コクリツ</t>
    </rPh>
    <rPh sb="5" eb="7">
      <t>ケンキュウ</t>
    </rPh>
    <rPh sb="7" eb="9">
      <t>カイハツ</t>
    </rPh>
    <rPh sb="9" eb="11">
      <t>ホウジン</t>
    </rPh>
    <rPh sb="11" eb="13">
      <t>ケンチク</t>
    </rPh>
    <rPh sb="13" eb="16">
      <t>ケンキュウジョ</t>
    </rPh>
    <rPh sb="16" eb="18">
      <t>シセツ</t>
    </rPh>
    <rPh sb="18" eb="21">
      <t>セイビヒ</t>
    </rPh>
    <rPh sb="24" eb="26">
      <t>ダイジ</t>
    </rPh>
    <rPh sb="26" eb="27">
      <t>コウ</t>
    </rPh>
    <rPh sb="28" eb="30">
      <t>コクリツ</t>
    </rPh>
    <rPh sb="30" eb="32">
      <t>ケンキュウ</t>
    </rPh>
    <rPh sb="32" eb="34">
      <t>カイハツ</t>
    </rPh>
    <rPh sb="34" eb="36">
      <t>ホウジン</t>
    </rPh>
    <rPh sb="36" eb="38">
      <t>ケンチク</t>
    </rPh>
    <rPh sb="38" eb="41">
      <t>ケンキュウジョ</t>
    </rPh>
    <rPh sb="41" eb="43">
      <t>シセツ</t>
    </rPh>
    <rPh sb="43" eb="45">
      <t>セイビ</t>
    </rPh>
    <rPh sb="46" eb="48">
      <t>ヒツヨウ</t>
    </rPh>
    <rPh sb="49" eb="51">
      <t>ケイヒ</t>
    </rPh>
    <phoneticPr fontId="9"/>
  </si>
  <si>
    <t>（項）国際協力費
　（大事項）国際協力に必要な経費</t>
  </si>
  <si>
    <t>下水道事業【056再掲】</t>
    <rPh sb="0" eb="5">
      <t>ゲスイドウジギョウ</t>
    </rPh>
    <rPh sb="9" eb="11">
      <t>サイケイ</t>
    </rPh>
    <phoneticPr fontId="4"/>
  </si>
  <si>
    <t>海岸事業【028再掲】</t>
    <rPh sb="0" eb="2">
      <t>カイガン</t>
    </rPh>
    <rPh sb="2" eb="4">
      <t>ジギョウ</t>
    </rPh>
    <rPh sb="8" eb="10">
      <t>サイケイ</t>
    </rPh>
    <phoneticPr fontId="4"/>
  </si>
  <si>
    <t>海岸事業【033再掲】</t>
    <rPh sb="0" eb="2">
      <t>カイガン</t>
    </rPh>
    <rPh sb="2" eb="4">
      <t>ジギョウ</t>
    </rPh>
    <rPh sb="8" eb="10">
      <t>サイケイ</t>
    </rPh>
    <phoneticPr fontId="4"/>
  </si>
  <si>
    <t>道路事業（直轄・改築等）【036再掲】</t>
    <rPh sb="0" eb="2">
      <t>ドウロ</t>
    </rPh>
    <rPh sb="2" eb="4">
      <t>ジギョウ</t>
    </rPh>
    <rPh sb="5" eb="7">
      <t>チョッカツ</t>
    </rPh>
    <rPh sb="10" eb="11">
      <t>トウ</t>
    </rPh>
    <rPh sb="16" eb="18">
      <t>サイケイ</t>
    </rPh>
    <phoneticPr fontId="4"/>
  </si>
  <si>
    <t>有料道路事業等【179再掲】</t>
    <rPh sb="0" eb="2">
      <t>ユウリョウ</t>
    </rPh>
    <rPh sb="2" eb="4">
      <t>ドウロ</t>
    </rPh>
    <rPh sb="4" eb="6">
      <t>ジギョウ</t>
    </rPh>
    <rPh sb="6" eb="7">
      <t>トウ</t>
    </rPh>
    <rPh sb="11" eb="13">
      <t>サイケイ</t>
    </rPh>
    <phoneticPr fontId="4"/>
  </si>
  <si>
    <t>まちなか公共空間等活用支援事業</t>
    <rPh sb="4" eb="6">
      <t>コウキョウ</t>
    </rPh>
    <rPh sb="6" eb="8">
      <t>クウカン</t>
    </rPh>
    <rPh sb="8" eb="9">
      <t>トウ</t>
    </rPh>
    <rPh sb="9" eb="11">
      <t>カツヨウ</t>
    </rPh>
    <rPh sb="11" eb="13">
      <t>シエン</t>
    </rPh>
    <rPh sb="13" eb="15">
      <t>ジギョウ</t>
    </rPh>
    <phoneticPr fontId="4"/>
  </si>
  <si>
    <t>港湾廃棄物処理施設整備事業</t>
    <rPh sb="0" eb="2">
      <t>コウワン</t>
    </rPh>
    <rPh sb="2" eb="5">
      <t>ハイキブツ</t>
    </rPh>
    <rPh sb="5" eb="7">
      <t>ショリ</t>
    </rPh>
    <rPh sb="7" eb="9">
      <t>シセツ</t>
    </rPh>
    <rPh sb="9" eb="11">
      <t>セイビ</t>
    </rPh>
    <rPh sb="11" eb="13">
      <t>ジギョウ</t>
    </rPh>
    <phoneticPr fontId="0"/>
  </si>
  <si>
    <t>港湾環境整備事業</t>
    <rPh sb="0" eb="2">
      <t>コウワン</t>
    </rPh>
    <rPh sb="2" eb="4">
      <t>カンキョウ</t>
    </rPh>
    <rPh sb="4" eb="6">
      <t>セイビ</t>
    </rPh>
    <rPh sb="6" eb="8">
      <t>ジギョウ</t>
    </rPh>
    <phoneticPr fontId="0"/>
  </si>
  <si>
    <t>-</t>
    <phoneticPr fontId="4"/>
  </si>
  <si>
    <t>老朽化科学兵器の廃棄処理に必要な経費</t>
    <rPh sb="0" eb="3">
      <t>ロウキュウカ</t>
    </rPh>
    <rPh sb="3" eb="5">
      <t>カガク</t>
    </rPh>
    <rPh sb="5" eb="7">
      <t>ヘイキ</t>
    </rPh>
    <rPh sb="8" eb="10">
      <t>ハイキ</t>
    </rPh>
    <rPh sb="10" eb="12">
      <t>ショリ</t>
    </rPh>
    <rPh sb="13" eb="15">
      <t>ヒツヨウ</t>
    </rPh>
    <rPh sb="16" eb="18">
      <t>ケイヒ</t>
    </rPh>
    <phoneticPr fontId="4"/>
  </si>
  <si>
    <t>地域交通のグリーン化を通じた電気自動車の加速度的普及促進事業</t>
    <rPh sb="28" eb="30">
      <t>ジギョウ</t>
    </rPh>
    <phoneticPr fontId="4"/>
  </si>
  <si>
    <t>令和12年度</t>
    <rPh sb="0" eb="2">
      <t>レイワ</t>
    </rPh>
    <rPh sb="4" eb="6">
      <t>ネンド</t>
    </rPh>
    <phoneticPr fontId="22"/>
  </si>
  <si>
    <t>産学官連携による高効率次世代大型車両開発促進事業</t>
  </si>
  <si>
    <t>令和2年度</t>
    <rPh sb="0" eb="2">
      <t>レイワ</t>
    </rPh>
    <rPh sb="3" eb="5">
      <t>ネンド</t>
    </rPh>
    <phoneticPr fontId="22"/>
  </si>
  <si>
    <t>（項）地域公共交通維持・活性化推進費
　（事項）地域公共交通維持・活性化の推進に必要な経費
（項）技術研究開発推進費
　（事項）技術研究開発の推進に必要な経費</t>
    <rPh sb="1" eb="2">
      <t>コウ</t>
    </rPh>
    <rPh sb="3" eb="5">
      <t>チイキ</t>
    </rPh>
    <rPh sb="5" eb="7">
      <t>コウキョウ</t>
    </rPh>
    <rPh sb="7" eb="9">
      <t>コウツウ</t>
    </rPh>
    <rPh sb="9" eb="11">
      <t>イジ</t>
    </rPh>
    <rPh sb="12" eb="15">
      <t>カッセイカ</t>
    </rPh>
    <rPh sb="15" eb="17">
      <t>スイシン</t>
    </rPh>
    <rPh sb="17" eb="18">
      <t>ヒ</t>
    </rPh>
    <rPh sb="21" eb="23">
      <t>ジコウ</t>
    </rPh>
    <rPh sb="24" eb="26">
      <t>チイキ</t>
    </rPh>
    <rPh sb="26" eb="28">
      <t>コウキョウ</t>
    </rPh>
    <rPh sb="28" eb="30">
      <t>コウツウ</t>
    </rPh>
    <rPh sb="30" eb="32">
      <t>イジ</t>
    </rPh>
    <rPh sb="33" eb="36">
      <t>カッセイカ</t>
    </rPh>
    <rPh sb="37" eb="39">
      <t>スイシン</t>
    </rPh>
    <rPh sb="40" eb="42">
      <t>ヒツヨウ</t>
    </rPh>
    <rPh sb="43" eb="45">
      <t>ケイヒ</t>
    </rPh>
    <rPh sb="47" eb="48">
      <t>コウ</t>
    </rPh>
    <rPh sb="49" eb="51">
      <t>ギジュツ</t>
    </rPh>
    <rPh sb="51" eb="53">
      <t>ケンキュウ</t>
    </rPh>
    <rPh sb="53" eb="55">
      <t>カイハツ</t>
    </rPh>
    <rPh sb="55" eb="57">
      <t>スイシン</t>
    </rPh>
    <rPh sb="57" eb="58">
      <t>ヒ</t>
    </rPh>
    <rPh sb="61" eb="63">
      <t>ジコウ</t>
    </rPh>
    <rPh sb="64" eb="66">
      <t>ギジュツ</t>
    </rPh>
    <rPh sb="66" eb="68">
      <t>ケンキュウ</t>
    </rPh>
    <rPh sb="68" eb="70">
      <t>カイハツ</t>
    </rPh>
    <rPh sb="71" eb="73">
      <t>スイシン</t>
    </rPh>
    <rPh sb="74" eb="76">
      <t>ヒツヨウ</t>
    </rPh>
    <rPh sb="77" eb="79">
      <t>ケイヒ</t>
    </rPh>
    <phoneticPr fontId="4"/>
  </si>
  <si>
    <t>R1予備費（1,455百万円）
R2補正（8,820百万円）</t>
    <rPh sb="2" eb="5">
      <t>ヨビヒ</t>
    </rPh>
    <rPh sb="11" eb="14">
      <t>ヒャクマンエン</t>
    </rPh>
    <phoneticPr fontId="4"/>
  </si>
  <si>
    <t>R1予備費（1,885百万円）
R2補正（5,199百万円）</t>
    <rPh sb="2" eb="5">
      <t>ヨビヒ</t>
    </rPh>
    <rPh sb="11" eb="14">
      <t>ヒャクマンエン</t>
    </rPh>
    <rPh sb="18" eb="20">
      <t>ホセイ</t>
    </rPh>
    <rPh sb="26" eb="29">
      <t>ヒャクマンエン</t>
    </rPh>
    <phoneticPr fontId="4"/>
  </si>
  <si>
    <t>R1予備費（2,447百万円）</t>
    <rPh sb="2" eb="5">
      <t>ヨビヒ</t>
    </rPh>
    <rPh sb="11" eb="14">
      <t>ヒャクマンエン</t>
    </rPh>
    <phoneticPr fontId="4"/>
  </si>
  <si>
    <t>「山形県沖地震」の影響による風評被害対策のための山形・新潟応援キャンペーンの実施による観光需要創出に関する調査</t>
    <rPh sb="1" eb="4">
      <t>ヤマガタケン</t>
    </rPh>
    <rPh sb="4" eb="5">
      <t>オキ</t>
    </rPh>
    <rPh sb="5" eb="7">
      <t>ジシン</t>
    </rPh>
    <rPh sb="9" eb="11">
      <t>エイキョウ</t>
    </rPh>
    <rPh sb="14" eb="16">
      <t>フウヒョウ</t>
    </rPh>
    <rPh sb="16" eb="18">
      <t>ヒガイ</t>
    </rPh>
    <rPh sb="18" eb="20">
      <t>タイサク</t>
    </rPh>
    <rPh sb="24" eb="26">
      <t>ヤマガタ</t>
    </rPh>
    <rPh sb="27" eb="29">
      <t>ニイガタ</t>
    </rPh>
    <rPh sb="29" eb="31">
      <t>オウエン</t>
    </rPh>
    <rPh sb="38" eb="40">
      <t>ジッシ</t>
    </rPh>
    <rPh sb="43" eb="45">
      <t>カンコウ</t>
    </rPh>
    <rPh sb="45" eb="47">
      <t>ジュヨウ</t>
    </rPh>
    <rPh sb="47" eb="49">
      <t>ソウシュツ</t>
    </rPh>
    <rPh sb="50" eb="51">
      <t>カン</t>
    </rPh>
    <rPh sb="53" eb="55">
      <t>チョウサ</t>
    </rPh>
    <phoneticPr fontId="4"/>
  </si>
  <si>
    <t>令和元年台風第15号及び第19号観光支援事業費補助金</t>
    <rPh sb="0" eb="2">
      <t>レイワ</t>
    </rPh>
    <rPh sb="2" eb="4">
      <t>ガンネン</t>
    </rPh>
    <rPh sb="4" eb="6">
      <t>タイフウ</t>
    </rPh>
    <rPh sb="6" eb="7">
      <t>ダイ</t>
    </rPh>
    <rPh sb="9" eb="10">
      <t>ゴウ</t>
    </rPh>
    <rPh sb="10" eb="11">
      <t>オヨ</t>
    </rPh>
    <rPh sb="12" eb="13">
      <t>ダイ</t>
    </rPh>
    <rPh sb="15" eb="16">
      <t>ゴウ</t>
    </rPh>
    <rPh sb="16" eb="18">
      <t>カンコウ</t>
    </rPh>
    <rPh sb="18" eb="20">
      <t>シエン</t>
    </rPh>
    <rPh sb="20" eb="23">
      <t>ジギョウヒ</t>
    </rPh>
    <rPh sb="23" eb="26">
      <t>ホジョキン</t>
    </rPh>
    <phoneticPr fontId="4"/>
  </si>
  <si>
    <t>観光サミット・大商談会開催</t>
  </si>
  <si>
    <t>R2補正（803百万円）</t>
    <rPh sb="2" eb="4">
      <t>ホセイ</t>
    </rPh>
    <rPh sb="8" eb="11">
      <t>ヒャクマンエン</t>
    </rPh>
    <phoneticPr fontId="4"/>
  </si>
  <si>
    <t>誘客多角化等のための魅力的な滞在コンテンツ造成に向けた実証調査</t>
    <rPh sb="0" eb="2">
      <t>ユウキャク</t>
    </rPh>
    <rPh sb="2" eb="5">
      <t>タカクカ</t>
    </rPh>
    <rPh sb="5" eb="6">
      <t>トウ</t>
    </rPh>
    <rPh sb="10" eb="13">
      <t>ミリョクテキ</t>
    </rPh>
    <rPh sb="14" eb="16">
      <t>タイザイ</t>
    </rPh>
    <rPh sb="21" eb="23">
      <t>ゾウセイ</t>
    </rPh>
    <rPh sb="24" eb="25">
      <t>ム</t>
    </rPh>
    <rPh sb="27" eb="29">
      <t>ジッショウ</t>
    </rPh>
    <rPh sb="29" eb="31">
      <t>チョウサ</t>
    </rPh>
    <phoneticPr fontId="4"/>
  </si>
  <si>
    <t>R2補正（10,212百万円）</t>
    <rPh sb="2" eb="4">
      <t>ホセイ</t>
    </rPh>
    <rPh sb="11" eb="14">
      <t>ヒャクマンエン</t>
    </rPh>
    <phoneticPr fontId="4"/>
  </si>
  <si>
    <t>一般会計</t>
    <rPh sb="0" eb="2">
      <t>イッパン</t>
    </rPh>
    <rPh sb="2" eb="4">
      <t>カイケイ</t>
    </rPh>
    <phoneticPr fontId="3"/>
  </si>
  <si>
    <t>（項）官庁営繕費
　（事項）環境等に配慮した便利で安全な官庁施設の整備に必要な経費
　（事項）民間資金等を活用した官庁営繕に必要な経費</t>
    <rPh sb="1" eb="2">
      <t>コウ</t>
    </rPh>
    <rPh sb="3" eb="5">
      <t>カンチョウ</t>
    </rPh>
    <rPh sb="5" eb="7">
      <t>エイゼン</t>
    </rPh>
    <rPh sb="7" eb="8">
      <t>ヒ</t>
    </rPh>
    <rPh sb="11" eb="13">
      <t>ジコウ</t>
    </rPh>
    <rPh sb="14" eb="16">
      <t>カンキョウ</t>
    </rPh>
    <rPh sb="16" eb="17">
      <t>トウ</t>
    </rPh>
    <rPh sb="18" eb="20">
      <t>ハイリョ</t>
    </rPh>
    <rPh sb="22" eb="24">
      <t>ベンリ</t>
    </rPh>
    <rPh sb="25" eb="27">
      <t>アンゼン</t>
    </rPh>
    <rPh sb="28" eb="30">
      <t>カンチョウ</t>
    </rPh>
    <rPh sb="30" eb="32">
      <t>シセツ</t>
    </rPh>
    <rPh sb="33" eb="35">
      <t>セイビ</t>
    </rPh>
    <rPh sb="36" eb="38">
      <t>ヒツヨウ</t>
    </rPh>
    <rPh sb="39" eb="41">
      <t>ケイヒ</t>
    </rPh>
    <rPh sb="44" eb="46">
      <t>ジコウ</t>
    </rPh>
    <rPh sb="47" eb="49">
      <t>ミンカン</t>
    </rPh>
    <rPh sb="49" eb="51">
      <t>シキン</t>
    </rPh>
    <rPh sb="51" eb="52">
      <t>トウ</t>
    </rPh>
    <rPh sb="53" eb="55">
      <t>カツヨウ</t>
    </rPh>
    <rPh sb="57" eb="59">
      <t>カンチョウ</t>
    </rPh>
    <rPh sb="59" eb="61">
      <t>エイゼン</t>
    </rPh>
    <rPh sb="62" eb="64">
      <t>ヒツヨウ</t>
    </rPh>
    <rPh sb="65" eb="67">
      <t>ケイヒ</t>
    </rPh>
    <phoneticPr fontId="3"/>
  </si>
  <si>
    <t>（項）官庁施設保全等推進費
　（事項）官庁施設の適正な保全等の推進に必要な経費</t>
    <rPh sb="1" eb="2">
      <t>コウ</t>
    </rPh>
    <rPh sb="3" eb="5">
      <t>カンチョウ</t>
    </rPh>
    <rPh sb="5" eb="7">
      <t>シセツ</t>
    </rPh>
    <rPh sb="7" eb="9">
      <t>ホゼン</t>
    </rPh>
    <rPh sb="9" eb="10">
      <t>トウ</t>
    </rPh>
    <rPh sb="10" eb="12">
      <t>スイシン</t>
    </rPh>
    <rPh sb="12" eb="13">
      <t>ヒ</t>
    </rPh>
    <rPh sb="16" eb="18">
      <t>ジコウ</t>
    </rPh>
    <rPh sb="19" eb="21">
      <t>カンチョウ</t>
    </rPh>
    <rPh sb="21" eb="23">
      <t>シセツ</t>
    </rPh>
    <rPh sb="24" eb="26">
      <t>テキセイ</t>
    </rPh>
    <rPh sb="27" eb="29">
      <t>ホゼン</t>
    </rPh>
    <rPh sb="29" eb="30">
      <t>トウ</t>
    </rPh>
    <rPh sb="31" eb="33">
      <t>スイシン</t>
    </rPh>
    <rPh sb="34" eb="36">
      <t>ヒツヨウ</t>
    </rPh>
    <rPh sb="37" eb="39">
      <t>ケイヒ</t>
    </rPh>
    <phoneticPr fontId="3"/>
  </si>
  <si>
    <t>（項）国土交通本省共通費
　（事項）民間資金等を活用した官庁施設の運営に必要な経費</t>
    <rPh sb="1" eb="2">
      <t>コウ</t>
    </rPh>
    <rPh sb="3" eb="5">
      <t>コクド</t>
    </rPh>
    <rPh sb="5" eb="7">
      <t>コウツウ</t>
    </rPh>
    <rPh sb="7" eb="9">
      <t>ホンショウ</t>
    </rPh>
    <rPh sb="9" eb="11">
      <t>キョウツウ</t>
    </rPh>
    <rPh sb="11" eb="12">
      <t>ヒ</t>
    </rPh>
    <rPh sb="15" eb="17">
      <t>ジコウ</t>
    </rPh>
    <rPh sb="18" eb="20">
      <t>ミンカン</t>
    </rPh>
    <rPh sb="20" eb="22">
      <t>シキン</t>
    </rPh>
    <rPh sb="22" eb="23">
      <t>トウ</t>
    </rPh>
    <rPh sb="24" eb="26">
      <t>カツヨウ</t>
    </rPh>
    <rPh sb="28" eb="30">
      <t>カンチョウ</t>
    </rPh>
    <rPh sb="30" eb="32">
      <t>シセツ</t>
    </rPh>
    <rPh sb="33" eb="35">
      <t>ウンエイ</t>
    </rPh>
    <rPh sb="36" eb="38">
      <t>ヒツヨウ</t>
    </rPh>
    <rPh sb="39" eb="41">
      <t>ケイヒ</t>
    </rPh>
    <phoneticPr fontId="3"/>
  </si>
  <si>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3"/>
  </si>
  <si>
    <t>令和６年度</t>
    <rPh sb="0" eb="2">
      <t>レイワ</t>
    </rPh>
    <rPh sb="3" eb="5">
      <t>ネンド</t>
    </rPh>
    <phoneticPr fontId="4"/>
  </si>
  <si>
    <t>令和12年度</t>
    <rPh sb="0" eb="2">
      <t>レイワ</t>
    </rPh>
    <rPh sb="4" eb="6">
      <t>ネンド</t>
    </rPh>
    <phoneticPr fontId="4"/>
  </si>
  <si>
    <t>奄美群島の振興開発に必要な経費</t>
    <rPh sb="0" eb="2">
      <t>アマミ</t>
    </rPh>
    <rPh sb="2" eb="4">
      <t>グントウ</t>
    </rPh>
    <rPh sb="5" eb="7">
      <t>シンコウ</t>
    </rPh>
    <rPh sb="7" eb="9">
      <t>カイハツ</t>
    </rPh>
    <rPh sb="10" eb="12">
      <t>ヒツヨウ</t>
    </rPh>
    <rPh sb="13" eb="15">
      <t>ケイヒ</t>
    </rPh>
    <phoneticPr fontId="4"/>
  </si>
  <si>
    <t>令和6年度</t>
    <rPh sb="0" eb="2">
      <t>レイワ</t>
    </rPh>
    <rPh sb="3" eb="5">
      <t>ネンド</t>
    </rPh>
    <phoneticPr fontId="4"/>
  </si>
  <si>
    <t>（項）河川整備事業費
　（大事項）河川整備事業に必要な経費</t>
    <rPh sb="1" eb="2">
      <t>コウ</t>
    </rPh>
    <rPh sb="3" eb="5">
      <t>カセン</t>
    </rPh>
    <rPh sb="5" eb="7">
      <t>セイビ</t>
    </rPh>
    <rPh sb="7" eb="10">
      <t>ジギョウヒ</t>
    </rPh>
    <rPh sb="13" eb="15">
      <t>ダイジ</t>
    </rPh>
    <rPh sb="15" eb="16">
      <t>コウ</t>
    </rPh>
    <rPh sb="17" eb="19">
      <t>カセン</t>
    </rPh>
    <rPh sb="19" eb="21">
      <t>セイビ</t>
    </rPh>
    <rPh sb="21" eb="23">
      <t>ジギョウ</t>
    </rPh>
    <rPh sb="24" eb="26">
      <t>ヒツヨウ</t>
    </rPh>
    <rPh sb="27" eb="29">
      <t>ケイヒ</t>
    </rPh>
    <phoneticPr fontId="3"/>
  </si>
  <si>
    <t>令和元年度</t>
    <rPh sb="0" eb="2">
      <t>レイワ</t>
    </rPh>
    <rPh sb="2" eb="5">
      <t>ガンネンド</t>
    </rPh>
    <phoneticPr fontId="9"/>
  </si>
  <si>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3"/>
  </si>
  <si>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3"/>
  </si>
  <si>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3"/>
  </si>
  <si>
    <t>（項）国土交通本省共通費
　（大事項）国土交通本省一般行政に必要な経費</t>
    <rPh sb="1" eb="2">
      <t>コウ</t>
    </rPh>
    <rPh sb="3" eb="5">
      <t>コクド</t>
    </rPh>
    <rPh sb="5" eb="7">
      <t>コウツウ</t>
    </rPh>
    <rPh sb="7" eb="9">
      <t>ホンショウ</t>
    </rPh>
    <rPh sb="9" eb="11">
      <t>キョウツウ</t>
    </rPh>
    <rPh sb="11" eb="12">
      <t>ヒ</t>
    </rPh>
    <rPh sb="15" eb="17">
      <t>ダイジ</t>
    </rPh>
    <rPh sb="17" eb="18">
      <t>コウ</t>
    </rPh>
    <rPh sb="19" eb="21">
      <t>コクド</t>
    </rPh>
    <rPh sb="21" eb="23">
      <t>コウツウ</t>
    </rPh>
    <rPh sb="23" eb="25">
      <t>ホンショウ</t>
    </rPh>
    <rPh sb="25" eb="27">
      <t>イッパン</t>
    </rPh>
    <rPh sb="27" eb="29">
      <t>ギョウセイ</t>
    </rPh>
    <rPh sb="30" eb="32">
      <t>ヒツヨウ</t>
    </rPh>
    <rPh sb="33" eb="35">
      <t>ケイヒ</t>
    </rPh>
    <phoneticPr fontId="3"/>
  </si>
  <si>
    <t>マンション管理適正化・再生推進事業</t>
    <rPh sb="5" eb="7">
      <t>カンリ</t>
    </rPh>
    <rPh sb="7" eb="10">
      <t>テキセイカ</t>
    </rPh>
    <rPh sb="11" eb="13">
      <t>サイセイ</t>
    </rPh>
    <rPh sb="13" eb="15">
      <t>スイシン</t>
    </rPh>
    <rPh sb="15" eb="17">
      <t>ジギョウ</t>
    </rPh>
    <phoneticPr fontId="11"/>
  </si>
  <si>
    <t>令和４年度</t>
  </si>
  <si>
    <t>平成13年度</t>
    <rPh sb="0" eb="2">
      <t>ヘイセイ</t>
    </rPh>
    <rPh sb="4" eb="6">
      <t>ネンド</t>
    </rPh>
    <phoneticPr fontId="3"/>
  </si>
  <si>
    <t>洗掘の被害を受ける可能性が高い道路橋の抽出と改造マニュアルの開発</t>
    <rPh sb="0" eb="1">
      <t>ススグ</t>
    </rPh>
    <rPh sb="1" eb="2">
      <t>ホリ</t>
    </rPh>
    <rPh sb="3" eb="5">
      <t>ヒガイ</t>
    </rPh>
    <rPh sb="6" eb="7">
      <t>ウ</t>
    </rPh>
    <rPh sb="9" eb="12">
      <t>カノウセイ</t>
    </rPh>
    <rPh sb="13" eb="14">
      <t>タカ</t>
    </rPh>
    <rPh sb="15" eb="17">
      <t>ドウロ</t>
    </rPh>
    <rPh sb="17" eb="18">
      <t>バシ</t>
    </rPh>
    <rPh sb="19" eb="21">
      <t>チュウシュツ</t>
    </rPh>
    <rPh sb="22" eb="24">
      <t>カイゾウ</t>
    </rPh>
    <rPh sb="30" eb="32">
      <t>カイハツ</t>
    </rPh>
    <phoneticPr fontId="3"/>
  </si>
  <si>
    <t>建築物の外装材及び屋根の耐風性能向上に資する調査研究</t>
    <rPh sb="0" eb="3">
      <t>ケンチクブツ</t>
    </rPh>
    <rPh sb="4" eb="7">
      <t>ガイソウザイ</t>
    </rPh>
    <rPh sb="7" eb="8">
      <t>オヨ</t>
    </rPh>
    <rPh sb="9" eb="11">
      <t>ヤネ</t>
    </rPh>
    <rPh sb="12" eb="14">
      <t>タイフウ</t>
    </rPh>
    <rPh sb="14" eb="16">
      <t>セイノウ</t>
    </rPh>
    <rPh sb="16" eb="18">
      <t>コウジョウ</t>
    </rPh>
    <rPh sb="19" eb="20">
      <t>シ</t>
    </rPh>
    <rPh sb="22" eb="24">
      <t>チョウサ</t>
    </rPh>
    <rPh sb="24" eb="26">
      <t>ケンキュウ</t>
    </rPh>
    <phoneticPr fontId="3"/>
  </si>
  <si>
    <t>国土交通大学校施設整備</t>
    <rPh sb="0" eb="2">
      <t>コクド</t>
    </rPh>
    <rPh sb="2" eb="4">
      <t>コウツウ</t>
    </rPh>
    <rPh sb="4" eb="7">
      <t>ダイガッコウ</t>
    </rPh>
    <rPh sb="7" eb="9">
      <t>シセツ</t>
    </rPh>
    <rPh sb="9" eb="11">
      <t>セイビ</t>
    </rPh>
    <phoneticPr fontId="34"/>
  </si>
  <si>
    <t>平成30年度</t>
    <rPh sb="0" eb="2">
      <t>ヘイセイ</t>
    </rPh>
    <rPh sb="4" eb="6">
      <t>ネンド</t>
    </rPh>
    <phoneticPr fontId="31"/>
  </si>
  <si>
    <t>令和2年度</t>
    <rPh sb="0" eb="1">
      <t>レイ</t>
    </rPh>
    <rPh sb="1" eb="2">
      <t>カズ</t>
    </rPh>
    <rPh sb="3" eb="5">
      <t>ネンド</t>
    </rPh>
    <phoneticPr fontId="31"/>
  </si>
  <si>
    <t>国土交通大学校</t>
    <rPh sb="0" eb="2">
      <t>コクド</t>
    </rPh>
    <rPh sb="2" eb="4">
      <t>コウツウ</t>
    </rPh>
    <rPh sb="4" eb="7">
      <t>ダイガッコウ</t>
    </rPh>
    <phoneticPr fontId="32"/>
  </si>
  <si>
    <t>一般会計</t>
    <rPh sb="0" eb="2">
      <t>イッパン</t>
    </rPh>
    <rPh sb="2" eb="4">
      <t>カイケイ</t>
    </rPh>
    <phoneticPr fontId="31"/>
  </si>
  <si>
    <t>（項）国土交通本省施設費
　（大事項）国土交通本省施設整備に必要な経費</t>
    <rPh sb="1" eb="2">
      <t>コウ</t>
    </rPh>
    <rPh sb="3" eb="5">
      <t>コクド</t>
    </rPh>
    <rPh sb="5" eb="7">
      <t>コウツウ</t>
    </rPh>
    <rPh sb="7" eb="9">
      <t>ホンショウ</t>
    </rPh>
    <rPh sb="9" eb="12">
      <t>シセツヒ</t>
    </rPh>
    <rPh sb="15" eb="16">
      <t>ダイ</t>
    </rPh>
    <rPh sb="16" eb="18">
      <t>ジコウ</t>
    </rPh>
    <rPh sb="19" eb="21">
      <t>コクド</t>
    </rPh>
    <rPh sb="21" eb="23">
      <t>コウツウ</t>
    </rPh>
    <rPh sb="23" eb="25">
      <t>ホンショウ</t>
    </rPh>
    <rPh sb="25" eb="27">
      <t>シセツ</t>
    </rPh>
    <rPh sb="27" eb="29">
      <t>セイビ</t>
    </rPh>
    <rPh sb="30" eb="32">
      <t>ヒツヨウ</t>
    </rPh>
    <rPh sb="33" eb="35">
      <t>ケイヒ</t>
    </rPh>
    <phoneticPr fontId="31"/>
  </si>
  <si>
    <t>一般会計・国土交通本省</t>
    <rPh sb="0" eb="2">
      <t>イッパン</t>
    </rPh>
    <rPh sb="2" eb="4">
      <t>カイケイ</t>
    </rPh>
    <rPh sb="5" eb="7">
      <t>コクド</t>
    </rPh>
    <rPh sb="7" eb="9">
      <t>コウツウ</t>
    </rPh>
    <rPh sb="9" eb="11">
      <t>ホンショウ</t>
    </rPh>
    <phoneticPr fontId="31"/>
  </si>
  <si>
    <t>社会資本整備・管理効率化推進費・社会資本整備・管理等の効率的な推進に必要な経費</t>
    <rPh sb="0" eb="4">
      <t>シャカイシホン</t>
    </rPh>
    <rPh sb="4" eb="6">
      <t>セイビ</t>
    </rPh>
    <rPh sb="7" eb="9">
      <t>カンリ</t>
    </rPh>
    <rPh sb="9" eb="12">
      <t>コウリツカ</t>
    </rPh>
    <rPh sb="12" eb="15">
      <t>スイシンヒ</t>
    </rPh>
    <rPh sb="16" eb="20">
      <t>シャカイシホン</t>
    </rPh>
    <rPh sb="20" eb="22">
      <t>セイビ</t>
    </rPh>
    <rPh sb="23" eb="26">
      <t>カンリトウ</t>
    </rPh>
    <rPh sb="27" eb="30">
      <t>コウリツテキ</t>
    </rPh>
    <rPh sb="31" eb="33">
      <t>スイシン</t>
    </rPh>
    <rPh sb="34" eb="36">
      <t>ヒツヨウ</t>
    </rPh>
    <rPh sb="37" eb="39">
      <t>ケイヒ</t>
    </rPh>
    <phoneticPr fontId="31"/>
  </si>
  <si>
    <t>国土交通大学校に必要な経費</t>
    <rPh sb="0" eb="2">
      <t>コクド</t>
    </rPh>
    <rPh sb="2" eb="4">
      <t>コウツウ</t>
    </rPh>
    <rPh sb="4" eb="7">
      <t>ダイガッコウ</t>
    </rPh>
    <rPh sb="8" eb="10">
      <t>ヒツヨウ</t>
    </rPh>
    <rPh sb="11" eb="13">
      <t>ケイヒ</t>
    </rPh>
    <phoneticPr fontId="31"/>
  </si>
  <si>
    <t>類似経費（２）</t>
    <rPh sb="0" eb="2">
      <t>ルイジ</t>
    </rPh>
    <rPh sb="2" eb="4">
      <t>ケイヒ</t>
    </rPh>
    <phoneticPr fontId="31"/>
  </si>
  <si>
    <t>国土交通大学校本校</t>
    <rPh sb="0" eb="2">
      <t>コクド</t>
    </rPh>
    <rPh sb="2" eb="4">
      <t>コウツウ</t>
    </rPh>
    <rPh sb="4" eb="7">
      <t>ダイガッコウ</t>
    </rPh>
    <rPh sb="7" eb="9">
      <t>ホンコウ</t>
    </rPh>
    <phoneticPr fontId="31"/>
  </si>
  <si>
    <t>社会資本整備・管理等を効果的に推進する</t>
    <rPh sb="0" eb="4">
      <t>シャカイシホン</t>
    </rPh>
    <rPh sb="4" eb="6">
      <t>セイビ</t>
    </rPh>
    <rPh sb="7" eb="10">
      <t>カンリトウ</t>
    </rPh>
    <rPh sb="11" eb="14">
      <t>コウカテキ</t>
    </rPh>
    <rPh sb="15" eb="17">
      <t>スイシン</t>
    </rPh>
    <phoneticPr fontId="31"/>
  </si>
  <si>
    <t>柏研修センターに必要な経費（共通経費）</t>
    <rPh sb="0" eb="1">
      <t>カシワ</t>
    </rPh>
    <rPh sb="1" eb="3">
      <t>ケンシュウ</t>
    </rPh>
    <rPh sb="8" eb="10">
      <t>ヒツヨウ</t>
    </rPh>
    <rPh sb="11" eb="13">
      <t>ケイヒ</t>
    </rPh>
    <rPh sb="14" eb="16">
      <t>キョウツウ</t>
    </rPh>
    <rPh sb="16" eb="18">
      <t>ケイヒ</t>
    </rPh>
    <phoneticPr fontId="31"/>
  </si>
  <si>
    <t>国土交通大学校柏</t>
    <rPh sb="0" eb="2">
      <t>コクド</t>
    </rPh>
    <rPh sb="2" eb="4">
      <t>コウツウ</t>
    </rPh>
    <rPh sb="4" eb="7">
      <t>ダイガッコウ</t>
    </rPh>
    <rPh sb="7" eb="8">
      <t>カシワ</t>
    </rPh>
    <phoneticPr fontId="31"/>
  </si>
  <si>
    <t>柏研修センターに必要な経費（研修実施経費）</t>
    <rPh sb="0" eb="1">
      <t>カシワ</t>
    </rPh>
    <rPh sb="1" eb="3">
      <t>ケンシュウ</t>
    </rPh>
    <rPh sb="8" eb="10">
      <t>ヒツヨウ</t>
    </rPh>
    <rPh sb="11" eb="13">
      <t>ケイヒ</t>
    </rPh>
    <rPh sb="14" eb="16">
      <t>ケンシュウ</t>
    </rPh>
    <rPh sb="16" eb="18">
      <t>ジッシ</t>
    </rPh>
    <rPh sb="18" eb="20">
      <t>ケイヒ</t>
    </rPh>
    <phoneticPr fontId="31"/>
  </si>
  <si>
    <t>（項）水資源開発事業費
　（大事項）水資源開発の促進に必要な経費
　（大事項）水資源確保を図るための水道施設整備に必要な経費
　（大事項）水資源確保を図るための工業用水道事業に必要な経費
　（大事項）水資源確保を図るための農業生産基盤整備事業に必要な経費</t>
    <rPh sb="1" eb="2">
      <t>コウ</t>
    </rPh>
    <rPh sb="3" eb="6">
      <t>ミズシゲン</t>
    </rPh>
    <rPh sb="6" eb="8">
      <t>カイハツ</t>
    </rPh>
    <rPh sb="8" eb="11">
      <t>ジギョウヒ</t>
    </rPh>
    <rPh sb="14" eb="15">
      <t>ダイ</t>
    </rPh>
    <rPh sb="15" eb="17">
      <t>ジコウ</t>
    </rPh>
    <rPh sb="18" eb="21">
      <t>ミズシゲン</t>
    </rPh>
    <rPh sb="21" eb="23">
      <t>カイハツ</t>
    </rPh>
    <rPh sb="24" eb="26">
      <t>ソクシン</t>
    </rPh>
    <rPh sb="27" eb="29">
      <t>ヒツヨウ</t>
    </rPh>
    <rPh sb="30" eb="32">
      <t>ケイヒ</t>
    </rPh>
    <rPh sb="35" eb="36">
      <t>ダイ</t>
    </rPh>
    <rPh sb="36" eb="38">
      <t>ジコウ</t>
    </rPh>
    <rPh sb="39" eb="42">
      <t>ミズシゲン</t>
    </rPh>
    <rPh sb="42" eb="44">
      <t>カクホ</t>
    </rPh>
    <rPh sb="45" eb="46">
      <t>ハカ</t>
    </rPh>
    <rPh sb="50" eb="52">
      <t>スイドウ</t>
    </rPh>
    <rPh sb="52" eb="54">
      <t>シセツ</t>
    </rPh>
    <rPh sb="54" eb="56">
      <t>セイビ</t>
    </rPh>
    <rPh sb="57" eb="59">
      <t>ヒツヨウ</t>
    </rPh>
    <rPh sb="60" eb="62">
      <t>ケイヒ</t>
    </rPh>
    <rPh sb="65" eb="66">
      <t>ダイ</t>
    </rPh>
    <rPh sb="66" eb="68">
      <t>ジコウ</t>
    </rPh>
    <rPh sb="69" eb="72">
      <t>ミズシゲン</t>
    </rPh>
    <rPh sb="72" eb="74">
      <t>カクホ</t>
    </rPh>
    <rPh sb="75" eb="76">
      <t>ハカ</t>
    </rPh>
    <rPh sb="80" eb="83">
      <t>コウギョウヨウ</t>
    </rPh>
    <rPh sb="83" eb="85">
      <t>スイドウ</t>
    </rPh>
    <rPh sb="85" eb="87">
      <t>ジギョウ</t>
    </rPh>
    <rPh sb="88" eb="90">
      <t>ヒツヨウ</t>
    </rPh>
    <rPh sb="91" eb="93">
      <t>ケイヒ</t>
    </rPh>
    <rPh sb="96" eb="97">
      <t>ダイ</t>
    </rPh>
    <rPh sb="97" eb="99">
      <t>ジコウ</t>
    </rPh>
    <phoneticPr fontId="3"/>
  </si>
  <si>
    <t>(項)下水道事業費
　(大事項)適正な汚水処理の確保等のための下水道事業に必要な経費
(項)下水道防災事業費
　(大事項)下水道防災事業に必要な経費</t>
    <rPh sb="3" eb="6">
      <t>ゲスイドウ</t>
    </rPh>
    <rPh sb="6" eb="9">
      <t>ジギョウヒ</t>
    </rPh>
    <rPh sb="16" eb="18">
      <t>テキセイ</t>
    </rPh>
    <rPh sb="19" eb="21">
      <t>オスイ</t>
    </rPh>
    <rPh sb="21" eb="23">
      <t>ショリ</t>
    </rPh>
    <rPh sb="24" eb="26">
      <t>カクホ</t>
    </rPh>
    <rPh sb="26" eb="27">
      <t>トウ</t>
    </rPh>
    <rPh sb="31" eb="34">
      <t>ゲスイドウ</t>
    </rPh>
    <rPh sb="34" eb="36">
      <t>ジギョウ</t>
    </rPh>
    <rPh sb="37" eb="39">
      <t>ヒツヨウ</t>
    </rPh>
    <rPh sb="40" eb="42">
      <t>ケイヒ</t>
    </rPh>
    <rPh sb="49" eb="51">
      <t>ボウサイ</t>
    </rPh>
    <rPh sb="61" eb="64">
      <t>ゲスイドウ</t>
    </rPh>
    <rPh sb="64" eb="66">
      <t>ボウサイ</t>
    </rPh>
    <rPh sb="66" eb="68">
      <t>ジギョウ</t>
    </rPh>
    <phoneticPr fontId="3"/>
  </si>
  <si>
    <t>河川等災害復旧事業</t>
    <rPh sb="0" eb="2">
      <t>カセン</t>
    </rPh>
    <rPh sb="2" eb="3">
      <t>トウ</t>
    </rPh>
    <rPh sb="3" eb="5">
      <t>サイガイ</t>
    </rPh>
    <rPh sb="5" eb="7">
      <t>フッキュウ</t>
    </rPh>
    <rPh sb="7" eb="9">
      <t>ジギョウ</t>
    </rPh>
    <phoneticPr fontId="3"/>
  </si>
  <si>
    <t>昭和元年度以前</t>
    <rPh sb="0" eb="2">
      <t>ショウワ</t>
    </rPh>
    <rPh sb="2" eb="5">
      <t>ガンネンド</t>
    </rPh>
    <rPh sb="5" eb="7">
      <t>イゼン</t>
    </rPh>
    <phoneticPr fontId="3"/>
  </si>
  <si>
    <t>下水道管路の防災・減災技術の開発に関する実態調査</t>
    <rPh sb="0" eb="3">
      <t>ゲスイドウ</t>
    </rPh>
    <rPh sb="3" eb="5">
      <t>カンロ</t>
    </rPh>
    <rPh sb="6" eb="8">
      <t>ボウサイ</t>
    </rPh>
    <rPh sb="9" eb="11">
      <t>ゲンサイ</t>
    </rPh>
    <rPh sb="11" eb="13">
      <t>ギジュツ</t>
    </rPh>
    <rPh sb="14" eb="16">
      <t>カイハツ</t>
    </rPh>
    <rPh sb="17" eb="18">
      <t>カン</t>
    </rPh>
    <rPh sb="20" eb="22">
      <t>ジッタイ</t>
    </rPh>
    <rPh sb="22" eb="24">
      <t>チョウサ</t>
    </rPh>
    <phoneticPr fontId="3"/>
  </si>
  <si>
    <t>免疫性を考慮した降雨指標に応じた崩壊生産土砂量の予測に関する検討</t>
    <rPh sb="0" eb="3">
      <t>メンエキセイ</t>
    </rPh>
    <rPh sb="4" eb="6">
      <t>コウリョ</t>
    </rPh>
    <rPh sb="8" eb="10">
      <t>コウウ</t>
    </rPh>
    <rPh sb="10" eb="12">
      <t>シヒョウ</t>
    </rPh>
    <rPh sb="13" eb="14">
      <t>オウ</t>
    </rPh>
    <rPh sb="16" eb="18">
      <t>ホウカイ</t>
    </rPh>
    <rPh sb="18" eb="20">
      <t>セイサン</t>
    </rPh>
    <rPh sb="20" eb="22">
      <t>ドシャ</t>
    </rPh>
    <rPh sb="22" eb="23">
      <t>リョウ</t>
    </rPh>
    <rPh sb="24" eb="26">
      <t>ヨソク</t>
    </rPh>
    <rPh sb="27" eb="28">
      <t>カン</t>
    </rPh>
    <rPh sb="30" eb="32">
      <t>ケントウ</t>
    </rPh>
    <phoneticPr fontId="3"/>
  </si>
  <si>
    <t>斜面・対策施設下部が全面的に水没した場合の崩壊危険度の評価手法の検討</t>
    <rPh sb="0" eb="2">
      <t>シャメン</t>
    </rPh>
    <rPh sb="3" eb="5">
      <t>タイサク</t>
    </rPh>
    <rPh sb="5" eb="7">
      <t>シセツ</t>
    </rPh>
    <rPh sb="7" eb="9">
      <t>カブ</t>
    </rPh>
    <rPh sb="10" eb="13">
      <t>ゼンメンテキ</t>
    </rPh>
    <rPh sb="14" eb="16">
      <t>スイボツ</t>
    </rPh>
    <rPh sb="18" eb="20">
      <t>バアイ</t>
    </rPh>
    <rPh sb="21" eb="23">
      <t>ホウカイ</t>
    </rPh>
    <rPh sb="23" eb="26">
      <t>キケンド</t>
    </rPh>
    <rPh sb="27" eb="29">
      <t>ヒョウカ</t>
    </rPh>
    <rPh sb="29" eb="31">
      <t>シュホウ</t>
    </rPh>
    <rPh sb="32" eb="34">
      <t>ケントウ</t>
    </rPh>
    <phoneticPr fontId="3"/>
  </si>
  <si>
    <t>建設業のDXに向けた環境整備</t>
    <phoneticPr fontId="4"/>
  </si>
  <si>
    <t>予算額　2,206百万円</t>
    <rPh sb="0" eb="3">
      <t>ヨサンガク</t>
    </rPh>
    <rPh sb="9" eb="10">
      <t>ヒャク</t>
    </rPh>
    <rPh sb="10" eb="12">
      <t>マンエン</t>
    </rPh>
    <phoneticPr fontId="4"/>
  </si>
  <si>
    <t>一般会計</t>
    <phoneticPr fontId="4"/>
  </si>
  <si>
    <t>（項）技術研究開発推進費
（大事項）技術研究開発の推進に必要な経費</t>
    <phoneticPr fontId="4"/>
  </si>
  <si>
    <t>○</t>
    <phoneticPr fontId="4"/>
  </si>
  <si>
    <r>
      <rPr>
        <sz val="11"/>
        <rFont val="ＭＳ ゴシック"/>
        <family val="3"/>
        <charset val="128"/>
      </rPr>
      <t>令和2年度</t>
    </r>
    <rPh sb="0" eb="2">
      <t>レイワ</t>
    </rPh>
    <rPh sb="3" eb="5">
      <t>ネンド</t>
    </rPh>
    <phoneticPr fontId="4"/>
  </si>
  <si>
    <r>
      <rPr>
        <sz val="11"/>
        <rFont val="ＭＳ Ｐゴシック"/>
        <family val="3"/>
        <charset val="128"/>
      </rPr>
      <t>令和元年度</t>
    </r>
    <rPh sb="0" eb="2">
      <t>レイワ</t>
    </rPh>
    <rPh sb="2" eb="3">
      <t>ガン</t>
    </rPh>
    <rPh sb="3" eb="5">
      <t>ネンド</t>
    </rPh>
    <phoneticPr fontId="4"/>
  </si>
  <si>
    <r>
      <rPr>
        <sz val="11"/>
        <rFont val="ＭＳ ゴシック"/>
        <family val="3"/>
        <charset val="128"/>
      </rPr>
      <t>令和元年度</t>
    </r>
    <rPh sb="0" eb="2">
      <t>レイワ</t>
    </rPh>
    <rPh sb="3" eb="5">
      <t>ネンド</t>
    </rPh>
    <phoneticPr fontId="4"/>
  </si>
  <si>
    <t>空港におけるFAST TRAVEL推進支援事業（国際観光旅客税財源）</t>
    <rPh sb="17" eb="19">
      <t>スイシン</t>
    </rPh>
    <rPh sb="19" eb="21">
      <t>シエン</t>
    </rPh>
    <rPh sb="21" eb="23">
      <t>ジギョウ</t>
    </rPh>
    <phoneticPr fontId="4"/>
  </si>
  <si>
    <t>海洋周辺地域における訪日観光の充実・開拓及び魅力向上事業（国際観光旅客税財源）</t>
    <rPh sb="0" eb="2">
      <t>カイヨウ</t>
    </rPh>
    <rPh sb="2" eb="4">
      <t>シュウヘン</t>
    </rPh>
    <rPh sb="4" eb="6">
      <t>チイキ</t>
    </rPh>
    <rPh sb="10" eb="12">
      <t>ホウニチ</t>
    </rPh>
    <rPh sb="12" eb="14">
      <t>カンコウ</t>
    </rPh>
    <rPh sb="15" eb="17">
      <t>ジュウジツ</t>
    </rPh>
    <rPh sb="18" eb="20">
      <t>カイタク</t>
    </rPh>
    <rPh sb="20" eb="21">
      <t>オヨ</t>
    </rPh>
    <rPh sb="22" eb="24">
      <t>ミリョク</t>
    </rPh>
    <rPh sb="24" eb="26">
      <t>コウジョウ</t>
    </rPh>
    <rPh sb="26" eb="28">
      <t>ジギョウ</t>
    </rPh>
    <phoneticPr fontId="4"/>
  </si>
  <si>
    <t>文化財・博物館等のインバウンド対応事業（国際観光旅客税財源）</t>
    <rPh sb="0" eb="3">
      <t>ブンカザイ</t>
    </rPh>
    <rPh sb="4" eb="7">
      <t>ハクブツカン</t>
    </rPh>
    <rPh sb="7" eb="8">
      <t>トウ</t>
    </rPh>
    <rPh sb="15" eb="17">
      <t>タイオウ</t>
    </rPh>
    <rPh sb="17" eb="19">
      <t>ジギョウ</t>
    </rPh>
    <rPh sb="20" eb="22">
      <t>コクサイ</t>
    </rPh>
    <rPh sb="22" eb="24">
      <t>カンコウ</t>
    </rPh>
    <rPh sb="24" eb="26">
      <t>リョカク</t>
    </rPh>
    <rPh sb="26" eb="27">
      <t>ゼイ</t>
    </rPh>
    <rPh sb="27" eb="29">
      <t>ザイゲン</t>
    </rPh>
    <phoneticPr fontId="4"/>
  </si>
  <si>
    <r>
      <t>令</t>
    </r>
    <r>
      <rPr>
        <sz val="11"/>
        <rFont val="ＭＳ ゴシック"/>
        <family val="3"/>
        <charset val="128"/>
      </rPr>
      <t>和元年度</t>
    </r>
    <rPh sb="0" eb="2">
      <t>レイワ</t>
    </rPh>
    <rPh sb="2" eb="3">
      <t>ガン</t>
    </rPh>
    <rPh sb="3" eb="5">
      <t>ネンド</t>
    </rPh>
    <phoneticPr fontId="4"/>
  </si>
  <si>
    <r>
      <t>建設</t>
    </r>
    <r>
      <rPr>
        <sz val="11"/>
        <rFont val="ＭＳ ゴシック"/>
        <family val="3"/>
        <charset val="128"/>
      </rPr>
      <t>産業における女性の定着促進</t>
    </r>
    <rPh sb="0" eb="2">
      <t>ケンセツ</t>
    </rPh>
    <rPh sb="2" eb="4">
      <t>サンギョウ</t>
    </rPh>
    <rPh sb="8" eb="10">
      <t>ジョセイ</t>
    </rPh>
    <rPh sb="11" eb="13">
      <t>テイチャク</t>
    </rPh>
    <rPh sb="13" eb="15">
      <t>ソクシン</t>
    </rPh>
    <phoneticPr fontId="4"/>
  </si>
  <si>
    <t>-</t>
    <phoneticPr fontId="4"/>
  </si>
  <si>
    <r>
      <rPr>
        <sz val="11"/>
        <rFont val="ＭＳ ゴシック"/>
        <family val="3"/>
        <charset val="128"/>
      </rPr>
      <t>令和元年度</t>
    </r>
    <rPh sb="0" eb="2">
      <t>レイワ</t>
    </rPh>
    <rPh sb="3" eb="5">
      <t>ネンド</t>
    </rPh>
    <phoneticPr fontId="9"/>
  </si>
  <si>
    <r>
      <rPr>
        <sz val="11"/>
        <rFont val="ＭＳ ゴシック"/>
        <family val="3"/>
        <charset val="128"/>
      </rPr>
      <t xml:space="preserve">新施策名：物流生産性向上推進事業（令和２年度当初予算より）
</t>
    </r>
    <rPh sb="0" eb="1">
      <t>シン</t>
    </rPh>
    <rPh sb="1" eb="3">
      <t>セサク</t>
    </rPh>
    <rPh sb="3" eb="4">
      <t>メイ</t>
    </rPh>
    <rPh sb="17" eb="19">
      <t>レイワ</t>
    </rPh>
    <rPh sb="20" eb="22">
      <t>ネンド</t>
    </rPh>
    <rPh sb="22" eb="24">
      <t>トウショ</t>
    </rPh>
    <rPh sb="24" eb="26">
      <t>ヨサン</t>
    </rPh>
    <phoneticPr fontId="4"/>
  </si>
  <si>
    <r>
      <rPr>
        <sz val="11"/>
        <rFont val="ＭＳ ゴシック"/>
        <family val="3"/>
        <charset val="128"/>
      </rPr>
      <t>教育旅行を通じた青少年の国際交流の促進</t>
    </r>
    <rPh sb="0" eb="2">
      <t>キョウイク</t>
    </rPh>
    <rPh sb="2" eb="4">
      <t>リョコウ</t>
    </rPh>
    <rPh sb="5" eb="6">
      <t>ツウ</t>
    </rPh>
    <phoneticPr fontId="4"/>
  </si>
  <si>
    <r>
      <t>まちなか</t>
    </r>
    <r>
      <rPr>
        <sz val="11"/>
        <rFont val="ＭＳ ゴシック"/>
        <family val="3"/>
        <charset val="128"/>
      </rPr>
      <t>ウォーカブル推進事業</t>
    </r>
    <rPh sb="10" eb="12">
      <t>スイシン</t>
    </rPh>
    <rPh sb="12" eb="14">
      <t>ジギョウ</t>
    </rPh>
    <phoneticPr fontId="4"/>
  </si>
  <si>
    <r>
      <t>まち・地域づくりを支えるモビリティの</t>
    </r>
    <r>
      <rPr>
        <sz val="11"/>
        <rFont val="ＭＳ ゴシック"/>
        <family val="3"/>
        <charset val="128"/>
      </rPr>
      <t>高度化・接続改善等に関する調査研究</t>
    </r>
    <rPh sb="26" eb="27">
      <t>トウ</t>
    </rPh>
    <phoneticPr fontId="4"/>
  </si>
  <si>
    <r>
      <rPr>
        <sz val="11"/>
        <rFont val="ＭＳ ゴシック"/>
        <family val="3"/>
        <charset val="128"/>
      </rPr>
      <t>定住性の観点からみた持続可能な都市機能の評価のあり方に関する調査研究</t>
    </r>
  </si>
  <si>
    <r>
      <rPr>
        <sz val="11"/>
        <rFont val="ＭＳ ゴシック"/>
        <family val="3"/>
        <charset val="128"/>
      </rPr>
      <t>国際動向等を踏まえた不動産におけるＥＳＧ配慮に係る評価の在り方検討</t>
    </r>
    <rPh sb="10" eb="13">
      <t>フドウサン</t>
    </rPh>
    <rPh sb="20" eb="22">
      <t>ハイリョ</t>
    </rPh>
    <rPh sb="23" eb="24">
      <t>カカ</t>
    </rPh>
    <rPh sb="25" eb="27">
      <t>ヒョウカ</t>
    </rPh>
    <rPh sb="28" eb="29">
      <t>ア</t>
    </rPh>
    <rPh sb="30" eb="31">
      <t>カタ</t>
    </rPh>
    <rPh sb="31" eb="33">
      <t>ケントウ</t>
    </rPh>
    <phoneticPr fontId="4"/>
  </si>
  <si>
    <t>港湾建設現場の省人化・生産性向上の推進に資する新技術の現場実証事業</t>
    <rPh sb="0" eb="2">
      <t>コウワン</t>
    </rPh>
    <rPh sb="2" eb="4">
      <t>ケンセツ</t>
    </rPh>
    <rPh sb="4" eb="6">
      <t>ゲンバ</t>
    </rPh>
    <rPh sb="7" eb="8">
      <t>ショウ</t>
    </rPh>
    <rPh sb="8" eb="9">
      <t>ヒト</t>
    </rPh>
    <rPh sb="9" eb="10">
      <t>カ</t>
    </rPh>
    <rPh sb="11" eb="14">
      <t>セイサンセイ</t>
    </rPh>
    <rPh sb="14" eb="16">
      <t>コウジョウ</t>
    </rPh>
    <rPh sb="17" eb="19">
      <t>スイシン</t>
    </rPh>
    <rPh sb="20" eb="21">
      <t>シ</t>
    </rPh>
    <rPh sb="23" eb="26">
      <t>シンギジュツ</t>
    </rPh>
    <rPh sb="27" eb="29">
      <t>ゲンバ</t>
    </rPh>
    <rPh sb="29" eb="31">
      <t>ジッショウ</t>
    </rPh>
    <rPh sb="31" eb="33">
      <t>ジギョウ</t>
    </rPh>
    <phoneticPr fontId="4"/>
  </si>
  <si>
    <t>令和2年度1次補正計上
（340,000千円）</t>
    <rPh sb="0" eb="2">
      <t>レイワ</t>
    </rPh>
    <rPh sb="3" eb="5">
      <t>ネンド</t>
    </rPh>
    <rPh sb="6" eb="7">
      <t>ジ</t>
    </rPh>
    <rPh sb="7" eb="9">
      <t>ホセイ</t>
    </rPh>
    <rPh sb="9" eb="11">
      <t>ケイジョウ</t>
    </rPh>
    <rPh sb="20" eb="22">
      <t>センエン</t>
    </rPh>
    <phoneticPr fontId="4"/>
  </si>
  <si>
    <t>（項）技術研究開発推進費
　（大事項）社会資本整備関連技術の試験研究等に必要な経費</t>
    <phoneticPr fontId="4"/>
  </si>
  <si>
    <t>〇</t>
    <phoneticPr fontId="4"/>
  </si>
  <si>
    <t>不動産・建設経済局</t>
  </si>
  <si>
    <t>不動産・建設経済局</t>
    <rPh sb="0" eb="3">
      <t>フドウサン</t>
    </rPh>
    <rPh sb="4" eb="6">
      <t>ケンセツ</t>
    </rPh>
    <rPh sb="6" eb="9">
      <t>ケイザイキョク</t>
    </rPh>
    <phoneticPr fontId="4"/>
  </si>
  <si>
    <t>都市インフラ・まちづくりのデジタル・トランスフォーメーション推進事業</t>
    <rPh sb="0" eb="2">
      <t>トシ</t>
    </rPh>
    <rPh sb="30" eb="32">
      <t>スイシン</t>
    </rPh>
    <rPh sb="32" eb="34">
      <t>ジギョウ</t>
    </rPh>
    <phoneticPr fontId="4"/>
  </si>
  <si>
    <r>
      <t>訪日外国人旅行者受入環境整備</t>
    </r>
    <r>
      <rPr>
        <sz val="11"/>
        <rFont val="ＭＳ ゴシック"/>
        <family val="3"/>
        <charset val="128"/>
      </rPr>
      <t>緊急対策事業</t>
    </r>
    <rPh sb="7" eb="8">
      <t>シャ</t>
    </rPh>
    <rPh sb="8" eb="10">
      <t>ウケイレ</t>
    </rPh>
    <rPh sb="14" eb="16">
      <t>キンキュウ</t>
    </rPh>
    <rPh sb="16" eb="18">
      <t>タイサク</t>
    </rPh>
    <phoneticPr fontId="3"/>
  </si>
  <si>
    <t>ICT等を活用した多言語対応等による観光地の「まちあるき」の満足度向上整備等支援事業（国際観光旅客税財源）</t>
    <rPh sb="18" eb="21">
      <t>カンコウチ</t>
    </rPh>
    <rPh sb="30" eb="33">
      <t>マンゾクド</t>
    </rPh>
    <rPh sb="33" eb="35">
      <t>コウジョウ</t>
    </rPh>
    <rPh sb="35" eb="37">
      <t>セイビ</t>
    </rPh>
    <rPh sb="37" eb="38">
      <t>トウ</t>
    </rPh>
    <rPh sb="38" eb="40">
      <t>シエン</t>
    </rPh>
    <rPh sb="40" eb="42">
      <t>ジギョウ</t>
    </rPh>
    <phoneticPr fontId="3"/>
  </si>
  <si>
    <t>令和2年度</t>
    <rPh sb="0" eb="2">
      <t>レイワ</t>
    </rPh>
    <rPh sb="3" eb="5">
      <t>ネンド</t>
    </rPh>
    <rPh sb="4" eb="5">
      <t>ド</t>
    </rPh>
    <phoneticPr fontId="4"/>
  </si>
  <si>
    <t>令和２年度１次補正　
2,005百万円</t>
    <rPh sb="0" eb="2">
      <t>レイワ</t>
    </rPh>
    <rPh sb="3" eb="5">
      <t>ネンド</t>
    </rPh>
    <rPh sb="6" eb="7">
      <t>ジ</t>
    </rPh>
    <rPh sb="7" eb="9">
      <t>ホセイ</t>
    </rPh>
    <rPh sb="16" eb="18">
      <t>ヒャクマン</t>
    </rPh>
    <rPh sb="18" eb="19">
      <t>エン</t>
    </rPh>
    <phoneticPr fontId="4"/>
  </si>
  <si>
    <t>（項）技術研究開発推進費
（大事項）技術研究開発の推進に必要な経費</t>
  </si>
  <si>
    <t>都市局
不動産・建設経済局</t>
    <rPh sb="0" eb="3">
      <t>トシキョク</t>
    </rPh>
    <phoneticPr fontId="4"/>
  </si>
  <si>
    <t>基幹的広域防災拠点の復旧（川崎港東扇島地区）</t>
    <phoneticPr fontId="4"/>
  </si>
  <si>
    <t>2019年国際航路協会年次総会の開催に必要な経費【391再掲】</t>
    <rPh sb="28" eb="30">
      <t>サイケイ</t>
    </rPh>
    <phoneticPr fontId="4"/>
  </si>
  <si>
    <t>資格制度及び監査等による航行安全確保に必要な経費【157再掲】</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8"/>
  </si>
  <si>
    <t>船員の確保・育成等総合対策の推進に必要な経費【407再掲】</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8"/>
  </si>
  <si>
    <t>船舶産業におけるサプライチェーンの最適化【417再掲】</t>
    <rPh sb="24" eb="26">
      <t>サイケイ</t>
    </rPh>
    <phoneticPr fontId="4"/>
  </si>
  <si>
    <t>本事業は憲法25条の規定の趣旨にのっとり、住宅に困窮する低額所得者等に対する家賃低廉化を行うための義務的経費であり、引き続き適切に実施する必要がある。</t>
    <phoneticPr fontId="4"/>
  </si>
  <si>
    <t>現状通り</t>
  </si>
  <si>
    <t>災害公営住宅の整備への支援を引き続き円滑に行うことが極めて重要である。また、平成30年度に創設した福祉連携型公的賃貸住宅改修事業をさらに推進するため、事業主体（地方公共団体）に対する制度の周知などの取組を行う必要がある。</t>
    <phoneticPr fontId="4"/>
  </si>
  <si>
    <t>事業内容の一部改善</t>
  </si>
  <si>
    <t>住宅取得者に対して、質の高い住宅の選択に向けた適切なインセンティブを与えることができるよう、融資の要件を満たす住宅の利点や金利引き下げの経済的価値を含めた制度の内容の周知に、さらに力を入れる必要がある。</t>
    <phoneticPr fontId="4"/>
  </si>
  <si>
    <t>現在直面している政策課題の把握やその課題の解決に資する施策の立案に効果的に役立つよう、調査内容についての見直しを不断に行うべき。</t>
    <phoneticPr fontId="4"/>
  </si>
  <si>
    <t>建築基準法の集団規定については規制改革推進会議等における議論で取り上げられているとおり、社会経済や科学技術に関する最新の状況を踏まえて、適切なものに作り変えていくべきものである。そのような趣旨から、本事業の調査内容についても見直しを適切に行っていく必要がある。</t>
    <phoneticPr fontId="4"/>
  </si>
  <si>
    <t>地域のニーズや期待される効果を十分に検討したうえで、地域医療福祉拠点の整備を計画的に進める必要がある。</t>
    <phoneticPr fontId="4"/>
  </si>
  <si>
    <t>これまでの調査結果を検証したうえで、調査の内容、手法、コスト等を吟味し、効率的かつ効果的な調査の実施に努める必要がある。</t>
    <phoneticPr fontId="4"/>
  </si>
  <si>
    <t>これまでの調査結果がどのように技術基準の設計に貢献したかを十分に検証したうえで、今後の実施に当たっては、解決すべき技術基準上の課題を明確にし、その課題の解決に貢献する見込みの高い調査を実施すべきである。</t>
    <phoneticPr fontId="4"/>
  </si>
  <si>
    <t>建築確認等の我が国の建築法令・規制の実効性と信頼を確保するため、適切なサンプル調査を実施するとともに、その結果をより明快に国民に示す必要がある。</t>
    <phoneticPr fontId="4"/>
  </si>
  <si>
    <t>本年、マンション管理法及びマンション建替法の改正が行われた。その施行に向けた準備に資するような地方公共団体等の取組に対して適切な支援を行うために、事業を選定・実施していく必要がある。</t>
    <phoneticPr fontId="4"/>
  </si>
  <si>
    <t>本事業の効果を検証し、高齢者、障害者、子育て世帯等の居住の安定確保のために、適切な施策の立案・実施に努める。</t>
    <phoneticPr fontId="4"/>
  </si>
  <si>
    <t>終了予定</t>
  </si>
  <si>
    <t>本事業の効果を検証し、住替え、移住、二地域居住などを促進するために、適切な施策の立案・実施に努める。</t>
    <phoneticPr fontId="4"/>
  </si>
  <si>
    <t>繰り越しが発生しているものの、その理由も明確である。また、実施事業者数は増加していることから、引き続き事業を進めて頂きたい。</t>
    <phoneticPr fontId="4"/>
  </si>
  <si>
    <t>これまで本事業の実施を通じて得られた知見を踏まえ、好事例が市場に普及することにつながる取組を重点的に支援していく必要がある。</t>
    <phoneticPr fontId="4"/>
  </si>
  <si>
    <t>政府が事業に関与する根拠も妥当であり、引き続き、公正さを担保しつつ事業を推進して頂きたい。</t>
    <phoneticPr fontId="4"/>
  </si>
  <si>
    <t>本事業でこれまで行ってきた情報収集、データベース整備等の成果を踏まえて、その情報の効果的な分析方法についてもさらに検討を行うべき。</t>
    <phoneticPr fontId="4"/>
  </si>
  <si>
    <t>事業全体の抜本的な改善</t>
  </si>
  <si>
    <t>重要性の高い事業であり、市町村の空き家政策にも寄与しているものと考えられる。引き続き、事業内容を点検しながら、本事業を進めて頂きたい。</t>
    <phoneticPr fontId="4"/>
  </si>
  <si>
    <t>空き家の増加は全国的な課題であることから、取組が他地域においても適用可能であり、横展開が促進されるような事業のあり方を検討する必要がある。</t>
    <phoneticPr fontId="4"/>
  </si>
  <si>
    <t>事業内容の改善やコストの削減も実現できており、引き続き効率的に事業を進めて頂きたい。</t>
    <phoneticPr fontId="4"/>
  </si>
  <si>
    <t>これまで得られた成果を踏まえ、アウトカム目標の達成に貢献するよう、事業実施手法のさらなる改善を検討すべき。</t>
    <phoneticPr fontId="4"/>
  </si>
  <si>
    <t>本事業の効果を検証し、地域における住宅産業の担い手である大工技能者に対して技術面の支援を行うために、適切な施策の立案・実施に努める。</t>
    <phoneticPr fontId="4"/>
  </si>
  <si>
    <t>建築基準法令の円滑な施行に向けて、必要とされる調査を行うとともに、それらの調査に要する費用の効率化を検討する必要がある。</t>
    <phoneticPr fontId="4"/>
  </si>
  <si>
    <t>消費税率引上げに起因する住宅取得に係る負担増に対応するため、引き続き適切に事業を実施する必要がある。</t>
    <phoneticPr fontId="4"/>
  </si>
  <si>
    <t>消費税率引上げに起因する住宅需要変動を平準化すべく、住宅税制上の措置やすまい給付金等の他の施策と歩調を合わせて着実に実施する必要がある。</t>
    <phoneticPr fontId="4"/>
  </si>
  <si>
    <t>令和元年度に開始された事業であり、すでに事業の実効性を高めるよう工夫されている。引き続き、実効性を担保する工夫を加えながら事業を継続して頂きたい。</t>
    <phoneticPr fontId="4"/>
  </si>
  <si>
    <t>住宅産業全体の生産性向上や市場全体の活性化につながるような、波及効果の高い事業を適切に選定・実施していくことが必要である。</t>
    <phoneticPr fontId="4"/>
  </si>
  <si>
    <t>3か年が事業期間となっているため、住宅ストックの割合20％に向け、引き続き支援の実効性が高まるよう努力して頂きたい。</t>
    <phoneticPr fontId="4"/>
  </si>
  <si>
    <t>地球温暖化対策の重要な一部を占める住宅・建築物の省エネ性能の向上のため、改正省エネ法の施行など、適切な施策を進めていく必要があり、そのための環境整備に効果的な取組を選定・支援していくべきである。</t>
    <phoneticPr fontId="4"/>
  </si>
  <si>
    <t>終了年度に向け、効率的な補助事業になるようモニタリングを実施しつつ事業を継続されたい。</t>
    <phoneticPr fontId="4"/>
  </si>
  <si>
    <t>政府の重要課題であるデジタル化に向けた施策の一つとして、アウトカム指標を達成すべく、計画的かつ効率的な事業を実施していく必要がある。</t>
    <phoneticPr fontId="4"/>
  </si>
  <si>
    <t>地球温暖化対策に関して、改正省エネ法の適切な施行は重要な課題であり、その施行状況を可能な限り詳細に把握すべく、効果的な調査内容を検討すべきである。</t>
    <phoneticPr fontId="4"/>
  </si>
  <si>
    <t>個々のプロジェクトについて、その内容はもとより、そのスケジュールや実現可能性を精査したうえで採択を行うなど、事業の進捗管理をさらに徹底すべきである。</t>
    <phoneticPr fontId="4"/>
  </si>
  <si>
    <t>都市機能更新率に係るアウトカム指標について、達成率が改善傾向にあるものの、まだ達成には至っていない。目標数値の設定が困難なものも含めて他の政策課題も勘案したうえで、効果的な事業実施計画の策定に努めるべき。</t>
    <phoneticPr fontId="4"/>
  </si>
  <si>
    <t>アウトカム指標の達成に向けては、望ましい進捗状況とはなっていないことから、事業箇所についての効率的な優先付け、成功事例の横展開など、事業効果を上げるための取組を進める必要がある。</t>
    <phoneticPr fontId="4"/>
  </si>
  <si>
    <t>地域の居住機能を再生し、子育て世代にとって住みやすくなり、高齢者が自立して生活できるという目的を効果的に達成できるよう、応募される事業内容を精査するとともに、事業の進行状況を的確にモニタリングすべき。</t>
    <phoneticPr fontId="4"/>
  </si>
  <si>
    <t>アウトカム指標の達成に向けて、効果的な事業を選定するとともに、必要に応じて支援対象を見直すべき。</t>
    <phoneticPr fontId="4"/>
  </si>
  <si>
    <t>令和２年度に事業内容の拡充を行ったところであり、既存の事業内容と併せて、政策効果が高く、ニーズの大きい事業に対して支援が適切に行われるよう、事業を実施していく必要がある。</t>
    <phoneticPr fontId="4"/>
  </si>
  <si>
    <t>近年頻発する災害への対応として、一時滞在施設や災害拠点病院の整備は重要な課題であり、本事業が効果的なものとなるよう、支援対象、要件などについて見直しを検討する必要がある。</t>
  </si>
  <si>
    <t>本事業のこれまでの成果や執行状況を踏まえて検討を行い、政策目的である住宅リフォーム市場規模の拡大や住宅ストックの質の向上により一層貢献できるような事業内容の改善を検討すべき。</t>
    <phoneticPr fontId="4"/>
  </si>
  <si>
    <t>事業の効果を向上させるため、本事業のこれまでの執行状況を調査するとともに、政策目的と支援対象の実情に照らして事業内容の改善を検討すべき。</t>
    <phoneticPr fontId="4"/>
  </si>
  <si>
    <t>本年度が最終年度であるにもかかわらず、成果目標を大きく下回っている。また、連続して予算の繰り越しが認められる。これは、成果目標が適切でないのか、それとも、事業内容に問題があるのかを検討し、少なくとも後者については精査が必要ではないか。</t>
    <phoneticPr fontId="4"/>
  </si>
  <si>
    <t>事業の重要性は理解できるが、毎年、繰り越しがあり、しかも予算は拡大している。この理由は、予算が過大なのか、事業内容が市町村の指向性と適合していないのか、といった事業内容の検討が必要ではないか。</t>
    <phoneticPr fontId="4"/>
  </si>
  <si>
    <t>空き家の増加は多くの地域が直面している全国的な課題であるが、予算は限られている。本事業をできる限り効果的なものとするため、真に支援を必要としている地域・事例を支援するなど、事業実施の方法を改善する必要がある。</t>
    <phoneticPr fontId="4"/>
  </si>
  <si>
    <t>高齢者、障害者及び子育て世帯等、市場において自力では適正な住宅を確保することが困難な者が民間賃貸住宅に円滑に入居できるよう、効果的な取組を支援する必要がある。</t>
    <phoneticPr fontId="4"/>
  </si>
  <si>
    <t>BIMの活用は建築分野の生産性の向上につながる重要な課題であることから、当該技術の普及につながるような、課題の抽出、改善方策の検討を効率的に実施する必要がある。</t>
    <phoneticPr fontId="4"/>
  </si>
  <si>
    <t>地域における住宅生産を支える大工技能者や都市木造建築物を担う設計者の育成に着実につながる取り組みを適切に選定し、支援していく必要がある。</t>
    <phoneticPr fontId="4"/>
  </si>
  <si>
    <t>高経年マンションの維持管理の適正化や再生に向けた取組は喫緊の課題であり、本年、マンション管理法及びマンション建替法の改正が行われたところ。マンションの長寿命化につながるモデル性の高い事業の支援に向け、適正に事業を執行すべき。</t>
    <phoneticPr fontId="4"/>
  </si>
  <si>
    <t>令和元年度終了予定事業であるが、これまでの執行率は50％に留まり、事業の意義が疑われる。対応した公共交通事業者の数はむしろアウトプット指標とすべき。アウトカムとしては事案発生時の「手引」による公共交通機関の対応の変化をみるべきではないか（変化がなければこの事業の価値は乏しかったのではないか）。</t>
    <phoneticPr fontId="4"/>
  </si>
  <si>
    <t>ミサイル等の危機に対して具体的な対策を綿密に講じているとは言えない我が国において、公共交通事業者が乗客の安全確保等のための対応能力を高めることの政策的意義は高い。本事業が行おうとしている手引きの作成については、平成３０年度、令和元年度予算によってミサイル発射時に公共交通事業者が実施すべき安全確保措置の参考となる内容をまとめるという一定の政策的意義が達成された。しかしながら、平成30年度に引き続き、執行率が50％程度に留まっていること、アウトプットとしていた検討会等が開催できていないこと等に鑑み、予算執行方法等の見直しを実施すべき。</t>
    <phoneticPr fontId="4"/>
  </si>
  <si>
    <t>日本版MaaSの実現に向けて各地域の特性に応じたMaaSの普及が図られるよう、当該目的に貢献する革新性が見られる事業等に対して予算を効率的効果的に運営促進して頂きたい。成果指標はこの実証実験によって発見・検証された事実を用いた成果であれば、公益性を優先し必ずしも事業計画策定でなくとも良い（新しいルールを設ける前に安易に計画すべきではないという検証成果もあり得る）のではないでしょうか。また、スマートシティ関連事業として経済産業省の「自動走行車等を活用した新しいモビリティサービスの地域実証事業」との提携事業であるとしたら、レビューシートに明記したうえで、提携内容も分かりやすく記載して頂きたい。</t>
    <phoneticPr fontId="4"/>
  </si>
  <si>
    <t>日本版MaaSの実現に向けて各地域の特性に応じたMaaSの普及が図られるよう、必ずしも事業計画策定を前提とせずに、公共性・公益性の高いものに重点化して予算を執行する、他のスマートシティに関連する施策と連携する等、より効率的・効果的な事業の執行に努めること。</t>
    <phoneticPr fontId="4"/>
  </si>
  <si>
    <t>スマホ等のGPSデータのリアルタイムでのビジュアルな調査データの出現で費用のかかる交通量統計等は徐々に使用頻度が減るのかと思っていたが、昨年度はアクセス件数も二次利用も増加して成果目標を達成し、存在意義を示した。今後とも国土交通統計に対するニーズを適時に汲み取り、少数入札が多いことも踏まえて効率的に運営して頂きたい。</t>
    <phoneticPr fontId="4"/>
  </si>
  <si>
    <t>　引き続き、統計をめぐる社会経済情勢の変化を勘案し、調査の効率化及び統計の品質向上を行い、政策的・社会的ニーズに合った統計の整備・活用を図ること。また、より一層の一般競争入札の適切な実施を図ること。</t>
    <phoneticPr fontId="4"/>
  </si>
  <si>
    <t>今年度が最終事業年度となる本事業だが、その技術的革新性は理解できる。特定の民間会社の事業を支援するということにならないように効率的な運営を心掛け、研究の成果（特許等知的財産権だけでなくノウハウも含む）が、論文発表にとどまらず、我が国の関連産業において実務的に利用されることを成果目標とすることもご検討頂きたい。</t>
    <phoneticPr fontId="4"/>
  </si>
  <si>
    <t>令和2年度で終了予定。外部有識者の所見を踏まえ、今後は研究成果の普及に努めるべきである。</t>
    <phoneticPr fontId="4"/>
  </si>
  <si>
    <t>困難な状況下で成果目標もおおむね達成しているのは素晴らしい。感染症の影響で国際会議もビデオ会議の比率が大きくなっており、その面では経費を削減しやすい傾向にある。ロジの変化を考慮して今後も引き続き競争性を確保して適切に執行頂きたい。</t>
    <phoneticPr fontId="4"/>
  </si>
  <si>
    <t>成果目標の達成に向けて、事業内容の見直しや効果的な執行に引き続き務めるとともに、事業の効率的な執行の観点から、可能な限り発注における競争性の確保に努めること。</t>
    <phoneticPr fontId="4"/>
  </si>
  <si>
    <t>令和２年５月に成立した改正バリアフリー法に基づき、今後はハード対策に加え、移動等円滑化の観点からの「心のバリアフリー」に関する施策などソフト対策の強化を図って行く必要があると考えられるが、例えば、市町村等による「心のバリアフリー」の取組を推進するために移動等円滑化基本構想に係る事業の類型として新たに追加された「教育啓発特定事業」等の具体的な取組について、対象となり得る事業の内容や具体的な実施方法等を明らかにするなど、新たに「心のバリアフリー」を推進する主体となる市町村等が円滑に取り組むことができるような方策を検討されたい。</t>
    <phoneticPr fontId="4"/>
  </si>
  <si>
    <t>我が国が接する周辺海域の海洋環境の保全・改善のため、また、本事業は国際約束で決められた金額を拠出する必要があることから、現状通りとする。</t>
    <phoneticPr fontId="4"/>
  </si>
  <si>
    <t>我が国が接する東アジア海域の海洋環境の維持・改善のため、また、本事業は国際約束で決められた金額を拠出する必要があることから、現状通りとする。</t>
    <phoneticPr fontId="4"/>
  </si>
  <si>
    <t>一般競争入札等の調達により競争性を確保しつつ、引き続き真に必要な事業について、効率的・効果的な予算執行に取り組むべき。</t>
    <phoneticPr fontId="4"/>
  </si>
  <si>
    <t>これまでの事業については競争性のある契約方法において適正に執行している。地球温暖化防止対策を更に促進するため、事業の成果を十分に活用しながら、今後も引き続き適正な執行を図るべき。</t>
    <phoneticPr fontId="4"/>
  </si>
  <si>
    <t>温室効果ガスの排出削減や物流分野の生産性向上を図るため、これまで以上に効果的に取組を推進されたい。</t>
    <phoneticPr fontId="4"/>
  </si>
  <si>
    <t>運輸安全マネジメントについては、ヒューマンエラーによる事故を防止することを主として、交通事業者における安全管理体制の構築・運営状況や輸送の安全に関する取組状況を確認し、継続的改善に向けて評価・助言を実施してきたところであるが、自然災害や感染症等の新たなリスクに対しても、経営トップの認識と組織全体としての対応を促進するための措置を強化していくべき。</t>
    <phoneticPr fontId="4"/>
  </si>
  <si>
    <t>公共交通事故被害者の支援については、その重要性を踏まえ、引き続き、公共交通事故が発生した際の迅速な相談体制の構築のほか、関係機関とのネットワーク構築、公共交通事業者による被害者等支援計画作成に資するフォーラム等を効率的・効果的に実施し、より少ないコストで目標を達成できるよう努めるべき。</t>
    <phoneticPr fontId="4"/>
  </si>
  <si>
    <t>・業務発注にあたって、引き続き一者応札の対策を講じることにより競争性の確保に努めるべき。
・関係者のニーズを踏まえ、適切な予算配分による効率的な事業実施に努めるべき。</t>
    <phoneticPr fontId="4"/>
  </si>
  <si>
    <t>新型コロナウイルスの流行に際し、旅客便の減便等による航空輸送のサービス低下など、我が国の物流機能が低下したことを踏まえ、自然災害はもとより、感染症の流行を含めた非常事態におけるサプライチェーン維持のため、物流関係者間の連携体制構築を図るなど、事業内容の一部を見直すべき。</t>
    <phoneticPr fontId="4"/>
  </si>
  <si>
    <t>各国の物流の現状等も踏まえ、これまで以上に効果的に取組を推進されたい。</t>
    <phoneticPr fontId="4"/>
  </si>
  <si>
    <t>地域公共交通活性化再生法の法改正により盛り込まれた、公共交通の改善や移動手段の確保のための仕組みを通じ、地域の移動ニーズに対し、よりきめ細かな対応を行うことができるよう、これまで以上に効果的に取組を推進すること。</t>
    <phoneticPr fontId="4"/>
  </si>
  <si>
    <t>令和２年度に策定する次期交通政策基本計画を踏まえて、より効果的に進捗状況を把握できるよう検討すべき。</t>
    <phoneticPr fontId="4"/>
  </si>
  <si>
    <t>新型コロナウイルス感染症の影響により延期となった次回調査について、新たな課題に対応した調査方法による実施を図るべき。</t>
    <phoneticPr fontId="4"/>
  </si>
  <si>
    <t>研究開発のテーマを社会のニーズに沿うよう設定するため、必要に応じて関係者からのヒアリング等を行うとともに、関係部局と連携し、適切な事業の実施に努めること。</t>
    <phoneticPr fontId="4"/>
  </si>
  <si>
    <t>引き続き、各研究所の技術シーズ等を活用して、社会・行政のニーズに迅速に対応し、研究成果を迅速に社会還元できるように努めるべきである。</t>
    <phoneticPr fontId="4"/>
  </si>
  <si>
    <t>引き続き、社会・行政のニーズに迅速かつ確実に対応するため、必要性のプライオリティに従って、施設・設備の整備、適切な維持管理、効率的な運営に努めるべきである。</t>
    <phoneticPr fontId="4"/>
  </si>
  <si>
    <t>近年、ITの利活用が急速に進展してきており、それに伴いIT障害発生のリスクも高まっている結果、障害が発生していると考えられることから、所管事業者の自主的な対策の取組やセキュリティ意識の向上を進めるために、最新のサイバー攻撃の動向を踏まえた所管事業者への安全ガイドライン改正やセキュリティチェックリストの見直しなど、引き続き情報セキュリティ対策の強化を推進すべき。</t>
    <phoneticPr fontId="4"/>
  </si>
  <si>
    <t>成果目標の達成に向けて、事業内容の見直しや効果的な執行に引き続き務めるとともに、事業の効率的な執行の観点から、経費削減を図るため、可能な限り複数応札となるよう発注における競争性の確保に努めること。</t>
    <phoneticPr fontId="4"/>
  </si>
  <si>
    <t>省内の政策部門が各政策についてEBPM的検討を行うために必要な支援・取組を行うことにより、国土交通省においてEBPMの推進が図られるよう、効果的に予算を執行し、省内の体制整備に努めること。</t>
    <phoneticPr fontId="4"/>
  </si>
  <si>
    <t>令和元年度は前年度に比較して繰越額が減少したが、依然として多額の繰越が発生していることから、引き続き適切な予算の執行に努めるべきである。</t>
    <phoneticPr fontId="4"/>
  </si>
  <si>
    <t>多額の繰越については昨年度のチーム所見でも指摘したところであるが、天候事由によるものがある等、避けられない理由での繰越があるものの、繰越額の縮減に向け、引き続き適切な予算の執行に努めるべきである。</t>
    <phoneticPr fontId="4"/>
  </si>
  <si>
    <t>例年、繰越は発生しておらず、執行率も高い傾向にあるが、引き続き効率的な予算の執行に努めるべきである。</t>
    <phoneticPr fontId="4"/>
  </si>
  <si>
    <t>アウトカムに設定した調査結果を活用して制度化等に反映した累積件数が着実に増加しているところではあるが、引き続き政策への反映状況については適切に評価・検証すべきである。</t>
    <phoneticPr fontId="4"/>
  </si>
  <si>
    <t>昨年度は新型コロナウィルスの影響で繰越が発生しているが、事業進捗を注視しながら、効率的な執行に努めるべきである。</t>
    <phoneticPr fontId="4"/>
  </si>
  <si>
    <t>公募であること、外部有識者による技術の有効性の評価、委託費の支出先・使途の把握、いずれも適正になされている。なお、繰り越しの理由がコロナウィルスの影響とされているため、引き続き事業の進捗状況を確認して頂きたい。</t>
    <phoneticPr fontId="4"/>
  </si>
  <si>
    <t>委託業務であり、委託先の選定の適切さを担保しつつ、調査結果の質や政策への反映状況も精査し、事業を進めて頂きたい。</t>
    <phoneticPr fontId="4"/>
  </si>
  <si>
    <t>引き続き工費縮減を図りながら、事業を進めて頂きたい。</t>
    <phoneticPr fontId="4"/>
  </si>
  <si>
    <t>繰り越しの要因も天候事由によるものであり、引き続き、コスト縮減を図りながら事業を継続されたい。</t>
    <phoneticPr fontId="4"/>
  </si>
  <si>
    <t>すでに新線等調査（都心直結線調査）については終了しており、予算は大鳴門橋の維持管理のための経費として必要なものと思われる。引き続き、予算の効率的な執行を図りながら事業を継続されたい。</t>
    <phoneticPr fontId="4"/>
  </si>
  <si>
    <t>踏切道改良促進法に基づき指定された踏切を対象に、遮断機・警報器等の整備や、高齢者等歩行者の踏切事故防止に資する設備整備を支援しているところだが、地震時に踏切の長時間遮断が発生し、緊急自動車の運行に支障をきたす等の新たな課題も顕在化しているため、より抜本的な対策について検討すべきである。</t>
    <phoneticPr fontId="4"/>
  </si>
  <si>
    <t>令和元年度は例年に比べて執行率が低下しており、原因分析等が必要であるとともに、引き続き事業効果の説明に努めるべきである。</t>
    <phoneticPr fontId="4"/>
  </si>
  <si>
    <t>繰越の常態化は昨年度のチーム所見でも指摘したところであるが、より積極的な原因分析等の取り組みが必要である。</t>
    <phoneticPr fontId="4"/>
  </si>
  <si>
    <t>昨年度チーム所見で指摘のあった執行率について改善がみられているところであるが、引き続き適正な予算の執行に努めるべきである。</t>
    <phoneticPr fontId="4"/>
  </si>
  <si>
    <t>昨年度のチーム所見でも指摘した執行率が依然として低めの水準で推移しており、より実情に則した予算要求・執行に努めるべきである。</t>
    <phoneticPr fontId="4"/>
  </si>
  <si>
    <t>令和元年度は前年度と比較して、繰越が大幅に減少し改善がみられたところであるが、引き続き適切な予算の執行に努めるべきである。</t>
    <phoneticPr fontId="4"/>
  </si>
  <si>
    <t>令和元年度は前年度と比較して、繰越が大幅に増加していることから、原因分析等が必要であるとともに、引き続き適切な予算の執行に努めるべきである。</t>
    <phoneticPr fontId="4"/>
  </si>
  <si>
    <t>昨年度の公開プロセスの指摘を踏まえ、アウトカムの内容や補助対象者のありかたについて検証を行ったところであるが、引き続き、適切な予算の執行に努めるべきである。</t>
    <phoneticPr fontId="4"/>
  </si>
  <si>
    <t>継続事業にて繰越が発生していることから、今年度が継続事業の完了年度となるが、予算の執行状況や事業効果の検証をしっかりと行い、事業費の削減等、今後の効率的な事業実施に向けた検討を行うべきである。</t>
    <phoneticPr fontId="4"/>
  </si>
  <si>
    <t>毎年度、多額の予算の繰越が常態化しており、原因分析等を行うとともに、引き続き適切な予算の執行に努めるべきである。</t>
    <phoneticPr fontId="4"/>
  </si>
  <si>
    <t>義務的経費ではあるが、令和19年度までの長期に渡って支出が続くものであり、要求額の妥当性等については、引き続き厳密な検証を実施すべきである。</t>
    <phoneticPr fontId="4"/>
  </si>
  <si>
    <t>引き続き、適正な予算の要求及び効率的な執行に努めるべきである。</t>
    <phoneticPr fontId="4"/>
  </si>
  <si>
    <t>これまでの試験調査の結果を踏まえ、要求額の妥当性等については、厳密な検証を実施すべきである。</t>
    <phoneticPr fontId="4"/>
  </si>
  <si>
    <t>執行率も高い水準で推移しているところではあるが、実用化の状況を常に注視しながら、研究を進めるべきである。</t>
    <phoneticPr fontId="4"/>
  </si>
  <si>
    <t>引き続き適切な執行に努めること。</t>
    <phoneticPr fontId="4"/>
  </si>
  <si>
    <t>昨年度のチーム所見においても多額の繰越額について指摘したところであるが、令和元年度は前年度よりも多くの繰越が発生していることから、引き続き適切な予算の執行に努めるべきである。</t>
    <phoneticPr fontId="4"/>
  </si>
  <si>
    <t>いずれのKPIもR２年度に最終目標年度を迎えるが、現状の推移からするといずれの指標も達成が難しいように考えられる。
車両購入補助という施策の有効性、事業者の車両更新時期や資金繰り等を踏まえたKPIが設定されていたかなど、施策の有効性をしっかり検証されることを望みます。</t>
  </si>
  <si>
    <t>自治体や運送事業者のニーズや現下のコロナの事業計画等への影響、自動車メーカー等による次世代自動車開発の動向等を踏まえ、より効果的な施策のあり方（対象範囲のあり方等）、ＫＰＩの設定等について適切に見直すべき。</t>
  </si>
  <si>
    <t>調達時の高い落札率について、原因の分析を行い、効率的な事業の執行に努めるべき。</t>
  </si>
  <si>
    <t>本事業の目的である地球温暖化防止について、現在のアウトカムの一つである１ｔ-CO2当たりの削減コストの達成率は、徐々に改善傾向ではあるものの未だ未達成であるため、今後とも着実に事業を推進すべき。</t>
  </si>
  <si>
    <t>特にコメントありません。</t>
  </si>
  <si>
    <t>令和元年度をもって事業終了。今後、同様の事業を実施する場合にも、施策目標等をしっかりと検証し、確実な補助の執行に努め、効果的な事業を遂行するべき。</t>
  </si>
  <si>
    <t>法令違反の疑われる事業者に対する迅速な対応、違反の早期是正など、監査・処分の効率化及び実効性向上に必要な体制を整備するため、予算措置を含め見直しを実施すべき。</t>
  </si>
  <si>
    <t>システム利用者が求めるニーズを踏まえ、スムーズに事業が行えるよう内容の充実について検討し、効果的な事業の実施に努めるべき。</t>
  </si>
  <si>
    <t>引き続き執行方法等の改善を行い、より効率的、効果的な事業の実施を図るべき。</t>
  </si>
  <si>
    <t>引き続きコスト縮減を図り、より効果的な予算執行となるよう事業を遂行するべき。</t>
  </si>
  <si>
    <t>昨今のIT時代において、ポスターやチラシのPR効果とアプリやインターネットを通じたPR効果を比較するなど、PR効果の検証をした上で、施策や発注内容を工夫されることが必要ではないでしょうか。</t>
  </si>
  <si>
    <t>本事業は国が推進すべきものであり事業目的は妥当であるが、ＳＮＳの活用など、ポスターやチラシ以外のＰＲについて検討した上で、さらなる効果的なリサイクル部品の活用の推進に努めるべき。</t>
  </si>
  <si>
    <t>KPIとしては、先進的な警備システムの実装・導入件数を加えることを検討してはいかがでしょうか。</t>
  </si>
  <si>
    <t>テロ対策は、東京オリンピック、パラリンピック競技大会に向けた重要な事業。また、その後の2025年の大阪万博等、引き続き行われる大規模イベントに向け強化が求められる重要な事業であることから、効果的な事業とすべき。
公共交通のテロの未然防止を図るため、公共交通事業者が警戒意識、対応能力を高めることの政策的意義は高く、更なる効果的な普及啓発方法、普及啓発の成果や先進的な警備システムの実装・導入件数等の指標化を検討すべき。</t>
  </si>
  <si>
    <t>引き続き介護料支給制度、短期入院・入所・在宅生活支援制度の充実を図りつつ、自動車事故被害者等の要望を考慮し、より一層の被害者対策事業の充実を図るべき。また、制度の不知により加入や申請できない者が生じないよう、事業の周知について効果的に行うべき。</t>
  </si>
  <si>
    <t>平成27年度の行政改革推進会議からの指摘を踏まえ、書類審査期間の短縮を成果目標として設定したところであるが、引き続き迅速かつ適切な損害のてん補額の支払いに努めるべき。</t>
  </si>
  <si>
    <t>平成30年度の公開プロセスでの指摘を踏まえ、HPのリニューアルや警察との協力関係の強化、利用者に対する満足度調査等が実施されている。引き続き事業改善の取組みを着実に実施するとともに、改善の効果についても適切に評価していくべき。</t>
  </si>
  <si>
    <t>制度の不知により加入できない者が生じないよう、効果的な事業の周知を行い、真に給付を必要とする交通遺児に対して適正な給付がなされるよう、引き続き適切な事業の実施に努めるべき。特に広報・周知については、情報通信技術の動向も踏まえ、より効率的・効果的な手法となるようにしてくべき。
また、自動車事故の被害者やその家族に対して、事故後速やかに必要な情報が的確に提供されているか等、民間団体との連携も視野に必要な調査検討を行うべき。</t>
  </si>
  <si>
    <t>各種施策等に基づき補助対象を見直し、真に必要な装置等に対し補助を行うべき。</t>
  </si>
  <si>
    <t>引き続き業務の質を確保しながら業務運営の効率化を図りつつ、安全指導業務の民間参入等により生ずる経営資源を活用して被害者援護業務の重点化・深度化を図るべき。また、「独立行政法人改革等に関する基本的な方針」（平成25年12月24日閣議決定）等を踏まえ、自動車アセスメント業務の充実などを図るべき。さらに、業務が多岐に渡るため成果目標等をセグメント別で引き続き点検等を行うべき。</t>
  </si>
  <si>
    <t>設備の整備・更新については、その必要性を厳正に検証するとともに、高落札率の解消に向け、毎年度策定する「調達等合理化計画」等に基づき、入札参加者を増加させるための取組の実施等により競争性・透明性を確保しつつ、コスト削減が図られるよう一層の調達の合理化を推進すべき。</t>
  </si>
  <si>
    <t>事業用自動車事故調査委員会から的確な再発防止策の提言を得るために、事業の委託先である交通事故総合分析センターにおいて、支出金が効果的で適切に使用されていることを確認しつつ、同センターと連携して効果的な事業の実施を図るべき。
また、提言のあった再発防止策等については、自動車運送事業関係者が関心を持ち、実践につなげてもらえるような公表・周知を推進すべき。</t>
  </si>
  <si>
    <t>KPI1.27万台は、65歳以上の高齢運転者を雇用する自動車運送事業者の車両更新時期や資金繰り等を勘案した数値でしょうか。目標数値の根拠を追記してはいかがでしょうか。</t>
  </si>
  <si>
    <t>令和2年度をもって事業終了。今後、同様の事業を実施する場合には目標数値の根拠を記載するなどし、確実な補助の執行に努め、効果的な事業を遂行するべき。</t>
  </si>
  <si>
    <t>事業の実施にあたっては、交通事故死者数等の発生状況や最近の高齢運転者による死亡事故が相次いで発生している状況等を踏まえた上で「車両安全対策検討会」等を活用して真に必要な調査内容となるよう見直すべき。</t>
  </si>
  <si>
    <t>調達等合理化計画により、調達の改善を図るため入札情報の業界誌への掲載や共同調達を実施し、調達の効率化、コストの縮減を行うとともに、契約監視委員会における点検も行われている。また、一定の事業等のまとまりごとに予算と実績の管理を行い、健全な財務体質の維持が図られている。引き続き、必要性・優先度を精査し調達の効率化、コストの縮減に努めて効率的・効果的な予算執行を行うべき。</t>
  </si>
  <si>
    <t>全国の各種協議会等への参加について、参加件数は増加傾向にあるが、ウェブでの配信または参加（ウェビナー）などの検討を含め、引き続き実効性・効率性を高め、経費の合理化に努めるべき。</t>
  </si>
  <si>
    <t>令和２年度をもって事業終了予定。自家用有償旅客運送制度の導入にあたり、導入検討に資するガイドラインを発出することで、未導入地域において議論の進展が見込まれることから、本事業の成果が活用されるよう、事業の効果的・効率的な執行に努めるべき。</t>
  </si>
  <si>
    <t>引き続きコスト削減に努めるとともに、コロナ禍における「新しい生活様式」に即した会議開催方法の検討を行うべき。</t>
  </si>
  <si>
    <t>会議での検討結果についてトラック事業者に周知していけるよう、事業を遂行するべき。</t>
  </si>
  <si>
    <t>5業務について1社入札となっている。公募前の事業者ヒアリングを充実させるなど、競争環境の醸成に取り組むことが必要と考える。</t>
  </si>
  <si>
    <t>事業者選定にあたっては、公募前の事業者ヒアリングの充実、十分な公募期間及び事業実施期間の確保など、競争環境の醸成に努めるべき。
昨年度の所見を踏まえ、今年度「多様な人材確保・環境整備事業」を実施し、運転者未経験である新規人材の採用にあたり課題となっている処遇改善・給与等のあり方や女性運転者等の雇用確保に視するための検討・調査を実施することで運転者未経験の人材確保が促進されるよう改善が行われた。</t>
  </si>
  <si>
    <t>引き続き、滞りなく適切に事業を行うべき。</t>
  </si>
  <si>
    <t>今後も引き続き、建替等が必要と考えられる施設における老朽具合等や、各施設における設備の不具合等を十分確認した上で、状況に応じた柔軟な整備の検討を行い、真に必要なものに限って整備を行っていくべき。</t>
  </si>
  <si>
    <t>執行率が低下しており、その要因を分析するとともに、より効率的・効果的な事業の実施を図るべきである。</t>
    <rPh sb="0" eb="2">
      <t>シッコウ</t>
    </rPh>
    <rPh sb="2" eb="3">
      <t>リツ</t>
    </rPh>
    <rPh sb="4" eb="6">
      <t>テイカ</t>
    </rPh>
    <rPh sb="13" eb="15">
      <t>ヨウイン</t>
    </rPh>
    <rPh sb="16" eb="18">
      <t>ブンセキ</t>
    </rPh>
    <rPh sb="27" eb="30">
      <t>コウリツテキ</t>
    </rPh>
    <rPh sb="31" eb="34">
      <t>コウカテキ</t>
    </rPh>
    <rPh sb="35" eb="37">
      <t>ジギョウ</t>
    </rPh>
    <rPh sb="38" eb="40">
      <t>ジッシ</t>
    </rPh>
    <rPh sb="41" eb="42">
      <t>ハカ</t>
    </rPh>
    <phoneticPr fontId="31"/>
  </si>
  <si>
    <t>一者応札となった原因分析等を通じ、執行方法の改善を行うなど、より効率的・効果的な事業の実施を図るべきである。</t>
    <rPh sb="36" eb="39">
      <t>コウカテキ</t>
    </rPh>
    <phoneticPr fontId="4"/>
  </si>
  <si>
    <t xml:space="preserve">海難事故や新たなニーズを考慮した安全基準を導入するために、国内外の事故と実態調査等に基づく船舶の安全基準案を国際会議などの場において積極的に提案していくことは、海上輸送の安全の確保に大いに資することが期待される。また、国際的船舶データベースの運営資金への拠出を通じて、各船舶の安全基準への適合状況や過去の検査履歴等の情報を整備し、その情報の共有を進めていくことは、船舶の運航に関する情報の透明性の向上を通じて、安全基準に満たない船舶の自発的な使用抑制につながるものと期待される。本事業の実施以降、商船（旅客船、貨物船及びタンカー）における海難隻数は減少傾向にあり、本事業は着実に成果を上げているものと思料される。本事業の一部は調査や研修などの外部委託を通じて実施されているが、契約方式が一般競争入札となっているものについてはいずれも１者応札となっており、競争性の確保に向けてさらなる工夫が求められる。         </t>
  </si>
  <si>
    <t>一者応札となった原因分析等を通じ、執行方法の改善を行うなど、より効率的・効果的な事業の実施を図るべきである。</t>
    <rPh sb="36" eb="39">
      <t>コウカテキ</t>
    </rPh>
    <phoneticPr fontId="31"/>
  </si>
  <si>
    <t>業界の動向・ニーズを踏まえつつ、更に競争性が確保されるよう、執行方法の改善などを行い、より効率的・効果的な事業の実施を図るべきである。</t>
    <rPh sb="0" eb="2">
      <t>ギョウカイ</t>
    </rPh>
    <rPh sb="3" eb="5">
      <t>ドウコウ</t>
    </rPh>
    <rPh sb="10" eb="11">
      <t>フ</t>
    </rPh>
    <rPh sb="16" eb="17">
      <t>サラ</t>
    </rPh>
    <rPh sb="18" eb="21">
      <t>キョウソウセイ</t>
    </rPh>
    <rPh sb="22" eb="24">
      <t>カクホ</t>
    </rPh>
    <rPh sb="30" eb="32">
      <t>シッコウ</t>
    </rPh>
    <rPh sb="32" eb="34">
      <t>ホウホウ</t>
    </rPh>
    <rPh sb="35" eb="37">
      <t>カイゼン</t>
    </rPh>
    <rPh sb="40" eb="41">
      <t>オコナ</t>
    </rPh>
    <rPh sb="45" eb="48">
      <t>コウリツテキ</t>
    </rPh>
    <rPh sb="49" eb="52">
      <t>コウカテキ</t>
    </rPh>
    <rPh sb="53" eb="55">
      <t>ジギョウ</t>
    </rPh>
    <rPh sb="56" eb="58">
      <t>ジッシ</t>
    </rPh>
    <rPh sb="59" eb="60">
      <t>ハカ</t>
    </rPh>
    <phoneticPr fontId="31"/>
  </si>
  <si>
    <t>執行率が低下しており、その要因を分析するとともに、業界の動向・ニーズを踏まえつつ、一者応札となった原因分析等を通じ、執行方法の改善を行うなど、より効率的・効果的な事業の実施を図るべきである。</t>
    <rPh sb="25" eb="27">
      <t>ギョウカイ</t>
    </rPh>
    <rPh sb="28" eb="30">
      <t>ドウコウ</t>
    </rPh>
    <rPh sb="35" eb="36">
      <t>フ</t>
    </rPh>
    <rPh sb="73" eb="75">
      <t>コウリツ</t>
    </rPh>
    <rPh sb="77" eb="80">
      <t>コウカテキ</t>
    </rPh>
    <phoneticPr fontId="31"/>
  </si>
  <si>
    <t>PSCの現場の状況・ニーズを踏まえつつ、一者応札となった原因分析等を通じ、執行方法の改善を行うなど、より効率的・効果的な事業の実施に努めるべきである。</t>
    <rPh sb="4" eb="6">
      <t>ゲンバ</t>
    </rPh>
    <rPh sb="7" eb="9">
      <t>ジョウキョウ</t>
    </rPh>
    <rPh sb="14" eb="15">
      <t>フ</t>
    </rPh>
    <rPh sb="20" eb="22">
      <t>イッシャ</t>
    </rPh>
    <rPh sb="22" eb="24">
      <t>オウサツ</t>
    </rPh>
    <rPh sb="28" eb="30">
      <t>ゲンイン</t>
    </rPh>
    <rPh sb="30" eb="32">
      <t>ブンセキ</t>
    </rPh>
    <rPh sb="32" eb="33">
      <t>トウ</t>
    </rPh>
    <rPh sb="34" eb="35">
      <t>ツウ</t>
    </rPh>
    <rPh sb="37" eb="39">
      <t>シッコウ</t>
    </rPh>
    <rPh sb="39" eb="41">
      <t>ホウホウ</t>
    </rPh>
    <rPh sb="42" eb="44">
      <t>カイゼン</t>
    </rPh>
    <rPh sb="45" eb="46">
      <t>オコナ</t>
    </rPh>
    <rPh sb="52" eb="55">
      <t>コウリツテキ</t>
    </rPh>
    <rPh sb="56" eb="59">
      <t>コウカテキ</t>
    </rPh>
    <rPh sb="60" eb="62">
      <t>ジギョウ</t>
    </rPh>
    <rPh sb="63" eb="65">
      <t>ジッシ</t>
    </rPh>
    <rPh sb="66" eb="67">
      <t>ツト</t>
    </rPh>
    <phoneticPr fontId="31"/>
  </si>
  <si>
    <t>国際約束で決められた分担金であり、引き続き、その妥当性を確認しながら継続的に支出すべきである。</t>
    <rPh sb="0" eb="2">
      <t>コクサイ</t>
    </rPh>
    <rPh sb="2" eb="4">
      <t>ヤクソク</t>
    </rPh>
    <rPh sb="5" eb="6">
      <t>キ</t>
    </rPh>
    <rPh sb="10" eb="13">
      <t>ブンタンキン</t>
    </rPh>
    <rPh sb="17" eb="18">
      <t>ヒ</t>
    </rPh>
    <rPh sb="19" eb="20">
      <t>ツヅ</t>
    </rPh>
    <rPh sb="24" eb="27">
      <t>ダトウセイ</t>
    </rPh>
    <rPh sb="28" eb="30">
      <t>カクニン</t>
    </rPh>
    <rPh sb="34" eb="37">
      <t>ケイゾクテキ</t>
    </rPh>
    <rPh sb="38" eb="40">
      <t>シシュツ</t>
    </rPh>
    <phoneticPr fontId="31"/>
  </si>
  <si>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31"/>
  </si>
  <si>
    <t xml:space="preserve">安定的な国際コンテナ輸送を確保するためには、荷送人等における適格性の担保が求められる。このためには、コンテナ貨物や危険物等の海上輸送に係る実態を調査し、必要に応じて危険物等の海上輸送の新たな要件（教育制度等）を検討することが重要であり、このような取り組みを着実に進めていくことは、危険物・特殊貨物の海上運送における安全性を向上させ、安定的な国際コンテナ輸送を確保するうえで大きな役割を果たすことが期待される。本事業においては上記の目的を達成するため、教育研修の教材作成や研修の実施、地方運輸局における事業者への指導・監督などが実施されている。事業者に対する業務の発注は随意契約と一般競争入札（最低価格）によって実施されているが、競争性の確保に向けて改善を重ね、引き続き予算の適切な執行を確保していくことが求められる。                                                                             
                                                 </t>
  </si>
  <si>
    <t>令和2年度で終了予定だが、引き続き安定的な海上輸送の確保に努めるため、執行率低下の要因を分析するとともに、適切な予算の執行に努めるべきである。</t>
    <rPh sb="0" eb="2">
      <t>レイワ</t>
    </rPh>
    <rPh sb="3" eb="5">
      <t>ネンド</t>
    </rPh>
    <rPh sb="6" eb="8">
      <t>シュウリョウ</t>
    </rPh>
    <rPh sb="8" eb="10">
      <t>ヨテイ</t>
    </rPh>
    <rPh sb="13" eb="14">
      <t>ヒ</t>
    </rPh>
    <rPh sb="15" eb="16">
      <t>ツヅ</t>
    </rPh>
    <rPh sb="17" eb="20">
      <t>アンテイテキ</t>
    </rPh>
    <rPh sb="21" eb="23">
      <t>カイジョウ</t>
    </rPh>
    <rPh sb="23" eb="25">
      <t>ユソウ</t>
    </rPh>
    <rPh sb="26" eb="28">
      <t>カクホ</t>
    </rPh>
    <rPh sb="29" eb="30">
      <t>ツト</t>
    </rPh>
    <rPh sb="53" eb="55">
      <t>テキセツ</t>
    </rPh>
    <rPh sb="56" eb="58">
      <t>ヨサン</t>
    </rPh>
    <rPh sb="59" eb="61">
      <t>シッコウ</t>
    </rPh>
    <rPh sb="62" eb="63">
      <t>ツト</t>
    </rPh>
    <phoneticPr fontId="4"/>
  </si>
  <si>
    <t xml:space="preserve">本事業を通じて外航海運分野におけるアジアとの連携強化、外航海運の現状把握とその分析、外航海運の現況に係る各国関係者との意見交換、内航海運における現状把握のための旅客定期・不定期航路事業現況表の作成、内航海運における事業者情報システムの維持などを行うことは、海上運送の安定的な運営を行ううえで重要な取り組みである。それぞれの成果目標に対する達成度はおおむね良好なものとなっている。本事業の実施に際して外部への発注がなされているもののうち、一般競争契約（最低価格）を通じて実施されているものについては入札者数（応募者数）が２となっており、競争的な環境が確保されるよう、入札の実施において引き続き工夫をしていくことが求められる。   </t>
  </si>
  <si>
    <t>更に競争性が確保されるよう、執行方法の改善を行うなど、より効率的・効果的な事業の実施を図るべきである。</t>
    <rPh sb="0" eb="1">
      <t>サラ</t>
    </rPh>
    <rPh sb="2" eb="5">
      <t>キョウソウセイ</t>
    </rPh>
    <rPh sb="6" eb="8">
      <t>カクホ</t>
    </rPh>
    <rPh sb="14" eb="16">
      <t>シッコウ</t>
    </rPh>
    <rPh sb="16" eb="18">
      <t>ホウホウ</t>
    </rPh>
    <rPh sb="19" eb="21">
      <t>カイゼン</t>
    </rPh>
    <rPh sb="22" eb="23">
      <t>オコナ</t>
    </rPh>
    <rPh sb="29" eb="32">
      <t>コウリツテキ</t>
    </rPh>
    <rPh sb="33" eb="36">
      <t>コウカテキ</t>
    </rPh>
    <rPh sb="37" eb="39">
      <t>ジギョウ</t>
    </rPh>
    <rPh sb="40" eb="42">
      <t>ジッシ</t>
    </rPh>
    <rPh sb="43" eb="44">
      <t>ハカ</t>
    </rPh>
    <phoneticPr fontId="31"/>
  </si>
  <si>
    <t>引き続き、業界の動向・ニーズを踏まえながら、より効率的・効果的な事業の実施に努めるべきである。</t>
    <rPh sb="28" eb="31">
      <t>コウカテキ</t>
    </rPh>
    <phoneticPr fontId="4"/>
  </si>
  <si>
    <t>内航海運暫定措置事業の終了が迫り、内航海運業が自由競争の世界へと変わっていく中、脆弱な経営基盤や船員の働き方改革に必要な追加的コスト負担の適正な配分等の課題の解決に向け、内航海運業の新たなあり方について検討し、より効率的・効果的な事業の実施に努めるべきである。</t>
    <rPh sb="107" eb="110">
      <t>コウリツテキ</t>
    </rPh>
    <phoneticPr fontId="4"/>
  </si>
  <si>
    <t>一者応札となった原因分析等を通じ、執行方法の改善を行うなど、より効率的・効果的な事業の実施を図るべきである。</t>
    <rPh sb="0" eb="2">
      <t>イッシャ</t>
    </rPh>
    <rPh sb="8" eb="10">
      <t>ゲンイン</t>
    </rPh>
    <rPh sb="10" eb="12">
      <t>ブンセキ</t>
    </rPh>
    <rPh sb="12" eb="13">
      <t>トウ</t>
    </rPh>
    <rPh sb="14" eb="15">
      <t>ツウ</t>
    </rPh>
    <rPh sb="17" eb="19">
      <t>シッコウ</t>
    </rPh>
    <rPh sb="19" eb="21">
      <t>ホウホウ</t>
    </rPh>
    <rPh sb="22" eb="24">
      <t>カイゼン</t>
    </rPh>
    <rPh sb="25" eb="26">
      <t>オコナ</t>
    </rPh>
    <rPh sb="36" eb="39">
      <t>コウカテキ</t>
    </rPh>
    <rPh sb="46" eb="47">
      <t>ハカ</t>
    </rPh>
    <phoneticPr fontId="31"/>
  </si>
  <si>
    <t>業界の動向・ニーズを踏まえつつ、一者応札となった原因分析等を通じ、執行方法の改善を行うなど、より効率的・効果的な事業の実施を図るべきである。</t>
    <rPh sb="0" eb="2">
      <t>ギョウカイ</t>
    </rPh>
    <rPh sb="3" eb="5">
      <t>ドウコウ</t>
    </rPh>
    <rPh sb="10" eb="11">
      <t>フ</t>
    </rPh>
    <rPh sb="16" eb="18">
      <t>イッシャ</t>
    </rPh>
    <rPh sb="18" eb="20">
      <t>オウサツ</t>
    </rPh>
    <rPh sb="24" eb="26">
      <t>ゲンイン</t>
    </rPh>
    <rPh sb="26" eb="28">
      <t>ブンセキ</t>
    </rPh>
    <rPh sb="28" eb="29">
      <t>トウ</t>
    </rPh>
    <rPh sb="30" eb="31">
      <t>ツウ</t>
    </rPh>
    <rPh sb="33" eb="35">
      <t>シッコウ</t>
    </rPh>
    <rPh sb="35" eb="37">
      <t>ホウホウ</t>
    </rPh>
    <rPh sb="38" eb="40">
      <t>カイゼン</t>
    </rPh>
    <rPh sb="41" eb="42">
      <t>オコナ</t>
    </rPh>
    <rPh sb="48" eb="51">
      <t>コウリツテキ</t>
    </rPh>
    <rPh sb="52" eb="55">
      <t>コウカテキ</t>
    </rPh>
    <rPh sb="56" eb="58">
      <t>ジギョウ</t>
    </rPh>
    <rPh sb="59" eb="61">
      <t>ジッシ</t>
    </rPh>
    <rPh sb="62" eb="63">
      <t>ハカ</t>
    </rPh>
    <phoneticPr fontId="31"/>
  </si>
  <si>
    <t>執行率が低下しており、その要因を分析するとともに、一者応札となった原因分析等を通じ、執行方法の改善を行うなど、より効率的・効果的な事業の実施を図るべきである。</t>
    <rPh sb="25" eb="27">
      <t>イッシャ</t>
    </rPh>
    <rPh sb="33" eb="35">
      <t>ゲンイン</t>
    </rPh>
    <rPh sb="35" eb="37">
      <t>ブンセキ</t>
    </rPh>
    <rPh sb="37" eb="38">
      <t>トウ</t>
    </rPh>
    <rPh sb="39" eb="40">
      <t>ツウ</t>
    </rPh>
    <rPh sb="42" eb="44">
      <t>シッコウ</t>
    </rPh>
    <rPh sb="44" eb="46">
      <t>ホウホウ</t>
    </rPh>
    <rPh sb="47" eb="49">
      <t>カイゼン</t>
    </rPh>
    <rPh sb="50" eb="51">
      <t>オコナ</t>
    </rPh>
    <rPh sb="61" eb="64">
      <t>コウカテキ</t>
    </rPh>
    <rPh sb="71" eb="72">
      <t>ハカ</t>
    </rPh>
    <phoneticPr fontId="31"/>
  </si>
  <si>
    <t>中期計画の最終年度（令和２年度）及び次期中期計画に向けて、自己収入拡大やコスト削減の観点に留意しつつ、時代の要請に合った教育訓練体制への移行を図るべきである。</t>
    <rPh sb="0" eb="2">
      <t>チュウキ</t>
    </rPh>
    <rPh sb="2" eb="4">
      <t>ケイカク</t>
    </rPh>
    <rPh sb="5" eb="7">
      <t>サイシュウ</t>
    </rPh>
    <rPh sb="7" eb="9">
      <t>ネンド</t>
    </rPh>
    <rPh sb="10" eb="12">
      <t>レイワ</t>
    </rPh>
    <rPh sb="16" eb="17">
      <t>オヨ</t>
    </rPh>
    <rPh sb="18" eb="20">
      <t>ジキ</t>
    </rPh>
    <rPh sb="20" eb="22">
      <t>チュウキ</t>
    </rPh>
    <rPh sb="22" eb="24">
      <t>ケイカク</t>
    </rPh>
    <rPh sb="29" eb="31">
      <t>ジコ</t>
    </rPh>
    <rPh sb="31" eb="33">
      <t>シュウニュウ</t>
    </rPh>
    <rPh sb="33" eb="35">
      <t>カクダイ</t>
    </rPh>
    <rPh sb="39" eb="41">
      <t>サクゲン</t>
    </rPh>
    <rPh sb="42" eb="44">
      <t>カンテン</t>
    </rPh>
    <rPh sb="45" eb="47">
      <t>リュウイ</t>
    </rPh>
    <rPh sb="51" eb="53">
      <t>ジダイ</t>
    </rPh>
    <rPh sb="54" eb="56">
      <t>ヨウセイ</t>
    </rPh>
    <rPh sb="57" eb="58">
      <t>ア</t>
    </rPh>
    <rPh sb="60" eb="62">
      <t>キョウイク</t>
    </rPh>
    <rPh sb="62" eb="64">
      <t>クンレン</t>
    </rPh>
    <rPh sb="64" eb="66">
      <t>タイセイ</t>
    </rPh>
    <rPh sb="68" eb="70">
      <t>イコウ</t>
    </rPh>
    <rPh sb="71" eb="72">
      <t>ハカ</t>
    </rPh>
    <phoneticPr fontId="31"/>
  </si>
  <si>
    <t xml:space="preserve">海技教育機構の学校施設と老朽化した施設について、耐震診断の結果などを踏まえて計画的な整備を進めていくことは、海上輸送に従事する人材の養成を行ううえで重要な取り組みである。本事業に係る業務のうち一般競争契約（最低価格）によりなされているものについては、応札者数がそれぞれ２、４となっており、一定の競争性が確保されているが、さらなる競争性の確保に向けて入札公告期間の延長などの工夫を行い、予算の効率的な使用が引き続き確保されていくことが求められる。   </t>
  </si>
  <si>
    <t>中期計画の最終年度（令和２年度）及び次期中期計画に向けて、自己収入拡大やコスト削減の観点に留意しつつ、時代の要請に合った教育訓練体制への移行を図るべきである。
また、更に競争性が確保されるよう、執行方法の改善を行うなど、効率的な事業の実施を図るべきである。</t>
    <rPh sb="83" eb="84">
      <t>サラ</t>
    </rPh>
    <phoneticPr fontId="31"/>
  </si>
  <si>
    <t>一者応札となった原因分析等を通じ、執行方法の改善を行うなど、より効率的・効果的な事業の実施を図るべきである。</t>
    <rPh sb="0" eb="2">
      <t>イッシャ</t>
    </rPh>
    <rPh sb="2" eb="4">
      <t>オウサツ</t>
    </rPh>
    <rPh sb="8" eb="10">
      <t>ゲンイン</t>
    </rPh>
    <rPh sb="10" eb="12">
      <t>ブンセキ</t>
    </rPh>
    <rPh sb="12" eb="13">
      <t>トウ</t>
    </rPh>
    <rPh sb="14" eb="15">
      <t>ツウ</t>
    </rPh>
    <rPh sb="17" eb="19">
      <t>シッコウ</t>
    </rPh>
    <rPh sb="19" eb="21">
      <t>ホウホウ</t>
    </rPh>
    <rPh sb="22" eb="24">
      <t>カイゼン</t>
    </rPh>
    <rPh sb="25" eb="26">
      <t>オコナ</t>
    </rPh>
    <rPh sb="32" eb="35">
      <t>コウリツテキ</t>
    </rPh>
    <rPh sb="36" eb="39">
      <t>コウカテキ</t>
    </rPh>
    <rPh sb="40" eb="42">
      <t>ジギョウ</t>
    </rPh>
    <rPh sb="43" eb="45">
      <t>ジッシ</t>
    </rPh>
    <rPh sb="46" eb="47">
      <t>ハカ</t>
    </rPh>
    <phoneticPr fontId="4"/>
  </si>
  <si>
    <t xml:space="preserve">船舶・舶用機器の生産・運航におけるIoTやビッグデータ解析等を活用した先進的な技術・システムの研究開発や普及を促進していくことは、船舶の建造・運航における生産性向上を実現するうえで重要な取り組みのひとつである。本事業のうち補助金等交付により実施されているものについては、高い研究効率が確保されるよう、引き続き予算の効率的・効果的な配分に努めていくことが求められる。外部への業務の発注については随意契約（企画競争）と一般競争契約（最低価格）によって実施されているが、一般競争契約により実施されているものについて入札者数（応募者数）が２となっており、引き続き競争性の確保に向けた工夫を講じていくことが求められる。   </t>
  </si>
  <si>
    <t xml:space="preserve">造船事業者や舶用工業事業者などにおいて、事業者間の連携の促進やサプライチェーンの最適化などの取り組みを進めていくことは、船舶産業全体の更なる生産性向上を通じて国際競争力の強化に大きな役割を果たすことが期待される。本事業はサプライチェーンの最適化・多元化などに向けた課題とその解決方策を調査・検討により明確化するとともに、当該解決方策に係る取り組みの試験的導入などを実施し、実際の造船・舶用の現場における解決方策の実証を通じてその効果を検証することを目的としている。令和元年度に開始された事業であり、現時点では成果を評価するための情報がない環境にあるが、引き続き取り組みを進めていくとともに、適宜適切な形で事業の成果に関する中間的な点検を行い、その後の運営に役立てていくことが求められる。 
 </t>
  </si>
  <si>
    <t>業界の動向・ニーズを踏まえながら、より効率的・効果的な事業の実施に努める。</t>
    <rPh sb="23" eb="26">
      <t>コウカテキ</t>
    </rPh>
    <phoneticPr fontId="4"/>
  </si>
  <si>
    <t>事業目的を達成するため、予算の効率的・効果的な執行に努めるべき。</t>
  </si>
  <si>
    <t>国の事業として妥当である。令和2年度（見込）の単位コストが令和元年度から大幅に上昇している。随意契約（企画競争）の応募者が1社となっている。これらについて調査し、改善が必要ではないか。効率的で効果的に事業を推進するように努めていただきたい。</t>
    <phoneticPr fontId="4"/>
  </si>
  <si>
    <t>外部有識者の所見を踏まえ、企画競争の要件等の見直し等の検討を含め調達の競争性を確保し、コスト削減に努めるとともに、計画的な事業執行に努められたい。</t>
    <phoneticPr fontId="4"/>
  </si>
  <si>
    <t>資料ではどこの民間事業者に委託されたのかわからない。効率的で効果的な事業となるように努めていただきたい。</t>
    <phoneticPr fontId="4"/>
  </si>
  <si>
    <t>本事業の実施により復旧した施設について、効果的かつ効率的に利用できるよう努められたい。</t>
    <phoneticPr fontId="4"/>
  </si>
  <si>
    <t>成果指標の港湾物流情報システムを相互接続している国数が平成29年度以降、2と一定であり、目標値の40％のままである。令和2年度に5とする予定なのだろうか。国際会議数を活動指標（アウトプット）とすることには疑問がある。荷主や物流事業者等の利用者数とする方が適切ではないか。単位当たりコストについても、分母を国際会議数（国際会議数を増やすほど単位コストが下がる）とするのは適切ではないのではないか。効率的で効果的な事業となるように、努めていただきたい。</t>
    <phoneticPr fontId="4"/>
  </si>
  <si>
    <t>本年で終了予定であるが、外部有識者の所見を踏まえ、成果指標に対する結果等を整理するとともに、引き続き、他国・他地域へ本システムを普及できるよう努められたい。</t>
    <phoneticPr fontId="4"/>
  </si>
  <si>
    <t>令和元年度開始事業であり、実績を判断することは難しいが、民間入札者数（応募者数）が1社となっている。調査等を通じて、改善が必要ではないか。効率的で効果的に事業となるように努めていただきたい。</t>
    <phoneticPr fontId="4"/>
  </si>
  <si>
    <t>外部有識者の所見を踏まえ、調達の競争性を高め、コスト縮減に努めること。また、実証事業の結果を整理し、確実に実装できる体制を整えるよう努められたい。</t>
    <phoneticPr fontId="4"/>
  </si>
  <si>
    <t>成果指標として実際の利用回数や利用者数は重要であるため、今後は精査した結果を示して欲しい。令和元年度から令和2年度にかけて単位当たりコストが大幅に増加している。入札者数（応募者数）が1社であることは、調査、改善が必要ではないか。効率的かつ効果的に事業を推進するよう、努めていただきたい。</t>
    <phoneticPr fontId="4"/>
  </si>
  <si>
    <t>外部有識者の所見を踏まえ、システムの利用回数、利用者数について適切に把握し、港湾物流の生産性に資するシステムを構築すること。また、調達の競争性の高めることで、コスト縮減に努められたい。</t>
    <phoneticPr fontId="4"/>
  </si>
  <si>
    <t>単年度の事業であり、期待した成果を出している。本事業の取組や成果を分かりやすい形で整理し、効果的に情報発信すれば、今後類似の事業で参考になるのではないか。</t>
    <phoneticPr fontId="4"/>
  </si>
  <si>
    <t>外部有識者の所見を踏まえ、事業成果の分析を行い、事業の成果が有効に活用されるよう努められたい。</t>
    <phoneticPr fontId="4"/>
  </si>
  <si>
    <t>廃棄物処理に関連する行政機関との連携を密に行い、廃棄物受け入れの容量を確保しつつ、災害廃棄物を含めた廃棄物処理についての体制を構築できるよう努められたい。</t>
    <phoneticPr fontId="4"/>
  </si>
  <si>
    <t>成果目標に対しての実績に乖離があることの分析を行うこと。また、引き続き事業の効果的な実施を図ることに努められたい。</t>
    <phoneticPr fontId="4"/>
  </si>
  <si>
    <t>繰越額が増加傾向にあるため、その原因等を検証し、計画的な事業執行に努めること。また、逼迫する大規模災害に備え、事業効果が最大限に発揮できるよう、計画的な事業実施に努められたい。</t>
    <phoneticPr fontId="4"/>
  </si>
  <si>
    <t>単位当たりのコストが上昇傾向にあるため、コスト削減の検討を進め、効率的な事業実施に努められたい。</t>
    <phoneticPr fontId="4"/>
  </si>
  <si>
    <t>本事業の成果について、利用者等への情報提供を適切に行い、水門・陸閘等の自動化・遠隔操作化等において低コストの新技術の導入を促進できる体制を整えるよう努められたい。</t>
    <phoneticPr fontId="4"/>
  </si>
  <si>
    <t>新型コロナの影響について、十分な検証を行った上で事業実施すること。また、受入施設整備について、感染症対策に資する取り組みも含めて検討すること。</t>
    <phoneticPr fontId="4"/>
  </si>
  <si>
    <t>繰越額が増加傾向にあるため、その原因等を検証し、計画的な事業執行に努めること。また、限られた予算の中、投資効果が高い施策に重点化を図るとともに、引き続き、調達にあたり競争性を確保することで、より効果的な事業実施に努められたい。</t>
    <phoneticPr fontId="4"/>
  </si>
  <si>
    <t>諸外国等の人材育成方法の検討等を通じて得た知見を整理・分析し、我が国の保安体制のあるべき姿をより鮮明にするとともに、より効果的・効率的な保安体制の構築を図るため努められたい。</t>
    <phoneticPr fontId="4"/>
  </si>
  <si>
    <t>災害が発生した際に施設の機能を十分に発揮できるよう、計画的な維持管理を実施することに努められたい。</t>
    <phoneticPr fontId="4"/>
  </si>
  <si>
    <t>昨今頻発する災害を踏まえ、様々な災害を想定した訓練内容とし、効果的かつ効率的な訓練となるように努められたい。</t>
    <phoneticPr fontId="4"/>
  </si>
  <si>
    <t>今後同様の事例が生じた場合のため、本事業の実施にあたっての問題点等の検証に努められたい。</t>
    <phoneticPr fontId="4"/>
  </si>
  <si>
    <t>引き続き、本事業の実施の効果を検証し、将来にわたり基幹航路の維持・拡大ができる対策を検討すること。</t>
    <phoneticPr fontId="4"/>
  </si>
  <si>
    <t>事業内容が国際約束で決められた分担金の支出であり、見直しの余地がないことから、現状どおりとする。</t>
    <phoneticPr fontId="4"/>
  </si>
  <si>
    <t>迅速な災害復旧を支援するため、申請などの事務手続や、採択された災害復旧事業の予算措置の迅速化等に努められたい。</t>
    <phoneticPr fontId="4"/>
  </si>
  <si>
    <t>調達の競争性を確保し、コスト縮減に努めるとともに、津波・高潮発生時の堤外地の人命を守る手段を確立するガイドラインの作成に努められたい。</t>
    <phoneticPr fontId="4"/>
  </si>
  <si>
    <t>調達の競争性を確保し、コスト縮減に努めるとともに、本事業で得られた成果や課題を抽出し、建設分野のリモート化、省人化に資する取り組みを進めるよう努められたい。</t>
    <phoneticPr fontId="4"/>
  </si>
  <si>
    <t>調達の競争性を確保し、コスト縮減に努めるとともに、適切に状況共有できる体制を構築することに努められたい。</t>
    <phoneticPr fontId="4"/>
  </si>
  <si>
    <t>緊急性・優先度等の精査を行うとともに、効率的な事業の実施、予算執行・競争性の確保に努め、投資の選択・集中を行うべき。</t>
    <phoneticPr fontId="4"/>
  </si>
  <si>
    <t>緊急性・優先度等の精査を行うとともに、効率的な事業の実施、予算執行に努め、投資の選択・集中を行うべき。</t>
    <phoneticPr fontId="4"/>
  </si>
  <si>
    <t>効率的な予算執行、競争性の確保に努めるとともに、「成果指標」や「活動指標」について、より適切な指標に見直しを図るべき。また、これらの指標の見直しに当たっては、運営会社の意見もよく聴取すべき。</t>
    <phoneticPr fontId="4"/>
  </si>
  <si>
    <t>コロナの影響を受けてはいるが空港運営会社の財務状況も良好で空港サービスの評価も高い。引き続き円滑な事業の実施、予算執行に努めて頂きたい。なお、調達に関しては一者ないし少数応札が多いことを踏まえてより効率的な運営に努め、それ以外に競争性を高める方法がないかご検討頂きたい。また、成果指標に施設関連事故の有無を挙げているが、利用者（旅客、航空会社）等の評価を取り入れる等より適切な目標設定が望まれる。活動指標もコストではなく、完工割合や修繕回数等にすべき。運営会社の意見も聞いて決めてはどうか。</t>
    <phoneticPr fontId="4"/>
  </si>
  <si>
    <t>　令和元年度公開プロセスでの予算額と執行実績の乖離における指摘については、乖離を少なくするための更なる精査を行い予算に反映されている。引き続き、住宅防音工事の補助内容について、騒音対策区域内の実態を把握するための調査をコストに留意しつつ実施し、合理的な助成のあり方の検討を着実に進めるべき。</t>
    <phoneticPr fontId="4"/>
  </si>
  <si>
    <t>耐震対策事業の優先順位の考え方を整理した上で、事業効果や達成度がよりわかりやすい「成果指標」、「活動指標」に見直すべき。また、競争性の確保に向けた取り組みを推進すべき。</t>
    <phoneticPr fontId="4"/>
  </si>
  <si>
    <t>平成27年の行政事業レビューで、アウトプット、アウトカム両指標について、例えば災害時の救急活動や輸送活動が平時と比べてどの程度できるかなど、事業の効果や達成度をわかりやすく表現できるものになるよう工夫すべき旨指摘されているが、その後全く改善されていない。実際には空港近辺の人口だけが事業目的なのか明らかにすべき。また、その後の行政事業レビューでも毎年耐震対策の優先順位の考え方についても整理することが求められてきたが、対応されていない。本来は優先順位を踏まえた成果指標活動指標を設定するようすべきである。なお、調達に関して1者ないし少数応札が多いことを踏まえて、他に競争性を維持する方法がないのか検討し、一層効率的な運営にご留意頂きたい。</t>
    <phoneticPr fontId="4"/>
  </si>
  <si>
    <t>対象となる事業に対する緊急性・優先度等の精査を通じて投資の選択・集中を行った上で、効率的な予算の執行に努めるべき。</t>
    <phoneticPr fontId="4"/>
  </si>
  <si>
    <t>先行案件と比べ課題が多い空港においてもコンセッション事業を具体化するため、事業が具体化する前であっても地元自治体の要望も踏まえながら、空港に係る資産調査を行う等、合意形成に至るまでのプロセスを支援し、新規案件の形成を着実に進めるべき。また、予算執行についても、競争性の確保のため、新規参入の促進に向けた取り組みを引き続き推進すべき。</t>
    <phoneticPr fontId="4"/>
  </si>
  <si>
    <t>一者応札については、新規参入希望者を対象とした業務説明会を行ったり、市場化テストの事業を追加、発注時期の早期化を推進するなど可能な限り改善に取り組んでいる。引き続き、効率的・効果的な予算執行に取り組むべき。</t>
    <phoneticPr fontId="4"/>
  </si>
  <si>
    <t>先進的な検査機器の導入支援による保安検査レベルの更なる高度化を図り、検査員の配置の効率化によりコスト削減等を行うとともに、海外の検査能力・処理能力の高い空港等における取組を調査し、その結果を踏まえ、引き続き安全運航や空港利用者の安全性に万全を期すよう取り組みつつ、効率的・効果的な予算執行を行うべき。</t>
    <phoneticPr fontId="4"/>
  </si>
  <si>
    <t>航空気象業務のサービスの質を確保するとともに、効率的・効果的な予算執行を行うべき。</t>
    <phoneticPr fontId="4"/>
  </si>
  <si>
    <t>航空機からの落下物対策への取り組みが重要視されている状況を踏まえ、各航空会社に対する監査体制をより一層強化しつつ、効率的・効果的な予算執行を行うべき。</t>
    <phoneticPr fontId="4"/>
  </si>
  <si>
    <t>　操縦士・整備士共に年齢構成に偏りがあり、今後大量退職時代を迎える中、外国人旅行者数の増加に伴う航空需要の増大に対応するため操縦士や整備士等の養成・確保が課題であるところ、航空従事者の技能証明試験の受験者数は増加傾向であるため、効率的な経費執行を行うべきである。</t>
    <phoneticPr fontId="4"/>
  </si>
  <si>
    <t>国産ジェット旅客機プロジェクトについて、設計・製造国政府として責任を果たすべく申請の内容に応じた安全性審査を迅速かつ確実に実施するとともに、引き続き効率的・効果的な予算執行に取り組むべき。</t>
    <phoneticPr fontId="4"/>
  </si>
  <si>
    <t>分担金については、国際民間航空条約に基づき、締約国が負担することを義務づけられているものであり、昨年開催された第40回ICAO総会において、2020年から2022年までの３ヶ年予算が決議され、締約国の分担額が既に決定していることから、現状通りとすべきである。
拠出金についても、同じく第40回ICAO総会において2020年から2022年までの3ヶ年の活動計画において拠出が必要と決議され、我が国も応分の負担をすべきであることから現状通りとすべき。</t>
    <phoneticPr fontId="4"/>
  </si>
  <si>
    <t>引き続き、効率的・効果的な予算執行を図るとともに、「独立行政法人改革等に関する基本的な方針（平成25年12月24日閣議決定）」、「乗員政策等検討合同小委員会とりまとめ（平成26年7月公表）」及び「明日の日本を支える観光ビジョン（平成28年3月30日）」を踏まえ、平成30年度入学生からの養成規模拡大（72名→108名）に対応した操縦士の養成を安定的に行うため資格取得率の向上等の更なる教育の質の向上及び資質の高い学生の確保等に取り組むべき。</t>
    <phoneticPr fontId="4"/>
  </si>
  <si>
    <t>操縦士の安定的な供給源としての航空大学校の更なる活用の推進に向けて、資格取得率の向上等の更なる教育の質の向上に資する真に必要な施設整備等を精査のうえ実施するべき。</t>
    <phoneticPr fontId="4"/>
  </si>
  <si>
    <t>引き続き航空大学校の更なる活用の推進に向けて、資格取得率の向上等教育の質的向上も考慮して必要な施設整備等を効率的に実施頂きたい。</t>
    <phoneticPr fontId="4"/>
  </si>
  <si>
    <t>所期の目標はほぼ達成されたところであるが、引き続き官民における操縦士等の養成・確保が確実に図られるよう、多数の者が応札できるようにするとともに、各調査業務の質的向上を図ることなどにより、予算の執行を効果的・効率的に実施すべき。</t>
    <phoneticPr fontId="4"/>
  </si>
  <si>
    <t>最終年度となるが、所期の6700人の達成はほぼ見込まれ、素晴らしい成果であった。引き続き操縦士等の養成・確保が図られるよう効果的な執行を行って頂きたい。その際には　①　1者または少数応札が多いことを考慮して効率的運営を心掛け、②　活動指標である事業数（具体的な事業の内容は不明である）の数より質的向上を図って頂きたい。</t>
    <phoneticPr fontId="4"/>
  </si>
  <si>
    <t>離島住民の生活及び経済活動のための交通基盤の維持という観点から優先度の高い事業ではあるが、計画的な機材更新が図られるよう、引き続き透明性を高め、より効率的な事業の執行に努めるべき。</t>
    <phoneticPr fontId="4"/>
  </si>
  <si>
    <t>令和元年度をもって事業終了</t>
    <phoneticPr fontId="4"/>
  </si>
  <si>
    <t>外部有識者の所見にもあった地方空港の重要性にも鑑み、新型コロナウイルス感染症による地方空港国際線への影響等を踏まえ、支援の内容を適正なものに見直した上で継続して実施するとともに、本事業により目指すべき成果との関連性を意識しつつ効率的・効果的な予算執行を行うよう努めるべき。</t>
    <phoneticPr fontId="4"/>
  </si>
  <si>
    <t>感染症流行に対応して地方空港の重要性が高まっており、2020年度終了予定だった当事業を継続事業としたのは時宜に叶っており妥当である。補助事業ではあるが、補助対象事業を選択した基準を明らかにして頂きたい。成果指標は入国外国人数だけでなく、上の選択基準の求める成果とすべき。また、活動指標も認定空港数のみではなく、選択基準の目指す手法の工程に沿うべきである。</t>
    <phoneticPr fontId="4"/>
  </si>
  <si>
    <t>多額の公的負担により支えられている地域航空の持続可能性を高めることは重要である。本事業を令和元年で終了とするのではなく、継続事業としたことは感染症で地域航空の役割が高まる中で妥当である。調達が1者応札によっていることを踏まえて一層の効率化を心掛け、成果目標も系列を超えた提携事業の実現数だけでなく、運搬人数・貨物あたりのコスト削減等直接的なものも加え、第三者的な再生再編機関・金融機関等も招いて現実的な成果を追求すべき。</t>
    <phoneticPr fontId="4"/>
  </si>
  <si>
    <t>スケールメリット創出のため系列等の枠を超えた航空会社間の協業の一層の深化に向けて、より効率的・効果的な事業の実施に努めるべき。</t>
    <phoneticPr fontId="4"/>
  </si>
  <si>
    <t>国際機関への義務的分担金であり、ご提案通り、支出だけではなく、UNWTOに対する関与を強めながら事業を継続して頂きたい。</t>
    <phoneticPr fontId="4"/>
  </si>
  <si>
    <t>国際約束で決められた支出であるため、現状通りとする。しかし、UNWTOとの連携を強化しつつ、事業を継続されたい。</t>
    <phoneticPr fontId="4"/>
  </si>
  <si>
    <t>観光統計は観光施策に必要な基本インフラであるが、統計の質を確保しながら効率的に実施できるよう手法の見直しを適宜行うべき。</t>
    <phoneticPr fontId="4"/>
  </si>
  <si>
    <t>極めて重要な事業であり、長期的視点に立って継続すべきものと思料する。引き続き統計の質をモニターしつつ事業を継続して頂きたい。</t>
    <phoneticPr fontId="4"/>
  </si>
  <si>
    <t>公開プロセスの指摘事項にもとづき事業内容は改善されたと思われるが、自己負担率5割が事業の自立性を担保することになるのかが不明。</t>
    <phoneticPr fontId="4"/>
  </si>
  <si>
    <t>令和２年度をもって事業終了。
自立・継続していくための方法、運営資金確保の計画を指導されたい。また、５年間の事業成果について分析・評価し、ノウハウの横展開に努められたい。</t>
    <phoneticPr fontId="4"/>
  </si>
  <si>
    <t>令和２年度をもって事業終了。
前回の事業評価や公開プロセスでの指摘にもとづいて事業の設計や内容が改善され、成果の評価も厳格化されているところであり、引き続き、効果的・効率的に事業を実施されたい。</t>
    <phoneticPr fontId="4"/>
  </si>
  <si>
    <t>前回の事業評価や公開プロセスでの指摘にもとづいて事業の設計や内容が改善され、成果の評価も厳格化されている。</t>
    <phoneticPr fontId="4"/>
  </si>
  <si>
    <t>きわめて限定的な補助であり、致し方の無いものと考えられる。しかし、今後は補助金への依存体質に陥らぬよう業界自体の足腰の強化にも役立つような配慮が必要である。</t>
    <phoneticPr fontId="4"/>
  </si>
  <si>
    <t>今後同様の事業を実施する事がある場合は、業界全体の足腰の強化にもつながるよう、配慮すべき。</t>
    <phoneticPr fontId="4"/>
  </si>
  <si>
    <t>災害後の観光需要の喚起に対する補助であり、効率的な執行にも配慮されている点は評価しうる。しかし、短期的には致し方がないとしても、（補助や割引により）旅行者の支払意思額が低くなれば、産業自体の自律性（自立性）にも配慮が必要ではないか。</t>
    <phoneticPr fontId="4"/>
  </si>
  <si>
    <t>今後同様の事業を実施する事がある場合は、産業自体の自律性(自立性)が担保されるよう、配慮すべき。</t>
    <phoneticPr fontId="4"/>
  </si>
  <si>
    <t xml:space="preserve">前年度からの繰り越しの適正な執行とともに提出された成果物の精査をお願いしたい。                                                 </t>
    <phoneticPr fontId="4"/>
  </si>
  <si>
    <t xml:space="preserve">適正な経費執行を指導するとともに、成果物についても本実証事業を通じて我が国の誘客多角化の方向性が明確に示されているかを責任をもって確認させる。                                            
</t>
    <phoneticPr fontId="4"/>
  </si>
  <si>
    <t xml:space="preserve">今後同様の事業を実施する場合には、より適切に事業目的を計測・評価できるアウトカム及びアウトプットを設定するよう改善すべき。                                            
</t>
    <phoneticPr fontId="4"/>
  </si>
  <si>
    <t xml:space="preserve">アウトカム指標の適切さに疑問がある。
レポートの内容の評価はキーワードの件数と単位当たりコストとなっているが、こうした単年度予算にもとづく調査の場合、事後評価を厳格化することを考えた方がよいのではないか。                                               
</t>
    <phoneticPr fontId="4"/>
  </si>
  <si>
    <t xml:space="preserve">アウトカム指標の適切さに疑問がある。また、リーダーシップを発揮することができたという定性的な点検結果との因果関係は証明できない。発注内容に不備があったと考えられるものの、本事業は単年度予算であり、提案通り、今後の発注方法の改善を望みたい。                                                 
</t>
    <phoneticPr fontId="4"/>
  </si>
  <si>
    <t xml:space="preserve">令和元年度をもって事業終了。
今後同様の事業を実施する事がある場合は、本事業で見られた課題・改善点等を踏まえ、事業執行に努められたい。                                      
</t>
    <phoneticPr fontId="4"/>
  </si>
  <si>
    <t xml:space="preserve">重要な事業であり、成果も現れている。引き続き、長期的視点に立って事業を進めて頂きたい。                                                 
</t>
    <phoneticPr fontId="4"/>
  </si>
  <si>
    <t xml:space="preserve">訪日外国人のストレスフリーで快適に旅行できる環境を整備するため、予算の執行実績を踏まえつつ、各空海港における訪日外国人旅行者数等の需要に応じた柔軟な機器・人員等の配置を見直すなど、一層効率的な予算の執行を図り事業を進められたい。                                            
</t>
    <phoneticPr fontId="4"/>
  </si>
  <si>
    <t xml:space="preserve">政策目標と施策が合致した重要な事業であると思われる。引き続き、コロナ感染の安全対策も含め使途を柔軟にして継続されたい。                                                 
</t>
    <phoneticPr fontId="4"/>
  </si>
  <si>
    <t xml:space="preserve">訪日外国人のストレスフリーで快適に旅行ができる環境を整備するため、先進性が高い事業に取り組むとともに、人員等の配置の見直しなども行い、また、コロナ感染の安全対策も考慮のうえ、継続されたい。                                            
</t>
    <phoneticPr fontId="4"/>
  </si>
  <si>
    <t xml:space="preserve">重要な事業ではあり、適切に実施されてきたとみられる。しかし、昨年までとは大きく条件が変化したなかの補助事業であり、必要性を精査されたい。                                                 
</t>
    <phoneticPr fontId="4"/>
  </si>
  <si>
    <t xml:space="preserve">昨年までとは大きく条件が変化した中での補助事業であるため、補助対象メニューの見直し等を図りつつ、ストレスフリーな旅行環境の実現に向け、効率的、効果的な予算の執行に向けた取組を検討するとともに、必要性についても精査されたい。                                            
</t>
    <phoneticPr fontId="4"/>
  </si>
  <si>
    <t>コロナ感染問題の影響でインバウンド旅客は急減し、先が見えない状況となっている。補助事業であるため、必要性や妥当性を精査し、事業の採否を判断して頂きたい。</t>
    <phoneticPr fontId="4"/>
  </si>
  <si>
    <t xml:space="preserve">事業の採択に当たっては、コロナ後の反転攻勢を見越して、訪日外国人旅行者の来訪が特に多い観光地等に至るまでの公共交通機関の利用環境を刷新し、世界水準の交通サービスを実現できるよう、必要性や妥当性を精査し、効果的・効率的に事業を実施されたい。                                            
</t>
    <phoneticPr fontId="4"/>
  </si>
  <si>
    <t xml:space="preserve">訪日誘客の増加を目指すための整備事業であり、必要性は認めるものの、事業の進捗とともに事業の絞り込みや見直しが必要ではないか。                                                 
</t>
    <phoneticPr fontId="4"/>
  </si>
  <si>
    <t xml:space="preserve">訪日外国人のニーズを踏まえた上で、より効果的な受入環境整備が進むよう、助成対象に過不足がないか不断に見直すとともに、引き続き予算の適正な執行に努められたい。                                            
</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</si>
  <si>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</si>
  <si>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 xml:space="preserve">国際観光旅客税財源であることを踏まえつつ、可能な限り、柔軟かつ効果的な事業実施について検討されたい。                                            
</t>
    <phoneticPr fontId="4"/>
  </si>
  <si>
    <t xml:space="preserve">COVID-19による世界的な広まりがある現状を踏まえ、withコロナ時代において安心安全なインフラツーリズムのあり方を再検討するとともに、事業の執行状況を踏まえ、翌年度への繰越も検討し、適切に事業を実施されたい。                                            
</t>
    <phoneticPr fontId="4"/>
  </si>
  <si>
    <t xml:space="preserve">現状（7月末時点でCOVID-19により上陸拒否対象地域が100を超える状況。またクルーズ船そのものに付与されてしまったネガティブなイメージの払拭は容易ではないと思料され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</si>
  <si>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 xml:space="preserve">COVID-19による世界的な広まり及びクルーズ船そのものに付与されてしまったネガティブなイメージがある現状を踏まえ、withコロナ時代において安心安全なクルーズ観光のあり方を再検討するとともに、事業の執行状況を踏まえ、翌年度への繰越も検討し、適切に事業を実施されたい。                                            
</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</si>
  <si>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なお、DMOという組織体の有用性について当職の理解がいまだ及んでおりませんので、世界水準のDMOの具体的な意味とともにご説明を賜りたく存じます。                                              
</t>
    <phoneticPr fontId="4"/>
  </si>
  <si>
    <t xml:space="preserve">事業の実施に当たっては、COVID-19による影響も踏まえ、柔軟な執行に努めるべき。また、有識者からの指摘を踏まえ、DMOという組織体の有用性について説明に努めるべき。                                            
</t>
    <phoneticPr fontId="4"/>
  </si>
  <si>
    <t>上記９市場における訪日無関心層に特に向けられた事業内容とは見受けられない（滞在型コンテンツであれば当該層に訴求するというエビデンスはない）ように思われます。また、滞在・旅行の内容を検討し、作り上げるのは、民間が行うのが適当と思われ、行政が特に費用を支出するのは必要性も許容性も乏しいように思われます（広範囲での連携というのも、旅行客を呼べる見込みがあるのであれば民間にて実施可能であると思われます。）。</t>
    <phoneticPr fontId="4"/>
  </si>
  <si>
    <t>事業の実施に当たっては、訪日無関心層からの来訪・滞在の増加を図るために、当層に訴求するような滞在コンテンツを創出することで、効果的・効率的に事業を実施されたい。
また、当層の誘客を図るためのより効果的な実施体制についても検討のうえ、事業を実施されたい。</t>
    <phoneticPr fontId="4"/>
  </si>
  <si>
    <t>現状（7月末時点でCOVID-19により上陸拒否対象地域が100を超える状況）を踏まえて、予算計上年度を繰り延べるのか、それだけではなく、規模縮小を要するのか（訪日外国人向け体験型プログラムのほか、多数人の近距離での接触・会話が前提となったものは、どのような形に変わることを想定すればよろしいでしょうか。）、再考を要するように思われます。</t>
    <phoneticPr fontId="4"/>
  </si>
  <si>
    <t>事業の採択に当たっては、一過性のイベントは対象とせず、持続性のあるコンテンツとして定着が見込まれるものを対象に採択するとともに、事業の実施によってレガシーが得られる等、事業目的に沿った成果が得られるよう、効果的・効率的な事業執行に努められたい。
また、事業の実施において「新しい生活様式」等を踏まえた実施を検討するとともに、事業の執行状況を踏まえ、翌年度への繰越も検討し、適切に事業を実施していくよう努められたい。</t>
    <phoneticPr fontId="4"/>
  </si>
  <si>
    <t>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既存の文化財の補修・価値保存という側面からすればCOVID-19の影響とは関係なく事業を進めるのが妥当のようにも思われるものの、訪日外国人増加という効果を予測して事業選定を行うのは現状困難と思われますため。）</t>
    <phoneticPr fontId="4"/>
  </si>
  <si>
    <t>事業の採択に当たっては、外国人旅行者数等の関連指標の現状値・目標値や、観光資源となり得る当該地域に所在する文化遺産の状況等を踏まえつつ、事業を実施することで期待できる効果の妥当性及び計画の実現可能性等を総合的に審査・評価して判断し、訪日外国人の訪問客数及び消費額の増加に資する事業採択に改善されたい。
また、事業の実施において「新しい生活様式」等を踏まえた実施を検討するとともに、事業の執行状況を踏まえ、翌年度への繰越も検討し、適切に事業を実施していくよう努められたい。</t>
    <phoneticPr fontId="4"/>
  </si>
  <si>
    <t>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</si>
  <si>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事業の執行に当たっては、訪日外国人旅行者が多く、効果の高い観光資源から優先的に行うとともに、訪日外国人の利便性が高まり満足度向上につながる環境整備を進めるよう改善されたい。
また、事業の実施においては、事業の執行状況を踏まえ、翌年度への繰越も検討し、適切に事業を実施していくよう努められたい。</t>
    <phoneticPr fontId="4"/>
  </si>
  <si>
    <t>事業264（日本博関連）、事業265（Living History関連)、事業266（文化財・博物館等のインバウンド対応関連）と重複があるようにも思われますが、異同をご説明いただきたく存じます。また、空港等の主要インフラでの先端技術利用のコンテンツ作成が特に有益だとされる理由もご教示いただけますよう、御願い致します（既に日本に訪れているから空港を利用するのだと思いますし、先端技術利用がアピーリングである理由が必ずしも明確ではないように思われ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</si>
  <si>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の執行に当たっては、効果の高い観光資源から優先的に行うなど、効果的・効率的な事業執行に努めた上で、他の事業との重複が生じないように事業の目的や構成を整理するとともに、先端技術のコンテンツ作成によって誘客が促進されるよう努められたい。</t>
    <phoneticPr fontId="4"/>
  </si>
  <si>
    <t>事業269、271、272とは事業として切り離してしまうことにより、施策としての最適解が得られなくなる可能性が理論的にはありうるように思いますが、別々に検討する合理性をご説明いただければと存じます。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なお、本事業は、（事業259～267・269～273と異なり）根拠法令に観光立国推進基本法を挙げておられませんが、このままでよろしいのか、念のため、ご確認を御願いできればと存じます。</t>
    <phoneticPr fontId="4"/>
  </si>
  <si>
    <t>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</si>
  <si>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</si>
  <si>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世界水準の野生動物観光促進のためプロモーションコンテンツの作成に補助金が支出されておりますが、人を呼べて利益を生む旅行の内容を検討し作り上げるのは民間が自主的に行うのが適当と思われ、補助金支出事業には適していないように思われます。また、中間執行団体（日本交通公社）の役割（とりまとめの具体的内容）と費用対効果について、ご説明いただくのが望ましいか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</si>
  <si>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事業268、269、272とは事業として切り離してしまうことにより、施策としての最適解が得られなくなる可能性が理論的にはありうるように思いますが、別々に検討する合理性をご説明いただければと存じます。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</si>
  <si>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国立公園の体験滞在の満足度向上や滞在時間延長につなげるよう、訪日外国人旅行者のニーズを踏まえた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t>
    <phoneticPr fontId="4"/>
  </si>
  <si>
    <t>事業268、269、271とは事業として切り離してしまうことにより、施策としての最適解が得られなくなる可能性が理論的にはありうるように思いますが、別々に検討する合理性をご説明いただければと存じます。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</si>
  <si>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事業実施に当たっては、様々な誘導施策やマーケティングによる効率化を図るとともに、他の事業との相乗効果が発揮できるよう実施されたい。
また、事業の実施においては、事業の執行状況を踏まえ、翌年度への繰越も検討し、適切に事業を実施していくよう努められたい。</t>
    <phoneticPr fontId="4"/>
  </si>
  <si>
    <t>新宿御苑の訪問者の半数が外国人だということは理解できましたが、新宿御苑のインフォメーションセンター特有の情報発信（その情報作成のための外部委託）が必要であるのかについては必ずしも明らかではないように思われます（例えば、事業271において、ＪＮＴＯグローバルサイト内に構築した国立公園サイトのコンテンツをそのまま利用するのでは足りないのでしょうか。）。なお、新宿御苑が特に選出されたということは、皇居外苑・北の丸公園よりも訪日外国人の絶対数が多いという理解でよろしいでしょうか、念のため、ご確認を御願いでき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</si>
  <si>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事業実施に当たっては、国立公園に関心を持った訪日外国人旅行者の滞在時間及び満足度の向上に効率的に寄与できるよう事業執行に努められたい。
また、事業の実施においては、事業の執行状況を踏まえ、翌年度への繰越も検討し、適切に事業を実施していくよう努められたい。</t>
    <phoneticPr fontId="4"/>
  </si>
  <si>
    <t>拠出金により各機関で実施されたプロジェクト等をよく検証して、より効率的・効果的な執行となるよう努めるべき。</t>
    <phoneticPr fontId="4"/>
  </si>
  <si>
    <t>一般競争にて調達すべき案件は引き続き競争性の確保に努め、予算の更なる効率的な執行に努めるべき。</t>
    <phoneticPr fontId="4"/>
  </si>
  <si>
    <t>競争性のある契約となっているが、１者応募となっているものが多いため、原因を分析し、今後の事業内容に反映すべき。</t>
    <phoneticPr fontId="4"/>
  </si>
  <si>
    <t>システム改修により、事業成果の記録としての機能だけでなく横断的に事業成果を分析することで、より効果的なPDCAを回せるように改善すべき。また、地域別の分析を行うことで更なる地方誘客に繋げられるプロモーションを実施できるよう見直すべき。</t>
    <phoneticPr fontId="4"/>
  </si>
  <si>
    <t>企画競争で実施している事業のうち、1社応募となっているものについて、原因を分析し、多様な事業者が応募できるよう見直しを図るべき。</t>
    <phoneticPr fontId="4"/>
  </si>
  <si>
    <t>全国通訳案内士の就業率及び、通訳ガイドの年間平均ガイド報酬金額改善のため（アウトカム）、通訳案内士登録情報検索システムの周知・PR等、通訳案内士登録情報検索システムの利用申請件数向上（アウトプット）の取組を行うべき。</t>
    <phoneticPr fontId="4"/>
  </si>
  <si>
    <t>相次ぐ自然災害や新型コロナウイルス感染症への対応のため補正予算や予備費が入り大幅に予算が増加していることからより一層効率的、効果的に事業を進めるべき。また新型コロナウイルス感染症の収束後の取り組みとして、富裕層対策の強化、デジタルマーケティングの強化等を通じて、より戦略的な誘客への取組を実施するべき。</t>
    <phoneticPr fontId="4"/>
  </si>
  <si>
    <t>各地域においてよりきめ細やかな対応を行うために旅行相談窓口の目標数を増加するにあたって、目標達成に向け、全国への普及拡大をより効果的、効率的に努められたい。</t>
    <phoneticPr fontId="4"/>
  </si>
  <si>
    <t>中核人材の育成・強化や実務人材の確保・育成等に係る取組について、令和元年度実施事業内容をよく精査した上で、より効果的・効率的な執行になるよう改善する。</t>
    <phoneticPr fontId="4"/>
  </si>
  <si>
    <t>訪日外国人のニーズを踏まえた上で、より効果的な受入環境整備が進むよう、助成対象に過不足がないか不断に見直すとともに、引き続き予算の適正な執行に努められたい。</t>
    <phoneticPr fontId="4"/>
  </si>
  <si>
    <t>アウトバウンドの今後の更なる拡大に向けて、主たる阻害要因のひとつである「安全面での不安」の低減が不可欠である。そのため、日本人海外旅行者の「安全・安心」の確保に向けた更なる体制の強化が必要であり、それを実現するにあたり、当事業を効率的に実施する必要がある。ついては、維持管理コストを効率化する観点で、保守管理を隔月毎に変更するなど、経費削減を検討するとともに、さらに幅広い旅行者やその家族等が安否確認をできるようにするなど、より効率的かつ広く利用される事業となるよう抜本的な改善を図られたい。</t>
    <phoneticPr fontId="4"/>
  </si>
  <si>
    <t>国庫債務負担行為の歳出化のため現状通りとするが、コロナ禍で届出件数が減少傾向にあるので、目標達成に向けより効果的な執行について検討されたい。</t>
    <phoneticPr fontId="4"/>
  </si>
  <si>
    <t>執行率が低くなった要因を分析し、生産性向上に資する事業が適切に実施されたか検証を行うとともに、事業に反映すべき。</t>
    <phoneticPr fontId="4"/>
  </si>
  <si>
    <t>地域によって成果目標が未達成となっている原因を分析し、今後の事業内容へ反映すべき。</t>
    <phoneticPr fontId="4"/>
  </si>
  <si>
    <t>解説文作成について、ニーズや事業実績を踏まえ、蓄積が足りていない分野等を中心に行うようにし、本事業で蓄積される、地域の魅力を伝える英語解説文作成のノウハウ及び事業成果について、各地域の取組を推進するべく広く横展開をするよう改善されたい。</t>
    <phoneticPr fontId="4"/>
  </si>
  <si>
    <t>引き続き、１者応札の原因究明結果を踏まえ、より効率的な事業の実施に努められたい。また新型コロナウイルス感染症の収束後の取り組みとして、富裕層対策の強化、デジタルマーケティングの強化等を通じて、より戦略的な誘客への取組を実施するべき。</t>
    <phoneticPr fontId="4"/>
  </si>
  <si>
    <t>事業の実施に当たっては、観光地域づくり法人（DMO）が観光客のデータを効率的に集約し、戦略策定に活用する取組のモデル形成に資するよう、効率的・効果的に事業を実施されたい。</t>
    <phoneticPr fontId="4"/>
  </si>
  <si>
    <t>事業の採択に当たっては、国際競争力の高いスノーリゾートの形成を促進し、インバウンド需要をタイムリーかつ的確に取り込めるよう、効率的・効果的に事業を実施されたい。</t>
    <phoneticPr fontId="4"/>
  </si>
  <si>
    <t>本事業において面的な夜間・早朝の魅力向上を図ることで、訪日外国人旅行者の長期滞在や旅行消費額の増加による地域振興に資するよう、効果的・効率的に事業を実施されたい。</t>
    <phoneticPr fontId="4"/>
  </si>
  <si>
    <t>本事業において城泊や寺泊の取組を促進することで、訪日外国人旅行者の長期滞在や旅行消費額の増加による地域振興に資するよう、効果的・効率的に事業を実施されたい。</t>
    <phoneticPr fontId="4"/>
  </si>
  <si>
    <t>事業の採択にあたっては、クルーズ旅客の更なる増大が見込まれる地域を選定するとともに、クルーズ旅客の満足度向上及びクルーズ船の更なる寄港促進が図られるよう事業執行に努められたい</t>
    <phoneticPr fontId="4"/>
  </si>
  <si>
    <t>現在、新型コロナウィルス感染症の感染拡大を受けて、海外教育旅行が中止または延期されている状況であることから、海外での新型コロナウイルス感染症の感染状況や、教育旅行の受入環境等、特に今年度は「安全・衛生面」について優先的に調査・分析するよう見直されたい。</t>
    <phoneticPr fontId="4"/>
  </si>
  <si>
    <t>新型コロナウイルスの状況を考慮しつつ、日中韓観光大臣会合の円滑な実施と成功のため、計画的かつ効果的・効率的な事業執行に努められたい。</t>
    <phoneticPr fontId="4"/>
  </si>
  <si>
    <t>新宿御苑における体験滞在の満足度向上や滞在時間延長につなげるよう、訪日外国人旅行者のニーズを踏まえた上で、効果的・効率的な事業執行に努められたい。</t>
    <phoneticPr fontId="4"/>
  </si>
  <si>
    <t>京都御苑における体験滞在の満足度向上や滞在時間延長につなげるよう、訪日外国人旅行者のニーズを踏まえた上で、効果的・効率的な事業執行に努められたい。</t>
    <phoneticPr fontId="4"/>
  </si>
  <si>
    <t>訪日外国人旅行者が、そのニーズに応じたグランピング等のコンテンツを享受することが可能となるよう、効果的・効率的な事業執行に努められたい。</t>
    <phoneticPr fontId="4"/>
  </si>
  <si>
    <t>訪日外国人旅行者が、そのニーズに応じた地場産品等を享受することが可能となるよう、効果的・効率的な事業執行に努められたい。</t>
    <phoneticPr fontId="4"/>
  </si>
  <si>
    <t>訪日外国人旅行者が、そのニーズに応じたナイトタイムを活用したコンテンツを享受することが可能となるよう、効果的・効率的な事業執行に努められたい。</t>
    <phoneticPr fontId="4"/>
  </si>
  <si>
    <t>観光サミット・大商談会の円滑な実施と成功のため、計画的かつ効果的・効率的なな事業執行に努められたい。</t>
    <phoneticPr fontId="4"/>
  </si>
  <si>
    <t>事業の採択に当たっては、新しい生活様式に対応するための効果的な着地整備の手法についての方向性を調査することを通じて、新型コロナ感染症の影響により急激に落ち込んだ観光需要の回復に資するよう、効率的・効果的に事業を実施されたい。</t>
    <phoneticPr fontId="4"/>
  </si>
  <si>
    <t>他機関との連携を強化し、大雨特別警報の精度の向上を図るべき。
引き続き、調達の競争性を確保しつつ、調達方法の改善を図り、コストの縮減に努めるべき。</t>
    <phoneticPr fontId="4"/>
  </si>
  <si>
    <t>国内外の関係機関と増大する気象データの収集・提供を円滑に行い、技術開発の推進を図るべき。
引き続き、調達の競争性を確保しつつ、調達方法の改善を図り、コストの縮減に努めるべき。</t>
    <phoneticPr fontId="4"/>
  </si>
  <si>
    <t>引き続き、調達の競争性を確保しつつ、調達方法の改善を図り、コストの縮減に努めるべき。</t>
    <phoneticPr fontId="4"/>
  </si>
  <si>
    <t>防災気象情報の確度を上げるシステムや機器の開発・導入にあたっては、調達の競争性を確保しつつ、調達方法の改善を図るべき。
同様の目的を有する他機関の事業との共同又は統合による国の事業全体の効率化について検討すべき。</t>
    <phoneticPr fontId="4"/>
  </si>
  <si>
    <t>絶えず最新の海洋観測装置の情報を入手し、業務に活用できるものがあれば導入し効率化に努めるべき。
引き続き、調達の競争性を確保しつつ、調達方法の改善を図り、コストの縮減に努めるべき。</t>
    <phoneticPr fontId="4"/>
  </si>
  <si>
    <t>1者入札または少数の入札者であることを踏まえて、一層効率的な運営を心掛けて頂きたい。また、成果目標が4年で2件というのはやや控えめではないでしょうか。</t>
    <phoneticPr fontId="4"/>
  </si>
  <si>
    <t>引き続き、調達の競争性を確保しつつ、調達方法の改善を図り、コストの縮減に努めるべき。
「オゾン層又は紫外線に関する気象情報について、令和4年度までの4年間に計2件の改善又は新規の情報提供」を本事業のアウトカムとして設定しているが、環境気象情報の充実・改善数が適切であるか検討すべき。</t>
    <phoneticPr fontId="4"/>
  </si>
  <si>
    <t>引き続き、調達の競争性を確保しつつ、調達方法の改善を図り、コストの縮減に努めるべき。
「地区基準器との比較観測の実施回数」が本事業のアウトカムとして適切であるか検討すべき。</t>
    <phoneticPr fontId="4"/>
  </si>
  <si>
    <t>全額随意契約であることを踏まえ効率的運営を心掛けて頂きたい。また、成果指標としている比較観測の実施回数は、寧ろ、活動指標ではないか。科学技術の発展に応じた、改善・改良も成果として捉えられないでしょうか。</t>
    <phoneticPr fontId="4"/>
  </si>
  <si>
    <t>応札者が限定少数になりがちなので引き続き効率的な執行に努めて頂きたい。また、成果指標としてこれまでHP利用者数・プライアスキルスコア・CO2・新規提供情報数等を用いて頂いているが、何れも特色のある比較ができるので、残らず開示頂いてもよいのではないか。</t>
    <phoneticPr fontId="4"/>
  </si>
  <si>
    <t>引き続き、調達の競争性を確保しつつ、調達方法の改善を図り、コストの縮減に努めるべき。
これまでの成果指標に対する成果実績の開示を検討すべき。</t>
    <phoneticPr fontId="4"/>
  </si>
  <si>
    <t>　気候変動による異常気象の予測は国民生活の大きな関心事であり、重要性は大きい。当事業は昭和56年から始まる予測モデルによる予測情報提供を事業内容としているが、事業番号097、098、099（当事業）は何れも異常気象を対象にする情報提供であるから、より広範囲な利用者にわかりやすく相互関係が理解できるように周知頂きたい。当事業は情報の利用者数は毎年1３件程度で大きく増加することは成果指標として期待されていない。この少数の一次利用者のその先にいるエンドユーザーの増加について把握できないのだろうか。また、予測モデルの的中率が高ければ、ユーザーは増加するのではないかと思うが、的中率も成果指標に加えられないだろうか。
　なお、素人目には気候変動適応情報プラットフォーム（「A-PLAT」）の提供情報の方がずっとわかりやすく、内閣府・経産省・農水省等の異常気象関連情報も含め、情報利用者側に立った統合的でわかりやすい情報提供を期待したい。
　　入札者が少数または単数になりがちなので効率的運営が望まれる。</t>
    <phoneticPr fontId="4"/>
  </si>
  <si>
    <t>引き続き、調達の競争性を確保しつつ、調達方法の改善を図り、コストの縮減に努めるべき。
異常気象に関する情報を利用者側に立った統合的でわかりやすい情報提供に努め、予測モデルの改善による予測情報の精度向上をアウトカムとして設定できないか検討すべき。</t>
    <phoneticPr fontId="4"/>
  </si>
  <si>
    <t>引き続き、世界気象機関（ＷＭＯ）の事務局等に対し、事業の効率的な運営を求めるべき。</t>
    <phoneticPr fontId="4"/>
  </si>
  <si>
    <t>平成30年度から令和元年度にかけて単位当たりコストが上昇している。一社応札が少なからず見られる。効率的で効果的に事業を推進するように努めていただきたい。</t>
    <phoneticPr fontId="4"/>
  </si>
  <si>
    <t>引き続き、調達に際してはより競争性のある調達方法に改善を図っていくとともに、入札にあたっては応札者の拡大につながるよう仕様内容を見直すなどの改善に努めることにより、調達コストの縮減を進めるべきである・</t>
    <phoneticPr fontId="4"/>
  </si>
  <si>
    <t>激甚化する自然災害への対応を着実に実施する一方で、利用実態や安全面を考慮のうえ、必要性の低下した航路標識を廃止するなど、航路標識整備事業の整備・維持コストの縮減を推進すべきである。</t>
    <phoneticPr fontId="4"/>
  </si>
  <si>
    <t>引き続き、計画的かつ確実な巡視船艇の整備を推進しつつ、財政上の制約も踏まえ、整備コストの縮減に努め、巡視船艇の老朽化の程度等を精査することにより、計画的な整備を進めるべき。</t>
    <phoneticPr fontId="4"/>
  </si>
  <si>
    <t>引き続き、調達する機材の情報収集、市場調査等を実施し、競争性・透明性のある入札になるよう改善していくとともに、航空機の老朽化の程度等を精査することにより、計画的な整備を進めコストの縮減に努めていくべきである。</t>
    <phoneticPr fontId="4"/>
  </si>
  <si>
    <t>引き続き、乗員や乗組員による日常点検等を実施したうえで、財政上の制約を踏まえつつ、業務執行に必要不可欠な案件から優先して計画的な修繕等の実施を図るべきである。</t>
    <phoneticPr fontId="4"/>
  </si>
  <si>
    <t>引き続き、運航に支障のない範囲で修理に際して発注する整備項目を減らすなどの改善を図っていくとともに、部品の調達に際しても広く見直しを行うことで、全体的なコスト縮減に努めていくべきである。</t>
    <phoneticPr fontId="4"/>
  </si>
  <si>
    <t>海上の治安の確保及び救難体制を維持しつつ、装備品などの調達に際しては、より競争性のある入札になるよう仕様内容を見直すことによって、コストの削減を進めるべきである。</t>
    <phoneticPr fontId="4"/>
  </si>
  <si>
    <t>引き続き、防災訓練の実施による効果を図っていくとともに、資機材等の調達にあたっては競争性を確保しつつ、計画的に更新を進め適切に管理していくべきである。</t>
    <phoneticPr fontId="4"/>
  </si>
  <si>
    <t>必要不可欠な施設から優先的に整備を進めつつ、財政上の制約を踏まえ、全体的なコスト削減を行っていくべきである。</t>
    <phoneticPr fontId="4"/>
  </si>
  <si>
    <t>応札者の拡大につながるよう、引き続き仕様内容を見直すなどの改善を進め、コストの縮減を推進すべきである。</t>
    <phoneticPr fontId="4"/>
  </si>
  <si>
    <t>入札にあたっては応札者の拡大につながるよう、引き続き仕様内容の見直しや取りまとめ可能な調達については一括にて実施することに努めることにより、調達コストの縮減を進めるべきである。</t>
    <phoneticPr fontId="4"/>
  </si>
  <si>
    <t>一者応札の改善を図るため、引き続き仕様内容の見直しなどをして改善を進めるべきである。</t>
    <phoneticPr fontId="4"/>
  </si>
  <si>
    <t>業務遂行に必要不可欠な施設から優先的に整備を進めつつ成果を示していき、また財政上の制約を踏まえ、全体的なコスト縮減を図っていくべきである。</t>
    <phoneticPr fontId="4"/>
  </si>
  <si>
    <t>国土交通政策に関する各種データ・知見の収集・分析やデータベース化は、社会資本整備に関連して将来的に対応が必要となることが予想される課題を図るうえで重要な役割を担っている。本事業において実施されている業務の内容は多岐にわたるが、いずれの業務の発注においても入札契約の透明性・競争性を適切に確保することが求められるところ、実際の入札の状況をみると、随意契約によるものが多く、一般競争入札によるものについても入札者数（応募者数）が１ないし２となっている。各業務の個別性が強く、高度な専門性を求められる調査研究などもあることなどから、入札者数（応募者数）が限られることについてはやむを得ない面もあるものと思料されるが、可能な限り競争的な環境のもとで業務の委託などがなされることが望まれるため、引き続き入札の実施に際してさまざまな工夫をしていくことが望まれる。また、資料収集や調査研究の内容についても、社会情勢の変化や研究ニーズの変化に対応したものとなるよう不断の点検を行うとともに、調査課題の重点化に努めていくことが引き続き求められる。</t>
    <phoneticPr fontId="4"/>
  </si>
  <si>
    <t>外部有識者の所見を踏まえ、一般競争入札の参加者を増やし、可能な限り2者以上の参加となるよう努めること。また、事業の成果が有効活用されるよう努められたい。</t>
    <phoneticPr fontId="4"/>
  </si>
  <si>
    <t>本書記載の数字等のみでは合理性妥当性を推し量るには限界があると思われますが、事前事後における「外部有識者における評価委員会」による適切なチェック機能が働いていることを前提とすれば妥当かと存じます。なお、本件における「目標を達成した技術研究開発の割合」（目標値90%、実績値約96%）の意味合いが何を指すのか、必ずしも明確ではないように思われ、ご説明を御願い致したく存じます。</t>
    <phoneticPr fontId="4"/>
  </si>
  <si>
    <t>質の高い成果物となるよう努められたい。また、成果を積極的に情報発信して広く周知されるよう努められたい。</t>
    <phoneticPr fontId="4"/>
  </si>
  <si>
    <t>効果的・効率的な事業の執行に努め、着実な成果が上げられるよう取り組まれたい。</t>
    <phoneticPr fontId="4"/>
  </si>
  <si>
    <t>事業目的は重要であり、適切に運用されているものと見受けられます。</t>
    <phoneticPr fontId="4"/>
  </si>
  <si>
    <t>施設の老朽化対策を計画的に進め、コストの縮減に努めること。事業の効率性向上のため、、競争性を確保した入札に努めること。</t>
    <phoneticPr fontId="4"/>
  </si>
  <si>
    <t>本事業は令和元年度で事業完了に伴い終了。事業の成果が有効活用されるよう積極的な研究成果の周知や研修の実施に努められたい。</t>
    <phoneticPr fontId="4"/>
  </si>
  <si>
    <t>空港管理者等の関係者と意見交換、情報共有を図り、着実な成果が得られるよう勧めること。
業務発注にあたっては、競争性を確保できるようにすること。</t>
    <phoneticPr fontId="4"/>
  </si>
  <si>
    <t>一定のコスト削減は認められるが、さらに調達方法の改善を図る等コスト縮減に努めるべき。</t>
    <phoneticPr fontId="4"/>
  </si>
  <si>
    <t>一定のコスト削減は図られているが、仕様を見直す等、コスト縮減に向けた努力を継続する。</t>
    <phoneticPr fontId="4"/>
  </si>
  <si>
    <t xml:space="preserve">大規模災害時に国土交通大学校において安定的な業務継続が可能となる環境を整備することは、国土交通大学校が国土交通省等の代替庁舎及び大規模災害時のTEC-FORCE進出拠点としての拠点機能を適切に確保していくうえでも重要な取り組みである。本事業に係る契約には一部随意契約のものも含まれているが、いずれも金額は100万円以下のものであり、契約についても適切に実施されているものと判断される。                        </t>
    <phoneticPr fontId="4"/>
  </si>
  <si>
    <t>令和2年度をもって事業終了。今後、同様の事業を実施する場合にも、施策目標等をしっかりと検証し、確実な予算の執行に努め、効果的な事業を遂行すること。</t>
    <phoneticPr fontId="4"/>
  </si>
  <si>
    <t>スーパー・メガリージョンの形成による効果が、三大都市圏以外の圏域にも広く波及するよう、関係者とも密な連携を図りながら具体的なプロジェクトの組成に向けた検討を行うべき。</t>
    <phoneticPr fontId="4"/>
  </si>
  <si>
    <t>広域地方計画のモニタリングの実施に当たっては、各プロジェクトの進捗状況及び課題について客観的な検証・分析を行い、関係者とも連携しながら、各プロジェクトの実現に向けた実効性のある対応策を検討すべき。</t>
    <phoneticPr fontId="4"/>
  </si>
  <si>
    <t>本事業が有効に活用されるよう、各事業主体のニーズ把握等十分な調整を図るとともに、災害等の発生に対して機動的な対応が可能となるよう、再度災害防止対策や重大事故の再発防止対策に必要な予算を確保し、計画的な事業執行を図るべき。</t>
    <phoneticPr fontId="4"/>
  </si>
  <si>
    <t>繰越した予算について、適正な業務執行を確保するとともに、新たに創設した防災・減災対策等強化事業推進費の計画的な執行を図るべき。</t>
    <phoneticPr fontId="4"/>
  </si>
  <si>
    <t>条件不利地域の中でも、半島ならではの課題の抽出とその解決が図られるよう、関係地方公共団体等との密な連携や事業効果の検証に努めるべき。</t>
    <phoneticPr fontId="4"/>
  </si>
  <si>
    <t>本事業による実証調査等の成果が、他の地域における除排雪体制の整備に具体的にどの程度寄与しているのかを検証し、この結果も踏まえながら、より効果的な普及展開の方策について検討すべき。</t>
    <phoneticPr fontId="4"/>
  </si>
  <si>
    <t>収集した有用なデータ等について、広く国民の利活用が図られるよう、情報提供のあり方を検討すべき。</t>
    <phoneticPr fontId="4"/>
  </si>
  <si>
    <t>昨今の自然災害の多頻度化・激甚化による国民の災害リスクに対する関心の高まりを踏まえ、各種データの情報提供のあり方について検討すべき。</t>
    <phoneticPr fontId="4"/>
  </si>
  <si>
    <t>本事業が有効に活用されるよう、引き続き、他の交付金事業等との連携を図るとともに、地方公共団体等に対する周知活動を継続すべき。</t>
    <phoneticPr fontId="4"/>
  </si>
  <si>
    <t>新型コロナウイルス感染症の拡大など、現行の国土形成計画を策定した時点で想定していなかった経済社会情勢の変化等も踏まえながら、調査内容の精査、見直し等を機動的に実施すべき。</t>
    <phoneticPr fontId="4"/>
  </si>
  <si>
    <t>中長期的な地域の将来像も見据えながら、産・官・学の関係者とも連携を密にし、必要となる調査内容の精査・検討を行うべき。</t>
    <phoneticPr fontId="4"/>
  </si>
  <si>
    <t>我が国の海外進出企業等に対する有用な情報提供が可能となるよう、OECDや国連ハビタットにおける我が国の更なるプレゼンスの向上や情報収集を図るべき。</t>
    <phoneticPr fontId="4"/>
  </si>
  <si>
    <t>新型コロナウイルスの世界的な感染拡大により、国際会議の開催等に制約がある状況ではあるが、こうした状況下でも最大限の効果が発現できるよう、様々な媒体・手法を活用して対話や情報発信等に取り組むべき。</t>
    <phoneticPr fontId="4"/>
  </si>
  <si>
    <t>令和元年度公開プロセスの結果を踏まえ、終了する。</t>
    <phoneticPr fontId="4"/>
  </si>
  <si>
    <t>スマートアイランドの実証調査については、離島の属性、実証事業の内容等も踏まえながら、離島特有の課題解決に資するような効果的な調査となるよう検討すべき。</t>
    <phoneticPr fontId="4"/>
  </si>
  <si>
    <t>離島振興計画に基づく事業については、引き続き、国土交通省に一括計上する仕組みとしつつ、今般の新型コロナウイルス感染症の拡大も踏まえた離島のニーズに即した事業となるよう検討すべき。</t>
    <phoneticPr fontId="4"/>
  </si>
  <si>
    <t>奄美群島振興開発計画に基づく事業については、引き続き、国土交通省に一括計上する仕組みとしつつ、今般の新型コロナウイルス感染症の拡大も踏まえた奄美群島のニーズに即した事業となるよう検討すべき。</t>
    <phoneticPr fontId="4"/>
  </si>
  <si>
    <t>奄美大島・徳之島の世界自然遺産登録が延期となったことを踏まえ、観光振興に向けた取組に対する支援について検討するとともに、今般の新型コロナウイルス感染症の拡大も踏まえた奄美群島のニーズに即した事業となるよう検討すべき。</t>
    <phoneticPr fontId="4"/>
  </si>
  <si>
    <t>外部有識者の所見を踏まえ、本事業の実施に当たっては、地方公共団体における各種計画との整合性について精査するとともに、昨今の大規模災害の発生状況に鑑み、防災拠点機能等の付加についても検討すべき。</t>
    <phoneticPr fontId="4"/>
  </si>
  <si>
    <t>各自治体における公共施設マネジメントや公共施設整理統合・再配置に関する計画との整合性について、どのように検証していますでしょうか。</t>
    <phoneticPr fontId="4"/>
  </si>
  <si>
    <t>開催件数が年に1回と執行率が低く、自治体等のニーズの高いとはいえず、また参加者満足度などのKPIが測定されていない。
事業廃止も含め検討されたい。</t>
    <phoneticPr fontId="4"/>
  </si>
  <si>
    <t>外部有識者の所見を踏まえ、地方公共団体のニーズ把握や、参加者満足度等のKPIの設定等を検討し、より効果的な事業推進に向けた抜本的な改善を図るべき。</t>
    <phoneticPr fontId="4"/>
  </si>
  <si>
    <t>アウトカムの指標について、常に100％になるような指標設定にも見受けられる。設定のあり方について検討されたい。
また、（株）野村総合研究所との契約変更の内容について、理由を補足説明お願いします。</t>
    <phoneticPr fontId="4"/>
  </si>
  <si>
    <t>外部有識者の所見を踏まえ、本事業による調査結果について専門委員会等以外での幅広い活用について検討するとともに、外部への分かりやすい形での情報発信の方策についても検討すべき。</t>
    <phoneticPr fontId="4"/>
  </si>
  <si>
    <t>恒常的に当初予算額の約60～80％が翌年度繰り越しとなっている理由を追記おねがいします。
また、それにも関わらず当初予算が毎年度10億円程度要求されていることも併せて追記お願いします。</t>
    <phoneticPr fontId="4"/>
  </si>
  <si>
    <t>外部有識者の所見を踏まえ、東京都及び小笠原村ともよく連携し、ニーズの把握・分析に努めるとともに、年度間での事業の平準化が図られるよう検討すべき。</t>
    <phoneticPr fontId="4"/>
  </si>
  <si>
    <t>調査等にあたって、効率的・効果的な実施に努めるべき。また、業務発注にあたって、引き続き、競争性の確保に努めるべき。</t>
    <phoneticPr fontId="4"/>
  </si>
  <si>
    <t>気候変動に伴い頻発・激甚化する水災害の発生を防止するため、ハード・ソフトが一体となった事前防災対策を進めるとともに、引き続き、事業の効率性の向上及び透明性の確保に努めるべき。</t>
    <phoneticPr fontId="4"/>
  </si>
  <si>
    <t>これまで行ってきた衛星画像や防災ヘリコプター等を利用した調査等のみならず、ドローンやAIといった先端技術を活用すること等により、調査等の効率的・効果的な実施に努めるべき。</t>
    <phoneticPr fontId="4"/>
  </si>
  <si>
    <t>地盤沈下、水質悪化等の地下水障害を防止する観点から、調査地点・調査内容の重点化を進めるなど、事業の効率性の向上に努めるとともに、透明性の確保に努めるべき。</t>
    <phoneticPr fontId="4"/>
  </si>
  <si>
    <t>気候変動に伴う渇水リスクの高まりに備えるため、水資源開発基本計画に基づく水資源の総合的な開発と利用の合理化を進めるとともに、引き続き、事業の効率性の向上及び透明性の確保に努めるべき。</t>
    <phoneticPr fontId="4"/>
  </si>
  <si>
    <t>我が国事業者の海外インフラ展開に資するよう、我が国事業者の展開が見込まれる対象国の重点化や、対象国のニーズも踏まえた我が国の強みを具体的にアピールするなど、情報発信について更なる改善に努めるべき。</t>
    <phoneticPr fontId="4"/>
  </si>
  <si>
    <t>水源地域の保全や自発的・持続的な水源地域の活性化に資するべく、水源地域における状況の把握に努めるとともに、水源地域の具体的なニーズを踏まえた対策がとられるよう、地域の担い手や支援する専門家といった関係者がより緊密に連携することができる場の提供に努めるなど、効果的・効率的な調査の実施に努めること。</t>
    <phoneticPr fontId="4"/>
  </si>
  <si>
    <t>水資源に関する政策の企画立案の基礎となる調査であるが、調査対象や調査内容の重点化を行うなど、事業の効率性の向上に努めるとともに、透明性の確保に努めるべき。</t>
    <phoneticPr fontId="4"/>
  </si>
  <si>
    <t>気候変動に伴い頻発・激甚化する水災害の発生を防止するための雨水対策や、公衆衛生の確保のための汚水対策を効果的・効率的に実施するため、引き続き、優先順位に応じて予算の重点配分を行うなど、メリハリをつけた事業の実施に努めるべき。</t>
    <phoneticPr fontId="4"/>
  </si>
  <si>
    <t>下水道システムの戦略的な国際標準化の推進に資するよう、国内外で開催するセミナーや政府間対話の対象国等の重点化や、国際標準化に向けた我が国の強みの具体的なアピールなど、情報発信について更なる改善に努めるべき。</t>
    <phoneticPr fontId="4"/>
  </si>
  <si>
    <t>令和３年度に予定されている取りまとめに向けて、PPP/PFIの導入を全国へ水平展開する際に問題となりうる課題の抽出や解決方策の検討を行うなど、効果的・効率的な事業の実施に努めるべき。</t>
    <phoneticPr fontId="4"/>
  </si>
  <si>
    <t>下水道の経営の持続可能性の確保に資するため、下水道管理者に対する事業成果の普及に取り組み、ICTを活用した下水処理場の広域管理による生産性の向上が進展するよう努めるべき。</t>
    <phoneticPr fontId="4"/>
  </si>
  <si>
    <t>気候変動に伴い頻発・激甚化する水災害の発生の防止に資するため、下水道管理者に対する事業成果の普及に取り組み、効果的・効率的な雨水管理の推進に努めるべき。</t>
    <phoneticPr fontId="4"/>
  </si>
  <si>
    <t>気候変動に伴い頻発・激甚化する水災害の発生を防止するためには、施設の適切な維持管理が不可欠であることから、新技術の活用を図るなど、効果的・効率的な維持管理を推進するよう努めるとともに、透明性の確保に努めるべき。</t>
    <phoneticPr fontId="4"/>
  </si>
  <si>
    <t>気候変動に伴い頻発・激甚化する土砂災害の発生を防止するため、ハード・ソフトが一体となった事前防災対策を進めるとともに、引き続き、事業の効率性の向上及び透明性の確保に努めるべき。</t>
    <phoneticPr fontId="4"/>
  </si>
  <si>
    <t>気候変動に伴い頻発・激甚化する水災害への対応を検討するために不可欠な統計であり、引き続き確実な実施に努めるべき。</t>
    <phoneticPr fontId="4"/>
  </si>
  <si>
    <t>国土交通大臣等が水防法に基づき実施する洪水予報や水防警報に不可欠なものであり、引き続き、洪水予報施設の適切な維持管理に努めるべき。</t>
    <phoneticPr fontId="4"/>
  </si>
  <si>
    <t>河川の水位・流量、雨量の観測体制の確保は河川整備・管理に関する方針・計画の立案・策定に必要不可欠なものであり、引き続き、観測施設の適切な維持管理に努めるべき。</t>
    <phoneticPr fontId="4"/>
  </si>
  <si>
    <t>河川の水位・流量、雨量の観測体制の確保は河川整備・管理に関する方針・計画の立案・策定に必要不可欠なものであり、引き続き競争性の確保を図りつつ、観測施設の効果的・効率的な維持管理に努めるべき。</t>
    <phoneticPr fontId="4"/>
  </si>
  <si>
    <t>水系各地の雨量等の把握や河川水位の予測、並びに情報の伝達は、国土交通大臣が行う洪水予報、水防警報に必要不可欠なものであり、引き続き競争性の確保を図りつつ、施設の効果的・効率的な維持管理に努めるべき。</t>
    <phoneticPr fontId="4"/>
  </si>
  <si>
    <t>世界における水防災対策の推進や我が国の水防災技術の海外展開に資するよう、活動の場となる国際会議の重点化や、我が国の強みの具体的なアピールなど、情報発信について更なる改善に努めるべき。</t>
    <phoneticPr fontId="4"/>
  </si>
  <si>
    <t>大規模な土砂災害の発生原因となる河道閉塞や火山噴火が生じた際に速やかに対応できるよう、引き続き、効果的・効率的な事業の実施に努めるべき。</t>
    <phoneticPr fontId="4"/>
  </si>
  <si>
    <t>我が国の水防災技術の海外展開に資するよう、対象国の重点化や、対象国のニーズを踏まえた我が国の強みの具体的なアピールなど、効果的な情報発信に努めるべき。</t>
    <phoneticPr fontId="4"/>
  </si>
  <si>
    <t>水災害が発生した際における要配慮者利用施設での人的被害を防止することができるよう、事業成果を踏まえ、効果的で実効性の高い避難の確保が進むよう取り組んでいくべき。</t>
    <phoneticPr fontId="4"/>
  </si>
  <si>
    <t>河川管理の効率化・高度化が進展するよう、事業成果を踏まえ、国は自ら新技術の活用に努めるとともに、地方公共団体への事業成果の普及に努めるべき。</t>
    <phoneticPr fontId="4"/>
  </si>
  <si>
    <t>砂防指定地の適切な管理に資するため、都道府県に対する事業成果の普及に努めるなど、引き続き砂防指定地の管理を行う都道府県に対する支援に努めるべき。</t>
    <phoneticPr fontId="4"/>
  </si>
  <si>
    <t>気候変動に伴い水災害の発生が頻発・激甚化していることから、迅速な災害復旧に資するよう、新技術を活用することで迅速かつ効率的に被災状況調査や災害査定を行うなど、引き続き、事業の効果的・効率的な実施に努めるべき。</t>
    <phoneticPr fontId="4"/>
  </si>
  <si>
    <t>今年度が最終年度となるが、気候変動の過激化が懸念される中で、渇水リスクを適切に評価したうえで、優先度を付すこの事業の意義は高い。①　少数応募となっているので慎重な運営をすること　②共同提案体等任意団体に関しては分配方法・責任関係等透明性を高める工夫　③成果指標となっている安定供給度そのもの意義の明確化と変化の開示（実際に渇水が発生した平成29年や令和2年の降雪量変化等の影響の反映等）も検討して頂きたい。</t>
    <phoneticPr fontId="4"/>
  </si>
  <si>
    <t>下水道リノベーションを推進すると同時に感染症予防等の観点からも下水施設の充実の重要性は高まっている。事業の早期に効率的・効果的な実施に努めるべきである。①令和4年度までに全ての都道府県において下水道事業に係る広域化・共同化計画を策定することを目標にしているが、政策評価の事前分析での汚水の処理に関する事業目標（26番.27番）は令和2年度で目標値達成を目指しており、事業そのものの終了年度は3年度になっている。進行が遅すぎないか　②1者応募となっているが他に競争性を確保する手段はないのか　③　共同提案体等任意団体はその事態の透明性促進（責任、分配等の開示）　④　計画策定は成果指標ではなく、活動指標とすべきではないのか（成果目標としては、例えば、広域化・共同化・ITCの実際の活用による　下水関連予算の削減や施設能力の向上実績等がある）も検討の上、引き続き推進頂きたい。</t>
    <phoneticPr fontId="4"/>
  </si>
  <si>
    <t>広域化・共同化やＩＣＴ活用による下水道リノベーションの社会実装を達成するため、日々進歩する最新技術についてもフォローアップするなど、引き続き、効果的な事業の実施に努めるとともに、一社応札となっていることから、その原因を分析するなど、競争性の確保に努めるべき。</t>
    <phoneticPr fontId="4"/>
  </si>
  <si>
    <t>今年度が最終事業年度となるが、下水道事業におけるエネルギー最適化に向けて、省エネ・創エネに資する取り組みを進めていくことは引き続き重要な課題でる。達成度の一層の向上を目指して運営して頂きたい。①一者応募となっているので慎重な運営に留意すること　②　活動指標としてマニュアルの作成件数を挙げているが、そのマニュアルに基づく実施件数や質問件数等もとれないかということもご検討頂きたい。　　</t>
    <phoneticPr fontId="4"/>
  </si>
  <si>
    <t>下水処理場におけるエネルギー最適化に向けて、効果的な省エネ手法や、最適な水処理方式・汚泥処理方式について調査・分析を行た成果を普及させることができるよう、出口を見据えつつ、事業の効果的・効率的な実施に努めるべき。</t>
    <phoneticPr fontId="4"/>
  </si>
  <si>
    <t>今年度が最終事業年度なるが、地方公共団体の経営基盤強化に向けて必要な知見を有する人材を育成することは重要である。①　1者応札であることを踏まえた効率的・効果的な実施を心掛けること　②　成果指標として公営企業会計の導入を挙げているが　人材育成の成果として　より適正な指標がないかということもご検討いただきたい。</t>
    <phoneticPr fontId="4"/>
  </si>
  <si>
    <t>効率的な下水道事業の運営に必要な知見や取組事例等をとりまとめ、そのノウハウを全国に普及するという出口を見据えつつ、事業の効果的・効率的な実施に努めるべき。</t>
    <phoneticPr fontId="4"/>
  </si>
  <si>
    <t>気候変動の影響が巨大になっており、激甚な水害が発生した地域等において機動的に防災・減災対策を実施することは本省の最も重要なミッションの一つである。2018年以降アウトカム指標を検証した痕跡がないが、現実に発生した災害に対処できるように河川の改修方針を都度改善し、補助対象の自治体も含めてリソースを確保して引き続き確実に執行する必要がある。なお、モグラたたきにならないよう、中長期的に対応できるよう避難所はもとより局の壁を超えて居住誘導区域を含む都市計画にもフィードバックして結果としての国民の安全確保を目指すようにご検討頂きたい。</t>
    <phoneticPr fontId="4"/>
  </si>
  <si>
    <t>気候変動等により自然災害が増加する中で民間の技術者や、災害対応に豊富な知見を有する経験者をTEC-FORCEとして活用することは国民の安全確保のため重要な施策であり、引き続き推進して頂きたい。①　　応札者が共同体であるが、その内容（責任・分配等）の開示すること　②　成果指標を4年後に測定することになっているが、活動指標としても候補人材の名簿登載人数を逐次成果を測定すること　③　人材配備の地域的評価（リソースの少ないところへの重点配備）や　政策評価で掲げている試行的実施の効果も成果指標に含めること　もご検討頂きたい。</t>
    <phoneticPr fontId="4"/>
  </si>
  <si>
    <t>気候変動に伴い水災害が頻発・激甚化していることから、引き続き、事業の効果的・効率的な実施に努めるとともに、一社応札となっていることから、その原因を分析するなど、競争性の確保に努めるべき。</t>
    <phoneticPr fontId="4"/>
  </si>
  <si>
    <t>今年度が最終事業年度となるが、全国で火山活動が活発化しており、火山災害発生への懸念が拡大する中で、遠隔操作技術等を活用して、立入りが困難な地域における降灰分布等を把握する手法や機器の仕様等を検討するこの事業の意義は大きい。事業の効果的な執行のために、①　成果の測定を2年ごとではなく毎年実施　②　検討会も遠隔会議装置を用いて頻度を上げる　③　応札者が共同体だが、その責任・成果配分等が国民から見えやすくすること等もご検討いただきたい。</t>
    <phoneticPr fontId="4"/>
  </si>
  <si>
    <t>最新技術等を利用した機器等の技術特性を整理し、既存の手法と併せて降灰状況調査に活用する手法をとりまとめた上で、今後、実際にどのように活かしていくのかといった出口を見据えつつ、事業の効果的・効率的な実施に努めるべき。</t>
    <phoneticPr fontId="4"/>
  </si>
  <si>
    <t>今年度が最終事業年度となるが、気候変動による自然災害の脅威が高まる中で都道府県が行う高潮特別警戒水位の設定を促進し、高潮による災害の防止・減災を推進することは国民の安全確保上重要である。令和2年度には予定通り迅速に事業を完了すべく執行して頂きたい。①成果指標、活動指標ともに事業の進捗が分かりにくい。本件にする要件を満たしたハザードマップの作製比率等も活動指標に入れてもよいのではないか。②　発注先は災害対策のプロのようだが、1者応札となっているため、より効果的運営を心掛けること　③　単にHP等に情報設定結果を開示するだけでなく、その意味や危険地域の一般国民がとるべき具体的対策等の効果的周知（SNSやメディアへの拡散）等すること　④　③の根本的対策として局の壁を越えて避難所や居住誘導区域の設定・移動等の都市計画への進言もご検討頂きたい。　　</t>
    <phoneticPr fontId="4"/>
  </si>
  <si>
    <t>高潮特別警戒水位の検討方法を整理し、高潮特別警戒水位を設定するための手引きをとりまとめた上で、今後、都道府県が行う高潮特別警戒水位の設定を促進するといった出口を見据えつつ、事業の効果的・効率的な実施に努めるべき。</t>
    <phoneticPr fontId="4"/>
  </si>
  <si>
    <t>我が国の優秀な水資源開発及び下水道関連技術を輸出し、我が国の事業者の海外展開を促進するのは良いアイディアである。グルーバル化する感染症を考慮しても重要性は高まっている。困難な時期だがオンライン会議等方法を工夫し、相手国のニーズに対応して活動指標を確保できるように執行して頂きたい。その為には、ノウハウが集中していたとしても1者応札は当然ではないと思われるので、現地に拠点を有する民間企業の参加を促すほか、常に競争性・効率性を確保すべくモニターすべきである。</t>
    <phoneticPr fontId="4"/>
  </si>
  <si>
    <t>我が国の水資源開発及び下水道に関する知見やノウハウの海外展開に資するよう、対象国のニーズを踏まえた我が国の強みの具体的なアピールなど、効果的な情報発信に努めるとともに、一社応札となっていることから、その原因を分析するなど、競争性の確保に努めるべき。</t>
    <phoneticPr fontId="4"/>
  </si>
  <si>
    <t>引き続き、事業効果の早期発現の観点から、公開期日が設定されている公園について重点的な予算配分を行うとともに、公園利用者の安全・安心の確保のために、公園施設の老朽化対策等について取り組みつつ、開園面積増加に伴う維持管理費増大の抑制に努めるべき。</t>
    <phoneticPr fontId="4"/>
  </si>
  <si>
    <t>明日香村基本方針及び第５次明日香村整備計画に基づき、引き続き効果的な事業実施に取り組むべき。</t>
    <phoneticPr fontId="4"/>
  </si>
  <si>
    <t>都市緑化の推進等による地球温暖化対策を促進する観点から、都市緑化による吸収量を適切に把握・算出するためのデータの作成及びその精度向上のための各種調査及び検討を行うべき。</t>
    <phoneticPr fontId="4"/>
  </si>
  <si>
    <t>本事業の活用を促進するため、地方公共団体や民間事業者等に対し優良事例の横展開など、より効果的な情報提供のあり方を検討するべき。また今後は官民連携による帰宅困難者対策の促進にも力を入れて取り組むべき。</t>
    <phoneticPr fontId="4"/>
  </si>
  <si>
    <t>引き続き、都市の防災性・安全性向上に資する有用性の高い調査を実施し、直面する課題の分析等を的確に行うべき。</t>
    <phoneticPr fontId="4"/>
  </si>
  <si>
    <t>令和元年度をもって事業終了。今後、同様の事業を実施する場合にも、施策目標等をしっかりと検証し、確実な予算の執行に努め、効果的に事業を遂行するべき。</t>
    <phoneticPr fontId="4"/>
  </si>
  <si>
    <t>引き続き、緊急性や必要性に応じて、事業実施箇所の優先度を定めるとともに、感染症対策などの時代の社会的要請に即した要件となるように見直しも含めて検討すべき。</t>
    <phoneticPr fontId="4"/>
  </si>
  <si>
    <t>コーディネート業務に係る効果的な分析手法の検討を早急に進め、より政策効果の高い事業の推進に努めるべき。</t>
    <phoneticPr fontId="4"/>
  </si>
  <si>
    <t>昨年度の公開プロセスでの指摘を踏まえた制度拡充を通じ、事業の積極的な活用をより一層促すべき。</t>
    <phoneticPr fontId="4"/>
  </si>
  <si>
    <t>都市の計画的な整備を推進するため、各事業の政策目的に照らし、必要性、優先度を重視して効率的な貸付を行うべき。</t>
    <phoneticPr fontId="4"/>
  </si>
  <si>
    <t>ＯＥＣＤが行う都市問題調査について、我が国が直面する課題（土地利用ガバナンス）が盛り込まれるよう、引き続き働きかけを行うべき。</t>
    <phoneticPr fontId="4"/>
  </si>
  <si>
    <t>令和２年度の制度拡充を踏まえ、事前移転も含めた適切な事業選択がなされるよう、地方公共団体に対し積極的な働きかけを行うべき。</t>
    <phoneticPr fontId="4"/>
  </si>
  <si>
    <t>引き続き、独立行政法人や民間事業者と連携して事業を推進しつつ、我が国の民間企業の海外でのビジネス機会の拡大、国内向けの企業誘致や国際会議の誘致等にも活用できるように取り組むべき。</t>
    <phoneticPr fontId="4"/>
  </si>
  <si>
    <t>集約都市構造の実現を図る観点から、重要性・緊急性などをより一層精査したうえで調査を実施すべき。</t>
    <phoneticPr fontId="4"/>
  </si>
  <si>
    <t>都市再生特別措置法の改正を踏まえ、地方公共団体への制度の周知や優良事例の横展開などを通じ事業の積極的な活用を促進するべき。</t>
    <phoneticPr fontId="4"/>
  </si>
  <si>
    <t>引き続き、実証調査で得られた技術やノウハウの活用及び課題の分析により、「スマートシティ」の全国への横展開を推進すべき。</t>
    <phoneticPr fontId="4"/>
  </si>
  <si>
    <t>都市における公共交通の改善と併せて、利用者の円滑な移動や滞在空間の確保も検討するべき。</t>
    <phoneticPr fontId="4"/>
  </si>
  <si>
    <t>引き続き、地方公共団体や、大学及び研究機関等が抱える都市集約化等の政策課題に対応可能なデータ活用基盤の構築に努めるべき。</t>
    <phoneticPr fontId="4"/>
  </si>
  <si>
    <t>引き続き、我が国の大都市における都市政策上の課題を踏まえつつ、調査内容の重点化を図るべき。</t>
    <phoneticPr fontId="4"/>
  </si>
  <si>
    <t>自然災害が頻発化・激甚化する中、今後は地震対策だけでなく水害対策などにも対応した防災公園の整備を推進するべき。</t>
    <phoneticPr fontId="4"/>
  </si>
  <si>
    <t>事業を実施した地下街の数および防災対策が完了した地下街の来街者数が目標値に達するよう、引き続き努めて欲しい。活動指標の地下街防災推進計画の策定に着手した地下街の数が、平成29年度は42件と多いが、平成30年度、令和元年度はそれぞれ4件、3件と少ない。その理由や改善の方向性が示されているが、関係者が理解しやすく情報をまとめ、コスト削減、効率化が進むような情報共有を検討していただきたい。</t>
    <phoneticPr fontId="4"/>
  </si>
  <si>
    <t>地下街防災推進計画の策定に着手した地下街の数を増やすため、取り組みが進むような情報共有のあり方を検討するべき。併せて、一時避難場所として利用されることから感染症対策も検討するべき。</t>
    <phoneticPr fontId="4"/>
  </si>
  <si>
    <t>自然災害が多発する中、防災公園等の整備は優先度の高い事業と判断される。平成29年度、30年度の目標値が10万人だが、令和元年度はその2倍の20万人と既に令和5年度までの目標値（約20万人分の避難地を確保）を達成している。一方で、令和元年度の単位当たりコストが前年の2倍以上となっているが、効率的な事業の推進に努めていただきたい。近年、豪雨が頻発しており、震災対策だけでなく水害対策も重要になっている。浸水想定区域の避難所や防災公園等の調査・整備を行えば、より防災機能が高まるのではないか。</t>
    <phoneticPr fontId="4"/>
  </si>
  <si>
    <t>成果目標と成果実績に大きな乖離があることから、予算の適切な執行だけでなく、調査の必要性も含めて抜本的な見直しを検討するべき。</t>
    <phoneticPr fontId="4"/>
  </si>
  <si>
    <t>プロジェクションマッピング等はまちの活性化や都市の魅力向上に資すると思うが、優先度の高い事業とは言えないのではないか。国が全国規模で事例を調査、分析することは妥当であるが、取りまとめた結果や国が定めた法、ガイドライン等を効果的に周知、共有する取り組みを進めれば、より多くの成果が期待できるのではないか。</t>
    <phoneticPr fontId="4"/>
  </si>
  <si>
    <t>地価は本事業のアウトカム指標として適切ではないのではないか。令和7年度までに公示地価を平成24年度比で100%増加させるという成果目標には疑問がある。本事業が地価変動に対して有意に影響を与えるとは考えにくい。世界の都市総合ランキングの目標を平均20位以内と設定しているが、平成29年度から令和元年度にかけて22位から24.7位へと低下している。本事業は予算規模が大きく、効果的で効率的な事業となるように努めていただきたい。</t>
    <phoneticPr fontId="4"/>
  </si>
  <si>
    <t>アウトカム指標について、より適切な指標の設定を検討するべき。</t>
    <phoneticPr fontId="4"/>
  </si>
  <si>
    <t>令和2年度は、新型コロナウィルス対策でテレワークが大幅に進展している。この機を逃さず、調査結果の効果的な情報公開、書面や押印の削減といった他の取り組みとの連携等を通じて、一層の成果を引き出すように、事業を進めていただきたい。</t>
    <phoneticPr fontId="4"/>
  </si>
  <si>
    <t>新型コロナウイルス対策としてテレワークが急速に普及したことを踏まえたより効果的な調査を行うべき。また、引き続き関係省庁との適切な役割分担に基づいて予算の適切な執行に努めるべき。</t>
    <phoneticPr fontId="4"/>
  </si>
  <si>
    <t>概ね順調な成果が見られる。しかし、アウトカム指標が曖昧で、実績を適切に判断することが困難である。新型コロナウィルスにより、令和2年度の成果目標の達成は難しいのではないか。繰越額が大きい理由として、新型コロナウィルスの影響を記載しているが、平成30年度に繰越額が大きくなった理由にならない。効率的で効果的に事業を進めていただきたい。</t>
    <phoneticPr fontId="4"/>
  </si>
  <si>
    <t>成果指標は「庭園間交流連携促進計画」に位置づけられた庭園数とするよりも、成果目標に合わせて、「庭園間交流連携促進計画」に基づき庭園間で連携の取組を開始した庭園数とする方が適切ではないか。成果実績の達成度が77％であること等から、目標に近い実績を達成したとは言えないのではないか。地域内の庭園等をネットワーク化するだけでなく、効率的で効果的な情報共有、魅力的な情報発信等に取り組み、より多くの成果を引き出せるよう、努めていただきたい。</t>
    <phoneticPr fontId="4"/>
  </si>
  <si>
    <t>令和元年度の成果目標と成果実績にやや乖離があることから、目標達成に向け、より効果的な周知のあり方を検討するべき。また、庭園等をネットワーク化するだけでなく、真に地域活性化や賑わいの創出につながるよう調査や支援のあり方を抜本的に見直すべき。</t>
    <phoneticPr fontId="4"/>
  </si>
  <si>
    <t>引き続き、コスト縮減など事業の効率性・実効性の向上に努めるとともに、地域が進めるプロジェクト等との連携によりストック効果の早期実現に努めるべき。</t>
    <phoneticPr fontId="4"/>
  </si>
  <si>
    <t>引き続き、低コスト手法の活用などコスト縮減に努めるとともに、電線管理者や地方公共団体等との円滑な連携・調整により事業の効率的・効果的な実施に努めるべき。</t>
    <phoneticPr fontId="4"/>
  </si>
  <si>
    <t>調査成果を効果的に整理し、無電柱化を迅速かつ低コストで実施するため、ガイドラインの活用に向けた効果的な周知・普及に努めるべき。</t>
    <phoneticPr fontId="4"/>
  </si>
  <si>
    <t>道路の立体的利用を巡る多様なニーズに応えられるよう、本事業の成果である手引きの普及等に努め、制度の活用を促進していくべき。</t>
    <phoneticPr fontId="4"/>
  </si>
  <si>
    <t>公開プロセスにおける外部有識者の意見も踏まえ、引き続き地域や関係機関との円滑な調整を図りつつ、効率的・効果的な実施に努めるべき。</t>
    <phoneticPr fontId="4"/>
  </si>
  <si>
    <t>引き続き、地域の実情等を踏まえながら、コスト縮減や運用の工夫等により、効率的な実施に努めるべき。</t>
    <phoneticPr fontId="4"/>
  </si>
  <si>
    <t>予防保全を前提としたメンテナンスサイクルの定着に努めつつ、コスト縮減や長寿命化の取組により、引き続き、効率的・効果的な執行に努めるべき。</t>
    <phoneticPr fontId="4"/>
  </si>
  <si>
    <t>限られた予算の中で、事業実施の施策効果を高めるため、交付金の個別補助化をさらに進めること。</t>
    <phoneticPr fontId="4"/>
  </si>
  <si>
    <t>引き続き、高速道路の整備の効果的・効率的な実施やスマートインターチェンジの整備により、道路交通の円滑化の向上に努めるべき。</t>
    <phoneticPr fontId="4"/>
  </si>
  <si>
    <t>引き続き、コスト縮減事例の収集と地方公共団体への周知を図り、コストの縮減に努めるべき。</t>
    <phoneticPr fontId="4"/>
  </si>
  <si>
    <t>本事業の成果を活かし、新たな特車通行制度の活用に向けた検討を行うとともに、特車許可の迅速化に取り組まれたい。</t>
    <phoneticPr fontId="4"/>
  </si>
  <si>
    <t>引き続き、過去の災害対応の事例を踏まえつつ、事業期間の短縮やコスト縮減など効率的な事業実施に努めるべき。</t>
    <phoneticPr fontId="4"/>
  </si>
  <si>
    <t>我が国の道路技術の国際展開に資するよう、道路関係国際機関との連携や諸外国の最新技術・知見等の収集とその成果の共有を図るなど、実効性ある取組に努めるべき。</t>
    <phoneticPr fontId="4"/>
  </si>
  <si>
    <t>外部有識者の所見にもある成果実績についての分析も踏まえつつ、地方版自転車活用推進計画の策定を推進されたい。</t>
    <phoneticPr fontId="4"/>
  </si>
  <si>
    <t>予算額／ガイドライン作成数を単位あたりコストとすることには疑問がある。改善の方向性において指摘があるが、応募者が1者であったことについては検討、改善が必要である。本事業の成果を分かりやすく整理、周知することで、効率的で効果的な事業となるように努めていただきたい。</t>
    <phoneticPr fontId="4"/>
  </si>
  <si>
    <t>単位当たりコストの適切な設定など、取組状況を評価するための手法を検討するとともに、本事業の成果を効果的に周知し、無電中化の推進に努められたい。</t>
    <phoneticPr fontId="4"/>
  </si>
  <si>
    <t>仕様確認テーマ数を活動実績とすることは適切なのだろうか。単位当たりコストが令和元年度から令和2年度（見込）にかけて増加している。効率的に事業を進めていただきたい。また、仕様確認や現場試行の結果を分かりやすく整理、周知する等して、本事業の成果が十分に活用され、生産性が向上するように努めていただきたい。</t>
    <phoneticPr fontId="4"/>
  </si>
  <si>
    <t>技術の仕様確認や現場試行の結果を適切に整理し、本事業の成果が定期点検等において活用され、現場の生産性が向上するように努めていただきたい。</t>
    <phoneticPr fontId="4"/>
  </si>
  <si>
    <t>アウトカム指標の「道路橋の点検実施率」および「トンネルの点検実施率」の目標値が不明だが、設定した方がよいのではないか。新型コロナウィルスの影響でオンライン会議の活用が普及した。講習会においてもオンライン会議ツールを工夫して活用すれば、費用対効果の高い結果を得られるのではないか。ご検討いただきたい。</t>
    <phoneticPr fontId="4"/>
  </si>
  <si>
    <t>アウトカム指標の中間目標年度の目標値の設定について検討されたい。また、コロナ禍の中で研修を実施するに当たっては、講習へのオンライン会議の導入など、より効果的な手法を活用されたい。</t>
    <phoneticPr fontId="4"/>
  </si>
  <si>
    <t>令和3年度に行動計画を9件策定することが成果目標とされているが、策定した行動計画を広く周知し、効果的に使われるように努めていただきたい。降雪等の情報を効果的に発信すれば、より多くの成果が得られるのではないか。情報提供の方法を工夫していただきたい。</t>
    <phoneticPr fontId="4"/>
  </si>
  <si>
    <t>道路斜面や盛土などの要対策箇所の対策率は上がっているが、事例集の作成のほか、効果的に情報を周知して、成果が十分に活用されるように事業を進められたい。</t>
    <phoneticPr fontId="4"/>
  </si>
  <si>
    <t>平成30年度までの実績から概ね順調な成果を出されているが、新型コロナウィルス等の影響により令和2年度の最終成果目標の達成が危ぶまれる。震災の危険性に加え、近年は豪雨による災害が頻発している。事例集を作成するだけでなく、効果的に情報を周知して、成果が十分に活用されるように事業を進めていただきたい。</t>
    <phoneticPr fontId="4"/>
  </si>
  <si>
    <t>成果目標の「道路利用に係る費用負担のあり方の検討自治体等数」が令和2年度まで2件と設定されている。本事業で調査した結果を分かりやすく整理し、効果的に情報発信する等して、多くの自治体や関係者に十分に活用されるように努めていただきたい。</t>
    <phoneticPr fontId="4"/>
  </si>
  <si>
    <t>環境負荷軽減・混雑緩和・道路の維持管理等の道路利用のあり方の検討に資するよう、事業の成果を効果的に整理し、自治体等に十分に活用される調査となるよう努められたい。</t>
    <phoneticPr fontId="4"/>
  </si>
  <si>
    <t>アウトカム指標である「国土交通省ホームページ「土地白書」へのアクセス件数」が平成29年度から令和元年度にかけて大きく減少傾向にある理由を追記おねがいします。</t>
  </si>
  <si>
    <t>アウトカム指標である「国土交通省ホームページ「土地白書」へのアクセス件数」が増加するように、国民の興味を引けるように土地白書のテーマ設定、構成等について十分に工夫を行うこと。</t>
  </si>
  <si>
    <t>予算の成果を測るためには、セミナー参加人数やマッチング件数などをアウトプット指標として設定すべきと考えられる。</t>
    <phoneticPr fontId="4"/>
  </si>
  <si>
    <t>アウトプット指標としてセミナー参加人数（参加企業数）やセミナーを通じたマッチング件数を設定できないか検討を行うこと。</t>
    <phoneticPr fontId="4"/>
  </si>
  <si>
    <t>ミッション団を派遣した国における建設請負売上高をKPIとして追加設定する必要があると考えます。
1社応募となっている案件については、公募前意見交換等を積極的に行い、競争環境を醸成する必要があると考えます。</t>
    <phoneticPr fontId="4"/>
  </si>
  <si>
    <t>アウトカムとして「相手国政府と連携したPPPプロジェクトの組成支援やミッション団の派遣等による我が国中堅・中小建設企業の海外進出支援」でどのくらいのプロジェクトが組成されたかを設定できないか検討すること。</t>
    <phoneticPr fontId="4"/>
  </si>
  <si>
    <t>オンライン認定に向けた取り組みについて、システム開発費を掛ける代わりに、どのような費用がどの程度削減可能なのか、あるは成果がより向上するのか、などシステム導入の必要性を追記おねがいします。
1社入札に関しては、公募前の意見交換を行うなど改善努力をお願いします。</t>
    <phoneticPr fontId="4"/>
  </si>
  <si>
    <t>事業概要の記載が抽象的すぎるので、具体的に何を行っているのかわかるように記載を改めること。また、「令和3年度まで雇用契約との乖離に関する相談件数0件を維持する。」とのアウトカムについては現状維持を目標とするようなものではなく、改善を示せるアウトカム目標に設定しなおせないか検討を行うこと。</t>
    <phoneticPr fontId="4"/>
  </si>
  <si>
    <t>効果的・効率的な事業の執行に努め、着実な成果が上げられるよう取り組まれたい。</t>
    <phoneticPr fontId="4"/>
  </si>
  <si>
    <t>外部有識者の所見も踏まえ、一者応札となっている契約については、更なる原因の分析を行い、改善に向けて努められたい。</t>
    <phoneticPr fontId="4"/>
  </si>
  <si>
    <t>南海トラフ地震や首都直下地震などの大規模地震の発生が懸念されるもとで、官庁施設の耐震性を確保することは、発災時の来訪者・職員等の安全の確保のみならず、災害への迅速な対応を確保するうえでも重要な課題である。本事業については高い執行率が確保されているが、令和２年度は本事業を通じた耐震化率の向上に係る目標最終年度に当たっており、引き続き着実な事業の推進が望まれる。事業の実施に当たっては明確な優先順位のもとでメリハリのある事業実施が求められるとともに、入札における高い透明性・競争性を確保していくことが引き続き求められる。多くの業務の発注において十分な競争性が確保さる形で適切な実施が確保されているが、一部の事業においては入札者数（応募者数）が１となっている事例がみられることから、その原因を確認し、競争性の確保に向けた改善の努力が引き続きなされていくことが求められる。</t>
    <phoneticPr fontId="4"/>
  </si>
  <si>
    <t>外部有識者の所見を踏まえ、一者応札となっている契約については、更なる原因の分析を行い、改善に向けて努められたい。</t>
    <phoneticPr fontId="4"/>
  </si>
  <si>
    <t xml:space="preserve">官庁施設の効率的な整備・保全を確保し、利便性・安全性の高い官庁施設の運営を確保していくことは、官庁営繕の重要な使命である。本事業はこの使命の達成に向けて、官庁施設情報管理システム等を活用し、官庁施設の保全状況の把握・分析や保全業務に対する技術的な指導・支援等を行うことを具体的な内容とする事業であり、事業の実施に当たっては、事業の質の確保にも十分に留意しつつ、業務の遂行に求められる技術力を有する者を適切に選定することが求められる。こうしたもとで、事業の委託先等の選定にあたっては、入札情報の適時適切な発信等を通じて入札契約の透明性・競争性を適切に確保することが要請されるが、支出先の上位10者に対応する業務の入札状況をみると、入札者数（応募者数）が１ないし２となっていることから、その原因を確認し、競争性の確保に向けた改善を行っていくことが引き続き求められる。  </t>
    <phoneticPr fontId="4"/>
  </si>
  <si>
    <t>目標年度内までに、成果目標が達成できるよう、効果的・効率的な事業の執行に努め、着実な成果が上げられるよう取り組まれたい。</t>
    <phoneticPr fontId="4"/>
  </si>
  <si>
    <t>一者応募については、さらなる原因の分析を行い、改善に向けて取り組まれたい。</t>
    <phoneticPr fontId="4"/>
  </si>
  <si>
    <t>一者応募については、原因の分析を行い、改善に向けて取り組まれたい。</t>
    <phoneticPr fontId="4"/>
  </si>
  <si>
    <t>一者応募については、更なる原因の分析を行い、改善に向けて取り組まれたい。</t>
    <phoneticPr fontId="4"/>
  </si>
  <si>
    <t>一者応募について、額の大きい契約で一者応募となっているものが多く、更なる原因の分析を行い、抜本的な改善に向けて取り組まれたい。</t>
    <phoneticPr fontId="4"/>
  </si>
  <si>
    <t>コスト削減に努めながら、効果的・効率的な事業の実施に取り組まれたい。また、一者応募については、さらなる原因の分析を行い、改善に向けて取り組まれたい</t>
    <phoneticPr fontId="4"/>
  </si>
  <si>
    <t>コスト削減に努めながら、効果的・効率的な事業の実施に取り組まれたい。また、一者応募については、さらなる原因の分析を行い、改善に向けて取り組まれたい。</t>
    <phoneticPr fontId="4"/>
  </si>
  <si>
    <t>外部有識者の所見も踏まえ、効果的・効率的な事業の執行に努め、着実な成果が挙げられるよう取り組まれたい。また、一者応募については、更なる原因の分析を行い、改善に向けて取り組まれたい。</t>
    <phoneticPr fontId="4"/>
  </si>
  <si>
    <t>一者応札については、更なる原因の分析を行い、改善に向けて取り組まれたい。</t>
    <phoneticPr fontId="4"/>
  </si>
  <si>
    <t>コスト削減に努めながら、効果的・効率的な事業の実施に取り組まれたい。一者応札については、更なる原因の分析を行い、改善に向けて取り組まれたい。</t>
    <phoneticPr fontId="4"/>
  </si>
  <si>
    <t>平成28年３月付「北海道開発総合計画」を基礎として進められていると理解しました。既に4年ほど前の計画であること、現状（国内外の移動が制限されている現状）に照らして当該計画の方針がいまなお適切なのか不明であることを踏まえ、情勢変化に伴って優先度を慎重にご検討いただければと存じます。なお、政策評価の事前分析表40を拝見する限り、本事業(448）、北海道開発事業（449）、北海道開発計画推進等経費（450）の間で、どのように範囲を画しているのか、判断の整合性が図られているのかは明らかではないように思われた。根拠法（北海道開発法）が古く、条文数が極めて少ないこともあり難しさはあるのかもしれませんが、重複がありうるのであれば適切な範囲確定、相互調整を図る必要があろうかと存じます。</t>
    <phoneticPr fontId="4"/>
  </si>
  <si>
    <t>外部有識者の所見も踏まえ、各事業の範囲の整合性を考えられたい。また、一者応募については、更なる原因の分析を行い、改善に向けて取り組まれたい。</t>
    <phoneticPr fontId="4"/>
  </si>
  <si>
    <t>北海道開発局のウェブ掲載の各北海道開発調査に関する基礎資料収集等の外部委託費と理解しましたが、その成果（アウトカム）をアクセス数で図る理由にあまり得心がいっておりません。当該調査が有用であったかどうかは、調査結果に基づいて具体的な開発・ビジネス機会拡大に繋がったかという視点で考えるべきもののように思われます。なお、政策評価の事前分析表40を拝見する限り、本事業(450）、北海道開発事業（449）、北海道特定特別総合開発事業推進費（448）の間で、どのように範囲を画しているのか、判断の整合性が図られているのかは明らかではないように思われました。根拠法（北海道開発法）が古く、条文数が極めて少ないこともあり難しさはあるのかもしれませんが、重複がありうるのであれば適切な範囲確定、相互調整を図る必要があろうかと存じます。</t>
    <phoneticPr fontId="4"/>
  </si>
  <si>
    <t>外部有識者の所見も踏まえ、アウトカム指標について、より適切な指標を設定できないか、また目標達成のために何をすべきか検討されたい。また、一者応募については、更なる原因を分析し、改善に向けて取り組まれたい。</t>
    <phoneticPr fontId="4"/>
  </si>
  <si>
    <t>本事業は令和元年度で事業完了に伴い終了。事業の成果が有効活用されるよう努められたい。</t>
    <phoneticPr fontId="4"/>
  </si>
  <si>
    <t>効果的・効率的な事業の執行に努め、着実な成果が挙げられるよう取り組まれたい。</t>
    <phoneticPr fontId="4"/>
  </si>
  <si>
    <t>多くの案件について一者応札となっていることから、更なる原因の分析を行い、改善に向けて取り組まれたい。</t>
    <phoneticPr fontId="4"/>
  </si>
  <si>
    <t>多くの案件について、一者応募となっていることから、原因の分析を行い、競争性・透明性の確保のために、改善に向けて取り組まれたい。</t>
    <phoneticPr fontId="4"/>
  </si>
  <si>
    <t xml:space="preserve">インフラの適切な整備、維持管理・更新に向けて建設現場における作業の省略化・効率化を進めていくことは喫緊の課題であり、本研究はコンクリート工における省力化・効率化の実現に向けて、プレキャスト部材の活用や材料調達から現場施工に至るサプライチェーンマネジメントの導入を促進するための技術開発を推進するものである。本事業については、外部有識者による評価委員会の事前評価を経て、事業が実施されている。発注においては随意契約（企画競争）による方法がとられており、落札率が100％となっているが、発注方法の工夫などにより引き続き競争性の確保に努め、効率的な事業の執行を確保していくことが求められる。 </t>
    <phoneticPr fontId="4"/>
  </si>
  <si>
    <t>外部有識者の所見も踏まえ、一者応募については、原因を分析し、発注方法の工夫などにより引き続き競争性の確保に努め、効率的な事業の執行を確保していくよう努められたい。</t>
    <phoneticPr fontId="4"/>
  </si>
  <si>
    <t xml:space="preserve">社会資本整備総合交付金については「経済財政運営と改革の基本方針 2016」 において「交付金事業については、一定の線引きを行った上で費用対効果の算出の要件化等により、より効果的な取組を促す」こととされたことを踏まえて、政策効果の「見える化」に向けた取り組みが進められてきたところであり、その十分な進展はこのレビューシートの記載事項からも見て取ることができる。本事業は、その趣旨からすると、各交付対象事業の実施については地方公共団体等の創意工夫に委ねられるべきものであるが、国の資金を活用して事業が実施されるものであるという性格を踏まえると、 それぞれの事業の成果については各種の評価指標をもとに明確な確認が可能となるよう制度の運営にあたって常に配慮していくことが求められる。また、資金配分においては「社会資本整備総合交付金、防災・安全交付金における配分の考え方」を通じて配分の考え方と整備計画の目標例などが示されており、これらに即して引き続き着実な実施が求められる。予算が限られる中で効率的な事業の実施を確保していくためには、採択された事業の進捗状況や成果を適切に把握するとともに、優先度の高い計画・事業に対して十分な支援ができるよう制度の点検を行い、必要に応じて改善策を講じていくことが求められる。 各自治体がホームページにおいて公表している各事業の整備計画や事業評価の情報について、一元的に閲覧をすることが可能となるよう、国土交通省のホームページにおいて公表元の情報へのリンクの一覧を掲載するなど、「見える化」の一層の促進に向けた取り組みについても検討していくことが望まれる。             </t>
    <phoneticPr fontId="4"/>
  </si>
  <si>
    <t>外部有識者の所見も踏まえ、「見える化」の一層の促進も行いながら、優先度の高い事業・計画に対して十分な支援ができるよう、引き続き必要な改善策を検討し、対策を講じられたい。</t>
    <phoneticPr fontId="4"/>
  </si>
  <si>
    <t xml:space="preserve">防災・安全交付金は、国民の生命財産と暮らしを守るためのインフラの再構築や生活空間の安全確保のための環境整備を実施するために、各自治体が作成した社会資本総合整備計画（防安交）に基づいて実施される各種の事業の実施を、総合的・一体的に支援するための交付金であり、各自治体の創意工夫を活かしつつ、着実な事業実施を確保していくことが求められている。交付金事業については「経済財政運営と改革の基本方針 2016」 において「一定の線引きを行った上で費用対効果の算出の要件化等により、より効果的な取組を促す」こととされたことを踏まえて、政策効果の「見える化」に向けた取り組みが進められてきたところであり、防災・安全交付金におけるその取り組みの十分な進展はこのレビューシートの記載事項からも見て取ることができる。本事業の実施に当たっては、 それぞれの事業の成果について各種の評価指標をもとに明確な確認が可能となるよう常に配慮していくことが求められる。資金配分については「社会資本整備総合交付金、防災・安全交付金における配分の考え方」を通じて配分の考え方と整備計画の目標例などが示されているところであり、これに即する形で引き続き着実な実施が求められる。予算が限られる中で効率的な事業の実施を確保していくためには、採択された事業の進捗状況や成果を適切に把握するとともに、優先度の高い計画・事業に対して十分な支援ができるよう制度の点検を行い、必要に応じて改善策を講じていくことが求められる。 </t>
    <phoneticPr fontId="4"/>
  </si>
  <si>
    <t>外部有識者の所見も踏まえ、優先度の高い事業・計画に対して十分な支援ができるよう、引き続き必要な改善策を検討し、対策を講じられたい。</t>
    <phoneticPr fontId="4"/>
  </si>
  <si>
    <t xml:space="preserve">各都市の実情に応じた適切な管路マネジメントサイクルを構築していくことは、下水道の管理運営において重要な役割を担うことが期待される。本事業はインフラの老朽化への対応に関心が集まる中にあって時宜を得た調査研究であり、その成果は実際の下水道の管理運営にも大いに資するものと期待される。新型コロナウイルス感染症の感染拡大に伴う業務の一時中断を受けて繰り越された研究や業務については、適宜適切な形で適正な執行が確保されていくことが求められる。また、外部有識者による評価委員会において得られた知見も活用しつつ、引き続き効率的・効果的な業務の執行が確保されていくことが望まれる。
"                                                 
                                                </t>
    <phoneticPr fontId="4"/>
  </si>
  <si>
    <t>外部有識者の所見を踏まえ、適宜適切な形で適正な執行が確保されるよう努められたい。なお、本事業は令和２年度に事業完了で終了予定。事業の成果が有効活用されるよう努められたい。</t>
    <phoneticPr fontId="4"/>
  </si>
  <si>
    <t>都市の緑の総量の大幅な減少により、都市環境の改善に寄与する緑の効用が大幅に低下する中、「緑の質」に着目してその多面的な効用を定量的に評価する技術を開発することは、緑地整備を通じた都市環境の改善に大いに資するものと期待される。本事業においては外部有識者による評価委員会において事前評価を受け、国土技術政策総合研究所において実施することが適切な事業であるとの評価を得たうえで実施がなされている。技術開発にあたっては研究成果の利用主体である地方公共団体の意見を踏まえ、実用性の高いものとなることに引き続き留意して取り組んでいくことが求められる。本事業の業務のうち金額が相対的に多いものについては随意契約（企画競争）による発注がなされているが、落札率が100％となっており、この点の適正性も含めて効率的な業務の遂行に向けて引き続き取り組んでいくことが求められる。</t>
    <phoneticPr fontId="4"/>
  </si>
  <si>
    <t>外部有識者の所見も踏まえ、、契約形態の適正性について検討されたい。なお、本事業は令和２年度で事業完了に伴い終了予定。事業の成果が有効活用されるよう努められたい。</t>
    <phoneticPr fontId="4"/>
  </si>
  <si>
    <t>本研究は、住宅・建築のバリアフリー効果の「見える化」を実現するための手法を確立することを目的として、住環境における活動のしやすさを、身体活動量を指標としたバリアフリー環境評価プログラムを用いて定量的に把握し、ライフステージに即した居住者の健康維持増進につながる技術の検討を行うものである。本研究の実施に当たっては外部有識者による評価委員会において事前評価を受け、国土技術政策総合研究所において実施することが適切な事業であるとの評価がなされている。本事業の業務のうち金額が相対的に多いものについては随意契約（企画競争）による発注がなされているが、落札率が99％となっており、この点の適正性も含めて効率的な業務の遂行に向けて引き続き取り組んでいくことが求められる。</t>
    <phoneticPr fontId="4"/>
  </si>
  <si>
    <t>外部有識者の所見を踏まえ、一者応札については、原因の分析を行い、改善に向けて努められたい。なお、本事業は令和２年度で終了予定。事業の成果が有効活用されるよう努められたい。</t>
    <phoneticPr fontId="4"/>
  </si>
  <si>
    <t>外部有識者の所見も踏まえ、効果的・効率的な事業の執行に努め、着実な成果が挙げられるよう取り組まれたい。なお、本事業は令和２年で事業完了に伴い終了予定。事業の成果が有効活用されるよう努められたい。</t>
    <phoneticPr fontId="4"/>
  </si>
  <si>
    <t>外部有識者の所見も踏まえ、測定指標のあり方を含め、効果的・効率的な事業の執行に努め、着実な成果が挙げられるよう取り組まれたい。</t>
    <phoneticPr fontId="4"/>
  </si>
  <si>
    <t>外部有識者の所見も踏まえ、手引きのあり方を含め、効果的・効率的な事業の執行に努め、着実な成果が挙げられるよう取り組まれたい。</t>
    <phoneticPr fontId="4"/>
  </si>
  <si>
    <t xml:space="preserve">社会資本整備に関する各種データ・知見の収集・分析やデータベース化とともに、技術政策に関する基礎的な調査・研究等を進めていくことは、社会資本整備に関して将来的に対応が必要となることが予想される課題の解決を図るうえで重要な役割を担うことが期待される。本事業において実施されている業務の内容は多岐にわたるが、いずれの業務の発注においても入札契約の透明性・競争性を適切に確保することが求められるところ、実際の入札の状況をみると、随意契約によるものが大半であり、一般競争入札によるものについても入札者数（応募者数）が１となっている。各業務の個別性が強く、高度な専門性を求められる調査研究などもあることなどから、入札者数（応募者数）が限られることについてはやむを得ない面もあるものと思料されるが、可能な限り競争的な環境のもとで業務の委託などがなされることが望まれることから、引き続き入札の実施に際してさまざまな工夫をしていくことが望まれる。また、調査研究の内容についても、社会情勢の変化や研究ニーズの変化に対応したものとなるよう引き続き不断の点検を行うとともに、調査課題の重点化に努めていくことが求められる。   </t>
    <phoneticPr fontId="4"/>
  </si>
  <si>
    <t>外部有識者の所見も踏まえ、一者応募となったものについて、原因を分析し、改善に向けて取り組むとともに、契約形態の適正性について検討されたい。</t>
    <phoneticPr fontId="4"/>
  </si>
  <si>
    <t xml:space="preserve">研究施設の適切な維持管理のために必要な業務を効率的に運営していくことは、国土技術政策に係る研究の促進を図るうえで重要な役割を担っている。この業務の内容は多岐にわたるが、いずれの業務の発注においても入札契約の透明性・競争性を適切に確保することが求められる。実際の入札の状況をみると、入札者数（応募者数）が１となっているものがみられるが、これらについては必要に応じてその原因を確認し、競争性の確保に努めていくことが望まれる。         </t>
    <phoneticPr fontId="4"/>
  </si>
  <si>
    <t>外部有識者の所見を踏まえ、一者応札となっている契約については、原因のさらなる分析を行い、改善に向けて努められたい。</t>
    <phoneticPr fontId="4"/>
  </si>
  <si>
    <t xml:space="preserve">大規模地震の際に発生が想定される大規模な斜面崩壊について、地形、微地形、地盤条件、地震動特性からその発生を事前に推定するための手法を開発することは、斜面崩壊に対応する適切な対応を確保し、被害を最小化するうえで重要な役割を果たすものと期待される。本事業の業務は専門的な知見と技術を持つ民間企業への委託を通じて実施されているが、いずれも随意契約（企画競争）により実施されており、入札者数（応募者数）はいずれも２となっている。専門性の高い業務であることから多数の事業者による応募を求めることには困難が伴う可能性があるが、引き続き企画競争の実施などにより適切な予算執行に努めていくことが求められる。
"                                                 </t>
    <phoneticPr fontId="4"/>
  </si>
  <si>
    <t>外部有識者の所見を踏まえ、効果的・効率的な事業の執行に努め、着実な成果が挙げられるよう取り組まれたい。なお、本事業は令和２年度で事業完了に伴い終了予定。事業の成果が有効活用されるよう努められたい。</t>
    <phoneticPr fontId="4"/>
  </si>
  <si>
    <t xml:space="preserve">建築物の外装・防水層の長寿命化改修を進めていくうえで、既存RC部材の評価技術の開発を進めていくことは改修サイクルの長期化と建築物のライフサイクルコストの低減を確保していくうえで重要な取り組みである。本事業における契約はいずれも随意契約となっているが、いずれも適切になされているものと判断される。                                                
                                                </t>
    <phoneticPr fontId="4"/>
  </si>
  <si>
    <t>外部有識者の所見を踏まえ、効果的・効率的な事業の執行に努め、着実な成果が挙げられるように取り組まれたい。なお、本事業は令和２年度で事業完了に伴い終了予定。事業の成果が有効活用されるよう努められたい。</t>
    <phoneticPr fontId="4"/>
  </si>
  <si>
    <t xml:space="preserve">本事業は河川の決壊・氾濫に関する適切な情報の提供体制を整備することを通じて、自治体などにおける水防災の強化に大いに資することが期待される。本事業については外部有識者なら成る評価委員会において事前評価を受けたうえで、事業の採択・実施がなされている。実際の契約状況をみると、随意契約
（企画競争）による実施がなされており、入札者数
（応募者数）は１、落札率は99％となっていることから、入札における競争性の確保に向けた取り組みを引き続き進めていくことが望まれる。 </t>
    <phoneticPr fontId="4"/>
  </si>
  <si>
    <t>外部有識者の所見も踏まえ、効果的・効率的な事業の執行に努め、着実な成果が挙げられるよう取り組まれたい。なお、本事業は令和２年度で事業完了に伴い終了予定。事業の成果が有効活用されるよう努められたい。</t>
    <phoneticPr fontId="4"/>
  </si>
  <si>
    <t>外部有識者の所見も踏まえ、効果的・効率的な事業の執行に努め、着実な成果が挙げられるよう取り組まれたい。また、一者応札については、更なる原因の分析を行い、改善に向けて取り組まれたい。なお、本事業は令和２年度で事業完了に伴い終了予定。事業の成果が有効活用されるよう努められたい。</t>
    <phoneticPr fontId="4"/>
  </si>
  <si>
    <t>効果的、効率的な事業の執行に努め、着実な成果が挙げられるよう取り組まれたい。なお、本事業は令和２年度で終了予定。事業の成果が有効活用されるよう努められたい。</t>
    <phoneticPr fontId="4"/>
  </si>
  <si>
    <t>建設現場の安全確保に関する現状分析等が有効に活用されるよう、効果的・効率的な事業執行に努められたい。</t>
    <phoneticPr fontId="4"/>
  </si>
  <si>
    <t>スマートシティ実証調査等の関連事業の成果も踏まえつつ、効率的・効果的な実施に努めるとともに、業務発注にあたって競争性の確保に努めること。</t>
    <phoneticPr fontId="4"/>
  </si>
  <si>
    <t>空き家の管理不全化の予防的対策の効果を定量的に把握する手法の開発等が有効に活用されるよう、効果的・効率的な事業執行に努められたい。</t>
    <phoneticPr fontId="4"/>
  </si>
  <si>
    <t>災害後において居住継続に必要な電力用途の明確化等が有効に活用されるよう、効果的・効率的な事業執行に努められたい。</t>
    <phoneticPr fontId="4"/>
  </si>
  <si>
    <t>非住宅建築物の防火性能を総合的に評価する指標の開発等が有効に活用されるよう、効果的・効率的な事業執行に努められたい。</t>
    <phoneticPr fontId="4"/>
  </si>
  <si>
    <t>調査等を踏まえ、大雨時の下水道管路の施設被害対策に関する技術資料が作成されるよう努められたい。なお、本事業は令和２年度で事業完了に伴い終了予定。事業の成果が有効活用されるよう努められたい。</t>
    <phoneticPr fontId="4"/>
  </si>
  <si>
    <t>降雨履歴の違いによる崩壊生産土砂量の比較・分析や降雨指標及び崩壊生産土砂量の予測手法の提案が着実に行われるよう努められたい。なお、本事業は令和２年度で事業完了に伴い終了予定。事業の成果が有効活用されるよう努められたい。</t>
    <phoneticPr fontId="4"/>
  </si>
  <si>
    <t>内水氾濫後の急傾斜地崩壊対策施設リスク評価に関する実態調査が確実に行われるように努められたい。なお、本事業は令和２年度で事業完了に伴い終了予定。事業の成果が有効活用されるよう努められたい。</t>
    <phoneticPr fontId="4"/>
  </si>
  <si>
    <t>地方公共団体や民間事業者などが幅広く連携することにより、グリーンインフラの取組が進むよう、引き続き事業趣旨を分かりやすく説明しつつ、効果的に事業を実施すべき。</t>
    <phoneticPr fontId="4"/>
  </si>
  <si>
    <t>引き続き先行事例をよく分析したうえで、景観計画の策定をさらに進めるとともに、計画の内容と適合した景観となるよう既存不適各建築物等の是正などについても効果的に実施すべき。</t>
    <phoneticPr fontId="4"/>
  </si>
  <si>
    <t>引き続き「居心地がよく歩きたくなるまちなか」創出のため、物理的な空間作りにとどまらず、官民の幅広い関係者が連携した効果的な事業を実施すべき。</t>
    <phoneticPr fontId="4"/>
  </si>
  <si>
    <t>持続可能で強靱な都市構造への再編を図るため、地方公共団体及び民間事業者等に対し、制度の周知を図るとともに、適切な助言や指導を通じて事業が効果的に行われるようにするべき。</t>
    <phoneticPr fontId="4"/>
  </si>
  <si>
    <t>「居心地がよく歩きたくなるまちなか」創出のため、都市再生推進法人に対し制度の周知を行うとともに、効果的な事業を実施するため民都機構を通じ国として積極的に働きかけるべき。</t>
    <phoneticPr fontId="4"/>
  </si>
  <si>
    <t>引き続き「居心地がよく歩きたくなるまちなか」をはじめとする内外の人材や様々な投資を惹きつける磁力・国際競争力の高い都市の構築に向け、官民が連携した「未来ビジョン」の策定と、その実現に向けた取組を総合的に支援することで、効果が十分に発揮されるように事業を実施すべき。</t>
    <phoneticPr fontId="4"/>
  </si>
  <si>
    <t>今後の全国展開や活用分野の拡大等も見据え、国として適切な助言・指導を行い、各種分野での応用を想定したデジタル基盤としてのモデル構築を推進するべき。</t>
    <phoneticPr fontId="4"/>
  </si>
  <si>
    <t>昨今のコロナ対応を踏まえた道路利用の在り方なども含め、制度設計を意識して効果的に調査検討に取り組まれたい。</t>
    <phoneticPr fontId="4"/>
  </si>
  <si>
    <t>令和２年度の無電中化率２０％という目標に向けて、調査検討段階から短縮手法を普及させるなど工夫して目標達成に向けて取り組まれたい。</t>
    <phoneticPr fontId="4"/>
  </si>
  <si>
    <t>路車連携技術の進展、諸外国や関係業界の動向にも留意しながら、技術基準の策定に向けて検討を進められたい。</t>
    <phoneticPr fontId="4"/>
  </si>
  <si>
    <t>特車の審査・モニタリングのシステム構築に向けて、技術面の課題や関係業界の利害等、調査検討すべき課題は多いと思われるが、新たな制度の構築に向けて有用な調査検討となるよう取り組まれたい。</t>
    <phoneticPr fontId="4"/>
  </si>
  <si>
    <t>今後の維持管理・更新の費用・予算にも影響するものであり、優先順位付け等の判断材料等を的確に分析し、実態や実績を反映したものとなるよう検討されたい。</t>
    <phoneticPr fontId="4"/>
  </si>
  <si>
    <t>ICTやビッグデータを活用することで効率的・効果的な交通安全対策が可能となり意義は大きいと考えられるため、有意義な調査となるよう計画的に取り組まれたい。</t>
    <phoneticPr fontId="4"/>
  </si>
  <si>
    <t>事業概要とアウトカムの関係が不明（隊列走行や民間施設直結スマートICに関する事業が、高速自動車国道の年間交通量にどう寄与するのか不明）だが、事業が効果的なものとなるよう取り組むべき。</t>
    <phoneticPr fontId="4"/>
  </si>
  <si>
    <t>不動産価格に反映すべき環境・社会・ガバナンス（特に社会・ガバナンス）とはそれぞれどのようなものであるかが不明であり、どのように海外事例を調査すれば目的とする成果が得られるのか調査方法などについて慎重に検討すべき。</t>
    <phoneticPr fontId="4"/>
  </si>
  <si>
    <t>ESGについては国際的にもその具体的な中身が明確でない部分も多いと思われるため、調査にあたっては、成果が中途半端なものにならないように調査方法等十分に慎重に検討を行うこと。</t>
    <phoneticPr fontId="4"/>
  </si>
  <si>
    <t>データの活用することで実際に実現できる「より実態に合った、より効果的な施策・事業」が具体的にどのようなものかについてもガイドラインで提示するよう努めること。</t>
    <phoneticPr fontId="4"/>
  </si>
  <si>
    <t>民間事業者の選定にあっては、分野の重複を避け、また、他の利用者にとっても汎用性の高いものとなるよう留意して行うこと。</t>
    <phoneticPr fontId="4"/>
  </si>
  <si>
    <t>DX化によるコストにも配意しつつ、中小の事業者にとっても実現可能でメリットを感じられる検討成果が得られるよう留意して調査を進めること。</t>
    <phoneticPr fontId="4"/>
  </si>
  <si>
    <t>本年度が最終事業年度なっているが、事業のプロセスが活動指標からは判然としない。次期燃費基準を2020年度に確実に策定できるよう着実かつ計画的に進め、プロセスの進行のわかる指標を設けるべき。また、この事業の目的となる成果が事業年度達成後に達成されるから成果目標が立たないわけではなく、将来実現させる目標でも（その時点で実現が見込まれる効果とともに）明示すべき。一者応募であることを踏まえて一層効率的な運営に心がけて頂きたい。</t>
    <phoneticPr fontId="4"/>
  </si>
  <si>
    <t>本事業は令和２年度で終了予定となっているが、今後新たに関連の施策を企画・立案する際等には、施策の費用対効果、効果の見える化等について、さらに検討されたい。</t>
    <phoneticPr fontId="4"/>
  </si>
  <si>
    <t>　今年度で終了となるが、平成30年度の行政事業レビューで形式的なフォーラム開催回数や新技術の導入事例数などを活動・成果指標とするのではなく、実質的にメンテナンス産業に直接的に寄与するような活動指標や成果を検討すべき旨指摘されていたが、全く改善されていない。
　民間でも地方の施設管理の老朽化及び管理人員不足は深刻な問題となっており、一人当たりの管理棟数や面積（量的側面）の拡大や管理項目（質的側面）の充足または管理要員の賃金の向上など具体的な成果がなければこの事業は疑われる。更に一般国民に大きなリスクを負わせることとなる道路橋梁等公共公益施設の管理に特殊な技術も広く育成する必要がある。1者入札でもあるので効率的に成果を上げることを期待したい。</t>
    <phoneticPr fontId="4"/>
  </si>
  <si>
    <t>本事業は今年度で終了予定となっているが、メンテナンスは引き続きインフラに関する重要課題の一つなので、目標や指標を含め更なる検討をして頂きたい。</t>
    <phoneticPr fontId="4"/>
  </si>
  <si>
    <t>今年度が最終事業年度となるが、近年の災害の激甚化・頻発化に対して効果的なインフラ整備により災害時の経済被害の軽減を図ることは国民の安全のため重要な施策であり、少数入札であることを踏まえて、効率的に成果を上げて頂きたい。なお、成果指標としている10件の検討活用は活動指標とし、より具体的に実際の自然災害が再度生じた場合に対する効果を成果目標として実施して頂きたい。そのためには、政治的に解決が困難な居住誘導区域の再設定等都市計画等の中長期的課題についても積極的に進言することが望まれる。</t>
    <phoneticPr fontId="4"/>
  </si>
  <si>
    <t>本事業は今年度が最終年度となっているが、今後さらに社会資本整備の効果の客観的・定量的な把握に関し予算要求等を検討される場合には、省内の各部局等においてこれまで類似の調査を行っていないか、外部に委託する必要があるのか（何を委託する必要があるのか）等の精査をして頂きたい。</t>
    <phoneticPr fontId="4"/>
  </si>
  <si>
    <t>観光産業自体が難しい時だが、インフラツーリズムを促進することで、インフラの構造的側面に関心が広がり、景観や美的側面が改善され、観光本来の趣旨に相乗効果が得られるように促進頂きたい。インフラ関連情報をわかりやすく開示し広く関心がもたれるように改善されるように期待したい。</t>
    <phoneticPr fontId="4"/>
  </si>
  <si>
    <t>新型コロナウイルス感染症拡大を受け観光が厳しい状況ではあるが、インフラを観光資源として多面的に活用することの重要性は変わらないと考えられるので、同感染症拡大の影響を踏まえながら、事業を推進頂きたい。</t>
    <phoneticPr fontId="4"/>
  </si>
  <si>
    <t>インフラメンテナンスデータの利活用を進めて民間企業等における革新的なサービスを創出しようとすることは面白い試みではある。空振りとならないように、先ず、支障のない範囲で民間サイドの関心に的確に対応することを目標とすべきだ。1者応札であることも踏まえて一層の効果的・効率的な業務執行が期待される。</t>
    <phoneticPr fontId="4"/>
  </si>
  <si>
    <t>施策効果の見える化、具体的で分かり易い説明に努められたい。</t>
    <phoneticPr fontId="4"/>
  </si>
  <si>
    <t>具体的な成果（日本企業の受注）につなげるため、相手国政府との会議やセミナー、案件発掘調査等を通じ、相手国の具体的な、優先度の高いニーズを把握し、実態を踏まえた課題解決型の提案等に努められたい。</t>
    <phoneticPr fontId="4"/>
  </si>
  <si>
    <t>本事業の成果が多くの地方公共団体の施策立案等に実際に活用されるよう、地方公共団体の課題・ニーズや社会情勢の変化等を的確に把握したうえで、調査項目等に反映されたい。また、本事業の効果の見える化に努められたい。</t>
    <phoneticPr fontId="4"/>
  </si>
  <si>
    <t>全国規模の幹線交通における旅客流動について、新型コロナウイルス感染拡大の影響を踏まえた実態を把握されたい。</t>
    <phoneticPr fontId="4"/>
  </si>
  <si>
    <t>障害者等に対する目的地までのナビゲーションシステム等を広いエリアで普及させることに、本事業が具体的にどう結びつくのか、その効果の見える化、地方公共団体や民間事業者ではなく国でしか行えないことは何か等について、抜本的に再検討されたい。</t>
    <phoneticPr fontId="4"/>
  </si>
  <si>
    <t>グリーンインフラの推進について、各個別事業所管部局が実施しているものとの重複がないように、部局横断的・先進的なものとするとともに、新型コロナウイルス感染拡大を踏まえた生活様式の変化（「新たな日常」への対応）という観点から、改めて、グリーンインフラの公衆衛生面への効果等も含めて、施策を検討されたい。</t>
    <phoneticPr fontId="4"/>
  </si>
  <si>
    <t>建設発生土の有効利用・適正処理を進める等の目的のために、検討している施策が効果的なのか等について、抜本的に再検討されたい。</t>
    <phoneticPr fontId="4"/>
  </si>
  <si>
    <t>本事業の効果的・効率的な推進のため、本事業を構成する各支援メニュー等について、それらの間で重複がないようにするとともに、地方公共団体等の現場のニーズに対応した使い勝手の良いものとされたい。</t>
    <phoneticPr fontId="4"/>
  </si>
  <si>
    <t>令和３年度で事業終了予定となっていることを踏まえ、本事業の成果が、今後、インフラ分野において持続的に発展・普及していくための方策を検討をされたい。</t>
    <phoneticPr fontId="4"/>
  </si>
  <si>
    <t>中小建設業者の現場の実態を踏まえた、分かり易い技術基準やガイドラインを策定されたい。また、ICT施工のアドバイザーを育成する先の、当該アドバイザーが中小建設業の施工技術者へ技術支援を行う仕組みまで、計画的に構築されたい。</t>
    <phoneticPr fontId="4"/>
  </si>
  <si>
    <t>予算の効率的・効果的な使用の観点から、各個別施設を所管している部局が実施している取組との重複がないよう、当該部局との情報共有・連携等を図られたい。</t>
    <phoneticPr fontId="4"/>
  </si>
  <si>
    <t>新型コロナウイルス感染拡大の影響など、社会・経済情勢が予想を大幅に超えて激動する中で、これらの変化に対し、国土交通省がスピード感を持って効果的な施策を打ち出していくために、本予算を有効に活用されたい。</t>
    <phoneticPr fontId="4"/>
  </si>
  <si>
    <t>予定通り終了</t>
  </si>
  <si>
    <t>予定どおり令和元年度で事業終了。事業の成果が有効活用されるよう努めていく。</t>
    <phoneticPr fontId="4"/>
  </si>
  <si>
    <t>予定どおり令和2年度で事業終了。事業の成果が有効活用されるよう努めていく。</t>
    <phoneticPr fontId="4"/>
  </si>
  <si>
    <t>執行等改善</t>
  </si>
  <si>
    <t>所見を踏まえ、事業の成果を有効に活用されるために、学会等での発表や事業の成果を活用する関係者との議論を通じて、質の高い成果物となるように努める。</t>
    <phoneticPr fontId="4"/>
  </si>
  <si>
    <t>競争性を確保した発注を行い、引き続き効果的・効率的な実施に努める。</t>
    <phoneticPr fontId="4"/>
  </si>
  <si>
    <t>庁舎の維持管理計画書を作成し、計画的に老朽化対策をし、コスト縮減に努める。また、競争性を確保した入札を行うため、一般競争入札の時には、引き続きホームページ等で公表を行い広く周知していきたい。</t>
    <phoneticPr fontId="4"/>
  </si>
  <si>
    <t>左記のほか「新型コロナウイルス感染症への対応など緊要な経費」として所要の要望を行っている。</t>
    <rPh sb="0" eb="2">
      <t>サキ</t>
    </rPh>
    <phoneticPr fontId="4"/>
  </si>
  <si>
    <t>所見を踏まえ、仕様の見直し等により、コスト縮減に努める。</t>
    <phoneticPr fontId="4"/>
  </si>
  <si>
    <t>海難審判所</t>
    <rPh sb="0" eb="2">
      <t>カイナン</t>
    </rPh>
    <rPh sb="2" eb="4">
      <t>シンパン</t>
    </rPh>
    <rPh sb="4" eb="5">
      <t>ショ</t>
    </rPh>
    <phoneticPr fontId="4"/>
  </si>
  <si>
    <t>所見を踏まえて、一般競争のさらなる推進等コスト縮減に努めている。</t>
    <rPh sb="0" eb="2">
      <t>ショケン</t>
    </rPh>
    <rPh sb="3" eb="4">
      <t>フ</t>
    </rPh>
    <rPh sb="8" eb="10">
      <t>イッパン</t>
    </rPh>
    <rPh sb="10" eb="12">
      <t>キョウソウ</t>
    </rPh>
    <rPh sb="17" eb="19">
      <t>スイシン</t>
    </rPh>
    <rPh sb="19" eb="20">
      <t>トウ</t>
    </rPh>
    <rPh sb="23" eb="25">
      <t>シュクゲン</t>
    </rPh>
    <rPh sb="26" eb="27">
      <t>ツト</t>
    </rPh>
    <phoneticPr fontId="4"/>
  </si>
  <si>
    <t>一者応札の改善に向け、業務説明会の実施や発注時期の早期化を推進して新規参入を促し、効率的・効果的な予算執行が行えるよう努める。</t>
  </si>
  <si>
    <t>空港の保安検査を厳格化しつつ円滑化を確保できるよう、先進的な保安検査機器の導入による保安検査の高度化等、航空保安対策の強化に努める。</t>
  </si>
  <si>
    <t>チームの所見を踏まえ、航空気象業務のサービスの質を確保しつつ、引き続きコスト比較による評価を行いながら航空気象業務の一部民間委託を実施し、効率化に努める。</t>
  </si>
  <si>
    <t>厳しい予算状況の中、必要な検査等の回数が年々増加しているところ。真に必要な検査の精査を行い、１回の出張で複数の検査を実施すること、早期割引運賃、パック等を活用することで、１回あたりの出張コスト縮減に取り組んでおり、引き続き安全対策に係る経費を効率的に執行できるよう努める。</t>
  </si>
  <si>
    <t>出張計画を合理的に行い、複数人の試験を同日に実施したり早期割引運賃等を活用することにより出張コストを節減し、技能証明試験に係る経費を効率的に執行できるよう努める。</t>
  </si>
  <si>
    <t>国産ジェット旅客機プロジェクトに対し、国際民間航空条約上の設計・製造国政府としての責務を果たすべく、安全性審査を迅速かつ適確に実施するとともに、所見を踏まえ、契約の競争性及び透明性を確保し、効果的かつ効率的な予算執行に努める。</t>
  </si>
  <si>
    <t>ICAO分担金、航空保安行動計画拠出金等については、ICAO総会の決議に基づいて着実に支払う。</t>
  </si>
  <si>
    <t>所見を踏まえ、資格取得率の向上等の更なる教育の質の向上及び資質の高い学生の確保に取り組み、効率的・効果的な予算執行を図るとともに、平成30年度入学生からの養成規模拡大（72名→108名）に対応した訓練を着実に実施し、操縦士を安定的に養成するために必要な予算要求を行う。</t>
    <rPh sb="40" eb="41">
      <t>ト</t>
    </rPh>
    <rPh sb="42" eb="43">
      <t>ク</t>
    </rPh>
    <phoneticPr fontId="4"/>
  </si>
  <si>
    <t>所見を踏まえ、航空大学校の更なる活用の推進に向けて、真に必要な施設整備費等の精査を行い、操縦士養成に万全を期すため、現下の新型コロナウイルス感染症に対応するため感染拡大防止（集団感染）対策を講じた学生寮等の施設整備に必要な予算要求を行う。</t>
  </si>
  <si>
    <t>「新型コロナウイルス感染症への対応など緊要な経費」2,226百万円</t>
  </si>
  <si>
    <t>所見を踏まえ、今後とも、事業の実施に当たっては、官民のリソースを最大限活用し、引き続き操縦士等の養成・確保が確実に図られるよう、多数の者が応札できるようにするとともに、各調査業務の質的向上を図ることなどにより、予算の執行を効果的・効率的に実施するよう努める。</t>
  </si>
  <si>
    <t>86,447の内数</t>
    <rPh sb="7" eb="9">
      <t>ウチスウ</t>
    </rPh>
    <phoneticPr fontId="4"/>
  </si>
  <si>
    <t>事業の優先度の更なる精査を行い、航空機の安全運航の確保に不可欠な老朽化した施設の更新・改良等の緊急性の高い事業に重点化を図るとともに、効率的な予算執行に向け新規参入の促進を図る。</t>
  </si>
  <si>
    <t>航空保安施設の更新時期など事業の優先度の更なる精査を行い、コスト縮減を図るとともに、航空機の安全運航に直接的に関連する施設の整備等の重点化に努め空港機能の確保を図る。</t>
  </si>
  <si>
    <t>調達における競争性を高める方法については、早期発注、余裕を持った工期の設定等を行い競争性の確保に努める。成果指標や活動指標については、運営会社の意見を踏まえるとともに、利用者等の評価等を含めて検討し、より適切な指標を設定する。</t>
  </si>
  <si>
    <t>　住宅防音工事補助における予算額と執行実績の乖離については、関係自治体等との連携強化を進め、空港毎に対象住宅を把握し過去の実績を踏まえた更なる精査を実施した。
　住宅防音工事の補助内容については、引き続き騒音対策区域内の実態を把握するとともに、合理的な助成のあり方について検討を進めることとし、関係自治体等と協議を行った上で、速やかに必要な助成制度の見直しを行う。</t>
  </si>
  <si>
    <t>事業の緊急性・優先度等の更なる精査を行うとともに、効率的な予算執行に向け新規参入の促進を図る。</t>
  </si>
  <si>
    <t>平成27年度の行政事業レビュー時にご指摘を受け、緊急・救命拠点として重要と考えられる空港を拠点に、輸送ヘリが無給油で往復可能な半径約100Km圏内の人口が直接の恩恵を受けるものとして成果指標を設定していた。今回、更なるご指摘を受け、「事業効果」をわかり易く表現するために地震災害時の活動実績を成果指標に追加し事業効果の見える化を図る。また、「達成度」については、これまでの成果指標に加え、優先順位を踏まえて、新たに空港をグループ別けした成果指標を設定する。一方、調達に関しては、技術者確保や受注意欲拡大のため、早期発注や国庫債務負担行為を活用した余裕を持った工期設定など、一者応札の改善に向けた取り組みを行う。</t>
  </si>
  <si>
    <t>対象となる事業について精査を行い、航空機の安全運航の確保に不可欠な老朽化した施設の更新・改良等の緊急性・優先度の高い事業に重点化を図った。</t>
  </si>
  <si>
    <t>事業の優先度の更なる精査を行い、航空機の安全運航の確保に不可欠な老朽化した施設の更新・改良等の緊急性の高い事業に重点化を図るとともに効率的な予算執行に向け新規参入の促進を図る。</t>
  </si>
  <si>
    <t>先行案件と比べ課題が多い空港においてもコンセッション事業を具体化するため、事業が具体化する前であっても地元自治体の要望も踏まえながら、空港に係る資産調査を行う等、合意形成に至るまでのプロセスを支援し、新規案件の形成を着実に進めるとともに、予算執行についても、競争性の確保のため、新規参入の促進に向けた取り組みを引き続き実施する。</t>
  </si>
  <si>
    <t>対象となる機材については、路線の運航状況や利用状況を適切に把握し、航空運送事業者の要望に応えつつ、事業の効果が十分に見込まれる真に必要なものか確認し、より効果的な事業の実施に努める。</t>
    <rPh sb="63" eb="64">
      <t>シン</t>
    </rPh>
    <rPh sb="65" eb="67">
      <t>ヒツヨウ</t>
    </rPh>
    <phoneticPr fontId="4"/>
  </si>
  <si>
    <t>令和元年度をもって事業終了</t>
  </si>
  <si>
    <t>新型コロナウイルス感染症による影響等を踏まえ、地方空港における航空ネットワークの回復を図るため、本事業における支援の内容を新たな課題にも対応した適正なものに見直した上で実施する。予算執行にあたっては、①訪日誘客支援空港への認定時及び毎年度フォローアップにおける評価の高い空港②地方空港への就航割合が低い海外都市との路線③大型機が就航する路線を優先的に取り扱うこととしてきたが、当該基準は各空港の誘客力の観点から設定されているものであり、本事業の成果として入国外国人数の指標を用いていることには合理性があると考えている。引き続き、より適切な指標の設定、効率的・効果的な予算確保・執行に努める。</t>
  </si>
  <si>
    <t>「地方空港受入環境整備事業費補助金」
新型コロナウイルス感染症への対応など緊要な経費
295百万円
「空港受入環境高度化整備費補助金」については「新型コロナウイルス感染症への対応など緊要な経費」として所要の要望を行っている。</t>
    <rPh sb="13" eb="14">
      <t>ヒ</t>
    </rPh>
    <phoneticPr fontId="4"/>
  </si>
  <si>
    <t>地方航空路線の維持・活性化の推進</t>
    <rPh sb="0" eb="2">
      <t>チホウ</t>
    </rPh>
    <rPh sb="2" eb="4">
      <t>コウクウ</t>
    </rPh>
    <rPh sb="4" eb="6">
      <t>ロセン</t>
    </rPh>
    <rPh sb="7" eb="9">
      <t>イジ</t>
    </rPh>
    <rPh sb="10" eb="13">
      <t>カッセイカ</t>
    </rPh>
    <rPh sb="14" eb="16">
      <t>スイシン</t>
    </rPh>
    <phoneticPr fontId="4"/>
  </si>
  <si>
    <t>本事業は、地域航空会社が系列を超えた協業を促進するうえで、必要となるプロセスや、より効果的な協業体制について調査するものであり、地域航空会社によって効果は様々であり、統一的な成果目標を設定することは困難だが、持続可能な地域航空の実現に向けて、より効率的・効果的な協業が深化されるよう事業の実施に努める。</t>
  </si>
  <si>
    <t>今後、同様の事業を実施する場合には、施策目標等をしっかりと検証、確実な予算執行に努め、効果的な事業を遂行することとする。</t>
    <phoneticPr fontId="4"/>
  </si>
  <si>
    <t>繰越した予算について、適正な業務執行に努める。
新たに創設した防災・減災対策等強化事業推進費の計画的な執行を図る。</t>
  </si>
  <si>
    <t>関係地方公共団体等と密な連携を取り、事業効果の検証に努め、半島ならではの課題の抽出とその解決を図っていく。</t>
    <phoneticPr fontId="4"/>
  </si>
  <si>
    <t>「新型コロナウイルス感染症への対応など緊要な経費の要望額」 27</t>
    <phoneticPr fontId="4"/>
  </si>
  <si>
    <t>・本事業は既存公共施設の再編・集約を図るとともに、遊休公共施設等の有効活用に資する事業であり、事業募集の際に申請書において、事業実施自治体における各種計画（総合計画、まち・ひと・しごと創成総合戦略）における「小さな拠点」の形成等の位置づけなどを確認しているところであり、それにより公共施設整理統合・再配置計画等との整合は間接的に担保、確認できているものと考えている。。
・「小さな拠点」への防災拠点機能の付加については、来年度事業実施地区の募集の際に、重点的に取り組む視点として付記することとする。</t>
  </si>
  <si>
    <t>「新型コロナウイルス感染症への対応など緊要な経費の要望額」 12</t>
    <phoneticPr fontId="4"/>
  </si>
  <si>
    <t>年度内に改善を検討</t>
  </si>
  <si>
    <t>本事業の実施にあたっては、行政事業レビュー推進チームの所見を踏まえ、本事業の成果の活用実態を検証しつつ効果的普及展開方策について必要な検討を行う。</t>
  </si>
  <si>
    <t>システムのユーザー等からの要請を的確に反映して、一層迅速で効率的な手続き・情報提供を行うことができるよう、システムの改善等を引き続き図っていく。</t>
  </si>
  <si>
    <t>国民の災害リスクに対する関心の高まりを踏まえ、各種データの入手や情報の閲覧が分かり易く簡単に行えるよう情報提供のあり方を検討する。</t>
  </si>
  <si>
    <t>引き続き、既存のパンフレットやHPを改良し、自治体への説明会を複数回実施するほか、他の交付金事業等と連携した事業の周知活動に努める。</t>
  </si>
  <si>
    <t>所見を踏まえ、地方公共団体のニーズ把握や、参加者満足度等のKPIの設定等を検討し、より効果的な事業推進に向けた抜本的な改善を検討する。</t>
  </si>
  <si>
    <t>新型コロナウイルス感染症の拡大等の経済社会情勢の変化について、専門委員会での議論等を踏まえ、調査内容等の見直しを検討する。</t>
    <phoneticPr fontId="4"/>
  </si>
  <si>
    <t>引き続き、新むつ小川原開発基本計画を勘案しつつ、むつ小川原開発に関わる複数の関係者と連携し、むつ小川原開発地区における企業立地の推進に必要となる調査内容の精査・検討を行う。</t>
  </si>
  <si>
    <t>OECDや国連ハビタットが開催する国際会議等へ積極的に参加し、我が国が推進する施策の発信及び相手国との関係強化により我が国のプレゼンス向上を図る。
また、新興国や途上国の計画策定や見直しに関する支援ニーズや国土政策を取り巻く状況等に関する情報収集を行い、我が国企業の案件形成に資する有用な情報を提供できるよう努める。</t>
  </si>
  <si>
    <t>国土・地域計画等、「最上流」の段階から、相手国の計画策定・見直しに積極的に関与していくことで、「質の高いインフラ」の海外展開につなげていく。また、国土計画の策定、及び計画に描かれた我が国の質の高いインフラが相手国の課題解決につながることが視覚的に容易に分かるようなPR動画を作成し、コロナ禍においても有効かつ効果的な情報発信に取り組む。</t>
  </si>
  <si>
    <t>廃止</t>
  </si>
  <si>
    <t>令和元年度公開プロセスの結果を踏まえ、令和元年度をもって本事業を廃止</t>
  </si>
  <si>
    <t>所見を踏まえ、本事業の調査結果について、外部への分かりやすい形での情報発信の方策及び幅広い活用について検討する。
また、アウトカムの指標について、調査内容の優先度や重点化等により、質の確保・向上に努めているが、設定のあり方について検討する。
（株）野村総合研究所との契約変更理由については次のとおり。
国土交通省防災・減災対策本部の設置（令和2年1月）に伴い、防災・減災のための長期的な国土・地域づくりのあり方について国土政策局において検討を推進することとなり、４災害（洪水、土砂災害、地震被害（震度被害）、津波災害）による資産を含めた災害リスクの分析のほか、国土形成計画に記載された「防災の主流化」についての検討を行う必要が生じた。そのため、本業務に関し新たに４災害による人口、世帯数、資産の災害リスクの分析を行うとともに、「防災の主流化」に関する検討を追加で委託する必要が生じたため。</t>
  </si>
  <si>
    <t>スマートアイランド実証調査については、離島の属性、実証事業の内容等も踏まえ、離島特有の課題解決に資するような効果的な調査とする。</t>
  </si>
  <si>
    <t>離島振興法の趣旨を踏まえ、引き続き、離島に係る公共事業の総合性を確保し、計画的かつ効率的な事業執行に努める。さらに今般の新型コロナウイルス感染症の拡大も踏まえた離島のニーズに即した事業となるよう検討を進める。</t>
    <phoneticPr fontId="4"/>
  </si>
  <si>
    <t>『新型コロナウイルス感染症への対応など緊要な経費』として所要の要望を行っている。</t>
    <phoneticPr fontId="4"/>
  </si>
  <si>
    <t>奄美群島振興開発特別措置法の趣旨を踏まえ、引き続き、奄美群島に係る公共事業の総合性を確保し、計画的かつ効率的な事業執行に努める。さらに今般の新型コロナウイルス感染症の拡大も踏まえた奄美群島のニーズに即した事業となるよう検討を進める。</t>
  </si>
  <si>
    <t>『新型コロナウイルス感染症への対応など緊要な経費』として所要の要望を行っている。</t>
  </si>
  <si>
    <t>地元のニーズに即した事業となるよう、鹿児島県や奄美群島広域事務組合へのヒアリングを実施したところ。奄美大島・徳之島の世界自然遺産登録の延期を踏まえた観光振興事業や新型コロナウイルス感染症の拡大を踏まえた事業についても実施できるよう奄美群島振興交付金の概算要求に反映した。</t>
    <phoneticPr fontId="4"/>
  </si>
  <si>
    <t>「新型コロナウイルス感染症への対応など緊要な経費の要望額」571</t>
    <rPh sb="1" eb="3">
      <t>シンガタ</t>
    </rPh>
    <rPh sb="10" eb="13">
      <t>カンセンショウ</t>
    </rPh>
    <rPh sb="15" eb="17">
      <t>タイオウ</t>
    </rPh>
    <rPh sb="19" eb="21">
      <t>キンヨウ</t>
    </rPh>
    <rPh sb="22" eb="24">
      <t>ケイヒ</t>
    </rPh>
    <rPh sb="25" eb="27">
      <t>ヨウボウ</t>
    </rPh>
    <rPh sb="27" eb="28">
      <t>ガク</t>
    </rPh>
    <phoneticPr fontId="4"/>
  </si>
  <si>
    <t>小笠原諸島は、台風常襲地域であるため台風襲来による事業の遅延や中断がしばしば生じ、また、遠隔地であるため、一度こうした不測の事態が発生した場合には、資材調達に時間を要するなど、工程管理が極めて困難である。
　このため、一部の事業で繰越が生じているが、繰り越された事業の多くは小笠原諸島返還後50年の経過による老朽化の対策のために不可欠な事業であり、いずれも繰越後確実に執行されている。小笠原諸島においてはこうした老朽化対策等を着実に進めていく必要があり、そのための費用を確保するために毎年度の当初予算において10億円程度の要求を行っているところである。
　概算要求に当たっては、東京都や小笠原村からの意見を十分聴取した上で、繰越額の執行状況や今後の事業費も含め精査を行い、政策目標達成に向けて、特に緊急性・重要性が高い事業に重点化を行った。</t>
  </si>
  <si>
    <t>「新型コロナウイルス感染症への対応など緊要な経費の要望額」60</t>
  </si>
  <si>
    <t>引き続き、公開期日が設定されている公園について重点的な予算配分を行えるよう努めるとともに、公園利用者の安全・安心を確保するため、公園施設長寿命化計画に基づく公園施設の老朽化対策等に取り組みつつ、民間活力の導入や業務の効率化等により、開園面積増加に伴う維持管理費増大の抑制に努める。</t>
  </si>
  <si>
    <t>目標達成に向けた効果的・効率的な事業実施に努める。</t>
  </si>
  <si>
    <t>都市緑化等による吸収量算定の精度向上のため、生体バイオマスの計上方法や計上可能な緑化区分を検討するとともに、本事業で得られた成果を地球温暖化対策の促進に繋げるため、地方自治体や民間事業者に向けた各種会議等で発表するなど広く普及啓発を行う。</t>
  </si>
  <si>
    <t>地震対策だけでなく風水害対策など多様な災害に対応した防災公園の整備を推進するため、令和３年度予算概算要求において所要の改正を検討する。</t>
  </si>
  <si>
    <t>官民連携による帰宅困難者対策の優良事例や本事業の活用事例等について、地方公共団体や民間事業者等に対する周知や横展開の一層の強化による帰宅困難者対策の促進を図るため、「都市再生安全確保計画作成の手引き」の改訂や、都市安全確保計画の作成・改訂に関する事例集の内容充実を行う。</t>
    <phoneticPr fontId="4"/>
  </si>
  <si>
    <t>・会議等を通じて取組事例や課題別対応方針等の周知の一層の働きかけを行う。
・各地下街の基礎情報や課題等をまとめ、計画策定に向けて活用が可能な国・自治体・地下街管理会社間の情報共有ツールを作成する。
・概算要求において、感染症対策に資する取組の支援対象化を要求する。</t>
    <phoneticPr fontId="4"/>
  </si>
  <si>
    <t>令和２年度より実施している既存不適格宅地擁壁の調査・検討を進め、補強対策の重要性・必要性に関する理解及び取り組みの推進を図るとともに、
被災後に早期かつ的確な復興まちづくりを行うため、平時における「復興事前準備」を主流化する方策の検討について、令和3年度概算要求に反映。</t>
    <phoneticPr fontId="4"/>
  </si>
  <si>
    <t>今後、同様の事業を実施する場合にも、施策目標等をしっかりと検証し、確実な予算の執行に努め、効果的に事業を遂行する。</t>
    <phoneticPr fontId="4"/>
  </si>
  <si>
    <t>令和元年度をもって終了したが、現時点で目標が未達である理由を検証し、今後の同種の事業実施において参照することにより、効果的な景観行政の推進を図る。</t>
  </si>
  <si>
    <t>都市局景観形成推進費</t>
    <rPh sb="0" eb="3">
      <t>トシキョク</t>
    </rPh>
    <rPh sb="3" eb="5">
      <t>ケイカン</t>
    </rPh>
    <rPh sb="5" eb="7">
      <t>ケイセイ</t>
    </rPh>
    <rPh sb="7" eb="10">
      <t>スイシンヒ</t>
    </rPh>
    <phoneticPr fontId="4"/>
  </si>
  <si>
    <t>取りまとめた結果等について効果的な周知・共有及び活用促進の方策を検討し、実施する。検討段階のものについても、可能な限り地方自治体向けの講習会等において共有することで、成果実績のさらなる上積みに努める。</t>
  </si>
  <si>
    <t>緊急性や必要性に応じて、事業実施箇所の優先度を定めるとともに、時代の社会的要請に即した要件とするよう見直しを検討する。</t>
    <phoneticPr fontId="4"/>
  </si>
  <si>
    <t>都市再生機構と更なる連携を図り、政策別・重要度別に地区を分類し、ウォーカブルなまちづくりや事前防災など、より政策意義の高い事業に重点支援する。</t>
    <phoneticPr fontId="4"/>
  </si>
  <si>
    <t>民都機構とともに地方公共団体やクラウドファンディング運営業者、NPO法人等に対して、制度拡充内容の周知等を行いながら連携強化を図り、本事業の活用をより一層促進する。</t>
    <phoneticPr fontId="4"/>
  </si>
  <si>
    <t>本事業は地域の拠点や基盤となる都市拠点のインフラ基盤整備を支援することで、民間事業者による都市開発事業を促進し、国際競争力のある地域を形成することが目的である。地価は交通利便性、業務機能、集客力等の地域の潜在需要を総合的に表す指標であり、民間事業者の投資判断として一般的に用いられる指標であることから、アウトカム指標として一定の意義はあると考えている。一方、技術革新等による新たなデータの取得可能性が広がってきていること等をふまえつつ、今後指標の追加を検討し、引き続き、効果的で効率的な事業となるように努めていく。</t>
    <phoneticPr fontId="4"/>
  </si>
  <si>
    <t>令和元年度をもって事業終了。今後、同様の事業を実施する場合にも、施策目標等をしっかりと検証し、確実な予算の執行に努め、効果的に事業を遂行する。</t>
    <phoneticPr fontId="4"/>
  </si>
  <si>
    <t>執行等改善</t>
    <phoneticPr fontId="4"/>
  </si>
  <si>
    <t>各事業の政策目的に照らして必要性及び優先度を踏まえ、効率的な貸付を行うことにより、都市の計画的な整備を推進する。</t>
    <phoneticPr fontId="4"/>
  </si>
  <si>
    <t>ポストコロナにおける就業者の「新しい生活様式」の定着に向けて、テレワーク普及・定着による地域活性化等の影響・効果を検証し、公開を行う。また、関係省庁と連携しながら施策を推進するとともに、主に地方都市でのテレワーク実施環境整備促進に関する検討を進める。</t>
    <phoneticPr fontId="4"/>
  </si>
  <si>
    <t>「新型コロナウイルス感染症への対応など緊要な経費の要望額」20</t>
    <phoneticPr fontId="4"/>
  </si>
  <si>
    <t>令和元年度をもって終了したが、現時点で目標が未達である理由を検証し、今後の同種の事業実施において参照することにより、効果的な歴史まちづくり行政の推進を図る。</t>
  </si>
  <si>
    <t>我が国が直面する課題（土地利用ガバナンス）とその対策を諸外国において応用することを通じて，国際貢献できるよう働きかけを行っていく。</t>
    <phoneticPr fontId="4"/>
  </si>
  <si>
    <t>頻発・激甚化する自然災害に対応するため、安全なまちづくりの推進を図る、令和２年９月の都市再生特別措置法等の一部を改正する法律の施行に合わせ、令和2年度の制度拡充も含めた、各種事業の積極的な活用について通知したところ、引き続き、地方公共団体に対し積極的な働きかけを進めていく。</t>
    <phoneticPr fontId="4"/>
  </si>
  <si>
    <t>大規模開発に関するノウハウを有する独立行政法人都市再生機構等と連携し、官民一体となって我が国企業の案件受注を促進するとともに、我が国の都市の魅力・文化や先進的技術等を発信し、対日理解の促進やインバウンド拡大を図る。</t>
    <phoneticPr fontId="4"/>
  </si>
  <si>
    <t>令和元年度をもって事業終了。国際競争力強化・シティセールス支援事業との再編・統合により、令和２年度に創設された官民連携まちなか再生推進事業においても、確実な予算執行及び効果的な事業遂行に努める。</t>
    <phoneticPr fontId="4"/>
  </si>
  <si>
    <t>集約型都市構造の形成を促進するための都市政策に係る各種制度等の構築に向けた調査、検討を行うとともに、近年の激甚化する自然災害への対策として、今般の都市再生特別措置法の改正で立地適正化計画への記載事項として「防災指針」が追加されたことを踏まえた取組課題の調査・分析を行う。</t>
    <phoneticPr fontId="4"/>
  </si>
  <si>
    <t>法改正の説明会等を開催し、地方公共団体に周知を行う。また、居住の安全の確保などの防災・減災対策を推進するため、立地適正化計画における「防災指針」の作成を支援していく。なお、市町村における防災指針の作成や防災指針に基づく防災・減災施策の推進に対する省庁横断的・ワンストップの相談体制「防災タスクフォース」を設置し支援していく。</t>
    <phoneticPr fontId="4"/>
  </si>
  <si>
    <t>令和元年度をもって事業終了。民間まちづくり活動促進・普及啓発事業との再編・統合により、令和２年度に創設された官民連携まちなか再生推進事業においても、確実な予算執行及び効果的な事業遂行に努める。</t>
    <phoneticPr fontId="4"/>
  </si>
  <si>
    <t>スマートシティ実証調査及びデジタルトランスフォーメーション推進調査</t>
    <phoneticPr fontId="4"/>
  </si>
  <si>
    <t>引き続き、全国の牽引役となる先駆的な取組を支援し、全国に横展開していく。</t>
    <phoneticPr fontId="4"/>
  </si>
  <si>
    <t>「新型コロナウイルス感染症への対応など緊要な経費の要望額」100</t>
    <phoneticPr fontId="4"/>
  </si>
  <si>
    <t>・成果指標の記載を適正化。（成果目標に合わせて、「庭園間交流連携促進計画」に基づき庭園間で連携の取組を開始した庭園と「庭園間交流連携促進計画」に位置づけられた庭園数は同義であるため、数値については変更なし。）
・今年度上半期で、新たに29の庭園が登録計画に連携庭園として位置づけられる見通し。下半期についても引き続き庭園間の交流連携の支援を行う。また、今年度からガーデンツーリズムの公式ホームページを立ち上げ、新たにパンフレットを作成し、登録団体の情報発信を支援している。今後、各団体の取組の横展開等を通じ、より一層地域活性化や賑わいの創出につながるよう、今一度、調査や支援のあり方を見直し、事業の推進を図る。</t>
    <phoneticPr fontId="4"/>
  </si>
  <si>
    <t>まちなかウォーカブル区域へのアクセス及び区域内の回遊性向上に寄与する都市交通施設整備等への支援の充実に向けた制度要求を行い、円滑な移動やゆとりある空間の形成を推進する。</t>
    <phoneticPr fontId="4"/>
  </si>
  <si>
    <t>必要に応じ調査項目を見直すなど、都市計画行政に関するデータ活用基盤の構築に努める。</t>
    <rPh sb="0" eb="2">
      <t>ヒツヨウ</t>
    </rPh>
    <rPh sb="3" eb="4">
      <t>オウ</t>
    </rPh>
    <rPh sb="5" eb="7">
      <t>チョウサ</t>
    </rPh>
    <rPh sb="7" eb="9">
      <t>コウモク</t>
    </rPh>
    <rPh sb="10" eb="12">
      <t>ミナオ</t>
    </rPh>
    <rPh sb="16" eb="18">
      <t>トシ</t>
    </rPh>
    <rPh sb="18" eb="20">
      <t>ケイカク</t>
    </rPh>
    <rPh sb="20" eb="22">
      <t>ギョウセイ</t>
    </rPh>
    <rPh sb="23" eb="24">
      <t>カン</t>
    </rPh>
    <rPh sb="29" eb="31">
      <t>カツヨウ</t>
    </rPh>
    <rPh sb="31" eb="33">
      <t>キバン</t>
    </rPh>
    <rPh sb="34" eb="36">
      <t>コウチク</t>
    </rPh>
    <rPh sb="37" eb="38">
      <t>ツト</t>
    </rPh>
    <phoneticPr fontId="4"/>
  </si>
  <si>
    <t>発災後の速やかな復旧に着手するため、平常時より地方公共団体等との連携を図るとともに、復旧事業の迅速な採択、実施に努めるべき。</t>
    <phoneticPr fontId="4"/>
  </si>
  <si>
    <t>発災時に速やかに復旧作業に着手できるよう、平常時より地方公共団体等との連携を図るとともに、実際の事業実施時には、円滑且つ迅速に進むよう、被災自治体との事前打合せの実施方法・内容の検討を行う。</t>
    <phoneticPr fontId="4"/>
  </si>
  <si>
    <t>「新型コロナウイルス感染症への対応など緊要な経費の要望額」467</t>
    <phoneticPr fontId="4"/>
  </si>
  <si>
    <t>一者応札となっている契約については、原因のさらなる分析を行い、改善に向けて努める。</t>
    <phoneticPr fontId="4"/>
  </si>
  <si>
    <t>新型コロナウイルス感染症への対応など緊要な経費の要望額1,321</t>
    <phoneticPr fontId="4"/>
  </si>
  <si>
    <t>一者応札の要因分析を行うとともに、引き続き、企画競争等により支出先選定における競争性・公平性を確保し、適正な執行に努める。</t>
  </si>
  <si>
    <t>予定通り令和元年度事業終了。本事業の成果を反映した「水防活動支援情報共有システム（仮称）」の開発を行うなど、本事業の成果が有効に活用されるよう努める。</t>
    <rPh sb="14" eb="15">
      <t>ホン</t>
    </rPh>
    <rPh sb="15" eb="17">
      <t>ジギョウ</t>
    </rPh>
    <rPh sb="18" eb="20">
      <t>セイカ</t>
    </rPh>
    <rPh sb="21" eb="23">
      <t>ハンエイ</t>
    </rPh>
    <rPh sb="49" eb="50">
      <t>オコナ</t>
    </rPh>
    <rPh sb="54" eb="55">
      <t>ホン</t>
    </rPh>
    <rPh sb="55" eb="57">
      <t>ジギョウ</t>
    </rPh>
    <rPh sb="58" eb="60">
      <t>セイカ</t>
    </rPh>
    <rPh sb="61" eb="63">
      <t>ユウコウ</t>
    </rPh>
    <rPh sb="64" eb="66">
      <t>カツヨウ</t>
    </rPh>
    <rPh sb="71" eb="72">
      <t>ツト</t>
    </rPh>
    <phoneticPr fontId="4"/>
  </si>
  <si>
    <t>予定通り令和元年度事業終了。事業の成果が有効活用されるよう努めていく。</t>
  </si>
  <si>
    <t>発注に当たっては競争性を確保するなど、適切な予算執行に努める。
成果の外部公表を積極的に実施し、下水道管理者が有効に活用できるよう、成果の普及を図る。</t>
  </si>
  <si>
    <t>外部有識者の所見を踏まえ、研究成果の充実が図られるよう、効果的・効率的な事業執行に努める。
また、今後、成果を積極的に発信するなど、成果が有効活用されるよう普及に努める。</t>
  </si>
  <si>
    <t>本業務は令和２年度で業務完了を鑑み、外部有識者の所見を踏まえ、効果的・効率的な事業のため早期に業務を開始している。
また、着実な成果が挙げられるよう、内部において成果と実施内容の相互確認を行い改善を行っている。</t>
  </si>
  <si>
    <t>随意契約（企画競争）による発注については、外部有識者による入札監視委員会により契約形態は適正であると確認を受けた。今後、事業成果の社会実装に努めていく。</t>
  </si>
  <si>
    <t>本事業は令和２年度で終了予定の見込みであるが、事業の成果を社会に有効に還元できるよう成果の取りまとめにつとめると共に、一者応札については、原因の分析を行うことで、将来の事業の改善に向けその分析を活かしていく。</t>
    <phoneticPr fontId="4"/>
  </si>
  <si>
    <t>事業執行段階においても有識者の意見を聴取する等を通じ、質の高い成果が得られるように努めた。
今後は事業成果が有効に活用されるよう、研究成果の周知を進めていく。</t>
  </si>
  <si>
    <t>予定通り令和元年度事業終了。事業の成果が有効活用されるよう努めていく。</t>
    <phoneticPr fontId="4"/>
  </si>
  <si>
    <t>予定通り令和元年度事業終了。本事業の成果を反映した洪水浸水想定区域内における内外水統合浸水予測情報の研究開発を行うなど、本事業の成果が有効に活用されるよう努めていく。</t>
    <rPh sb="21" eb="23">
      <t>ハンエイ</t>
    </rPh>
    <rPh sb="55" eb="56">
      <t>オコナ</t>
    </rPh>
    <rPh sb="60" eb="61">
      <t>ホン</t>
    </rPh>
    <rPh sb="61" eb="63">
      <t>ジギョウ</t>
    </rPh>
    <rPh sb="64" eb="66">
      <t>セイカ</t>
    </rPh>
    <rPh sb="67" eb="69">
      <t>ユウコウ</t>
    </rPh>
    <rPh sb="70" eb="72">
      <t>カツヨウ</t>
    </rPh>
    <rPh sb="77" eb="78">
      <t>ツト</t>
    </rPh>
    <phoneticPr fontId="4"/>
  </si>
  <si>
    <t>企画競争による入札の競争性確保に引き続き取り組むとともに、事業終了後に成果が有効活用されるように努めていく。</t>
    <phoneticPr fontId="4"/>
  </si>
  <si>
    <t>所見も踏まえ、効果的・効率的な事業の執行に努め、着実な成果が挙げられるよう努めていく。</t>
    <phoneticPr fontId="4"/>
  </si>
  <si>
    <t>外部有識者からのご所見の通り、人口減少が深刻な地方都市で全般的に利用できる手引きを作成することは難しく、大きな困難が予想される場合もあることから、好事例等の分析結果等を踏まえてどのような特性を備える地域であれば利用可能であるかを明示し、まずは連携による効果がより期待される地域において利用しやすい手引きとなるように留意して取り組む。一方で、手引きを利用可能な地域が過度に限定されないように留意して取り組む。</t>
    <rPh sb="9" eb="11">
      <t>ショケン</t>
    </rPh>
    <phoneticPr fontId="4"/>
  </si>
  <si>
    <t>所見を踏まえ、事業の執行については、引き続き効果的・効率的に業務実施し、着実な成果を得られるよう努めて参る。一者応札については、発注時に実施した学識者への意見聴取を踏まえ原因の分析を引き続き実施し、改善に努める。事業の成果については、地震後の重要インフラの被害検知に活用していく。</t>
    <phoneticPr fontId="4"/>
  </si>
  <si>
    <t>下水道施設における施設被害発生後、段階的に応急復旧の改定に資する技術資料の作成等、事業の成果が有効に活用可能な研究開発を行う。また、繰越額の大きさの説明について、外部有識者の所見を踏まえ、内容を補足した。</t>
  </si>
  <si>
    <t>既設橋梁を出来るだけ活用した形で長寿命化を図り、かつ、水害・震災の被害リスクを下げる事ができるリノペーションのための調査・設計・施工マニュアル策定を実施し、事業の成果が有効に活用可能な研究開発を行う。また、繰越額の大きさの説明について、外部有識者の所見を踏まえ、内容を補足した。</t>
    <rPh sb="89" eb="91">
      <t>カノウ</t>
    </rPh>
    <phoneticPr fontId="4"/>
  </si>
  <si>
    <t>繰越額が大きい理由について、外部有識者の所見を踏まえ、内容を補足した。頂いた所見を踏まえ、今年度の諸検討を効果的・効率的に実施するとともに、外装材や屋根の耐風設計の場で有効活用される技術資料の形で、事業成果の取りまとめを行ってまいりたい。</t>
    <phoneticPr fontId="4"/>
  </si>
  <si>
    <t>事業目的は重要であり、アウトカム、単位当たりコスト等、いずれも適切に運用されているものと見受けられます。</t>
    <phoneticPr fontId="4"/>
  </si>
  <si>
    <t>高精度地盤変動測量、水準測量、機動観測等を実施することにより、我が国の防災・減災に貢献している。引き続き、効率性及び透明性に留意し、適切な業務執行に努める。
また、一者応募が続いている案件は、参加者の有無を確認する公募手続に係る参加意思確認書の提出を求める公示を実施するとともに、業者への聞き取り等を行い、要因分析及び改善に努める。</t>
    <phoneticPr fontId="4"/>
  </si>
  <si>
    <t>引き続き効果的・効率的な執行に努め、着実な成果が挙げられるよう事業を実施する。また、一者応募に関しては引き続き原因の分析を行い、早期発注等、発注方法の改善を行い、競争性の確保を図る。</t>
  </si>
  <si>
    <t xml:space="preserve">「新型コロナウイルス感染症への対応など緊要な経費の要望額」として所要の要望を行っている。
</t>
  </si>
  <si>
    <t>外部有識者点検対象外</t>
    <rPh sb="0" eb="5">
      <t>ガイブユウシキシャ</t>
    </rPh>
    <rPh sb="5" eb="7">
      <t>テンケン</t>
    </rPh>
    <rPh sb="7" eb="10">
      <t>タイショウガイ</t>
    </rPh>
    <phoneticPr fontId="10"/>
  </si>
  <si>
    <t>単独で本業務が実施できない事業者のため、共同事業体として参加できるように参入要件の見直しや入札説明会を実施し、業務内容の理解促進を図るなどの改善を実施しているが、引き続き競争性の改善につながる情報収集に努め、仕様を再点検する。</t>
    <phoneticPr fontId="4"/>
  </si>
  <si>
    <t>電子国土基本図整備経費に組替え。</t>
    <rPh sb="0" eb="2">
      <t>デンシ</t>
    </rPh>
    <rPh sb="2" eb="4">
      <t>コクド</t>
    </rPh>
    <rPh sb="4" eb="6">
      <t>キホン</t>
    </rPh>
    <rPh sb="6" eb="7">
      <t>ズ</t>
    </rPh>
    <rPh sb="7" eb="9">
      <t>セイビ</t>
    </rPh>
    <rPh sb="9" eb="11">
      <t>ケイヒ</t>
    </rPh>
    <rPh sb="12" eb="14">
      <t>クミカ</t>
    </rPh>
    <phoneticPr fontId="4"/>
  </si>
  <si>
    <t>ペーパーレスの取組等によりコストの削減に努め、効果的・効率的に事業を実施する。また、一者応募については、高度な専門性を要することから応札が見送られたと推測される案件もあるが、可能な限り仕様の見直しを行う等、透明性・公平性・競争性を確保することで、複数の応札者となるよう改善に努める。</t>
  </si>
  <si>
    <t>「新型コロナウイルス感染症への対応など緊要な経費の要望額」90</t>
    <phoneticPr fontId="4"/>
  </si>
  <si>
    <t>電子基準点測量、三角点・水準点等の測量を実施することにより、国土の正確な位置情報を整備している。引き続き、効率性及び透明性に留意し、適切な業務執行に努める。
また、一者応募の改善に向け、公示期間、作業期間を長めに設定するとともに、業者への聞き取り等を行い、要因分析及び改善に努める。</t>
    <phoneticPr fontId="4"/>
  </si>
  <si>
    <t>「新型コロナウイルス感染症への対応など緊要な経費の要望額」466
「新型コロナウイルス感染症への対応など緊要な経費の要望額」として所要の要望を行っている。</t>
    <phoneticPr fontId="4"/>
  </si>
  <si>
    <t>年度内に改善を検討</t>
    <phoneticPr fontId="4"/>
  </si>
  <si>
    <t>プログラムの改良等の専門性の高い業務で一者応札が多くなっているため、仕様や応札者の要件等について見直しを実施する等、競争性の確保に努める。</t>
  </si>
  <si>
    <t>新施策名：電子国土基本図整備経費（R3年度～）
「新型コロナウイルス感染症への対応など緊要な経費の要望額」91
「新型コロナウイルス感染症への対応など緊要な経費の要望額」として所要の要望を行っている。</t>
    <phoneticPr fontId="4"/>
  </si>
  <si>
    <t>一社応募となった契約の発注にあたっては、応札者の要件及び準備期間の改善等を継続的に行い、一般競争入札を原則として透明性・公平性・競争性を確保する。</t>
    <rPh sb="37" eb="40">
      <t>ケイゾクテキ</t>
    </rPh>
    <rPh sb="41" eb="42">
      <t>オコナ</t>
    </rPh>
    <phoneticPr fontId="4"/>
  </si>
  <si>
    <t>海外の測量技術に関する調査、国際会議の開催など、技術協力案件の形成を行うための取組を進め、着実に成果が上げられるようにする。</t>
  </si>
  <si>
    <t>引き続きコスト縮減に努めながら、効果的・効率的な事業の実施に取組みつつ、一者応募に関しては引き続き原因の分析を行い、発注方法の改善等を行い、競争性の確保を図る。</t>
  </si>
  <si>
    <t xml:space="preserve">「新型コロナウイルス感染症への対応など緊要な経費の要望額」として所要の要望を行っている。
</t>
    <phoneticPr fontId="4"/>
  </si>
  <si>
    <t>一者応札については、業務内容の専門性の高さや発注時期が繁忙期と重なったことによる可能性もあると類推するが、入札にあたっては、業務実施に最低限必要な条件しか設定しなかったことや、公示期間・納期等も十分な期間設定としたものの、結果として一者応札であった。今後は仕様書や発注時期の見直しなどにより、一層の競争性の確保に努める。</t>
  </si>
  <si>
    <t>「新型コロナウイルス感染症への対応など緊要な経費の要望額」として所要の要望を行っている。</t>
    <phoneticPr fontId="4"/>
  </si>
  <si>
    <t>外部有識者点検対象外</t>
    <rPh sb="0" eb="2">
      <t>ガイブ</t>
    </rPh>
    <rPh sb="2" eb="5">
      <t>ユウシキシャ</t>
    </rPh>
    <rPh sb="5" eb="7">
      <t>テンケン</t>
    </rPh>
    <rPh sb="7" eb="10">
      <t>タイショウガイ</t>
    </rPh>
    <phoneticPr fontId="4"/>
  </si>
  <si>
    <t>一者応札となっている契約については、公告期間の十分な確保を義務付けるなどの改善策を講じ、支出における透明性・競争性・公平性の確保に努める。</t>
    <phoneticPr fontId="4"/>
  </si>
  <si>
    <t>新型コロナウイルス感染症への対応など緊要な経費の要望額41
「新型コロナウイルス感染症への対応など緊要な経費」として所要の要望を行っている。</t>
    <rPh sb="0" eb="2">
      <t>シンガタ</t>
    </rPh>
    <rPh sb="9" eb="12">
      <t>カンセンショウ</t>
    </rPh>
    <rPh sb="14" eb="16">
      <t>タイオウ</t>
    </rPh>
    <rPh sb="18" eb="20">
      <t>キンヨウ</t>
    </rPh>
    <rPh sb="21" eb="23">
      <t>ケイヒ</t>
    </rPh>
    <rPh sb="24" eb="26">
      <t>ヨウボウ</t>
    </rPh>
    <rPh sb="26" eb="27">
      <t>ガク</t>
    </rPh>
    <rPh sb="31" eb="33">
      <t>シンガタ</t>
    </rPh>
    <rPh sb="40" eb="43">
      <t>カンセンショウ</t>
    </rPh>
    <rPh sb="45" eb="47">
      <t>タイオウ</t>
    </rPh>
    <rPh sb="49" eb="51">
      <t>キンヨウ</t>
    </rPh>
    <rPh sb="52" eb="54">
      <t>ケイヒ</t>
    </rPh>
    <rPh sb="58" eb="60">
      <t>ショヨウ</t>
    </rPh>
    <rPh sb="61" eb="63">
      <t>ヨウボウ</t>
    </rPh>
    <rPh sb="64" eb="65">
      <t>オコナ</t>
    </rPh>
    <phoneticPr fontId="4"/>
  </si>
  <si>
    <t>外部有識者点検対象外</t>
    <phoneticPr fontId="4"/>
  </si>
  <si>
    <t>新型コロナウイルス感染症への対応など緊要な経費の要望額565
「新型コロナウイルス感染症への対応など緊要な経費」として所要の要望を行っている。</t>
    <rPh sb="0" eb="2">
      <t>シンガタ</t>
    </rPh>
    <rPh sb="9" eb="12">
      <t>カンセンショウ</t>
    </rPh>
    <rPh sb="14" eb="16">
      <t>タイオウ</t>
    </rPh>
    <rPh sb="18" eb="20">
      <t>キンヨウ</t>
    </rPh>
    <rPh sb="21" eb="23">
      <t>ケイヒ</t>
    </rPh>
    <rPh sb="24" eb="26">
      <t>ヨウボウ</t>
    </rPh>
    <rPh sb="26" eb="27">
      <t>ガク</t>
    </rPh>
    <phoneticPr fontId="4"/>
  </si>
  <si>
    <t>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4"/>
  </si>
  <si>
    <t>新型コロナウイルス感染症への対応など緊要な経費の要望額（705百万円）</t>
    <rPh sb="31" eb="33">
      <t>ヒャクマン</t>
    </rPh>
    <rPh sb="33" eb="34">
      <t>エン</t>
    </rPh>
    <phoneticPr fontId="4"/>
  </si>
  <si>
    <t>「新型コロナウイルス感染症への対応など緊要な経費」として所要の要望を行っている。</t>
    <phoneticPr fontId="4"/>
  </si>
  <si>
    <t>引き続き効率的・効果的な事業執行に努め、着実な成果が上げられるよう取り組む。</t>
    <phoneticPr fontId="4"/>
  </si>
  <si>
    <t>アイヌ施策推進法に基づき関係行政機関等と連携しながら、アイヌの伝統等に関する普及啓発を図るため、民族共生象徴空間を通じてアイヌの伝統等に関する国民理解を促進するとともに、補助事業を実施するなど、アイヌ政策の総合的かつ効果的な推進を図ってまいりたい。</t>
    <phoneticPr fontId="4"/>
  </si>
  <si>
    <t>建物や設備の改修等について、事業の実施にあたっては工法等の比較検討を行うことでコスト縮減に努めており、引き続き効果的・効率的な事業を実施していく。
一者応札となった契約については、競争参加要件の緩和、応札者の負担軽減等、応札者拡大に向けた取組を実施したが、結果として応札者が一者となったものであり、引き続き一者応札の改善に取り組む。</t>
    <phoneticPr fontId="4"/>
  </si>
  <si>
    <t>研究報告書の引用回数2回を成果目標（アウトカム）とすることには疑問がある。一社応札に関しては、改善が必要ではないか。事業の成果を分かりやすく整理、広く情報発信をして、成果が十分に活用されるように努めていただきたい。</t>
  </si>
  <si>
    <t>令和元年度で事業完了に伴い終了。企画競争による発注は適切であったが、今後1者応募の対策を講じることで、より適正な執行を図るべき。また、研究成果の公表等により、本省部局の政策形成を行う基礎資料等として利用されるような活動を行い、事業の成果が有効活用されるように努められたい。</t>
  </si>
  <si>
    <t>予定どおり令和元年度で終了したが、本成果については、報告書のHP公表や、研究発表会を通じて積極的に情報発信していく。</t>
    <rPh sb="5" eb="7">
      <t>レイワ</t>
    </rPh>
    <rPh sb="7" eb="10">
      <t>ガンネンド</t>
    </rPh>
    <phoneticPr fontId="4"/>
  </si>
  <si>
    <t>研究報告書の引用回数2回を成果目標（アウトカム）とすることには疑問がある。事業の成果をわかりやすく整理、広く情報発信することにより、成果が十分に活用されるように努めていただきたい。</t>
  </si>
  <si>
    <t>令和元年度で事業完了に伴い終了。研究成果の公表等により、本省部局の政策形成を行う基礎資料等として利用されるような活動を行い、事業の成果が有効活用されるように努められたい。</t>
  </si>
  <si>
    <t>予定どおり令和元年度で終了したが、本成果については、報告書のHP公表や、研究発表会を通じて積極的に情報発信していく。</t>
  </si>
  <si>
    <t>研究報告書の引用回数2回を成果目標（アウトカム）とすることには疑問がある。事業の成果をわかりやすく整理し、効率的で効果的に情報発信することにより、成果が十分に活用されるように努めていただきたい。</t>
  </si>
  <si>
    <t>研究報告書の引用回数2回を成果目標（アウトカム）とすることには疑問がある。調査、分析した結果をわかりやすく整理し、効率的かつ効果的に情報発信することで、成果が十分に活用されるように努めていただきたい。</t>
  </si>
  <si>
    <t>令和２年度までに一定の結果が得られる見込みであり、その成果が活用されるよう、事業の効果的・効率的な執行に努め、今年度をもって終了とする。</t>
  </si>
  <si>
    <t>当該事業は令和２年度をもって終了。
本調査研究の成果が活用されるよう、学識経験者からの助言も得つつ、効果的・効率的に執行していく。</t>
    <rPh sb="5" eb="7">
      <t>レイワ</t>
    </rPh>
    <phoneticPr fontId="4"/>
  </si>
  <si>
    <t>1社応札については、検討、改善が必要ではないか。基礎資料としての引用回数2回が本事業の成果目標（アウトカム）として適切か疑問がある。ご検討いただきたい。</t>
  </si>
  <si>
    <t>企画競争による発注は適切であったが、今後1者応募の対策を講じることで、より適正な執行を図るべき。また、令和2年度までに一定の結果が得られる見込みであり、その成果が活用されるよう、事業の効果的・効率的な執行に努め、今年度をもって終了とする。</t>
  </si>
  <si>
    <t>研究報告書の引用回数2回を成果目標（アウトカム）とすることには疑問がある。1社応札について、調査、改善が必要ではないか。効率的で効果的な事業となるよう、努めていただきたい。</t>
  </si>
  <si>
    <t>本省部局が政策形成を行う基礎資料等として活用されるよう、本事業において実施する調査研究結果が、産学金官の関係者間で情報共有・連携を図れ、今後のインフラシステム海外展開の戦略的な枠組みの形成につながる効果的な事業として、手続きの透明性を確保しつつ効率的に執行できるよう努めるべき。</t>
  </si>
  <si>
    <t>本省部局が政策形成を行う基礎資料等として活用されるよう、本事業において実施する調査研究結果が、国や地方自治体にて中長期的なまち・地域づくり施策の検討に貢献できる効果的な事業として、手続きの透明性を確保しつつ効率的に執行できるよう努めるべき。</t>
  </si>
  <si>
    <t>「新型コロナウイルス感染症への対応など緊要な経費」の要望額0.1</t>
  </si>
  <si>
    <t>本省部局が政策形成を行う基礎資料等として活用されるよう、本事業において実施する調査研究結果が、自治体などにおいて効果的な都市政策の展開につながる効果的な事業として、手続きの透明性を確保しつつ効率的に執行できるよう努めるべき。</t>
  </si>
  <si>
    <t>本省部局が政策形成を行う基礎資料等として活用されるよう、本事業において実施する調査研究結果が、我が国からの輸出力強化に資する航空貨物の利用促進につながる効果的な事業として、手続きの透明性を確保しつつ効率的に執行できるよう努めるべき。</t>
  </si>
  <si>
    <t>新型コロナウイルス感染症への対応など緊要な経費の要望額 419百万円</t>
    <rPh sb="31" eb="32">
      <t>ヒャク</t>
    </rPh>
    <rPh sb="32" eb="34">
      <t>マンエン</t>
    </rPh>
    <phoneticPr fontId="4"/>
  </si>
  <si>
    <t>新型コロナウイルス感染症への対応など緊要な経費の要望額 240百万円</t>
    <rPh sb="24" eb="26">
      <t>ヨウボウ</t>
    </rPh>
    <rPh sb="26" eb="27">
      <t>ガク</t>
    </rPh>
    <rPh sb="31" eb="32">
      <t>ヒャク</t>
    </rPh>
    <rPh sb="32" eb="34">
      <t>マンエン</t>
    </rPh>
    <phoneticPr fontId="4"/>
  </si>
  <si>
    <t>新型コロナウイルス感染症への対応など緊要な経費の要望額 80百万円</t>
    <rPh sb="30" eb="31">
      <t>ヒャク</t>
    </rPh>
    <rPh sb="31" eb="33">
      <t>マンエン</t>
    </rPh>
    <phoneticPr fontId="4"/>
  </si>
  <si>
    <t>引き続き、適切な執行を図る。</t>
  </si>
  <si>
    <t>「新型コロナウイルス感染症への対応など緊要な経費」として所要の要望を行っている。</t>
  </si>
  <si>
    <t>災害公営住宅の整備への支援を引き続き円滑に行っていく。また、平成30年度に創設した福祉連携型公的賃貸住宅改修事業について、地方公共団体への周知徹底を行っていく。</t>
  </si>
  <si>
    <t>引き続き、制度の効果的な周知等を進める。</t>
  </si>
  <si>
    <t>地域医療福祉拠点化団地は数も達成度も増加しており、適切に事業が遂行されている。</t>
    <phoneticPr fontId="4"/>
  </si>
  <si>
    <t>住生活基本計画の目標を達成するため、引き続き、地方公共団体や関係団体等と連携しながら、地域のニーズ等を把握するとともに、民間事業者の意向を踏まえ、計画的に地域医療福祉拠点化に取り組む。</t>
  </si>
  <si>
    <t>政策課題の把握やその課題の解決に資する施策の立案に効果的に役立つよう、随時調査内容の見直しや調査項目の重点化に努める。</t>
  </si>
  <si>
    <t>規制・制度改革事項等に示される国民のニーズや規制の必要性を踏まえた調査等を引き続き行うとともに、本事業の成果を踏まえ、より効果的・効率的な市街地環境整備に資する検討を進めていく。</t>
  </si>
  <si>
    <t>新型コロナウイルス感染症への対応など緊要な経費の要望額　6百万円</t>
    <rPh sb="29" eb="31">
      <t>ヒャクマン</t>
    </rPh>
    <rPh sb="31" eb="32">
      <t>エン</t>
    </rPh>
    <phoneticPr fontId="4"/>
  </si>
  <si>
    <t>本事業は、国民が安心して生活や利用することができる住宅・建築物の安全・安心対策を推進するために調査等を行うものであり、得られた結果をもとに、建築基準の規制の合理化等の成果をあげている。また、建築基準等に係る世の中のニーズの動向を踏まえ、調査事項の見直しや適切な事業の執行を行っている。引き続き、本事業実施による規制の合理化等の成果を検証しつつ、調査の内容、手法、コスト等を吟味し、効率的かつ効果的な調査を行っていく。</t>
  </si>
  <si>
    <t>新型コロナウイルス感染症への対応など緊要な経費の要望額 52百万円</t>
    <rPh sb="0" eb="2">
      <t>シンガタ</t>
    </rPh>
    <rPh sb="9" eb="12">
      <t>カンセンショウ</t>
    </rPh>
    <rPh sb="14" eb="16">
      <t>タイオウ</t>
    </rPh>
    <rPh sb="18" eb="20">
      <t>キンヨウ</t>
    </rPh>
    <rPh sb="21" eb="23">
      <t>ケイヒ</t>
    </rPh>
    <rPh sb="24" eb="26">
      <t>ヨウボウ</t>
    </rPh>
    <rPh sb="26" eb="27">
      <t>ガク</t>
    </rPh>
    <rPh sb="30" eb="31">
      <t>ヒャク</t>
    </rPh>
    <rPh sb="31" eb="33">
      <t>マンエン</t>
    </rPh>
    <phoneticPr fontId="4"/>
  </si>
  <si>
    <t>本事業は、既存建築ストックの活用や木材利用の促進等、社会的重要性の高い施策の推進に向け、課題設定を行い、民間事業者が調査を行うものであり、得られた知見を基に、技術基準の整備、見直し等を行うことで、建築基準の規制の合理化等の成果をあげている。また、建築基準等に係る世の中のニーズの動向を踏まえ、調査事項の見直しや適切な事業の執行を行っている。引き続き、本事業実施による技術基準の整備、見直し等の成果を検証し、解決すべき技術基準上の課題を明確にし、課題解決に向けた調査の効率的な実施を行っていく。</t>
  </si>
  <si>
    <t>令和３年度においてはサンプル調査の検証対象数の増加を図るなど、引き続き建築法令・規制の更なる実効性及び信頼の確保を図る。</t>
  </si>
  <si>
    <t>マンション管理適正化法及びマンション建替円滑化法の改正を踏まえ、その施行に資するような地方公共団体等の取組を重点的に支援するなど適切に事業を選定・実施していく。</t>
  </si>
  <si>
    <t>新型コロナウイルス感染症への対応など緊要な経費の要望額 24百万円</t>
    <rPh sb="30" eb="31">
      <t>ヒャク</t>
    </rPh>
    <rPh sb="31" eb="33">
      <t>マンエン</t>
    </rPh>
    <phoneticPr fontId="4"/>
  </si>
  <si>
    <t>本事業は予定通り終了するが、高齢者、障害者、子育て世帯等の居住の安定確保については、令和２年度新規事業である共生社会実現に向けた住宅セーフティネット機能強化・推進事業において実施することとしており、当該事業の適切な実施に努める。</t>
    <phoneticPr fontId="4"/>
  </si>
  <si>
    <t>本事業は予定通り終了するが、住替え、移住、二地域居住などを促進するために、各補助事業者が行っている他地域への発展に資する汎用性や先導性を有するモデル的取組について周知に努める。</t>
    <phoneticPr fontId="4"/>
  </si>
  <si>
    <t>これまで本事業の実施を通じて得られた知見を踏まえ、先進的な取組みに対する支援の重点化、効果的な普及につながる補助要件の改訂とあわせ、引き続き事業を実施することとする。</t>
  </si>
  <si>
    <t>大工技能者に対する技術面の支援については、令和2年度も引き続き実施する。</t>
  </si>
  <si>
    <t>建築基準法令の円滑な施行に向けて、法令の改正内容やガイドライン、指針等の周知を着実に行っているところであり、今後とも事業内容を精査し、必要とされる事業を行っていく。また、調査費用については、より多くの者の応募を促すための公募情報のさらなる周知、IT技術を活用した効率的な調査・周知活動など、調査に要する費用の効率化方策を検討していく。</t>
  </si>
  <si>
    <t>新型コロナウイルス感染症への対応など緊要な経費の要望額 190百万円</t>
    <rPh sb="0" eb="2">
      <t>シンガタ</t>
    </rPh>
    <rPh sb="9" eb="12">
      <t>カンセンショウ</t>
    </rPh>
    <rPh sb="14" eb="16">
      <t>タイオウ</t>
    </rPh>
    <rPh sb="18" eb="20">
      <t>キンヨウ</t>
    </rPh>
    <rPh sb="21" eb="23">
      <t>ケイヒ</t>
    </rPh>
    <rPh sb="24" eb="26">
      <t>ヨウボウ</t>
    </rPh>
    <rPh sb="26" eb="27">
      <t>ガク</t>
    </rPh>
    <rPh sb="31" eb="32">
      <t>ヒャク</t>
    </rPh>
    <rPh sb="32" eb="34">
      <t>マンエン</t>
    </rPh>
    <phoneticPr fontId="4"/>
  </si>
  <si>
    <t>所見も踏まえ、引き続き、事業の執行状況について、すまい給付金事務局及び基金管理団体に対して必要な指導監督を実施するとともに、制度の周知に努めるなど適切に実施する。</t>
  </si>
  <si>
    <t>消費税率の引上げに伴う住宅取得に係る給付措置の取扱いについては、予算編成過程で検討する。</t>
    <rPh sb="0" eb="3">
      <t>ショウヒゼイ</t>
    </rPh>
    <rPh sb="3" eb="4">
      <t>リツ</t>
    </rPh>
    <rPh sb="5" eb="7">
      <t>ヒキア</t>
    </rPh>
    <rPh sb="9" eb="10">
      <t>トモナ</t>
    </rPh>
    <rPh sb="11" eb="13">
      <t>ジュウタク</t>
    </rPh>
    <rPh sb="13" eb="15">
      <t>シュトク</t>
    </rPh>
    <rPh sb="16" eb="17">
      <t>カカ</t>
    </rPh>
    <rPh sb="18" eb="22">
      <t>キュウフソチ</t>
    </rPh>
    <rPh sb="23" eb="25">
      <t>トリアツカ</t>
    </rPh>
    <rPh sb="32" eb="34">
      <t>ヨサン</t>
    </rPh>
    <rPh sb="34" eb="36">
      <t>ヘンセイ</t>
    </rPh>
    <rPh sb="36" eb="38">
      <t>カテイ</t>
    </rPh>
    <rPh sb="39" eb="41">
      <t>ケントウ</t>
    </rPh>
    <phoneticPr fontId="4"/>
  </si>
  <si>
    <t>本事業は終了するが、本事業で得られた成果を活用し、住宅に係る情報の効果的な収集・分析方法について引き続き検討を行う。</t>
    <rPh sb="0" eb="1">
      <t>ホン</t>
    </rPh>
    <rPh sb="1" eb="3">
      <t>ジギョウ</t>
    </rPh>
    <rPh sb="4" eb="6">
      <t>シュウリョウ</t>
    </rPh>
    <rPh sb="14" eb="15">
      <t>エ</t>
    </rPh>
    <rPh sb="21" eb="23">
      <t>カツヨウ</t>
    </rPh>
    <rPh sb="25" eb="27">
      <t>ジュウタク</t>
    </rPh>
    <rPh sb="28" eb="29">
      <t>カカ</t>
    </rPh>
    <rPh sb="30" eb="32">
      <t>ジョウホウ</t>
    </rPh>
    <rPh sb="33" eb="36">
      <t>コウカテキ</t>
    </rPh>
    <rPh sb="37" eb="39">
      <t>シュウシュウ</t>
    </rPh>
    <rPh sb="40" eb="42">
      <t>ブンセキ</t>
    </rPh>
    <rPh sb="42" eb="44">
      <t>ホウホウ</t>
    </rPh>
    <rPh sb="48" eb="49">
      <t>ヒ</t>
    </rPh>
    <rPh sb="50" eb="51">
      <t>ツヅ</t>
    </rPh>
    <rPh sb="52" eb="54">
      <t>ケントウ</t>
    </rPh>
    <rPh sb="55" eb="56">
      <t>オコナ</t>
    </rPh>
    <phoneticPr fontId="4"/>
  </si>
  <si>
    <t>本事業は、外部有識者で構成される評価委員会において、補助期間終了後に事業が自立的に継続し発展するかといった事業の持続可能性や、成果を公表・展開することで他地域に波及するかといった事業の発展性等の審査基準により事業を評価・採択することとしているが、より取組の横展開が促進されるような事業のあり方を検討する。</t>
  </si>
  <si>
    <t>令和元年度より住宅局所管の独立行政法人を本支援事業の対象とし、公的機関の中立性や蓄積されてきた技術・ノウハウを活かして相手国の制度・ニーズを的確に把握し、我が国の住宅建築技術・制度等の導入に向けた案件の具体化を図っているところだが、所見を踏まえ、アウトカム目標の達成に向けて事業年度内に改善を検討する。</t>
  </si>
  <si>
    <t>本制度については、既に申請の受付を終了しているが、引き続き、完了報告の受付・審査等に係る業務を行い、制度の適正な実施に努める。</t>
  </si>
  <si>
    <t>所見も踏まえ、住宅産業全体の生産性向上や市場全体の活性化につながるような、波及効果の高い事業を適切に選定・実施するため、引き続き、制度の周知や事業途中の適切な進捗管理に努める。</t>
  </si>
  <si>
    <t>住宅・建築物の省エネ性能の向上を図るため、改正建築物省エネ法に基づく新たな措置等の周知・普及等の取組みを重点的に支援する。</t>
  </si>
  <si>
    <t>建築確認等の手続きに要する時間コストの削減のため、電子申請を行うことが可能なシステム整備に対して支援を行うものであり、引き続き計画的かつ効率的な事業の実施を行っていく。</t>
  </si>
  <si>
    <t>新型コロナウイルス感染症への対応など緊要な経費の要望額 10百万円</t>
    <rPh sb="0" eb="2">
      <t>シンガタ</t>
    </rPh>
    <rPh sb="9" eb="12">
      <t>カンセンショウ</t>
    </rPh>
    <rPh sb="14" eb="16">
      <t>タイオウ</t>
    </rPh>
    <rPh sb="18" eb="20">
      <t>キンヨウ</t>
    </rPh>
    <rPh sb="21" eb="23">
      <t>ケイヒ</t>
    </rPh>
    <rPh sb="24" eb="26">
      <t>ヨウボウ</t>
    </rPh>
    <rPh sb="26" eb="27">
      <t>ガク</t>
    </rPh>
    <rPh sb="30" eb="31">
      <t>ヒャク</t>
    </rPh>
    <rPh sb="31" eb="33">
      <t>マンエン</t>
    </rPh>
    <phoneticPr fontId="4"/>
  </si>
  <si>
    <t>改正建築物省エネ法に基づき新たに施行される措置等に係る住宅・建築物の省エネ性能への影響を効果的に把握するため、調査内容について検討する。</t>
  </si>
  <si>
    <t>これまでに実施した執行改善の取組みを継続して行うとともに、今年度実施する年度途中の執行状況の管理の強化の取組を踏まえ、必要に応じ、更なる執行改善に向けた検討を行う。</t>
  </si>
  <si>
    <t>新型コロナウイルス感染症への対応など緊要な経費の要望額 2,000百万円</t>
    <rPh sb="0" eb="2">
      <t>シンガタ</t>
    </rPh>
    <rPh sb="9" eb="12">
      <t>カンセンショウ</t>
    </rPh>
    <rPh sb="14" eb="16">
      <t>タイオウ</t>
    </rPh>
    <rPh sb="18" eb="20">
      <t>キンヨウ</t>
    </rPh>
    <rPh sb="21" eb="23">
      <t>ケイヒ</t>
    </rPh>
    <rPh sb="24" eb="26">
      <t>ヨウボウ</t>
    </rPh>
    <rPh sb="26" eb="27">
      <t>ガク</t>
    </rPh>
    <rPh sb="33" eb="34">
      <t>ヒャク</t>
    </rPh>
    <rPh sb="34" eb="36">
      <t>マンエン</t>
    </rPh>
    <phoneticPr fontId="4"/>
  </si>
  <si>
    <t>他の政策課題も勘案し、緊急度等を踏まえた事業実施に努める。</t>
    <rPh sb="0" eb="1">
      <t>タ</t>
    </rPh>
    <rPh sb="7" eb="9">
      <t>カンアン</t>
    </rPh>
    <phoneticPr fontId="4"/>
  </si>
  <si>
    <t>アウトカム指標の達成を図るため、地震時等に著しく危険な密集市街地の解消に向けて、事業箇所についての効率的な優先付けを整理する。また、好事例について地方公共団体のヒアリングの場等を通じて横展開し、事業効果向上のための取り組みを行う。</t>
    <rPh sb="55" eb="56">
      <t>ツ</t>
    </rPh>
    <rPh sb="66" eb="67">
      <t>ス</t>
    </rPh>
    <rPh sb="86" eb="87">
      <t>バ</t>
    </rPh>
    <phoneticPr fontId="4"/>
  </si>
  <si>
    <t>令和２年度予算より、執行状況が悪いもの（空き家所有者からの申請による間接補助事業のもの等）や比較的繰り越すおそれがあるもの（事業期間が長期化するおそれがある大規模な空き家活用事業等）については、配分率を劣後させることにより執行状況の改善を図っているところであり、引き続き執行状況の改善に取り組む。</t>
  </si>
  <si>
    <t>本制度の目的を達成できるよう申請のあった団地の事業内容を精査するとともに、事業の進捗管理を行い、的確な予算執行を行っていく。</t>
  </si>
  <si>
    <t>令和２年度において拡充を行った事業及び既存事業においては、ニーズに合わせた支援に努めているところである。今後もニーズに応じた支援を適切に行う。</t>
  </si>
  <si>
    <t>令和元年度以降、執行状況を改善する為に、
・各採択グループに予算を配分していたが、ミスマッチが生じていたため、年度後半は各グループの予算残額をプールして執行する｢先着順方式｣を導入
・グループ採択の早期化による事業期間の確保　等
事業効果を向上するために、
・グループによる所属工務店への協力、サポート体制の強化
・未経験工務店の補助活用へのインセンティブの強化　等
に取り組んでおり、引き続き、事業内容の改善を図っていく。</t>
    <rPh sb="17" eb="18">
      <t>タメ</t>
    </rPh>
    <phoneticPr fontId="4"/>
  </si>
  <si>
    <t>本事業は令和2年度当初予算事業より、工期の長い共同住宅等について、制度を活用しやすくするための運用改善を実施し、執行改善に努めているところ。なお、令和3年度概算要求においては、リフォーム市場の拡大に向けて、社会のニーズを踏まえた補助対象の拡充を要求している。</t>
  </si>
  <si>
    <t>新型コロナウイルス感染症への対応など緊要な経費の要望額5</t>
    <phoneticPr fontId="4"/>
  </si>
  <si>
    <t>低潮線の保全にあたっては、衛星画像による状況確認や防災ヘリコプター等を利用した巡視に加えて、ドローン等の先端技術の活用により、低潮線及びその周辺の効率的・効果的な巡視に努める。</t>
    <phoneticPr fontId="4"/>
  </si>
  <si>
    <t>地下水観測地点と観測項目の重点化の可能性について検討を行い、効果・効率的な実施に努めるとともに、総合評価落札方式及び企画競争により、引き続き、透明性の確保に努める。</t>
    <phoneticPr fontId="4"/>
  </si>
  <si>
    <t>新型コロナウィルス感染症の世界的感染拡大及びその影響を踏まえつつ、積極的なウェビナー開催等を通じ、各国の水問題の状況を的確に把握すると共に、それに対応するような我が国の強みをアピールする。こうした取組を通じて、第４回アジア・太平洋水サミットに向けた情報発信を強化していく。</t>
    <phoneticPr fontId="4"/>
  </si>
  <si>
    <t>持続可能な地下水の保全と利用を図り、健全な水循環の構築を推進する観点から、調査地点・調査内容の重点化を進めるなど、事業の効率性の向上に努めるとともに、透明性の確保に努めるべき。</t>
    <phoneticPr fontId="4"/>
  </si>
  <si>
    <t>調査地点・調査内容の重点化等の検討を行い、事業の効率性の向上及び透明性の確保に努める。</t>
    <phoneticPr fontId="4"/>
  </si>
  <si>
    <t>新型コロナウイルス感染症への対応など緊要な経費の要望額7</t>
    <phoneticPr fontId="4"/>
  </si>
  <si>
    <t>水源地域対策特別措置法の施行事務、水源地域における地域づくり地域活動の担い手間の連携、情報共有の場の運用を引き続き効率的に行っていく。加えて、水源地域の現状調査や水源地域整備計画のフォローアップを行い、水源地域対策特別措置法の対象となる「指定ダム」の要件が社会情勢の変化を踏まえた妥当なものとなるよう見直しを行う。</t>
    <phoneticPr fontId="4"/>
  </si>
  <si>
    <t>経年調査を行う対象データの見直し等、引き続き業務内容の精査・見直しを行うことにより、事業の効率化を図る。</t>
    <phoneticPr fontId="4"/>
  </si>
  <si>
    <t>水資源の有効利用に資する雨水・再生水利用につながるよう、最新の技術開発動向も踏まえつつ、産・官・学・NPO等が緊密に連携するなど、効果的・効率的な事業の実施に努めるべき。</t>
    <rPh sb="35" eb="37">
      <t>ドウコウ</t>
    </rPh>
    <phoneticPr fontId="4"/>
  </si>
  <si>
    <t>産・学・NPO等と緊密に連携して、調査対象や調査内容の重点化の検討を行い、事業の効率性の向上及び透明性の確保に努める。</t>
    <phoneticPr fontId="4"/>
  </si>
  <si>
    <t>渇水による影響度合いを体系的に整理し、優先度を明確化させた上で、今後のハード・ソフト対策にどのようにつなげていくのかといった出口を見据えつつ、事業の効果的・効率的な実施に努めるべき。</t>
    <phoneticPr fontId="4"/>
  </si>
  <si>
    <t>本検討の成果である渇水リスク評価を踏まえ、気候変動による危機的な渇水に対する今後のハード・ソフト対策の効果的・効率的な推進に努める。
今後要求する内容については、発注内容を明確にして分配方法・責任関係等透明性を高めるとともに、成果指標の妥当性の検証・見直しも検討する。</t>
    <phoneticPr fontId="4"/>
  </si>
  <si>
    <t>一般競争入札の結果とはいえ、一者応札となっていることから、その原因を分析するなど、競争性の確保に努めるべき。</t>
    <rPh sb="15" eb="16">
      <t>モノ</t>
    </rPh>
    <phoneticPr fontId="4"/>
  </si>
  <si>
    <t>引き続き事業の効率化を図っていくとともに、一者応札の原因分析を行い、競争性の確保に努める。</t>
    <rPh sb="22" eb="23">
      <t>モノ</t>
    </rPh>
    <phoneticPr fontId="4"/>
  </si>
  <si>
    <t>2018年度に設立された東南アジア諸国とのパートナーシップ等国際協力関係を活用し、政府間会議等において、オンライン会議等も適宜利用しながら各国課題や具体的ニーズを共有するとともに、技術セミナーの併催等により、制度・体制面に関するノウハウの共有や本邦技術への理解促進等をより一層図っていく。同会議等で得られた情報を元に、さらに深掘り調査が必要な場合は、国土交通省が実施する案件形成調査等に繋げる等、適確なフォローを実施していくこととしている。また、国際標準化の推進にあたっては、我が国が水分野で初の幹事国となった水の再利用に関する専門委員会（TC282）等での規格提案をはじめ、標準化プロセスに産学官が連携して積極的・主導的に参画し、本邦優位技術の海外展開促進に資する国際標準化の取組について引き続き適切に取り組んでいくこととしている。</t>
    <rPh sb="316" eb="318">
      <t>ホンポウ</t>
    </rPh>
    <phoneticPr fontId="4"/>
  </si>
  <si>
    <t>新型コロナウイルス感染症への対応など緊要な経費の要望額35</t>
    <phoneticPr fontId="4"/>
  </si>
  <si>
    <t>PPP/PFIの導入時に生じる課題及びその解決策について、モデル都市における検討を通して得られたものを分析し、結果を公表する。また、PPP/PFI検討会については、参加者のニーズを詳細に聞き取った上でテーマ設定を行うなど、効果的・効率的な事業執行に努める。</t>
    <phoneticPr fontId="4"/>
  </si>
  <si>
    <t>持続的な下水道事業運営を推進するため、事業の成果であるマニュアルや技術資料等を地方公共団体へ周知することで、施策の展開に一層努める。</t>
    <phoneticPr fontId="4"/>
  </si>
  <si>
    <t>広域化・共同化計画の策定に向けては、実証事業を行う中で、ICTを活用した効率的な管理手法や広域化・共同化を促進させる先進的な取組の実用性や適応性を検証しているところである。社会実装へ向けた課題整理を行うため、令和3年度も引き続き実証を継続し、最新技術も含めてガイドラインとして早期に取りまとめ、水平展開を図ることで、下水道リノベーションの推進による効率的・効果的な事業運営を実現する。業務発注に当たっては、引続き企画競争の実施、応募要件の適正化により競争性を確保するとともに、共同提案体の業務にあってはその役割・責任区分等の明確化に努めていく。</t>
    <rPh sb="152" eb="153">
      <t>ハカ</t>
    </rPh>
    <rPh sb="158" eb="161">
      <t>ゲスイドウ</t>
    </rPh>
    <rPh sb="169" eb="171">
      <t>スイシン</t>
    </rPh>
    <rPh sb="174" eb="177">
      <t>コウリツテキ</t>
    </rPh>
    <rPh sb="178" eb="181">
      <t>コウカテキ</t>
    </rPh>
    <rPh sb="182" eb="184">
      <t>ジギョウ</t>
    </rPh>
    <rPh sb="184" eb="186">
      <t>ウンエイ</t>
    </rPh>
    <rPh sb="187" eb="189">
      <t>ジツゲン</t>
    </rPh>
    <phoneticPr fontId="4"/>
  </si>
  <si>
    <t>省エネ・創エネ両面から、施設の導入・運用における最適化及び下水道経営の健全化を図るため、有識者の所見も踏まえつつ今後の検討をすすめる。</t>
    <phoneticPr fontId="4"/>
  </si>
  <si>
    <t>効果的・効率的な雨水管理の推進のため、事業成果である技術資料等について、水位データや地上の浸水情報等の観測情報を最大限活用した最適な観測情報の選定等に基づく施設整備や避難活動への活用に資するものとするとともに、技術資料等を地方公共団体等へ周知を図り、施策の展開に一層努める。</t>
    <phoneticPr fontId="4"/>
  </si>
  <si>
    <t>当該事業は終了するが、効率的な下水道事業の運営に必要な知見や取組事例等をとりまとめ自治体への周知を図る。また、有識者の所見も踏まえつつ今後の検討を進める。</t>
    <phoneticPr fontId="4"/>
  </si>
  <si>
    <t>水害統計は、経年で定量的に水害実態を把握するためのものであり、調査の実施に当たっては、前年度の調査も踏まえて調査要領を見直すなど、効率的・効果的な実施に向けて不断の検討を行っているところである。引き続き、確実な調査の実施に努めてまいりたい。</t>
    <phoneticPr fontId="4"/>
  </si>
  <si>
    <t>引き続き、適切な維持管理に努める。</t>
    <rPh sb="0" eb="1">
      <t>ヒ</t>
    </rPh>
    <rPh sb="2" eb="3">
      <t>ツヅ</t>
    </rPh>
    <rPh sb="5" eb="7">
      <t>テキセツ</t>
    </rPh>
    <rPh sb="8" eb="10">
      <t>イジ</t>
    </rPh>
    <rPh sb="10" eb="12">
      <t>カンリ</t>
    </rPh>
    <rPh sb="13" eb="14">
      <t>ツト</t>
    </rPh>
    <phoneticPr fontId="4"/>
  </si>
  <si>
    <t>引き続き，観測施設の適切な維持管理に努めていく。</t>
    <phoneticPr fontId="4"/>
  </si>
  <si>
    <t>契約方式や仕様書の見直し等により競争性の確保を図りつつ、引き続き事業の効率的かつ効果的な実施に努める。</t>
    <phoneticPr fontId="4"/>
  </si>
  <si>
    <t>引き続き競争性の確保を図りつつ、施設の効果的・効率的な維持管理に努める。</t>
  </si>
  <si>
    <t>これまでの国連の活動への参加等を通じ、仙台防災枠組2015-2030、SDGs（持続可能な開発目標）等の国連の各種文書に水災害への対応の重要性が位置付けられてきている。流域治水政策など我が国の政策を国連等の会議で発信するとともに、強みのある技術をより積極的にアピールすることで、我が国のプレゼンス向上や技術の更なる海外展開を図る。</t>
    <phoneticPr fontId="4"/>
  </si>
  <si>
    <t xml:space="preserve">  大規模な土砂災害の発生原因となる河道閉塞や火山噴火が生じた際に、調査および緊急情報の発出を迅速かつ的確に対応できるよう、引き続き、効果的・効率的な事業の実施に努める。</t>
    <phoneticPr fontId="4"/>
  </si>
  <si>
    <t>我が国の水防災技術の海外展開について、対象国の重点化やその国でのニーズを踏まえ、我が国の防災に関する技術・知見の効果的な情報発信に努めていく。</t>
    <phoneticPr fontId="4"/>
  </si>
  <si>
    <t>本事業の成果を活用し、引き続き、水災害が発生した際における要配慮者利用施設での人的被害を防止することができるよう、効果的で実効性の高い避難の確保が進むよう取組を推進する。</t>
    <phoneticPr fontId="4"/>
  </si>
  <si>
    <t>河川管理の効率化・高度化が進展するよう、事業成果を踏まえ、直轄事業において新技術の活用に努めるとともに、地方公共団体への事業成果の普及に努める。</t>
  </si>
  <si>
    <t>本事業の成果を活用し、砂防指定地の適切な管理に資するため、都道府県に対する事業成果の普及に努めるなど、引き続き砂防指定地の管理を行う都道府県に対する支援に努める。</t>
    <phoneticPr fontId="4"/>
  </si>
  <si>
    <t>①共同提案体の業務にあってはその役割・責任区分等の明確化に努めていく。
②候補人材の名簿登載人数の逐次成果測定については、令和4年度実運用に向けた試行完了人数を標記することとしたい。
③人材配備については、各整備局管内毎の配備など、適切に検討したい。試行的実施については、②で対応。
また、応札への競争性の確保に努める。</t>
    <phoneticPr fontId="4"/>
  </si>
  <si>
    <t>事業の効果的な実施のために、成果実績の進捗管理を毎年行うとともに、本事業の成果を活用し、引き続き、立入り困難地域であっても降灰状況を迅速かつ詳細に把握し、的確な土砂災害緊急情報の発表を行う体制の構築に努める。</t>
    <phoneticPr fontId="4"/>
  </si>
  <si>
    <t>本事業の活動内容として高潮特別警戒水位の設定の手引き（案）の作成数を活動指標として記載した。
また、高潮特別警戒水位は、水防に従事する者やライフラインの保守点検に従事する者の安全の確保を図るため、都道府県が設定するものであるため、都道府県等が住民へとるべき具体的対策を周知できるように、国としても都道府県へ説明を行っていく。
今後、同種の事業を実施する際には、１者応札とならないよう効果的運営を図るとともに、有識者等からの所見を踏まえて事業の効率的・効果的な実施に努めたい。</t>
    <phoneticPr fontId="4"/>
  </si>
  <si>
    <t>水資源分野においては、2018年度より関係省庁、業界団体等が一堂に会する協議会を開催し、計画的な案件形成に繋げるための情報収集とともに、我が国が有する優れた技術をまとめた技術集を作成し、オンライン会議等も活用しながら、諸外国との案件形成推進のための交渉を行っている。
下水道分野では、2018年度に設立された東南アジア諸国とのパートナーシップ等国際協力関係を活用し、政府間会議等において、オンライン会議等も適宜利用しながら各国課題や具体的ニーズを共有するとともに、技術セミナーの併催等により、制度・体制面に関するノウハウの共有や本邦技術への理解促進等を図っている。同会議等で得られた情報を元に、さらに深掘り調査が必要な場合は、国土交通省が実施する案件形成調査等に繋げる等、適確なフォローを実施していくこととしている。
また、業務発注にあたり、引き続き企画競争の実施の検討や業務の工期を適切に設定すること等により、競争性及び品質の確保を行う。</t>
    <phoneticPr fontId="4"/>
  </si>
  <si>
    <t>既に気候変動の影響は顕在化しており、頻発化・激甚化する水害に対する治水安全度の向上を図るため、ハード・ソフト一体となった事前防災対策を加速する。</t>
    <rPh sb="60" eb="62">
      <t>ジゼン</t>
    </rPh>
    <rPh sb="62" eb="64">
      <t>ボウサイ</t>
    </rPh>
    <rPh sb="64" eb="66">
      <t>タイサク</t>
    </rPh>
    <rPh sb="67" eb="69">
      <t>カソク</t>
    </rPh>
    <phoneticPr fontId="4"/>
  </si>
  <si>
    <t>関係機関との連携強化、適時的確な施設操作や情報発信等に努めつつ、水資源開発基本計画に基づき整備した施設を効果的に活用することで渇水リスクの低減に努めるとともに、入札・契約の適正化を図りながら事業の効率性の向上及び透明性の確保に努める。</t>
  </si>
  <si>
    <t>優先順位に応じて適切な予算配分を行うことなどにより、雨水対策や汚水対策を効果的・効率的に実施し、メリハリをつけた事業の実施に努める。</t>
    <phoneticPr fontId="4"/>
  </si>
  <si>
    <t>国民の生命・財産を守るため、再度災害防止の観点から個々の河川の実態に即した計画へ都度改善を行い、自治体と連携しながら床上浸水対策特別緊急事業の更なる推進を図る。また、気候変動に伴い頻発、激甚化する水災害に対しては堤防整備等のハード対策や避難行動につながる情報の発信、土地利用規制等のソフト対策を一体的に推進するとともに、河川の流域全体のあらゆる関係者と協働して流域全体で行う持続可能な治水対策を実施する。</t>
    <phoneticPr fontId="4"/>
  </si>
  <si>
    <t>引き続き、革新的河川技術プロジェクト等を通じて、新技術の活用を図りながら、効果的・効率的な維持管理を推進するよう努めるとともに、社会資本情報プラットフォームを活用して点検結果等を公表する等、透明性の確保に努める。</t>
    <phoneticPr fontId="4"/>
  </si>
  <si>
    <t>広域的かつ激甚化する土砂災害に対し、人家や生活を支える集落の基幹的機能（施設）が集積したエリア及びこれらを連結するネットワークインフラを集中的に保全する施設整備を行うとともに、地域住民の土砂災害リスク情報に対する認知度の向上や充実を図り、ハード・ソフトが一体となった土砂災害対策を推進する。また、入札監視委員会等により契約内容等の妥当性を審議頂くなど、引き続き、入札・契約手続きの透明性の確保に努める。</t>
    <phoneticPr fontId="4"/>
  </si>
  <si>
    <t>引き続き、カメラ等を用いた監視による土砂流出状況の的確な把握に努めるとともに、新技術の活用検証など、効率的・効果的な維持管理に資する取組を進める。また、入札監視委員会等により契約内容等の妥当性を審議頂くなど、引き続き、入札・契約手続きの透明性の確保に努める。</t>
    <phoneticPr fontId="4"/>
  </si>
  <si>
    <t>広域的かつ激甚化する土砂災害に対し、人家や生活を支える集落の基幹的機能（施設）が集積したエリア及びこれらを連結するネットワークインフラを集中的に保全する施設整備を行うとともに、地域住民の土砂災害リスク情報に対する認知度の向上や充実を図り、ハード・ソフトが一体となった土砂災害対策を推進する。また、最新の技術動向や知見を考慮した効果的な対策手法の検討を進める。入札監視委員会等により契約内容等の妥当性を審議頂くなど、引き続き、入札・契約手続きの透明性の確保に努める。</t>
    <phoneticPr fontId="4"/>
  </si>
  <si>
    <t>・災害後における迅速な対応が可能となるよう、年度当初に講習会や地区単位ブロック会議等を開催し、地方自治体や地方整備局に対し採択条件等の周知を図るなどの情報提供を引き続き行う。
・効率的・効果的な復旧事業実施が図られるよう、災害査定の効率化や設計・積算が容易な標準設計等による査定決定の迅速化等、助言・指導を引き続き行うとともに、被災した地方公共団体への外部（県の技術センター等）の支援の活用など、更なる取り組みについても検討していく。</t>
    <phoneticPr fontId="4"/>
  </si>
  <si>
    <t>本事業は令和元年度で事業完了に伴い終了。事業の成果が有効活用されるよう努められたい。</t>
  </si>
  <si>
    <t>本事業の成果が、インフラ管理や災害対応の高度化等に有効活用されるよう努める。</t>
    <phoneticPr fontId="4"/>
  </si>
  <si>
    <t>一者応募については、更なる原因の分析を行い、改善に向けて取り組まれたい。</t>
  </si>
  <si>
    <t>効果的・効率的な事業の執行に努める。</t>
  </si>
  <si>
    <t>一者応募については、更なる原因の分析を行い、改善に向けて取り組まれたい。なお、本事業は令和２年度で事業完了に伴い終了予定。事業の成果が有効活用されるよう努められたい。</t>
  </si>
  <si>
    <t>一者応募については、引き続き公募条件等、原因分析および改善に努める。</t>
    <phoneticPr fontId="4"/>
  </si>
  <si>
    <t>一者応札については、さらなる原因の分析を行い、改善に向けて取り組まれたい。</t>
  </si>
  <si>
    <t>引き続き、改善に向けて取り組んでまいります。</t>
    <rPh sb="0" eb="1">
      <t>ヒ</t>
    </rPh>
    <rPh sb="2" eb="3">
      <t>ツヅ</t>
    </rPh>
    <rPh sb="5" eb="7">
      <t>カイゼン</t>
    </rPh>
    <rPh sb="8" eb="9">
      <t>ム</t>
    </rPh>
    <rPh sb="11" eb="12">
      <t>ト</t>
    </rPh>
    <rPh sb="13" eb="14">
      <t>ク</t>
    </rPh>
    <phoneticPr fontId="4"/>
  </si>
  <si>
    <t>公共事業の実施にあたって、その事業の実施によって発生する効果を客観的かつ総合的に評価し、効率的・効果的な事業実施を確保していくことは重要な課題である。本事業は公共事業の事業評価について、より適切な手法の確立に向け、現状の評価手法の点検、課題の整理と新たな評価手法の検討を行うものである。発注は一般競争入札により行われているが、入札者数（応募者数）が１となっていることから、その原因を調査し、入札における競争性の確保に努めていくことが求められる。</t>
  </si>
  <si>
    <t>調査結果の実際の事業への活用など、効果的な施策として執行できるよう努めるとともに、過年度における１者入札の原因を調査し、入札における競争性の確保に努めるべき。</t>
  </si>
  <si>
    <t>建設技術開発の推進にあたって、個別の分野にとらわれない横断的な検討を実施し、技術研究開発の推進を図ることは重要な取り組みである。令和元年度の事業では、国土交通省が研究開発すべき課題、実施すべき施策等についてなされた「国土交通技術行政の基本政策懇談会」における議論を踏まえて、さまざまな課題の点検と論点整理が実施されている。本事業の業務のうち金額が相対的に多いものについては随意契約（企画競争）による発注がなされているが、落札率が100％となっており、この点の適正性も含めて効率的な業務の遂行に向けて引き続き取り組んでいくことが求められる。</t>
  </si>
  <si>
    <t>外部有識者の所見も踏まえて、一者応札については、更なる原因の分析を行い、改善に向けて取り組まれたい。また、成果実績については、原因分析を行い、目標達成ができるよう取り組まれたい。</t>
  </si>
  <si>
    <t>一者応札については、更なる原因の分析を行い、改善に向けて取り組む。また、成果実績については、地方整備局等から推薦される技術数が増えるように働きかけるなど、目標達成ができるように取り組む。</t>
    <phoneticPr fontId="4"/>
  </si>
  <si>
    <t xml:space="preserve">技術研究開発に関する研究課題の設定や研究計画の見直しを適切に行うとともに、研究成果の社会への還元を進めていくことは、研究活動において常に留意しなくてはならない事項である。本事業は「建設技術研究開発助成制度」と「総合技術開発プロジェクト」の研究課題について、外部の学識者から構成される評価委員会等により事前・中間・事後の評価などを実施するものである。併せて国土技術研究会における発表成果の評価も実施されている。「国費投入の必要性」、「事業の効率性」、「事業の有効性」などの評価基準に照らしてみた場合に本事業は適切に実施されているものと思料される。今後も自己点検を行うとともに、外部有識者による点検・評価を踏まえて、適切に取り組みを進めていくことが期待される。                     </t>
  </si>
  <si>
    <t>外部有識者の所見も踏まえて、効果的・効率的な事業の執行に努め、着実な成果が上げられるよう取り組まれたい。また、十分な執行が行われるよう、さらに取り組まれたい。</t>
  </si>
  <si>
    <t>引き続き、効果的・効率的な事業の執行に努め、着実な成果が上げられるよう取り組む。また、必要な部分について十分な執行を行うよう努める。</t>
    <rPh sb="43" eb="45">
      <t>ヒツヨウ</t>
    </rPh>
    <rPh sb="46" eb="48">
      <t>ブブン</t>
    </rPh>
    <rPh sb="52" eb="54">
      <t>ジュウブン</t>
    </rPh>
    <rPh sb="55" eb="57">
      <t>シッコウ</t>
    </rPh>
    <rPh sb="58" eb="59">
      <t>オコナ</t>
    </rPh>
    <rPh sb="62" eb="63">
      <t>ツト</t>
    </rPh>
    <phoneticPr fontId="4"/>
  </si>
  <si>
    <t xml:space="preserve">本経費は、国土交通行政における課題解決に資する研究開発テーマをあらかじめ示したうえで、研究者の自由な発想に基づく独創的かつ革新的な研究に関する提案を大学、民間企業等の研究者から広く公募するものであり、外部有識者からなる「建設技術研究開発助成制度評価委員会」による外部評価を経たうえで、優れた企画提案に対し補助金が交付される。執行率がいずれの年においても100％となるなど、経費の配分（補助金の交付）にあたっては着実な実施が確保されている。各公募に対する資金の交付額はほぼ均等となっているが、個々の研究の内容に応じた傾斜配分なども必要に応じ実施していくことも一案と考えられる。                        </t>
  </si>
  <si>
    <t>外部有識者の所見も踏まえ、効果的・効率的な事業の執行に努め、着実な成果が挙げられるよう取り組まれたい。</t>
  </si>
  <si>
    <t>外部有識者の所見も踏まえ、個々の研究の内容に応じた傾斜配分なども必要に応じ検討を行う。</t>
    <phoneticPr fontId="4"/>
  </si>
  <si>
    <t>設計、施工、維持管理の各生産プロセスにおいて、土工以外の工種についてもＩＣＴを本格的に導入することは、建設現場の生産性向上を通じて建設現場の担い手不足の問題に対処していくうえで重要な取り組みである。本事業においては、設計、施工、維持管理の各段階において、ＩＣＴを活用した作業の効率化に向けた取り組みが進められている。本事業においては、発注者側において活用しやすい技術開発がなされるよう、民間企業などによる競争的な技術開発の誘発に向けた工夫が講じられるとともに、効率的な研究開発体制を整備していくことが求められる。本事業の契約方式は随意契約でなされているものが多く、一般競争入札で実施されている事業についても落札率が90％台後半となっていることから、入札方法の点検などを通じた効率的な業務の遂行に向けて引き続き取り組んでいくことが求められる。</t>
  </si>
  <si>
    <t>外部有識者の所見も踏まえ、一者応札については、原因の分析を行い、改善に向けて取り組まれたい。なお、本事業は令和２年度で事業完了に伴い終了予定。事業の成果が有効活用されるよう努められたい。</t>
  </si>
  <si>
    <t>一者応札となっている案件について、引き続き原因分析、改善に努めたい。また本事業の成果の有効活用に関しては、成果をもとにBIM/CIMに関するガイドライン、ICT活用工事の出来形管理要領、監督検査要領等の技術基準類の整備を行った。</t>
    <phoneticPr fontId="4"/>
  </si>
  <si>
    <t>一者応札については、更なる原因の分析を行い、改善に向けて取り組まれたい。</t>
  </si>
  <si>
    <t>一者応札となっている案件について、引き続き原因分析、改善に努める。</t>
    <phoneticPr fontId="4"/>
  </si>
  <si>
    <t xml:space="preserve">本事業は、事前防災としての液状化対策を推進していくという観点から、液状化リスクについての明確な認識（気づき）を可能とするための大縮尺の液状化ハザードマップの利用を可能とすべく、リスクコミュニケーションの確保に向けた液状化ハザードマップの作成手法について技術開発を行い、地方公共団体が液状化ハザードマップを作成するためのマニュアルを策定することを目的としている。本事業の契約方式は随意契約（企画競争）となっており、入札者数（応募者数）は２となっているが、業務委託における適切な競争性を確保していくために、引き続き発注方法の工夫などをしていくことが求められる。   </t>
  </si>
  <si>
    <t>外部有識者の所見も踏まえ、効果的・効率的な事業の執行に努め、着実な成果が上げられるよう取り組まれたい。なお、本事業は令和２年度で事業完了に伴い終了予定。事業の成果が有効活用されるよう努められたい。</t>
  </si>
  <si>
    <t>令和元年度は被災地においてワークショップを開催し、リスクコミュニケーションの確保に向け検討を行った。今後、モデル地区においてハザードマップの試作をし、ハザードマップ作成者、利用者の意見を踏まえ、リスクコミュニケーションを図れるよう検討を進める。リスクコミュニケーションを取るための液状化ハザードマップ作成マニュアルの作成について、当初の予定通り進めており、今年度末に成果を達成見込みのため、令和3年度予算概算要求において予算要求を行わない。</t>
    <phoneticPr fontId="4"/>
  </si>
  <si>
    <t>一者応札については、原因の分析を行い、改善に向けて取り組まれたい。</t>
  </si>
  <si>
    <t>一者応札については、企画競争において提案者の資格を拡大し、特記仕様書が新規参入者に過度に不利なものとならないような工夫等を行ったところ、令和2年度は複数者が応募した業務が増えていることから、引き続き改善に努めたい。</t>
    <phoneticPr fontId="4"/>
  </si>
  <si>
    <t xml:space="preserve">AIやIoTを活用することで、建設生産システムの高度化を図っていくことは、建設現場の生産性向上を通じて担い手不足への対応を適切に確保していくうえで重要な課題である。本事業は、この観点から建設生産システムの業務プロセスにおけるAIの適用可能性を検討し、画像データを活用した施工状況の把握、適切な工期設定、オペレータの操作データ分析による効率化、及びこれらの成果を高度に活用するための情報連携技術を開発するものである。本事業の契約方式には随意契約によるものと一般競争入札によるものがあるが、一般競争入札で実施されている事業についても落札率が90％台後半となっていることから、入札方法の点検などを通じた効率的な業務の遂行に向けて引き続き取り組んでいくことが求められる。  </t>
  </si>
  <si>
    <t>外部有識者の所見も踏まえ、一者応札については、更なる原因の分析を行い、改善に向けて取り組まれたい。なお、本事業は令和２年度で事業完了に伴い終了予定。事業の成果が有効活用されるよう努められたい。</t>
  </si>
  <si>
    <t>所見を踏まえ、一者応札の原因分析や成果の有効活用に向けて、より効率的・効果的な事業とすべく、適切に事業を実施して参りたい。</t>
    <phoneticPr fontId="4"/>
  </si>
  <si>
    <t>研究開発投資拡大プログラムは、総合科学技術・イノベーション会議（CSTI）が政府全体の科学技術イノベーション政策の司令塔として、民間の研究開発投資誘発効果の高い領域（ターゲット領域）に各府省の施策を誘導し、それらの施策の連携を図るとともに、必要に応じて追加の予算を配分することにより、領域全体としての方向性を持った研究開発を推進するものである。本事業の契約方式は随意契約であり、契約の多くにおいて落札率が100％あるいはそれに近い水準となっていることから、効率的な事業の執行に向けて契約方式の点検などを通じて引き続き発注の適正性の確保に努めていくことが求められる。</t>
  </si>
  <si>
    <t>外部有識者の所見も踏まえ、一者応札については、更なる原因の分析を行い、改善に向けて取り組まれたい。</t>
  </si>
  <si>
    <t>一者応札については、原因の分析を行い、改善に向けて取り組む。</t>
    <phoneticPr fontId="4"/>
  </si>
  <si>
    <t>多くの業務について一者応札となっていることから、原因の分析を行い、適正な契約のあり方の確保のための改善に向けて取り組まれたい。</t>
  </si>
  <si>
    <t>適切に事業を進めていくとともに、一者応札となっている案件について、引き続き原因分析、改善に努める。</t>
    <phoneticPr fontId="4"/>
  </si>
  <si>
    <t>機能的陳腐化に関しては、既に自動電話交換設備の更新発注を平成28年度に国庫債務負担（5箇年）で契約をしており、収容回線の増量、ＩＰ化の対応など機能的向上も考慮して発注している。更新が令和2年度に完了し、既設の設備から切替えを行い、成果が上がる見込みである。既設の設備は保守部品等を含め製造中止となっており、更新完了までは手持ちの機材で対応を行っている状況である。軽微な修繕については、別途発注している中央合同庁舎第３号館等施設管理業務に自動電話交換装置等保守も含め一括発注しており、その業務内で対応している。</t>
    <phoneticPr fontId="4"/>
  </si>
  <si>
    <t>大容量超高速な通信が可能な次世代IP多重無線装置の仕様策定や、衛星回線、次世代移動通信システム等の活用による次世代情報通信ネットワークの調査・検討等が着実に行われるよう、効果的・効率的に事業を実施されたい。</t>
  </si>
  <si>
    <t>建築物の更新時に支障となる従前建築物の杭の有効活用や既存の宅地擁壁の耐震化を促進する新技術基準が有効に活用されるよう、効果的・効率的な事業執行に努められたい。</t>
  </si>
  <si>
    <t>外部有識者点検対象外</t>
    <rPh sb="0" eb="5">
      <t>ガイブユウシキシャ</t>
    </rPh>
    <rPh sb="5" eb="7">
      <t>テンケン</t>
    </rPh>
    <rPh sb="7" eb="10">
      <t>タイショウガイ</t>
    </rPh>
    <phoneticPr fontId="4"/>
  </si>
  <si>
    <t>新規採択時評価、再評価、事後評価において、引き続き評価内容に対して、第三者委員会等の意見を聴取するとともに、評価結果を公表する。事業評価にあたっては、引き続き維持管理も踏まえた評価を行うとともに、コスト縮減など事業内容の見直し等の検討を行うこととし、地域が進めるプロジェクト等との連携によるストック効果の早期実現を図る。</t>
  </si>
  <si>
    <t>「新型コロナウイルス感染症への対応など緊要な経費」として所要の要望を行っている。</t>
    <rPh sb="1" eb="3">
      <t>シンガタ</t>
    </rPh>
    <rPh sb="10" eb="13">
      <t>カンセンショウ</t>
    </rPh>
    <rPh sb="15" eb="17">
      <t>タイオウ</t>
    </rPh>
    <rPh sb="19" eb="21">
      <t>キンヨウ</t>
    </rPh>
    <rPh sb="22" eb="24">
      <t>ケイヒ</t>
    </rPh>
    <rPh sb="28" eb="30">
      <t>ショヨウ</t>
    </rPh>
    <rPh sb="31" eb="33">
      <t>ヨウボウ</t>
    </rPh>
    <rPh sb="34" eb="35">
      <t>オコナ</t>
    </rPh>
    <phoneticPr fontId="31"/>
  </si>
  <si>
    <t>事業の実施にあたっては、無電柱化推進計画に基づき、地域の実情に応じたコスト縮減が可能な手法を活用するとともに、電線管理者や地方公共団体等との円滑な連携・調整により効率的・効果的な実施を図る。</t>
    <phoneticPr fontId="31"/>
  </si>
  <si>
    <t>浅層埋設を促進するためのガイドラインを今後公表し、適切に関係者へ周知してガイドラインの普及に努める。</t>
    <phoneticPr fontId="31"/>
  </si>
  <si>
    <t>　立体道路制度は当初、自動車専用道路等を対象とした限定的な制度だったが、社会情勢の変化や都市部の再開発等ニーズの変化に応じて、適用範囲を順次拡大してきたところである。活用された箇所(41件、出典：増補版立体道路事例集）においては、道路整備における用地費軽減や良好な市街地の形成等に寄与している。　
　引き続き、道路の立体的利用を巡る多様なニーズに応えるため、本事業で作成したガイドラインを活用して制度の周知に努めるとともに、制度の更なる活用を促進していく。
　なお、入札・契約手続きについては、本事業は昨年度で終了したものの、事業者へのアンケート結果を踏まえて、本事業と同種の事業を実施する際に、類似業務の対象拡大や提案書提出期限の延長を行うなど、更なる競争性の確保に努めていく。</t>
    <phoneticPr fontId="31"/>
  </si>
  <si>
    <t>公開プロセスにおける外部有識者の意見を踏まえ、引き続き地域や関係機関との円滑な調整を図りつつ、対策箇所選定の仕組みの深化や、埋蔵文化財調査費用の縮減に向けた検討などを進める。</t>
    <phoneticPr fontId="31"/>
  </si>
  <si>
    <t>地域の実情や地域からの意見等を踏まえ、新技術の活用等によるコスト縮減を含め、効率的な維持管理を行う。</t>
    <phoneticPr fontId="31"/>
  </si>
  <si>
    <t>定期点検の結果を踏まえ、計画的な修繕を実施し、早期に予防保全主体のメンテナンスサイクルの定着に努めつつ、新技術の活用等によるコストの縮減を含め、効率的な事業執行を行う。</t>
    <phoneticPr fontId="31"/>
  </si>
  <si>
    <t>引き続き、事業実施の施策効果を高めるため、個別補助による支援について、予算編成過程において財政当局と調整して参る。</t>
    <phoneticPr fontId="31"/>
  </si>
  <si>
    <t>高速道路の整備の効果的・効率的な実施やスマートインターチェンジの整備による利便性の向上に引き続き努める。</t>
    <phoneticPr fontId="31"/>
  </si>
  <si>
    <t>引き続き、コスト縮減事例の収集と地方公共団体への周知を図り、コスト縮減に努める。</t>
  </si>
  <si>
    <t>今回の調査の成果を踏まえ、高速道路における自動運転の実現に向けた技術的な課題の克服に努めるべき。</t>
  </si>
  <si>
    <t>今後、本事業で得られた成果を活用し、高速道路における自動運転の実現に向けた技術的な課題の克服に向けた取り組みを進めるものとする。</t>
    <phoneticPr fontId="31"/>
  </si>
  <si>
    <t>当該事業は終了するが、特車許可の迅速化等のため、得られた知見は他の事業にも活用する。</t>
    <phoneticPr fontId="31"/>
  </si>
  <si>
    <t>本事業の成果として、点検支援技術性能カタログ（案）の掲載技術数は、R2.6に既存の16技術から80技術（R2.6）に大幅に拡充したところ。
定期点検等の生産性の向上に向けて、点検支援技術性能カタログ（案）等を積極的に活用するとともに、道路メンテナンス会議や国土交通省ホームページ等を通じて地方公共団体への周知を図っているところであり、引き続き周知を図る。</t>
    <phoneticPr fontId="31"/>
  </si>
  <si>
    <t>アウトカム指標の中間目標年度の目標値を設定し、地方公共団体の道路メンテナンスの確実な実施に向け、本事業の効果的な実施に取り組む。
また、コロナ禍の中で研修を実施するにあたり、講習へのオンライン会議の導入など、より効果的な手法を活用する。</t>
    <phoneticPr fontId="31"/>
  </si>
  <si>
    <t>大雪時に国民が主体的に道路の利用抑制に取り組む環境を醸成するべく、策定した行動計画を広く周知し、効果的に使われるように努めるとともに、降雪時の需要抑制、利用抑制の効果的な情報発信に努める。</t>
    <phoneticPr fontId="31"/>
  </si>
  <si>
    <t>土地所有者等に適正な管理を促すため、作成した事例集を活用するとともに、効果的に情報を周知して、成果が十分に活用されるよう努める。</t>
    <phoneticPr fontId="31"/>
  </si>
  <si>
    <t>生産性革命等に向けて実施すべき政策の趣旨を踏まえ、引き続き、効率性、有効性に留意しながら実施すること。</t>
    <phoneticPr fontId="4"/>
  </si>
  <si>
    <t>効率性・有効性に留意しつつ、適正な料金割引の実施に引き続き努める。</t>
    <phoneticPr fontId="31"/>
  </si>
  <si>
    <t>都市・地域交通等の快適性、利便性の向上や道路交通の円滑化を推進する政策であるため、交通量を増やすことを成果目標（アウトカム）とすることには疑問がある。道路を賢く使う取組であることからも、旅行速度や渋滞量を減らすことをアウトカムとする方がよいのではないか。データを得られるのであれば、平均旅行速度や渋滞量を成果指標としてはどうか。ロンドンやシンガポールのように、混雑料金を導入することで道路混雑が顕著に減少した事例も調査し、参考にするとよいのではないか。</t>
    <phoneticPr fontId="4"/>
  </si>
  <si>
    <t>効果的な道路利用に向けて、適切な指標の設定や海外事例の調査など、料金制度を通じた高速道路ネットワークの効果的な利用方法の確立に努められたい。</t>
    <phoneticPr fontId="4"/>
  </si>
  <si>
    <t>高速道路の快適な利用環境を実現することで高速道路利用を促すため、アウトカムに交通量を用いている。
高速道路ネットワークの効果的な利用方法の確立に向けて、混雑料金を導入した事例など、事例調査やデータの整理分析を効率的に行うよう努める。</t>
    <phoneticPr fontId="31"/>
  </si>
  <si>
    <t>ご所見を踏まえ、事業の調査結果をわかりやすく整理し、成果を活用いただけるよう、情報発信方法含め検討する。</t>
    <phoneticPr fontId="31"/>
  </si>
  <si>
    <t>平成30年度までの実績を見ると概ね順調な成果を出している。応募者が1者のみの随意契約が5件中4件を占めているが、調査し、改善すべきではないか。効率的かつ効果的に事業を推進していただきたい。</t>
    <phoneticPr fontId="4"/>
  </si>
  <si>
    <t>応募者の数が増えるよう改善するなど、効率的な調査となるよう努められたい。また、コロナ禍でインフラシステムの海外展開への影響が懸念されるが、本調査の成果が効果的で有益なものとなるよう努められたい。</t>
    <phoneticPr fontId="4"/>
  </si>
  <si>
    <t>指摘を踏まえ、随意契約（企画競争）については、応募者数が増えるよう、発注時期や参加資格要件ついて検討し、今後の改善に繋げる。また、コロナ禍においても、効果的で有益な調査成果となるようオンラインツールの活用等について検討し、引き続き、官民が連携し海外における道路インフラプロジェクトへの参画を目指すべく、調査を実施する。</t>
    <phoneticPr fontId="31"/>
  </si>
  <si>
    <t>引き続き、過去の災害対応の事例を踏まえつつ、事業期間の短縮やコスト縮減など効率的な事業実施に努める。</t>
    <phoneticPr fontId="31"/>
  </si>
  <si>
    <t>国際会議への参画・展示等を通じて我が国技術の展開を図っているところ。
また、参画の成果として、国内で報告会を実施し、諸外国の最新技術・知見等の収集の成果を発表し、共有を図っているところ。
引き続き、国際会議への参画及び、報告会の実施等を行い、成果についてさらなる共有が図られるよう努める。</t>
    <phoneticPr fontId="31"/>
  </si>
  <si>
    <t>地方公共団体に対し、「地方版自転車活用推進計画策定の手引き（案）」等により計画の策定を働きかけるとともに、策定事例を収集・分析し事例集等を作成すること等により、地方版自転車活用推進計画策定を推進する。</t>
    <phoneticPr fontId="31"/>
  </si>
  <si>
    <t>地方公共団体が道路構造物の維持・管理を高度化・効率化するため、地方公共団体の実情に即し、維持管理のアセットマネジメント標準化に向けて、そのニーズも踏まえながら検討を進められたい。</t>
  </si>
  <si>
    <t>執行率低下の主な要因は、放置座礁船に係る撤去費用に対する補助金の支出がなかったことによるものであるところ、引き続き効率的・効果的な執行及び事業の実施を図る。</t>
    <phoneticPr fontId="4"/>
  </si>
  <si>
    <t>所見を踏まえ事業を着実に実施するとともに、契約内容等を精査するなど必要に応じて見直しを行い、より効率的な予算執行を図る。</t>
    <phoneticPr fontId="4"/>
  </si>
  <si>
    <t>所見を踏まえ事業を着実に実施するとともに、現場の状況・ニーズを踏まえつつ、契約内容等を精査するなど必要に応じて見直しを行い、より効率的な予算執行を図る。</t>
    <rPh sb="0" eb="2">
      <t>ショケン</t>
    </rPh>
    <rPh sb="3" eb="4">
      <t>フ</t>
    </rPh>
    <rPh sb="6" eb="8">
      <t>ジギョウ</t>
    </rPh>
    <rPh sb="9" eb="11">
      <t>チャクジツ</t>
    </rPh>
    <rPh sb="12" eb="14">
      <t>ジッシ</t>
    </rPh>
    <rPh sb="21" eb="23">
      <t>ゲンバ</t>
    </rPh>
    <rPh sb="24" eb="26">
      <t>ジョウキョウ</t>
    </rPh>
    <rPh sb="31" eb="32">
      <t>フ</t>
    </rPh>
    <rPh sb="37" eb="39">
      <t>ケイヤク</t>
    </rPh>
    <rPh sb="39" eb="41">
      <t>ナイヨウ</t>
    </rPh>
    <rPh sb="41" eb="42">
      <t>トウ</t>
    </rPh>
    <rPh sb="43" eb="45">
      <t>セイサ</t>
    </rPh>
    <rPh sb="49" eb="51">
      <t>ヒツヨウ</t>
    </rPh>
    <rPh sb="52" eb="53">
      <t>オウ</t>
    </rPh>
    <rPh sb="55" eb="57">
      <t>ミナオ</t>
    </rPh>
    <rPh sb="59" eb="60">
      <t>オコナ</t>
    </rPh>
    <rPh sb="64" eb="67">
      <t>コウリツテキ</t>
    </rPh>
    <rPh sb="68" eb="70">
      <t>ヨサン</t>
    </rPh>
    <rPh sb="70" eb="72">
      <t>シッコウ</t>
    </rPh>
    <rPh sb="73" eb="74">
      <t>ハカ</t>
    </rPh>
    <phoneticPr fontId="4"/>
  </si>
  <si>
    <t>所見を踏まえ事業を着実に実施するとともに、現場の状況・ニーズを踏まえつつ、契約内容等を精査するなど必要に応じて見直しを行い、より効率的な予算執行を図る。</t>
    <rPh sb="0" eb="2">
      <t>ショケン</t>
    </rPh>
    <rPh sb="3" eb="4">
      <t>フ</t>
    </rPh>
    <rPh sb="6" eb="8">
      <t>ジギョウ</t>
    </rPh>
    <rPh sb="9" eb="11">
      <t>チャクジツ</t>
    </rPh>
    <rPh sb="12" eb="14">
      <t>ジッシ</t>
    </rPh>
    <rPh sb="21" eb="23">
      <t>ゲンバ</t>
    </rPh>
    <rPh sb="24" eb="26">
      <t>ジョウキョウ</t>
    </rPh>
    <rPh sb="31" eb="32">
      <t>フ</t>
    </rPh>
    <rPh sb="37" eb="39">
      <t>ケイヤク</t>
    </rPh>
    <rPh sb="39" eb="41">
      <t>ナイヨウ</t>
    </rPh>
    <rPh sb="41" eb="42">
      <t>トウ</t>
    </rPh>
    <rPh sb="43" eb="45">
      <t>セイサ</t>
    </rPh>
    <rPh sb="49" eb="51">
      <t>ヒツヨウ</t>
    </rPh>
    <rPh sb="52" eb="53">
      <t>オウ</t>
    </rPh>
    <rPh sb="55" eb="57">
      <t>ミナオ</t>
    </rPh>
    <rPh sb="59" eb="60">
      <t>オコナ</t>
    </rPh>
    <rPh sb="64" eb="67">
      <t>コウリツテキ</t>
    </rPh>
    <rPh sb="68" eb="70">
      <t>ヨサン</t>
    </rPh>
    <rPh sb="70" eb="72">
      <t>シッコウ</t>
    </rPh>
    <rPh sb="73" eb="74">
      <t>ハカ</t>
    </rPh>
    <phoneticPr fontId="5"/>
  </si>
  <si>
    <t>所見を踏まえ事業を着実に実施するとともに、現場の状況・ニーズを踏まえつつ、契約内容等を精査するなど必要に応じて見直しを行い、より効率的な予算執行を図る。</t>
    <phoneticPr fontId="4"/>
  </si>
  <si>
    <t>引き続き、その妥当性を確認しながら継続的に支出していく。</t>
    <phoneticPr fontId="4"/>
  </si>
  <si>
    <t>本事業は令和2年度で終了するが、研修の成果等を安定的な海上輸送の確保に活かすとともに、所見を踏まえ、適切な予算執行に努める。</t>
  </si>
  <si>
    <t>今後の内航海運業のあり方等について検討を実施し、施策の方向性や当面講ずべき具体的施策についてとりまとめがなされた。これを踏まえて、必要な措置を講じつつ、令和３年度予算において内航海運業の変革に向けた取組を推進することとしている。</t>
    <phoneticPr fontId="4"/>
  </si>
  <si>
    <t>執行率低下の主な要因としては、船員雇用促進対策事業費補助金のうち事業者連携・雇用促進助成金の利用実績が極めて低かったことによるものであるが、同助成金については、令和元年度をもって廃止としたところである。
その他の事業については、業界のニーズを踏まえつつ、より効果的・効率的な事業の実施を図ることとする。</t>
    <phoneticPr fontId="4"/>
  </si>
  <si>
    <t>新型コロナウイルス感染症への対応など緊要な経費の要望額49.500</t>
    <phoneticPr fontId="4"/>
  </si>
  <si>
    <t>事業を着実に実施するとともに、より実効性の高い事業となるよう、契約内容等を精査し、必要に応じて見直しを行い、より効率的な予算執行を図る。</t>
    <rPh sb="0" eb="2">
      <t>ジギョウ</t>
    </rPh>
    <rPh sb="3" eb="5">
      <t>チャクジツ</t>
    </rPh>
    <rPh sb="6" eb="8">
      <t>ジッシ</t>
    </rPh>
    <rPh sb="17" eb="20">
      <t>ジッコウセイ</t>
    </rPh>
    <rPh sb="21" eb="22">
      <t>タカ</t>
    </rPh>
    <rPh sb="23" eb="25">
      <t>ジギョウ</t>
    </rPh>
    <rPh sb="31" eb="33">
      <t>ケイヤク</t>
    </rPh>
    <rPh sb="33" eb="35">
      <t>ナイヨウ</t>
    </rPh>
    <rPh sb="35" eb="36">
      <t>トウ</t>
    </rPh>
    <rPh sb="37" eb="39">
      <t>セイサ</t>
    </rPh>
    <rPh sb="41" eb="43">
      <t>ヒツヨウ</t>
    </rPh>
    <rPh sb="44" eb="45">
      <t>オウ</t>
    </rPh>
    <rPh sb="47" eb="49">
      <t>ミナオ</t>
    </rPh>
    <rPh sb="51" eb="52">
      <t>オコナ</t>
    </rPh>
    <rPh sb="56" eb="59">
      <t>コウリツテキ</t>
    </rPh>
    <rPh sb="60" eb="62">
      <t>ヨサン</t>
    </rPh>
    <rPh sb="62" eb="64">
      <t>シッコウ</t>
    </rPh>
    <rPh sb="65" eb="66">
      <t>ハカ</t>
    </rPh>
    <phoneticPr fontId="5"/>
  </si>
  <si>
    <t>引き続き、その妥当性を確認しながら継続的に支出していく。</t>
    <rPh sb="0" eb="1">
      <t>ヒ</t>
    </rPh>
    <rPh sb="2" eb="3">
      <t>ツヅ</t>
    </rPh>
    <rPh sb="7" eb="10">
      <t>ダトウセイ</t>
    </rPh>
    <rPh sb="11" eb="13">
      <t>カクニン</t>
    </rPh>
    <rPh sb="17" eb="20">
      <t>ケイゾクテキ</t>
    </rPh>
    <rPh sb="21" eb="23">
      <t>シシュツ</t>
    </rPh>
    <phoneticPr fontId="5"/>
  </si>
  <si>
    <t>執行率低下の主な要因としては、検討会が開催されなかったことにより謝金等の支出がなかったところ、今後、事業を着実に実施するとともに、契約内容等を精査するなど必要に応じて見直しを行い、より効率的な予算執行を図る。</t>
    <rPh sb="15" eb="18">
      <t>ケントウカイ</t>
    </rPh>
    <rPh sb="19" eb="21">
      <t>カイサイ</t>
    </rPh>
    <rPh sb="32" eb="34">
      <t>シャキン</t>
    </rPh>
    <rPh sb="34" eb="35">
      <t>トウ</t>
    </rPh>
    <phoneticPr fontId="5"/>
  </si>
  <si>
    <t>平成30年10月に設置した「船員養成の改革に関する検討会」において、教育機関及び関係者で船員養成のあり方に関し、幅広く検討を進めている状況であり、自己収入拡大やコスト削減に留意しつつ、教育訓練体制の見直しを図っていく。</t>
  </si>
  <si>
    <t>新型コロナウィルス感染症への対応など緊要な経費の要望額88,000</t>
    <rPh sb="0" eb="2">
      <t>シンガタ</t>
    </rPh>
    <rPh sb="9" eb="12">
      <t>カンセンショウ</t>
    </rPh>
    <rPh sb="14" eb="16">
      <t>タイオウ</t>
    </rPh>
    <rPh sb="18" eb="20">
      <t>キンヨウ</t>
    </rPh>
    <rPh sb="21" eb="23">
      <t>ケイヒ</t>
    </rPh>
    <rPh sb="24" eb="26">
      <t>ヨウボウ</t>
    </rPh>
    <rPh sb="26" eb="27">
      <t>ガク</t>
    </rPh>
    <phoneticPr fontId="4"/>
  </si>
  <si>
    <t>所見を踏まえ事業を着実に実施するとともに、契約内容等を精査するなど必要に応じて見直しを行い、より効率的な予算執行を図る。</t>
    <rPh sb="0" eb="2">
      <t>ショケン</t>
    </rPh>
    <rPh sb="3" eb="4">
      <t>フ</t>
    </rPh>
    <rPh sb="6" eb="8">
      <t>ジギョウ</t>
    </rPh>
    <rPh sb="9" eb="11">
      <t>チャクジツ</t>
    </rPh>
    <rPh sb="12" eb="14">
      <t>ジッシ</t>
    </rPh>
    <rPh sb="21" eb="23">
      <t>ケイヤク</t>
    </rPh>
    <rPh sb="23" eb="25">
      <t>ナイヨウ</t>
    </rPh>
    <rPh sb="25" eb="26">
      <t>トウ</t>
    </rPh>
    <rPh sb="27" eb="29">
      <t>セイサ</t>
    </rPh>
    <rPh sb="33" eb="35">
      <t>ヒツヨウ</t>
    </rPh>
    <rPh sb="36" eb="37">
      <t>オウ</t>
    </rPh>
    <rPh sb="39" eb="41">
      <t>ミナオ</t>
    </rPh>
    <rPh sb="43" eb="44">
      <t>オコナ</t>
    </rPh>
    <rPh sb="48" eb="51">
      <t>コウリツテキ</t>
    </rPh>
    <rPh sb="52" eb="54">
      <t>ヨサン</t>
    </rPh>
    <rPh sb="54" eb="56">
      <t>シッコウ</t>
    </rPh>
    <rPh sb="57" eb="58">
      <t>ハカ</t>
    </rPh>
    <phoneticPr fontId="5"/>
  </si>
  <si>
    <t>平成30年10月に設置した「船員養成の改革に関する検討会」において、教育機関及び関係者で船員養成のあり方に関し、幅広く検討を進めている状況であり、学校施設の耐震補強においても、その計画的な実施や競争性の確保につとめ、コスト削減を図っていく。</t>
    <phoneticPr fontId="4"/>
  </si>
  <si>
    <t>・新型コロナウィルス感染症への対応など緊要な経費の要望額334,807
・『新型コロナウイルス感染症への対応など緊要な経費』として所用の要望を行っている。</t>
    <rPh sb="38" eb="40">
      <t>シンガタ</t>
    </rPh>
    <rPh sb="47" eb="50">
      <t>カンセンショウ</t>
    </rPh>
    <rPh sb="52" eb="54">
      <t>タイオウ</t>
    </rPh>
    <rPh sb="56" eb="58">
      <t>キンヨウ</t>
    </rPh>
    <rPh sb="59" eb="61">
      <t>ケイヒ</t>
    </rPh>
    <rPh sb="65" eb="67">
      <t>ショヨウ</t>
    </rPh>
    <rPh sb="68" eb="70">
      <t>ヨウボウ</t>
    </rPh>
    <rPh sb="71" eb="72">
      <t>オコナ</t>
    </rPh>
    <phoneticPr fontId="4"/>
  </si>
  <si>
    <t>新型コロナウイルス感染症への対応など緊要な経費の要望額154,260</t>
    <phoneticPr fontId="4"/>
  </si>
  <si>
    <t>新型コロナウイルス感染症への対応など緊要な経費の要望額500,000</t>
    <phoneticPr fontId="4"/>
  </si>
  <si>
    <t>縮減</t>
  </si>
  <si>
    <t>港湾の整備状況や標識の利用実態等を踏まえ、必要性の低下している航路標識の廃止等を推進し、整備・維持コストの削減を進める。</t>
  </si>
  <si>
    <t>　 巡視船艇の仕様を見直すこと等により、一隻あたりの整備コストの縮減を図るとともに、ライフサイクルコストを考慮した整備を推進し、巡視船艇の老朽化の程度を精査したうえで、代替船艇を決定することとした。また、我が国を取り巻く国際情勢等を踏まえ、領海等における警備体制を強化するため、これらに対応可能な巡視船艇の整備を重点的に図ることとした。</t>
  </si>
  <si>
    <t>「新型コロナウイルス感染症への対応など緊要な経費」1,961
「新型コロナウイルス感染症への対応など緊要な経費」として所要の要望を行っている。</t>
    <phoneticPr fontId="4"/>
  </si>
  <si>
    <t>行政事業レビュー推進チームの所見を踏まえ、引き続き、調達する機材についてホームページ等を通じて広く一般に情報収集を実施するとともに、秘匿性の低いものに関しては一般競争入札を用い競争性・透明性を確保し、コスト縮減を行う。</t>
    <rPh sb="42" eb="43">
      <t>トウ</t>
    </rPh>
    <phoneticPr fontId="4"/>
  </si>
  <si>
    <t>新型コロナウイルス感染症への対応など緊要な経費：2,189
「新型コロナウイルス感染症への対応など緊要な経費」として所要の要望を行っている。</t>
  </si>
  <si>
    <t>乗員や陸上職員による機器類の日常点検を厳重に実施することにより、故障の未然防止に努め、修繕費のコスト縮減を図ることとした。令和３年度中に解役される巡視船の修繕費用については、法定上必要なものに限定することにより、コスト縮減を図ることとした。</t>
  </si>
  <si>
    <t>「新型コロナウイルス感染症への対応など緊要な経費」2,261
「新型コロナウイルス感染症への対応など緊要な経費」として所要の要望を行っている。</t>
    <phoneticPr fontId="4"/>
  </si>
  <si>
    <t>行政事業レビュー推進チームの所見を踏まえ、引き続き修理に関する整備項目及び部品調達方法の見直しを実施し、全体的なコスト縮減に努めていく。</t>
  </si>
  <si>
    <t>新型コロナウイルス感染症への対応など緊要な経費：137
「新型コロナウイルス感染症への対応など緊要な経費」として所要の要望を行っている。</t>
    <phoneticPr fontId="4"/>
  </si>
  <si>
    <t>引続き競争性のある入札になるよう改善に努め、調達コストの削減を進めるとともに、効果的な予算執行に取り組む。</t>
  </si>
  <si>
    <t>「新型コロナウイルス感染症への対応など緊要な経費の要望額」3,357
なお、上記のほか「新型コロナウイルス感染症への対応など緊要な経費の要望額」として所要の要望を行っている。</t>
    <phoneticPr fontId="4"/>
  </si>
  <si>
    <t>引き続き、防災訓練の実施による効果を図っていくとともに、資機材等の調達にあたっては競争性を確保しつつ、計画的に更新を進め適切な管理に努めていく。</t>
  </si>
  <si>
    <t>海上保安体制の構築に必要な施設整備箇所について、優先度の精査を行い重要箇所から整備に着手している。</t>
  </si>
  <si>
    <t>施設整備箇所減に伴う減額
「新型コロナウイルス感染症への対応など緊要な経費の要望額」505
上記のほか「新型コロナウイルス感染症への対応など緊要な経費の要望額」として所要の要望を行っている。</t>
  </si>
  <si>
    <t>令和2年度においては、通信機器の仕様内容の見直しを行うことで、入札者が増えた結果、競争性が高まり経費削減を達成した。
今後も引き続き、調達方法や仕様内容の見直しを行い、経費削減に努める。</t>
  </si>
  <si>
    <t>「新型コロナウィルス感染症への対応など緊要な経費の要望額」191
なお、上記のほか「新型コロナウイルス感染症への対応など緊要な経費の要望額」として所要の要望を行っている。</t>
    <phoneticPr fontId="4"/>
  </si>
  <si>
    <t>納入期限を拡大するなど仕様内容を見直し、多くの応札が見込まれる環境を整えるなど競争性を確保し、調達コストの縮減に努める。</t>
  </si>
  <si>
    <t>「新型コロナウイルス感染症への対応など緊要な経費の要望額」9</t>
  </si>
  <si>
    <t>・海洋情報に関する業務を行うための所要の経費について要求を行った。
・仕様内容を見直し、可能な限り汎用性物品及び納期の拡大等調達における工夫を行い、競争性の確保に努める。</t>
  </si>
  <si>
    <t>「新型コロナウイルス感染症への対応など緊要な経費の要望額」64
なお、上記のほか「新型コロナウイルス感染症への対応など緊要な経費の要望額」として所要の要望を行っている。</t>
    <phoneticPr fontId="4"/>
  </si>
  <si>
    <t>・海洋調査に関する業務を行うための所要の経費について要求を行った。
・機器等の調達について更なる応札業者の拡大のため、市場調査等を行い可能な限り汎用性のある物品を選定するなど仕様内容を見直し、１社応札の改善に努め競争性の確保を図る。</t>
  </si>
  <si>
    <t>上記のほか、「新型コロナウイルス感染症への対応など緊要な経費の要望額」として所要の要望を行っている。</t>
    <phoneticPr fontId="4"/>
  </si>
  <si>
    <t>事業箇所減に伴う減額
「新型コロナウイルス感染症への対応など緊要な経費」として所要の要望を行っている。</t>
    <phoneticPr fontId="4"/>
  </si>
  <si>
    <t>国際約束で決められた分担金を支出しなければならないことから、現状通りとする。しかし、UNWTOとの連携を強化しながら、事業を継続していく。</t>
  </si>
  <si>
    <t>拠出金により各機関で実施されたプロジェクト等をよく検証して、より効率的・効果的な執行となるよう努める。</t>
  </si>
  <si>
    <t>印刷・製本に係る調達では、新型コロナウイルスの観光への影響等についての追加記載を想定し、適正な仕様を作成する。
毎年のテーマ章に係る調査分析業務の調達については、複数者からの企画提案がなされるよう、企画競争説明書の内容を改善することを検討する。</t>
    <phoneticPr fontId="4"/>
  </si>
  <si>
    <t>既存の観光統計の質を下げることなく作成・公表に係る経費を引き続き要求するとともに、新型コロナウイルス感染症流行による日本人の旅行需要減少を踏まえ、現状では日本人の旅行マインドの変化を把握できていないため、日本人の旅行に関する意識調査に係る経費を要求する方向で改善していく。</t>
    <phoneticPr fontId="4"/>
  </si>
  <si>
    <t>１者応募となった原因を分析し、競争性の確保に努めるとともに、効果的・効率的な事業の実施を図る。</t>
    <phoneticPr fontId="4"/>
  </si>
  <si>
    <t>令和２年度よりシステムを改修することで、成果システムの事業成果を横断的で深い分析が可能となる。令和３年度ではその分析を活用したより効果的なＰＤＣＡを回す取組を進め、システムの運用・保守管理業務を行う。</t>
    <phoneticPr fontId="4"/>
  </si>
  <si>
    <t>企画競争で実施している事業のうち、1社応募となっているものについて、業務内容の見直しを行い、応募可能な事業者の範囲を広げる。</t>
    <phoneticPr fontId="4"/>
  </si>
  <si>
    <t>全国通訳案内士の就業率及び、通訳ガイドの年間平均ガイド報酬金額改善のため（アウトカム）、通訳案内士等の認知度向上・情報発信や通訳案内士登録情報検索システムの周知等を通じ、改善を検討して参りたい。</t>
    <phoneticPr fontId="4"/>
  </si>
  <si>
    <t>相次ぐ自然災害や新型コロナウイルス感染症への対応のため補正予算や予備費が入り大幅に予算が増加していることからより一層効率的、効果的な事業の実施を図る。</t>
    <phoneticPr fontId="4"/>
  </si>
  <si>
    <t>ユニバーサルツーリズムの促進にあたっては、旅行相談窓口の役割が非常に重要であるため、引き続き実証事業等を通して普及拡大を図る。令和３年度概算要求においては、「高齢者、障害者等の移動等の円滑化の促進に関する法律の一部改正法（令和2年6月施行）」に基づき、観光庁が認定する宿泊施設、飲食店を活用したモニターツアー実証事業を通じて、認定制度の認知向上及び利便性を改善していく。</t>
    <phoneticPr fontId="4"/>
  </si>
  <si>
    <t>中核人材の育成・強化や実務人材の確保・育成等に係る取組について、令和元年度実施事業内容をよく精査した上で、より効果的・効率的な執行になるよう、改善を検討して参りたい。</t>
    <phoneticPr fontId="4"/>
  </si>
  <si>
    <t>訪日外国人旅行者のニーズを踏まえた上で、より効果的な受入環境整備が進むよう、支援メニューの充実を行った。
引き続き予算の適正な執行を図る。</t>
    <rPh sb="45" eb="47">
      <t>ジュウジツ</t>
    </rPh>
    <rPh sb="66" eb="67">
      <t>ハカ</t>
    </rPh>
    <phoneticPr fontId="4"/>
  </si>
  <si>
    <t>自立・継続していくための資金の捻出方法等について、有識者からの助言を踏まえながら引き続き指導を行う。事業成果についてはシンポジウムや取組事例集等を通じて横展開を行う。</t>
    <phoneticPr fontId="4"/>
  </si>
  <si>
    <t>住宅宿泊事業法の適正な運営の確保に向けて、制度周知等を今後とも適切に行っていくとともに、より効果的な執行について検討する。</t>
    <phoneticPr fontId="4"/>
  </si>
  <si>
    <t>今後、同様の事業を実施する場合にも、施策目標等をしっかりと検証し、確実な事業執行に努めて参りたい。</t>
    <phoneticPr fontId="4"/>
  </si>
  <si>
    <t>令和２年度は、令和元年度までの事業で得た知見の効果的な横展開や、消費機会の拡大が期待できる新たな体験型観光コンテンツ等の調査・発掘を実施予定であり、引き続き効果的・効率的に推進していく。</t>
    <phoneticPr fontId="4"/>
  </si>
  <si>
    <t>令和２年度の事業執行にあたり、各地方運輸局において中間評価及び事業終了後の事後評価を実施すること等により事業の効果検証を行い、今後の事業内容に反映することとしている。</t>
    <phoneticPr fontId="4"/>
  </si>
  <si>
    <t xml:space="preserve">解説文作成については、これまでの事業実績や外国人観光客に人気がある観光資源等を踏まえ、ノウハウの蓄積が足りていない分野等を中心に実施する。また、英語解説文作成のノウハウ及び事業成果は、セミナー等を活用し横展開を図る。なお、令和３年度の国際観光旅客税を充当する具体的な施策・事業については、観光戦略実行推進会議における民間有識者の意見も踏まえつつ、今後の予算編成過程において検討が行われる。
</t>
    <phoneticPr fontId="4"/>
  </si>
  <si>
    <t>１者応札の原因究明を行い、より効率的な事業の実施を図る。令和３年度の国際観光旅客税を充当する具体的な施策・事業については、観光戦略実行推進会議における民間有識者の意見も踏まえつつ、今後の予算編成過程において検討が行われる。</t>
    <phoneticPr fontId="4"/>
  </si>
  <si>
    <t>保守対応の効率化を図ることで維持管理コストを見直すとともに、より多くの旅行者やその家族が安否確認を含む本システムの機能を活用できるよう、引き続き、参加事業者の確保や周知広報に取り組む。令和３年度の国際観光旅客税を充当する具体的な施策・事業については、観光戦略実行推進会議における民間有識者の意見も踏まえつつ、今後の予算編成過程において検討が行われる。</t>
    <phoneticPr fontId="4"/>
  </si>
  <si>
    <t>今後同様の事業を実施する事がある場合は、業界全体の足腰の強化にもつながるよう、配慮する。</t>
    <phoneticPr fontId="4"/>
  </si>
  <si>
    <t>今後同様の事業を実施する事がある場合は、産業自体の自律性(自立性)が担保されるよう、配慮する。</t>
    <phoneticPr fontId="4"/>
  </si>
  <si>
    <t>調査委託事業者とは毎月定例のミーティングを開催し、適正な経費執行、成果物のモニタリングを実施しており、引き続き指摘事項が遵守されているか監督・指導する。</t>
    <rPh sb="0" eb="2">
      <t>チョウサ</t>
    </rPh>
    <rPh sb="2" eb="4">
      <t>イタク</t>
    </rPh>
    <rPh sb="4" eb="7">
      <t>ジギョウシャ</t>
    </rPh>
    <rPh sb="9" eb="11">
      <t>マイツキ</t>
    </rPh>
    <rPh sb="11" eb="13">
      <t>テイレイ</t>
    </rPh>
    <rPh sb="21" eb="23">
      <t>カイサイ</t>
    </rPh>
    <rPh sb="25" eb="27">
      <t>テキセイ</t>
    </rPh>
    <rPh sb="28" eb="30">
      <t>ケイヒ</t>
    </rPh>
    <rPh sb="30" eb="32">
      <t>シッコウ</t>
    </rPh>
    <rPh sb="33" eb="35">
      <t>セイカ</t>
    </rPh>
    <rPh sb="35" eb="36">
      <t>ブツ</t>
    </rPh>
    <rPh sb="44" eb="46">
      <t>ジッシ</t>
    </rPh>
    <rPh sb="51" eb="52">
      <t>ヒ</t>
    </rPh>
    <rPh sb="53" eb="54">
      <t>ツヅ</t>
    </rPh>
    <rPh sb="55" eb="57">
      <t>シテキ</t>
    </rPh>
    <rPh sb="57" eb="59">
      <t>ジコウ</t>
    </rPh>
    <rPh sb="60" eb="62">
      <t>ジュンシュ</t>
    </rPh>
    <rPh sb="68" eb="70">
      <t>カントク</t>
    </rPh>
    <rPh sb="71" eb="73">
      <t>シドウ</t>
    </rPh>
    <phoneticPr fontId="11"/>
  </si>
  <si>
    <t>今後同様の事業を実施する場合には、より適切に事業目的を計測・評価できるアウトカム及びアウトプットを設定するよう改善する。</t>
    <phoneticPr fontId="4"/>
  </si>
  <si>
    <t>今後同様の事業を実施する場合は、本事業で見られた課題・改善点等を踏まえ、事業執行に努める。</t>
  </si>
  <si>
    <t>各空海港における訪日外国人旅行者数等の需要に応じて柔軟に機器・人員等の配置を行うなど，効率的な予算の執行を図る。
令和３年度の国際観光旅客税を充当する具体的な施策・事業については，観光戦略実行推進会議における民間有識者の意見も踏まえつつ，今後の予算編成過程において検討が行われる。</t>
  </si>
  <si>
    <t>先進性が高い事業に取り組むとともに、人員等の配置の見直しなども行い、また、コロナ感染の安全対策も考慮のうえ、効率的な予算の執行に努める。
令和３年度の国際観光旅客税を充当する具体的な施策・事業については、観光戦略実行推進会議における民間有識者の意見も踏まえつつ、今後の予算編成過程において検討が行われる。</t>
    <rPh sb="18" eb="20">
      <t>ジンイン</t>
    </rPh>
    <rPh sb="20" eb="21">
      <t>トウ</t>
    </rPh>
    <rPh sb="25" eb="27">
      <t>ミナオ</t>
    </rPh>
    <rPh sb="31" eb="32">
      <t>オコナ</t>
    </rPh>
    <rPh sb="40" eb="42">
      <t>カンセン</t>
    </rPh>
    <rPh sb="43" eb="45">
      <t>アンゼン</t>
    </rPh>
    <rPh sb="45" eb="47">
      <t>タイサク</t>
    </rPh>
    <rPh sb="48" eb="50">
      <t>コウリョ</t>
    </rPh>
    <phoneticPr fontId="13"/>
  </si>
  <si>
    <t>補助対象メニューの見直し等を図りつつ、ストレスフリーな旅行環境の実現に向け、効率的・効果的な予算の執行に努める。
令和３年度の国際観光旅客税を充当する具体的な施策・事業については、観光戦略実行推進会議における民間有識者の意見も踏まえつつ、今後の予算編成過程において検討が行われる。</t>
  </si>
  <si>
    <t>事業の採択に当たっては、コロナ後の反転攻勢を見越して、外部有識者より意見を聴取した上で支援対象とする整備計画の認定を行うなど、効果的・効率的な事業執行に努めているところ。
令和３年度の国際観光旅客税を充当する具体的な施策・事業については、観光戦略実行推進会議における民間有識者の意見も踏まえつつ、今後の予算編成過程において検討が行われる。</t>
    <rPh sb="15" eb="16">
      <t>ゴ</t>
    </rPh>
    <rPh sb="17" eb="19">
      <t>ハンテン</t>
    </rPh>
    <rPh sb="19" eb="21">
      <t>コウセイ</t>
    </rPh>
    <rPh sb="22" eb="24">
      <t>ミコ</t>
    </rPh>
    <phoneticPr fontId="11"/>
  </si>
  <si>
    <t>訪日外国人旅行者のニーズを踏まえた上で、より効果的な受入環境整備が進むよう、支援メニューの見直しを行い、予算の適正な執行を図る。
令和３年度の国際観光旅客税を充当する具体的な施策・事業については、観光戦略実行推進会議における民間有識者の意見も踏まえつつ、今後の予算編成過程において検討が行われる。</t>
    <rPh sb="61" eb="62">
      <t>ハカ</t>
    </rPh>
    <phoneticPr fontId="4"/>
  </si>
  <si>
    <t>新型コロナウイルス感染症の影響を踏まえ、海外現地セミナーのオンラインへの変更や、外国メディアの招請を国内在住の外国メディア記者の招請に変更する等、事業内容を一部見直して実施。令和３年度の国際観光旅客税を充当する具体的な施策・事業については、観光戦略実行推進会議における民間有識者の意見も踏まえつつ、今後の予算編成過程において検討が行われる。</t>
    <phoneticPr fontId="4"/>
  </si>
  <si>
    <t>翌年度への一部繰越も視野に入れつつ、事業の執行状況等を踏まえて検討の上、国際観光旅客税の目的に沿って、適切に事業を実施する。令和３年度の国際観光旅客税を充当する具体的な施策・事業については、観光戦略実行推進会議における民間有識者の意見も踏まえつつ、今後の予算編成過程において検討が行われる。</t>
    <phoneticPr fontId="4"/>
  </si>
  <si>
    <t>所見を踏まえ、訪日観光客に対するwithコロナ時代における感染症対策や既存の観光コンテンツをより安心・安全性の高いものに磨き上げ、訪日客の満足度向上・消費拡大が図られるよう、事業の執行に努める。令和３年度の国際観光旅客税を充当する具体的な施策・事業については、観光戦略実行推進会議における民間有識者の意見も踏まえつつ、今後の予算編成過程において検討が行われる。</t>
    <phoneticPr fontId="4"/>
  </si>
  <si>
    <t>・事業の実施状況を踏まえ、翌年度への繰越も検討し、適切に事業を実施していく。
・DMOとは地域の多様な関係者を巻き込みつつ、科学的アプローチを取り入れた地域観光づくりを行う司令塔となる法人であり、世界に誇る観光地の形成に向け、戦略的に観光地域経営を実施していく上で、有用な組織である。
・令和３年度の国際観光旅客税を充当する具体的な施策・事業については、観光戦略実行推進会議における民間有識者の意見も踏まえつつ、今後の予算編成過程において検討が行われる。</t>
    <phoneticPr fontId="4"/>
  </si>
  <si>
    <t>・本事業では、地方運輸局がDMOと連携し、日本政府観光局(JNTO)の調査結果に基づく、訪日無関心層が関心を示す7つのパッション(テーマ)に沿って、コンテンツの創出を行っているところであり、今後、創出するコンテンツが、訪日無関心層により訴求するものとなり、旅行商品化に繋がるよう改善を図っていく。
・創出されたコンテンツを活用した旅行商品の販売を促進し、誘客を図るため、DMOにおいては、旅行商品化に向けた取組を実施することとしており、今後もフォローアップを行っていく。また日本政府観光局(JNTO)との連携の強化を図ることで、効果的・効率的に事業を実施していく。
・令和３年度の国際観光旅客税を充当する具体的な施策・事業については、観光戦略実行推進会議における民間有識者の意見も踏まえつつ、今後の予算編成過程において検討が行われる。</t>
    <phoneticPr fontId="4"/>
  </si>
  <si>
    <t>事業の採択にあたっては、今後も一過性ではなく、日本博のレガシーを継承し事業の継続性が見込める取組を支援対象とする。また、令和２年度以降は、新型コロナウイルス感染症対策について万全の対策を講じつつ、コロナ禍においても文化芸術の魅力発信・誘客効果を高めるような工夫を行いながら、国内観光需要・インバウンド需要の喚起に繋がるような事業を効果的・効率的に実施する。なお、令和３年度の国際観光旅客税を充当する具体的な施策・事業については、観光戦略実行推進会議における民間有識者の意見も踏まえつつ、今後の予算編成過程において検討が行われる。</t>
    <phoneticPr fontId="4"/>
  </si>
  <si>
    <t>当事業はイベントを行うために必要なプログラム開発や、外国人観光客が見込める地域における整備を行う事業であり、COVID-19による影響が回復する時期を見据え、観光拠点としての整備を進める。
事業の選定に当たっては、訪日外国人旅行者の増加に資することが明らかな施設に限定して実施するなど、選択と集中を徹底する。また，インバウンドの現状値及び目標値、目標値に対する達成度（見込みを含む）を確認し、成果の検証により得られた知見をその後の事業選定の参考とする。
事業実施に際しては「新しい生活様式」等を踏まえて実施するとともに，令和2年度予算については繰越も併せて検討する。
令和3年度の国際観光旅客税を充当する具体的な施策・事業については、観光戦略実行推進会議における民間有識者の意見も踏まえつつ、今後の予算編成過程において検討が行われる。</t>
    <phoneticPr fontId="4"/>
  </si>
  <si>
    <t>観光戦略実行会議における方向性等を踏まえつつ、当該事業を継続することにより、文化財を通じた我が国の文化や歴史の魅力発信につなげてまいりたい。
また、事業予算の翌年度への繰越を検討し、適切に事業を実施することとしたい。令和３年度の国際観光旅客税を充当する具体的な施策・事業については、観光戦略実行推進会議における民間有識者の意見も踏まえつつ、今後の予算編成過程において検討が行われる。</t>
    <phoneticPr fontId="4"/>
  </si>
  <si>
    <t>当事業は、日本の歴史・芸術・伝統的な文化財や風景など日本固有の文化資源について、先端技術を駆使したコンテンツを制作し効果的に発信するものであり、事業264・265・26とは趣旨が異なる。また、主要空港で事業を実施するのは、訪日外国人が必ず利用する空港において、メディア芸術を活用し、日本の文化資源をモチーフとした魅力的な展示を実施することで、空港のブランド力を高めるとともに周辺地域や地方観光地の魅力を効果的に伝え、誘客を図るものである。Web等での発信に加え、観光客による発信や観光客間での共有を促す展示とすることで、訪日または再訪の動機付けになるよう工夫していく。
本事業はこれら日本固有の文化資源にかかるコンテンツを制作し発信するものであり、COVID-19による影響が回復する時期を見据えたインバウンド促進のため、引き続き、コンテンツの整備を進めていく。
事業の執行に当たっては、効果の高い観光資源から優先的に行うなど、効果的・効率的な事業執行に努める。令和3年度の国際観光旅客税を充当する具体的な施策・事業については、観光戦略実行推進会議における民間有識者の意見も踏まえつつ、今後の予算編成過程において検討が行われる。</t>
    <phoneticPr fontId="4"/>
  </si>
  <si>
    <t>所見を踏まえ、効果的・効率的な事業執行に努めた上で、他の事業との相乗効果が発揮できるよう適切に事業を実施していく。なお事業269,271,272とは事業の目的や実施対象、補助事業者等が異なるため別事業としているが、同じ拠点内で双方を実施する必要がある場合は、最大限相乗効果が発揮されるよう、現地の国立公園管理事務所等が調整を図ることにしている。なお、根拠法令には観光立国推進法を挙げております。
令和３年度の国際観光旅客税を充当する具体的な施策・事業については、観光戦略実行推進会議における民間有識者の意見も踏まえつつ、今後の予算編成過程において検討が行われる。</t>
    <phoneticPr fontId="4"/>
  </si>
  <si>
    <t>所見を踏まえ、効果的・効率的な事業執行に努めた上で、他の事業と連携し、訪日外国人旅行者のニーズに応えることができるよう進める。令和３年度の国際観光旅客税を充当する具体的な施策・事業については、観光戦略実行推進会議における民間有識者の意見も踏まえつつ、今後の予算編成過程において検討が行われる。</t>
  </si>
  <si>
    <t>中間執行団体は地域におけるエコツーリズムの推進等に知見があり、各地での公募説明会や補助金執行に際し、事業者等に対して持続可能なコンテンツ作成、プロモーション等において専門的な助言を行うなどより効果的に事業を促進した。国内では事例が少ない野生動物観光について、ルールづくりも踏まえた観光資源としての活用を促す必要があり、保全事業参加なども見据えた体験型コンテンツを造成するよう、効果的・効率的な事業執行に努める。令和３年度の国際観光旅客税を充当する具体的な施策・事業については、観光戦略実行推進会議における民間有識者の意見も踏まえつつ、今後の予算編成過程において検討が行われる。</t>
    <phoneticPr fontId="4"/>
  </si>
  <si>
    <t>国内旅行者の利用も視野に入れて対応を進めるとともに、訪日外国人旅行者のニーズに応えることができるよう進める。なお事業268、269、272とは事業の目的や実施対象、補助事業者等が異なるため別事業としているが、同じ拠点内で双方を実施する必要がある場合は、最大限相乗効果が発揮されるよう、現地の国立公園管理事務所等が調整を図ることにしている。令和３年度の国際観光旅客税を充当する具体的な施策・事業については、観光戦略実行推進会議における民間有識者の意見も踏まえつつ、今後の予算編成過程において検討が行われる。</t>
    <phoneticPr fontId="4"/>
  </si>
  <si>
    <t>事業268、269、271とは、いずれも国立公園を対象として有機的なつながりをもっているが、事業の目的や実施対象、補助事業者等が異なるため、個別に検討することが事業の分かりやすさの観点から合理的である。また、他の事業との相乗効果が発揮できるように実施するよう努めるとともに、令和２年度事業の実施においては翌年度への繰越も検討し、適切な事業実施に努める。令和３年度の国際観光旅客税を充当する具体的な施策・事業については、観光戦略実行推進会議における民間有識者の意見も踏まえつつ、今後の予算編成過程において検討が行われる。</t>
    <phoneticPr fontId="4"/>
  </si>
  <si>
    <t>近年、新宿御苑では多くの来園者を迎え（平成31年/令和元年の入園者数約245万人）、そのうちの約半数が外国人である。また著名な観光口コミサイトでは、新宿御苑が国内有数の観光地と位置づけられており注目度が一層高まっているところ。訪日外国人を含め多くの来園者が、新宿御苑での滞在満足度を高めつつ、国立公園に対する興味を抱き、 全国の国立公園への訪問意欲が高められるよう、国立公園の魅力を大画面で訴求する４Kシアター、自然・文化・体験等のジャンルからおすすめの国立公園を提案するコーナー、デジタルを活用した体験型展示等の設置により効果的な情報発信となるよう努めた。
また事業の実施に当たっては、訪日外国人来園者の満足度の向上のため、外国人有識者の視点や知見を踏まえながら実施するとともに、映像コンテンツ等については既存の国立公園関連のコンテンツを活用するなど効率的な事業執行に努めた。
なお、新型コロナウイルスの影響により延期したインフォメーションセンターリニューアル等に関する事業については繰越をし、令和２年7月にオープンした。</t>
    <phoneticPr fontId="4"/>
  </si>
  <si>
    <t>引き続き、調達の競争性を確保しつつ、調達方法の改善を図り、コストの縮減に努める。</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4"/>
  </si>
  <si>
    <t>事業の実施にあたり、競争性を確保しつつ、調達方法の改善を図り、コストの縮減に努める。</t>
    <phoneticPr fontId="4"/>
  </si>
  <si>
    <t>局地的な豪雨に対応した大雨特別警報の改善を実施し、豪雨災害からの住民の避難を支援する。
事業の実施にあたり、競争性を確保しつつ、調達方法の改善を図り、コストの縮減に努める。</t>
    <phoneticPr fontId="4"/>
  </si>
  <si>
    <t>『新型コロナウイルス感染症への対応など緊要な経費』として所要の要望をおこなっている。</t>
    <phoneticPr fontId="4"/>
  </si>
  <si>
    <t>気象データの収集・提供を円滑に行うため、気象情報伝送処理システムを運用し、技術開発の推進を図る。
事業の実施にあたり、競争性を確保しつつ、調達方法の改善を図り、コストの縮減に努める。</t>
    <phoneticPr fontId="31"/>
  </si>
  <si>
    <t>事業の実施にあたり、競争性を確保しつつ、調達方法の改善を図り、コストの縮減に努める。</t>
    <phoneticPr fontId="31"/>
  </si>
  <si>
    <t>　老朽化が進む地域気象観測システム（アメダス）を更新し、安定した観測データの提供を継続する。引き続き通信回線の見直しを行うことでコストの削減を図ると共に、事業の実施にあたっては競争性を確保しつつ、調達方法の改善を図り、コストの縮減に努める。</t>
    <phoneticPr fontId="4"/>
  </si>
  <si>
    <t>　レーダーの二重偏波化等の新しい技術の導入に際しては、複数メーカが参入できるよう、事業者のヒアリング等、市場調査をおこない、特定事業者のみが行える要件とならないように検討したうえで仕様を設定し、競争性を確保している。
　また、レーダー観測を実施している他機関と技術情報の交換や、データの相互利用による気象情報の確度を高める取り組みを進めている。</t>
    <phoneticPr fontId="4"/>
  </si>
  <si>
    <t>事業の実施にあたり、競争性を確保しつつ、調達方法の改善を図り、コストの縮減に努める。</t>
  </si>
  <si>
    <t>引き続き、ホームページを通じた、国民にわかりやすい形での防災情報の提供を進める。
事業の実施にあたり、競争性を確保しつつ、調達方法の改善を図り、コストの縮減に努める。</t>
    <rPh sb="36" eb="37">
      <t>スス</t>
    </rPh>
    <phoneticPr fontId="31"/>
  </si>
  <si>
    <t>緊急地震速報や津波警報の迅速かつ安定的に提供するため、地震活動等総合監視システムを更新する。
事業の実施にあたり、競争性を確保しつつ、調達方法の改善を図り、コストの縮減に努める。
他機関の地震データも活用した情報発表等をすでに行っているところだが、引き続きこのような効率化を順次進める。</t>
    <phoneticPr fontId="4"/>
  </si>
  <si>
    <t>『新型コロナウィルス感染症への対応など緊要な経費』として所要の要望を行っている。</t>
    <phoneticPr fontId="4"/>
  </si>
  <si>
    <t xml:space="preserve">海洋の観測・分析を行うための手法や措置等に関する最新情報の収集を行い業務実施体制の最適化・効率化に努める。事業の実施にあたり、競争性を確保しつつ、調達方法の改善を図り、コストの縮減に努める。                                         </t>
    <phoneticPr fontId="4"/>
  </si>
  <si>
    <t>事業の実施にあたり、競争性を確保しつつ、調達方法の改善を図り、コストの縮減に努める。成果目標の件数の見直しの検討と環境気象情報の充実・改善数の成果について適切であるかの検討をする。</t>
  </si>
  <si>
    <t>事業の実施にあたり、競争性を確保しつつ、調達方法の改善を図り、コストの縮減に努める。成果指標としている比較観測の実施回数がアウトカムとして適切であるか検討する。</t>
  </si>
  <si>
    <t>事業の実施にあたり、競争性を確保しつつ、調達方法の改善、成果実績の公表につとめ、コストの縮減に努める。これまでの成果指標に対する成果実績の開示を検討する。</t>
    <phoneticPr fontId="4"/>
  </si>
  <si>
    <t>事業の実施にあたり、競争性を確保しつつ、調達方法の改善を図り、コストの縮減に努める。外部有識者の所見に基づき、利用者側にたった異常気象に関する統合的でわかりやすい情報提供につとめる。予測モデルの改善による予測情報の精度向上をアウトカムとして設定できないか検討する。</t>
    <phoneticPr fontId="4"/>
  </si>
  <si>
    <t>「新型コロナウイルス感染症への対応など緊要な経費の要望額」30,564(千円)</t>
    <phoneticPr fontId="4"/>
  </si>
  <si>
    <t>WMO総会や執行理事会等の場において、WMO事務局等に対して、WMOが果たすべき役割と責任に留意して、より効率的かつ効果的な事業計画・予算案の策定を求めている。</t>
    <phoneticPr fontId="4"/>
  </si>
  <si>
    <t>各管理者に対し災害復旧事業に関する説明会を開催し、過去の実績や資料作成方法について周知することにより事務手続きの迅速化に努めており、過去の施工事例等を踏まえて復旧工法を工夫していくことにより、コスト縮減に努めていく。</t>
    <phoneticPr fontId="4"/>
  </si>
  <si>
    <t>港湾関連技術の標準化について我が国が主導的な役割を果たすことが出来るよう、引き続き施策を遂行していくと共に、成果の公表に務めることとしたい。</t>
    <phoneticPr fontId="4"/>
  </si>
  <si>
    <t>現在、海外港湾との相互接続に向けた試験接続を行っている段階であり、着実に取組を進めているところ。成果目標の達成に向けて引き続き取組を推進して参りたい。活動指標及び単位当たりコストについて、接続国拡大のためには、国際会議の場を活用することが有用であるため、国際会議数を用いているが、他に適切なものがないか検証する。</t>
    <phoneticPr fontId="4"/>
  </si>
  <si>
    <t>これまでの取組成果の維持・定着を図るとともに、国際戦略港湾における多方面・多頻度の直航サービスの充実に向け、十分な検証を行いつつ、引き続き、国や港湾管理者、港湾運営会社が一体となって、効果的・効率的な事業を執行するよう努めることとしたい。</t>
    <phoneticPr fontId="4"/>
  </si>
  <si>
    <t>競争性の確保やコスト縮減の観点から、発注における条件を精査する等、効率的な予算の執行に努める。また、実証事業によって得られた成果について、国際コンテナ戦略港湾をはじめとする全国のコンテナターミナルにおいて導入促進を行う。</t>
    <phoneticPr fontId="4"/>
  </si>
  <si>
    <t>定量的な成果目標の内、「港湾関連データ連携基盤へ接続可能な港湾関係者数」については令和2年10月-12月に設定し、「港湾関連データ連携基盤各種機能の利用回数」については、システム稼働開始後の令和3年7月-9月に設定予定できるよう検討する。
単位当たりコストが上昇している点については、令和元年度はシステムの要件定義・基本設計にとどまるのに対し、令和2年度は相対的に費用が大きくなるシステムの詳細設計・構築業務等を行っているためである。
また、調達の競争性の観点では、入札参加可能な業者を広く募るべく、有資格者の参加等級の拡大、ベンダーロックインとならないよう仕様書の配慮等を行っており、適切な発注手続きを実施している。</t>
    <phoneticPr fontId="4"/>
  </si>
  <si>
    <t>港湾分野における我が国の国際的地位の更なる向上を目指して、本事業の成果を国益の増進の観点から整理・分析し、本事業の取組について効果的に情報発信を行うことで、今後の類似業務の参考となるよう努める。</t>
    <phoneticPr fontId="4"/>
  </si>
  <si>
    <t>引き続き、関係機関との連携を深め、事業の進捗状況に応じた廃棄物の受け入れの容量を把握しながら、災害廃棄物の受け入れに対応できる体制について今後検討を行う。</t>
    <phoneticPr fontId="4"/>
  </si>
  <si>
    <t>成果目標及び成果実績の妥当性について検証しつつ、事業の進捗状況に応じた環境改善の状況を精査し、必要に応じて見直しを行い、より効率的に事業実施を行い公害防止対策に努める。</t>
    <phoneticPr fontId="4"/>
  </si>
  <si>
    <t>事業実施に際して、当初想定し得ない自然災害の発生等により、実施内容の見直しが必要となったことで、工期延伸に伴う予算の翌年度繰越し等により事業実施せざるを得ない状況となった。今後はより詳細な事前調査等により、不測の事態を極力回避するとともに、計画的な実施により繰越額の縮減を図りたい。
また、南海トラフ地震津波避難対策特別強化地域等、事業箇所の緊急性・重要性を鑑み、重点配分することにより、限られた予算の中で最大限の事業効果を発揮させるとともに、計画期間内での完了に向けて、事業進捗管理を徹底することとしたい。</t>
    <phoneticPr fontId="4"/>
  </si>
  <si>
    <t>現状、衛星画像データの取得に当たっては必要最小限の業務内容で実施しているところであるが、コスト増加の傾向を鑑み、既存の衛星画像データの取得以外の方法（他の衛星を活用、新しい技術等）も含めコスト縮減を検討し、引き続き効率的な事業実施に努める。</t>
    <phoneticPr fontId="4"/>
  </si>
  <si>
    <t>外部有識者の所見を踏まえ、企画競争の要件の見直し等を検討するとともに、引き続きコスト削減に取り組んでいく。</t>
    <phoneticPr fontId="4"/>
  </si>
  <si>
    <t>本事業の報告書を活用し、水門･陸閘等の常時閉鎖および統廃合の重要性について施設管理者等へ情報提供を行う。あわせて、低コストの新技術の導入事例について紹介する。</t>
    <phoneticPr fontId="4"/>
  </si>
  <si>
    <t>成長戦略フォローアップ（令和2年7月17日閣議決定）において、「クルーズ船と受入港の安全安心確保に係るガイドラインを2020年を目途に策定する等、再び安心してクルーズを楽しめる環境整備を図る。」としたところ。これを踏まえ、クルーズ再興に向けて、再びクルーズを安心して楽しめる環境整備を推進するため、旅客ターミナルにおける新型コロナウイルス感染症の感染予防対策を制度拡充の要望を行う。</t>
    <phoneticPr fontId="4"/>
  </si>
  <si>
    <t>引き続き、事業評価等において、事業効果の事前検証や実施内容の効率化に関する検討を行い、調達における競争性の確保も図りつつ、効率的かつ効果的な事業実施に努める。
また、事業の実施及び予算の執行に際しては、関係機関との協議・許認可等に不測の日数を要すること等、やむを得ず予算の繰越しを実施する場合があるが、事業の執行や工程の進捗管理を十分に行い、適正かつ効率的な事業の執行を図る。</t>
    <phoneticPr fontId="4"/>
  </si>
  <si>
    <t>日ASEAN港湾保安専門家会合等で情報共有された優良事例について整理するとともに、国内の保安担当者研修等で周知を行い、さらなるセキュリティ向上に努めることとしたい。</t>
    <phoneticPr fontId="4"/>
  </si>
  <si>
    <t>定期的に施設・設備の点検等を実施し、維持・管理が早急に必要な箇所について優先的に改修を行うなど、計画的な維持・管理を実施する。</t>
    <phoneticPr fontId="4"/>
  </si>
  <si>
    <t>令和元年房総半島台風、東日本台風、令和2年7月豪雨等の際の対応から得られた知見や教訓、また首都直下地震や南海トラフ地震等の被害想定を踏まえ、効果的かつ効率的な訓練を検討する。</t>
    <phoneticPr fontId="4"/>
  </si>
  <si>
    <t>本事業により復旧した施設は、引き続き敷鉄板や仮設トイレ等の必要な資機材の保管場所として活用する。</t>
  </si>
  <si>
    <t>今後同様の事例が生じた場合に備え、事業実施にあたっての問題点等の検証に努める。</t>
    <phoneticPr fontId="4"/>
  </si>
  <si>
    <t>検疫時等の情報収集能力の向上に必要な経費</t>
    <rPh sb="0" eb="2">
      <t>ケンエキ</t>
    </rPh>
    <rPh sb="2" eb="3">
      <t>ジ</t>
    </rPh>
    <rPh sb="3" eb="4">
      <t>トウ</t>
    </rPh>
    <rPh sb="5" eb="7">
      <t>ジョウホウ</t>
    </rPh>
    <rPh sb="7" eb="9">
      <t>シュウシュウ</t>
    </rPh>
    <rPh sb="9" eb="11">
      <t>ノウリョク</t>
    </rPh>
    <rPh sb="12" eb="14">
      <t>コウジョウ</t>
    </rPh>
    <rPh sb="15" eb="17">
      <t>ヒツヨウ</t>
    </rPh>
    <rPh sb="18" eb="20">
      <t>ケイヒ</t>
    </rPh>
    <phoneticPr fontId="4"/>
  </si>
  <si>
    <t>新型コロナウイルス感染症など緊要な経費の要望額341</t>
    <rPh sb="0" eb="2">
      <t>シンガタ</t>
    </rPh>
    <rPh sb="9" eb="12">
      <t>カンセンショウ</t>
    </rPh>
    <rPh sb="14" eb="16">
      <t>キンヨウ</t>
    </rPh>
    <rPh sb="17" eb="19">
      <t>ケイヒ</t>
    </rPh>
    <rPh sb="20" eb="22">
      <t>ヨウボウ</t>
    </rPh>
    <rPh sb="22" eb="23">
      <t>ガク</t>
    </rPh>
    <phoneticPr fontId="4"/>
  </si>
  <si>
    <t>落札率に関する分析を行い、経費の合理化等の効率的な事業の執行に努める。</t>
    <phoneticPr fontId="4"/>
  </si>
  <si>
    <t>１ｔ-CO2当たりの削減コストの達成率が未だ未達成であることを踏まえ、燃費改善に繋がるよう、より効果的な事業実施に努める。</t>
    <phoneticPr fontId="4"/>
  </si>
  <si>
    <t>今後、同様の事業を実施する場合にも、施策目標等をしっかりと検証し、確実な補助の執行に努めて参りたい。</t>
  </si>
  <si>
    <t>法令違反の疑われる事業者に対する迅速な対応、違反の早期是正などを図るため、ＩＴ機器の活用等により、監査・処分の実効性向上の実施に努めているところ。概算要求においてトラック運転者の実態調査の予算措置を行い、監査・処分の効率化及び実効性向上に必要な体制整備を行う。</t>
    <phoneticPr fontId="4"/>
  </si>
  <si>
    <t>利用者の効果的なシステム利用に資するため、システムの機能について検討を行う。</t>
    <phoneticPr fontId="4"/>
  </si>
  <si>
    <t>大型車の車輪脱落事故が過去最多に近い件数にまで増加し、依然として保守管理の不備などが主な要因となっていることを踏まえ、確実な車両管理の意識向上を図り、車輪脱落事故の防止を徹底的に推進するため、増額要求を行った。
また、引き続き実効性・効率性を高め、経費の合理化に努めている。</t>
    <phoneticPr fontId="4"/>
  </si>
  <si>
    <t>引き続きコスト縮減を図り、今後より効果的な予算執行となるよう事業遂行に努める。</t>
    <phoneticPr fontId="4"/>
  </si>
  <si>
    <t>ＳＮＳ等を活用し、さらなる効果的なリサイクル部品の活用の推進に繋がるよう実施する。</t>
  </si>
  <si>
    <t>東京オリパラ大会、それ以降の大阪万博等の大規模イベントに向け、効果的な普及啓発を遂行する。また、普及啓発の成果や先進的な警備システムの実装・導入件数等の指標化について検討を進める。</t>
    <rPh sb="48" eb="50">
      <t>フキュウ</t>
    </rPh>
    <rPh sb="50" eb="52">
      <t>ケイハツ</t>
    </rPh>
    <phoneticPr fontId="4"/>
  </si>
  <si>
    <t>書類審査期間の短縮については、迅速かつ適切な事務処理が行われるよう、引き続き適切な事業の実施を図る。</t>
    <phoneticPr fontId="4"/>
  </si>
  <si>
    <t>平成30年度の公開プロセスでの指摘を踏まえた事業の改善に着実に取り組むとともに、当該取組による事業の改善効果についても適切に評価し、引き続き的確かつ継続的な事業の改善を図る。</t>
    <phoneticPr fontId="4"/>
  </si>
  <si>
    <t>制度の不知により加入できない者が生じないよう、情報通信技術の動向を踏まえつつ、HPやパンフレット、他機関との連携等を通じた事業の周知を積極的に図り、真に給付を必要とする交通遺児に対して適正な給付がなされるよう、引き続き適切な事業の実施を図る。
　また、自動車事故の被害者やその家族に対して、事故後速やかに必要な情報が的確に提供されているか等、民間団体との連携も視野に必要な調査検討を行う。</t>
    <phoneticPr fontId="4"/>
  </si>
  <si>
    <t>介護料支給制度、短期入院・入所・在宅生活支援制度の充実を図るとともに自動車事故被害者等の要望を考慮し、より一層の被害者対策事業の充実を図る検討を行った。
　また、制度の不知により加入や申請ができない者が生じないよう、HPやパンフレット、訪問支援、他機関との連携等を通じた事業の周知徹底を図る。
　さらに、短期入院協力病院・短期入所協力施設における感染症の感染防止等対策に係る支援策など、新型コロナウイルス感染症への対応に必要な経費の要望を行う。</t>
    <phoneticPr fontId="4"/>
  </si>
  <si>
    <t>補助実施にあたり、普及率や社会情勢等を踏まえた効果的な補助対象装置等の検討を行っていく。</t>
    <phoneticPr fontId="4"/>
  </si>
  <si>
    <t>引き続き業務の質を確保しながら業務運営の効率化を図りつつ、安全指導業務から被害者援護業務への業務の重点化･深度化を図るとともに、自動車アセスメント業務の充実を図る。また、業務が多岐に渡るため成果目標等をセグメント別で引き続き検討を行う。</t>
    <phoneticPr fontId="4"/>
  </si>
  <si>
    <t>設備の更新にあたり、経年劣化の具合だけによらず、利用状況等を勘案し真に必要な機器について更新を行う。また、高落札率の解消に向け、毎年策定する「調達等合理化計画」等に基づき、入札参加者を増加させるための取組の実施等により競争性･透明性を確保しつつ、引き続きコスト削減が図られるよう一層の調達の合理化を推進する。</t>
    <phoneticPr fontId="4"/>
  </si>
  <si>
    <t>本事業は、政府の交通事故削減目標の達成を図るために必要な事業であることから、引き続き、交通事故総合分析センターと連携して効果的な事業の実施を図ることはもとより、支出金が適切に使用されているかに注意して事業を進めていく。
なお、事業用自動車事故調査委員会からの提言を踏まえ、国交省において再発防止策を実施するとともに、事業者等に対してもポスターの配布等を通じて注意喚起を図っていく。</t>
    <phoneticPr fontId="4"/>
  </si>
  <si>
    <t>KPI1.27万台は、事業用自動車の新車販売台数とそのうち65歳以上がドライバーとなる車両の割合（業界ヒアリング）を乗じて算出したもので、車両更新時期や資金繰り等を勘案した数値になっておりませんが、今後、同様の事業を実施する場合には目標数値の根拠を記載するなどし、確実な補助の執行に努めて参りたい。</t>
    <phoneticPr fontId="4"/>
  </si>
  <si>
    <t>事業の実施にあたっては、自動運転に関する政府目標や交通政策審議会の報告書を踏まえつつ、車両安全対策検討会等を活用し、真に必要な調査に重点化を図った。</t>
    <phoneticPr fontId="4"/>
  </si>
  <si>
    <t>事業の実施に際し、引き続き必要性・優先度を精査し調達の効率化、コストの縮減に努めて効率的・効果的な予算執行を行う。</t>
    <phoneticPr fontId="4"/>
  </si>
  <si>
    <t>所見を踏まえ、効率的・効果的に事業を実施できるよう適正な予算の執行に努める。</t>
  </si>
  <si>
    <t>新たな目標年次に向け、引き続き効率的・効果的に事業を実施できるよう適正な予算の執行に努める。</t>
  </si>
  <si>
    <t>防災事業の施行対象については、事業者へのヒアリング等を通じて周辺状況や降雨量等の自然環境による変化等も踏まえ、箇所の把握・精査に努めるとともに、事業の進捗状況の確認等により適正な予算の執行に努める。</t>
  </si>
  <si>
    <t>技術開発状況や社会情勢を考慮した上で調査研究が必要な内容及び所要額を精査し、引き続き鉄軌道における輸送の安全の確保に係る経費を効率的に執行できるよう取り組む。</t>
  </si>
  <si>
    <t>事故等調査の旅費等は、その性格上、事故等の発生状況に左右されるため、結果として執行率が低い場合もあり得るが、より丁寧な執行管理に努める。</t>
    <phoneticPr fontId="4"/>
  </si>
  <si>
    <t>引き続き、所見を踏まえ、各線区ごとの進捗状況を定期的に確認するなど繰越の縮減を行い、適切な予算の執行に努める。</t>
    <phoneticPr fontId="4"/>
  </si>
  <si>
    <t>引き続き、所見を踏まえ、進捗状況を確認するなど繰越の縮減を行い、適切な予算の執行に努める。</t>
    <phoneticPr fontId="4"/>
  </si>
  <si>
    <t>外部有識者やチームの所見を踏まえ、引き続き厳密な検証に基づいて要求を行う。</t>
    <phoneticPr fontId="4"/>
  </si>
  <si>
    <t>予算の執行状況については、事業者からのヒアリング等を通じて把握に努めているが、より一層の事業内容及び所要額の精査に取り組む。</t>
    <phoneticPr fontId="4"/>
  </si>
  <si>
    <t>行政事業レビュー推進チーム所見を踏まえ、事業者等へのヒアリング等を通じて、各年度の事業内容及び所要額の更なる精査に取り組む。</t>
    <rPh sb="0" eb="2">
      <t>ギョウセイ</t>
    </rPh>
    <rPh sb="2" eb="4">
      <t>ジギョウ</t>
    </rPh>
    <phoneticPr fontId="4"/>
  </si>
  <si>
    <t>昨年度の公開プロセスの指摘を踏まえ、交付要綱改正により、補助対象事業者に鉄道事業者を追加するとともに、経営基盤の脆弱な事業等による事業の採択を運用上優先させる。また、令和２年度予算における新規採択事業の終了時には、事業による効果等を見極め、新たなアウトカムを設定する。</t>
    <rPh sb="0" eb="3">
      <t>サクネンド</t>
    </rPh>
    <rPh sb="4" eb="6">
      <t>コウカイ</t>
    </rPh>
    <rPh sb="11" eb="13">
      <t>シテキ</t>
    </rPh>
    <rPh sb="14" eb="15">
      <t>フ</t>
    </rPh>
    <phoneticPr fontId="4"/>
  </si>
  <si>
    <t>執行状況を把握するとともに、事後評価において事業効果の検証を行う。</t>
    <phoneticPr fontId="4"/>
  </si>
  <si>
    <t>不測の支障埋設物等によるやむを得ない繰越予算額が発生しているが、翌年度に適切な執行を図っている。
鉄軌道事業者、地方公共団体、地方運輸局等の関係者による協議会等を通じて進捗状況を把握等し、適正な予算の執行に努める。</t>
    <phoneticPr fontId="4"/>
  </si>
  <si>
    <t>企画競争を行うことで専門的な知見による提案から最も優れた企画を選定し、効果的かつ効率的な調査・検討を行っていくほか、引き続き政策への反映状況については、適切な評価・検証に取り組んでいく。</t>
    <phoneticPr fontId="4"/>
  </si>
  <si>
    <t>「新型コロナウイルス感染症への対応など緊要な経費の要望額」230</t>
    <phoneticPr fontId="4"/>
  </si>
  <si>
    <t>引き続きチームの所見を踏まえ、厳密な検証に基づいて要求を行う。</t>
    <phoneticPr fontId="4"/>
  </si>
  <si>
    <t>チームの所見を踏まえ、第４期中期目標に掲げられた一般管理費（人件費を除く）の削減目標の達成のため、引き続き経費削減に取り組む。</t>
    <phoneticPr fontId="4"/>
  </si>
  <si>
    <t>所見を踏まえ、要求額の妥当性等について確認するなど、適切な予算の要求に努める。</t>
    <phoneticPr fontId="4"/>
  </si>
  <si>
    <t>実用化の状況を注視しながら進めることとする。</t>
    <phoneticPr fontId="4"/>
  </si>
  <si>
    <t>2年度補正 60百万円
新型コロナウイルス感染症への対応など緊要な経費の要望額108</t>
    <rPh sb="1" eb="3">
      <t>ネンド</t>
    </rPh>
    <rPh sb="3" eb="5">
      <t>ホセイ</t>
    </rPh>
    <rPh sb="8" eb="11">
      <t>ヒャクマンエン</t>
    </rPh>
    <phoneticPr fontId="4"/>
  </si>
  <si>
    <t>引き続き適切な執行に努めることとする。</t>
    <phoneticPr fontId="4"/>
  </si>
  <si>
    <t>事業進捗を注視しながら、効率的な執行に努めることとする。</t>
    <phoneticPr fontId="4"/>
  </si>
  <si>
    <t>2年度補正 50百万円
新型コロナウイルス感染症への対応など緊要な経費の要望額128</t>
    <rPh sb="1" eb="3">
      <t>ネンド</t>
    </rPh>
    <rPh sb="3" eb="5">
      <t>ホセイ</t>
    </rPh>
    <rPh sb="8" eb="11">
      <t>ヒャクマンエン</t>
    </rPh>
    <phoneticPr fontId="4"/>
  </si>
  <si>
    <t>利用実績を踏まえ、引き続き、適切な執行に努めることとする。</t>
    <rPh sb="0" eb="2">
      <t>リヨウ</t>
    </rPh>
    <rPh sb="2" eb="4">
      <t>ジッセキ</t>
    </rPh>
    <rPh sb="5" eb="6">
      <t>フ</t>
    </rPh>
    <rPh sb="9" eb="10">
      <t>ヒ</t>
    </rPh>
    <rPh sb="11" eb="12">
      <t>ツヅ</t>
    </rPh>
    <rPh sb="14" eb="16">
      <t>テキセツ</t>
    </rPh>
    <rPh sb="17" eb="19">
      <t>シッコウ</t>
    </rPh>
    <rPh sb="20" eb="21">
      <t>ツト</t>
    </rPh>
    <phoneticPr fontId="4"/>
  </si>
  <si>
    <t>事業者へのヒアリング等により進捗状況を確認するなどして繰越の縮減を行い、適切な予算の執行に努める。</t>
    <phoneticPr fontId="4"/>
  </si>
  <si>
    <t>これまで、市町村が作成する移動等円滑化基本構想に位置づけられる事業の類型は、主としてハード対策を中心としたものであったところ、今般の法改正により主としてソフト対策を中心とした「教育啓発特定事業」を位置づけることとしており、すでにいくつかの市町村からはどのような内容の事業が対象となるのか、あるいは推進体制や実施方法についての問い合わせが寄せられていることから、市町村等が「教育啓発特定事業」の実施の参考となるガイドライン等の作成等について、令和３年度予算概算要求において新規要求してまいりたい。</t>
  </si>
  <si>
    <t>執行経過については報告を受けており、引き続き効率的な執行を求めていく。</t>
  </si>
  <si>
    <t>海洋基本計画及び海洋基本計画に関連した政府の各種方針や国際海事機関における審議動向等の社会情勢の変化を踏まえ、事業内容の重点化を図った上で、引き続き効果的な執行に取り組む。</t>
  </si>
  <si>
    <t>地球温暖化防止対策を促進するために、省エネ法及びフロン排出抑制法に係る調査分析結果を更に活用しながら、今後も競争性のある契約方法をとることによって、事業の効率的な執行に取り組んで行く。</t>
  </si>
  <si>
    <t>次年度以降は、物流業務の接触機会を最小化する取り組みを後押しするため、物流総合効率化法の枠組みの下で、モーダルシフトや幹線輸送の集約等の取組に合わせて無人搬送車等の機械化・省人化に資する機器導入に対して補助制度の拡充を要求するほか、中継輸送や置き配・宅配ボックスなどを活用した新たな幹線輸送や配送方法の調査及び実証を行い、AI、IoT、ロボット等の新技術を活用した機械化・省人化を図り、物流分野のデジタルトランスフォーメーションを強力に推進することを通じて、非接触・非対面型の物流システムの構築を推進し、物流網の維持と物流生産性向上の推進を図る。</t>
  </si>
  <si>
    <t>令和2年7月に作成した「運輸防災マネジメント指針」を活用し、運輸安全マネジメント評価の一環として、運輸事業者の防災意識向上や事業継続体制構築等を図る運輸防災マネジメント評価を実施しているところ。さらに、新型コロナウイルス対策を踏まえた運輸安全マネジメント評価やセミナー・シンポジウム等を実施することとし、概算要求においてもそのための費用を計上しているところである。</t>
  </si>
  <si>
    <t>地方で開催している「被害者支援フォーラム」については、他の講演会と同時開催することや公的施設の活用、webによるリモート開催等により引き続き効率的な執行を進めていく。</t>
  </si>
  <si>
    <t>所見を踏まえ、予算配分や事業内容の見直し等を含めた効率的な事業実施に努める。</t>
    <phoneticPr fontId="4"/>
  </si>
  <si>
    <t>大規模災害及び感染症の流行等の有事においても途切れることのない強靭なサプライチェーンを構築するため、物流関係者間の連携体制構築を図るための事業等に取り組む。</t>
    <rPh sb="0" eb="3">
      <t>ダイキボ</t>
    </rPh>
    <rPh sb="3" eb="5">
      <t>サイガイ</t>
    </rPh>
    <rPh sb="5" eb="6">
      <t>オヨ</t>
    </rPh>
    <rPh sb="7" eb="10">
      <t>カンセンショウ</t>
    </rPh>
    <rPh sb="11" eb="13">
      <t>リュウコウ</t>
    </rPh>
    <rPh sb="13" eb="14">
      <t>トウ</t>
    </rPh>
    <rPh sb="15" eb="17">
      <t>ユウジ</t>
    </rPh>
    <rPh sb="22" eb="24">
      <t>トギ</t>
    </rPh>
    <rPh sb="31" eb="33">
      <t>キョウジン</t>
    </rPh>
    <rPh sb="43" eb="45">
      <t>コウチク</t>
    </rPh>
    <rPh sb="50" eb="52">
      <t>ブツリュウ</t>
    </rPh>
    <rPh sb="52" eb="55">
      <t>カンケイシャ</t>
    </rPh>
    <rPh sb="55" eb="56">
      <t>カン</t>
    </rPh>
    <rPh sb="57" eb="59">
      <t>レンケイ</t>
    </rPh>
    <rPh sb="59" eb="61">
      <t>タイセイ</t>
    </rPh>
    <rPh sb="61" eb="63">
      <t>コウチク</t>
    </rPh>
    <rPh sb="64" eb="65">
      <t>ハカ</t>
    </rPh>
    <rPh sb="69" eb="71">
      <t>ジギョウ</t>
    </rPh>
    <rPh sb="71" eb="72">
      <t>トウ</t>
    </rPh>
    <rPh sb="73" eb="74">
      <t>ト</t>
    </rPh>
    <rPh sb="75" eb="76">
      <t>ク</t>
    </rPh>
    <phoneticPr fontId="4"/>
  </si>
  <si>
    <t>物流情報システムの連携拡大に向け、一部主要港湾の未加盟等により利便性の面で課題がある状況を踏まえ、各国政府等との専門家会合を実施するなど、これまで以上に効果的・効率的に取り組む。</t>
  </si>
  <si>
    <t>手引きの作成・改訂の一環として、検討会等（有識者等を招聘して行う「手引き」の検討会、「手引き」の普及啓発のための説明会の開催及び「手引き」に基づく訓練）の実施を予定していたが、新型コロナウイルス対応の影響を受けて開催に至らなかったため、執行率が50％程度に留まった。今後の「手引き」の検証・周知等については、より効率的に事業者への周知を行う観点から、テロ対策等に関して行う事業者への周知・啓発といった他の危機管理能力の向上施策と連携することとし、単独事業としての本事業は予定通り終了とする。また、現在のアウトカムについては、「手引」を受けた「公共交通機関の対応の変化」の一つの指標として設定しているものであるため、引き続き当該アウトカムを元に事業の評価を実施していくこととする。</t>
    <phoneticPr fontId="4"/>
  </si>
  <si>
    <t>行政レビュー推進チームの所見を踏まえ、改正地域公共交通活性化再生法を活用し、地域に最適な交通サービスの構築・継続のための取組を支援するとともに、地域公共交通確保維持改善事業によるバス、デマンド交通等に対する支援については、一定の経過措置の後、法定計画に定める取組に対し、法定協議会を対象として補助することとした。</t>
  </si>
  <si>
    <t>次期交通政策基本計画を着実に推進するため、施策の進捗状況のフォローアップを行うとともに、交通政策基本計画に係るモード横断的な取組を推進する。</t>
    <rPh sb="37" eb="38">
      <t>オコナ</t>
    </rPh>
    <rPh sb="44" eb="52">
      <t>コウツウセイサクキホンケイカク</t>
    </rPh>
    <rPh sb="53" eb="54">
      <t>カカ</t>
    </rPh>
    <rPh sb="58" eb="61">
      <t>オウダンテキ</t>
    </rPh>
    <rPh sb="62" eb="64">
      <t>トリクミ</t>
    </rPh>
    <rPh sb="65" eb="67">
      <t>スイシン</t>
    </rPh>
    <phoneticPr fontId="4"/>
  </si>
  <si>
    <t>行政事業レビュー推進チームの所見を踏まえ、日本版MaaSの実現に向けて各地域の特性に応じたMaaSの普及が図られるよう、必ずしも事業計画策定を前提とせずに、公共性・公益性の高いものへ重点化した支援や、他のスマートシティに関連する施策と連携する等、より効率的・効果的な支援を行う。</t>
  </si>
  <si>
    <t>　外部有識者及び行政事業レビュー推進チームの所見を踏まえ、引き続き各関係機関等と連携し、報告者の負担軽減、効率的な統計作成に努め、統計品質向上の一層の推進、政策・社会的ニーズに合った統計の整備・活用を図る。
　また、より一層の適切な入札の実施を図る。</t>
  </si>
  <si>
    <t>次回調査について、新たな課題に対応した調査方法を関係者間で検討し、適切な方法による調査の実施を図る。</t>
  </si>
  <si>
    <t>研究開発テーマの設定にあたっては、交通運輸技術開発推進外部有識者会合における議論や関係部局からのヒアリングに加え、交通政策審議会等での議論を考慮する。
また、適切な事業の実施にあたっては、研究課題毎に関係部局をメンバーとする連絡会を設置すること等を通じて連携する。</t>
    <phoneticPr fontId="4"/>
  </si>
  <si>
    <t>３つの研究所それぞれの強みと統合した強みの双方を活かし、運営費交付金の適切な執行を実施しながら、社会・ニーズに対応した研究課題に迅速に対応し、研究成果を迅速に還元できるよう努める。</t>
  </si>
  <si>
    <t>社会・行政のニーズに迅速・確実に対応するため、プライオリティを考慮した施設等の整備、維持管理を着実に進め、効率的な運営に努める。</t>
  </si>
  <si>
    <t>研究成果が論文発表にとどまらず我が国の関連産業において実務的に利用されることを目標とし、関係部局と連携してフォローアップに努める。</t>
    <phoneticPr fontId="4"/>
  </si>
  <si>
    <t>　重要インフラ分野以外の事業者に向けたセキュリティチェックリストは当該IT障害の防止に有効な施策であることから事業者により活用されるよう取り組んでいく。
　また、重要インフラ分野の事業者に向けた安全ガイドラインの改定についても、事業者自らの対策の向上を進めることは、当該障害の防止に有効な施策であることから、令和３年度概算要求において、安全ガイドラインを見直しするための経費を計上した。</t>
  </si>
  <si>
    <t>現下状況を踏まえ、所要の国際会議等の対応が効果的に実施できるよう事業内容の見直しを行いながら、可能な限り発注における競争性の確保に努める。</t>
  </si>
  <si>
    <t>現下状況を踏まえ、所要の調査事業、国際会議等が効果的に実施できるよう事業内容の見直しを行いながら、可能な限り複数応札となるよう発注における競争性の確保に努める。</t>
  </si>
  <si>
    <t>現下状況を踏まえ、所要の事業が効果的に実施できるよう事業内容の見直しを行いながら、可能な限り複数応札となるよう発注における競争性の確保に努める。</t>
  </si>
  <si>
    <t>令和2年度で事業終了のため</t>
    <rPh sb="0" eb="2">
      <t>レイワ</t>
    </rPh>
    <rPh sb="3" eb="5">
      <t>ネンド</t>
    </rPh>
    <rPh sb="6" eb="8">
      <t>ジギョウ</t>
    </rPh>
    <rPh sb="8" eb="10">
      <t>シュウリョウ</t>
    </rPh>
    <phoneticPr fontId="4"/>
  </si>
  <si>
    <t>今後とも、ウェブでの配信または参加（ウェビナー）などの検討を含め、引き続実効性・効率性を高め、経費の合理化に努める。</t>
  </si>
  <si>
    <t>令和２年度で事業終了。ガイドラインに基づき、地域の実情に応じた持続可能な自動車旅客運送事業の実現を目指す。</t>
    <phoneticPr fontId="4"/>
  </si>
  <si>
    <t>リモートによる会議開催の可能性を含めて検討し、引き続きコストの削減に努める。</t>
    <phoneticPr fontId="4"/>
  </si>
  <si>
    <t>引き続き、会議での検討結果をトラック事業者に周知していくことにより、効果的に事業を遂行する。</t>
    <rPh sb="0" eb="1">
      <t>ヒ</t>
    </rPh>
    <rPh sb="2" eb="3">
      <t>ツヅ</t>
    </rPh>
    <rPh sb="5" eb="7">
      <t>カイギ</t>
    </rPh>
    <rPh sb="9" eb="11">
      <t>ケントウ</t>
    </rPh>
    <rPh sb="11" eb="13">
      <t>ケッカ</t>
    </rPh>
    <rPh sb="18" eb="21">
      <t>ジギョウシャ</t>
    </rPh>
    <rPh sb="22" eb="24">
      <t>シュウチ</t>
    </rPh>
    <rPh sb="34" eb="37">
      <t>コウカテキ</t>
    </rPh>
    <rPh sb="38" eb="40">
      <t>ジギョウ</t>
    </rPh>
    <rPh sb="41" eb="43">
      <t>スイコウ</t>
    </rPh>
    <phoneticPr fontId="4"/>
  </si>
  <si>
    <t>事業者の選定にあたっては、公募前の事業者ヒアリングの充実、十分な公募期間及び事業実施期間の確保などに留意し、更なる競争環境の醸成に努める。</t>
  </si>
  <si>
    <t>引き続き、滞りなく適切に事業を実施していく。</t>
    <phoneticPr fontId="4"/>
  </si>
  <si>
    <t>各施設の現状を踏まえて、施設整備費の要求額を当初予算額より抑制し、真に必要なものに限って整備を行うこととしている。</t>
    <phoneticPr fontId="4"/>
  </si>
  <si>
    <t>新型コロナウイルス感染症など緊要な経費の要望額277</t>
    <phoneticPr fontId="4"/>
  </si>
  <si>
    <t>更に競争性が確保されるよう、執行方法の改善を行うなど、より効率的・効果的な事業の実施を図るべきである。</t>
    <rPh sb="0" eb="1">
      <t>サラ</t>
    </rPh>
    <rPh sb="2" eb="5">
      <t>キョウソウセイ</t>
    </rPh>
    <rPh sb="6" eb="8">
      <t>カクホ</t>
    </rPh>
    <rPh sb="14" eb="16">
      <t>シッコウ</t>
    </rPh>
    <rPh sb="16" eb="18">
      <t>ホウホウ</t>
    </rPh>
    <rPh sb="19" eb="21">
      <t>カイゼン</t>
    </rPh>
    <rPh sb="22" eb="23">
      <t>オコナ</t>
    </rPh>
    <rPh sb="29" eb="32">
      <t>コウリツテキ</t>
    </rPh>
    <rPh sb="33" eb="36">
      <t>コウカテキ</t>
    </rPh>
    <rPh sb="37" eb="39">
      <t>ジギョウ</t>
    </rPh>
    <rPh sb="40" eb="42">
      <t>ジッシ</t>
    </rPh>
    <rPh sb="43" eb="44">
      <t>ハカ</t>
    </rPh>
    <phoneticPr fontId="4"/>
  </si>
  <si>
    <t>今年度実施した調査検討業務では、充分な履行期間の確保、応札者の等級拡大により、複数者の入札を確保した。来年度の業務においても、前述の取組に加え、定められた入札公示期間以上の日数の確保を検討するなど、より入札における競争性を確保するよう努力する。</t>
  </si>
  <si>
    <t>・事前評価結果を踏まえ、事業を実施する。
・発注にあたり、引き続き競争性の確保に努める。</t>
  </si>
  <si>
    <t>真に必要な事業・計画への重点配分、事業の効率性や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更なる運用改善の徹底を図る。</t>
    <rPh sb="131" eb="132">
      <t>サラ</t>
    </rPh>
    <phoneticPr fontId="4"/>
  </si>
  <si>
    <t>真に必要な事業・計画への重点配分、事業の効率性や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引き続き運用改善の徹底を図る。</t>
    <rPh sb="131" eb="132">
      <t>ヒ</t>
    </rPh>
    <rPh sb="133" eb="134">
      <t>ツヅ</t>
    </rPh>
    <phoneticPr fontId="4"/>
  </si>
  <si>
    <t>「新型コロナウイルス感染症への対応など緊要な経費」として所要の要望を行っている。</t>
    <rPh sb="1" eb="3">
      <t>シンガタ</t>
    </rPh>
    <rPh sb="10" eb="13">
      <t>カンセンショウ</t>
    </rPh>
    <rPh sb="15" eb="17">
      <t>タイオウ</t>
    </rPh>
    <rPh sb="19" eb="21">
      <t>キンヨウ</t>
    </rPh>
    <rPh sb="22" eb="24">
      <t>ケイヒ</t>
    </rPh>
    <rPh sb="28" eb="30">
      <t>ショヨウ</t>
    </rPh>
    <rPh sb="31" eb="33">
      <t>ヨウボウ</t>
    </rPh>
    <rPh sb="34" eb="35">
      <t>オコナ</t>
    </rPh>
    <phoneticPr fontId="4"/>
  </si>
  <si>
    <t>事業実施にあたっては、引き続き多くの業者の入札参加が可能となるよう入札情報の積極的な発信や競争参加条件の設定、施工時期の平準化等を図り、競争性の確保に努める。</t>
    <phoneticPr fontId="4"/>
  </si>
  <si>
    <t>事業実施にあたっては、引き続き多くの業者の入札参加が可能となるよう入札情報の積極的な発信や競争参加条件の設定を図り、競争性の確保に努める。</t>
    <phoneticPr fontId="4"/>
  </si>
  <si>
    <t>引き続き着実に業務が実施されるよう業績監視していく。</t>
    <phoneticPr fontId="31"/>
  </si>
  <si>
    <t>自治体や運送事業者のニーズやコロナの影響等について、ヒアリング・調査を行って効果的な施策に見直すとともに、自動車メーカー等による次世代自動車開発の動向等をヒアリング等により把握し、適切なKPIの設定に努める。</t>
    <phoneticPr fontId="4"/>
  </si>
  <si>
    <t>単位当たりコストについては、有識者等の意見を踏まえ、適切な設定について今後検討して参りたい。
また、入札・契約手続きについては、本事業は今年度で終了するものの、事業者へのアンケート結果を踏まえて、今後の事業について競争性の確保に努めていく。
なお、成果を効果的に周知できるよう、本事業で作成するガイドラインを活用して、適切に関係者に周知し、無電柱化の推進に努めて参りたい。</t>
    <phoneticPr fontId="31"/>
  </si>
  <si>
    <t>（項）道路環境等対策費
　（事項）道路環境等対策に必要な経費
　　（目）道路環境等対策調査費</t>
    <rPh sb="1" eb="2">
      <t>コウ</t>
    </rPh>
    <rPh sb="3" eb="5">
      <t>ドウロ</t>
    </rPh>
    <rPh sb="5" eb="7">
      <t>カンキョウ</t>
    </rPh>
    <rPh sb="7" eb="8">
      <t>トウ</t>
    </rPh>
    <rPh sb="8" eb="11">
      <t>タイサクヒ</t>
    </rPh>
    <rPh sb="14" eb="16">
      <t>ジコウ</t>
    </rPh>
    <rPh sb="17" eb="19">
      <t>ドウロ</t>
    </rPh>
    <rPh sb="19" eb="21">
      <t>カンキョウ</t>
    </rPh>
    <rPh sb="21" eb="22">
      <t>トウ</t>
    </rPh>
    <rPh sb="22" eb="24">
      <t>タイサク</t>
    </rPh>
    <rPh sb="25" eb="27">
      <t>ヒツヨウ</t>
    </rPh>
    <rPh sb="28" eb="30">
      <t>ケイヒ</t>
    </rPh>
    <rPh sb="34" eb="35">
      <t>メ</t>
    </rPh>
    <rPh sb="36" eb="38">
      <t>ドウロ</t>
    </rPh>
    <rPh sb="38" eb="40">
      <t>カンキョウ</t>
    </rPh>
    <rPh sb="40" eb="41">
      <t>トウ</t>
    </rPh>
    <rPh sb="41" eb="43">
      <t>タイサク</t>
    </rPh>
    <rPh sb="43" eb="46">
      <t>チョウサヒ</t>
    </rPh>
    <phoneticPr fontId="4"/>
  </si>
  <si>
    <t>（項）水害・土砂災害対策費
　（大事項）水害・土砂災害の防止・減災の推進に必要な経費</t>
    <rPh sb="1" eb="2">
      <t>コウ</t>
    </rPh>
    <rPh sb="16" eb="17">
      <t>ダイ</t>
    </rPh>
    <rPh sb="17" eb="19">
      <t>ジコウ</t>
    </rPh>
    <phoneticPr fontId="4"/>
  </si>
  <si>
    <t>（項）観光振興費
　（大事項）観光振興に必要な経費</t>
    <rPh sb="1" eb="2">
      <t>コウ</t>
    </rPh>
    <rPh sb="3" eb="5">
      <t>カンコウ</t>
    </rPh>
    <rPh sb="5" eb="8">
      <t>シンコウヒ</t>
    </rPh>
    <rPh sb="11" eb="12">
      <t>ダイ</t>
    </rPh>
    <rPh sb="12" eb="14">
      <t>ジコウ</t>
    </rPh>
    <rPh sb="15" eb="17">
      <t>カンコウ</t>
    </rPh>
    <rPh sb="17" eb="19">
      <t>シンコウ</t>
    </rPh>
    <rPh sb="20" eb="22">
      <t>ヒツヨウ</t>
    </rPh>
    <rPh sb="23" eb="25">
      <t>ケイヒ</t>
    </rPh>
    <phoneticPr fontId="4"/>
  </si>
  <si>
    <r>
      <t xml:space="preserve">新施策名：ESG投資等の動向を踏まえた不動産投資市場の環境整備
</t>
    </r>
    <r>
      <rPr>
        <sz val="11"/>
        <rFont val="ＭＳ ゴシック"/>
        <family val="3"/>
        <charset val="128"/>
      </rPr>
      <t>「新型コロナウイルス感染症への対応など緊要な経費」30</t>
    </r>
    <rPh sb="0" eb="1">
      <t>シン</t>
    </rPh>
    <rPh sb="1" eb="3">
      <t>セサク</t>
    </rPh>
    <rPh sb="3" eb="4">
      <t>メイ</t>
    </rPh>
    <phoneticPr fontId="4"/>
  </si>
  <si>
    <t>新型コロナウイルス感染症への対応など緊要な経費の要望額 20</t>
    <phoneticPr fontId="4"/>
  </si>
  <si>
    <t>新型コロナウイルス対策関連要望額215</t>
    <phoneticPr fontId="4"/>
  </si>
  <si>
    <t>貴省内で内製化可能な業務とも見受けられるが、（一財）公共用地補償機構に随意契約で発注継続する理由を追記お願いします。
また、内製化可能か検討されたい。</t>
  </si>
  <si>
    <t>事業の見直しを行い、事業のうち内製化が行える部分がないか検討を行い、その結果を予算要求等に反映させること。</t>
  </si>
  <si>
    <t>平成20年度に策定した「損失補償基準見直しアクションプラン」に基づき損失補償基準等の検証・見直しを進め、緊急度の高い項目から計画的に見直しを行っており、そのうち内製化可能な項目については、既に内製化して別途検討事業を行っているところ。外部発注を予定している事業のうち更に内製化が行える部分がないか検討を行ったが、当該検討については損失補償基準や統計的手法について専門的な知見が必要となるものであり、また具体の検討に即した内容の調査を要するため業務量も膨大となり業務を処理するための人員の確保を必要とするため、全ての部分について外部発注する必要がある。当該業務発注は、毎年度毎に企画提案を公募し業者を選定しており、企画提案書の審査の結果、当該業者が同種業務の経験を有し、業務の内容や業務量等を的確に把握した上で実施できる者として選定されたものである。</t>
  </si>
  <si>
    <t>新型コロナウイルス感染症への対応など緊要な経費の要望額15</t>
  </si>
  <si>
    <t>アウトカム指標である「国土交通省ホームページ「土地白書」へのアクセス件数」増加に向けて、国民の興味を引けるように土地白書のテーマ章について、国民の関心が高い防災に関する土地政策等をテーマとすることを検討する。</t>
  </si>
  <si>
    <t>新型コロナウイルス感染症への対応など緊要な経費の要望額32</t>
    <rPh sb="24" eb="26">
      <t>ヨウボウ</t>
    </rPh>
    <rPh sb="26" eb="27">
      <t>ガク</t>
    </rPh>
    <phoneticPr fontId="4"/>
  </si>
  <si>
    <t>新型コロナウイルスの不動産市場への影響をより迅速に把握できるよう、さらなるデータ公表の迅速化や公表方法の工夫等を行うことが出来ないか引き続き検討を進めること。</t>
  </si>
  <si>
    <t>国土利用計画法に基づく届出情報について、分析したデータを四半期に一度、国土交通省ホームページを通じて国民へ提供していたもののうち、月ごとに公表できるデータを公表する等、さらなるデータ公表の迅速化や公表方法の工夫等を行う。</t>
  </si>
  <si>
    <t>地価の個別化・多極化の広がりや新型コロナウイルスの影響を地価公示や地価LOOKとの連動して的確に把握できるよう、データの継続性の確保に留意しつつも、地点の配置について柔軟に見直しを行うべき。</t>
  </si>
  <si>
    <t>地価公示と都道府県地価調査の共通地点では、半年ごとの地価動向の把握ができることから、新型コロナウイルスの地価への影響を迅速に把握することができ、その状況を踏まえて、隔年調査による調査範囲の拡大を進め、より適切な地点配置を行っていく。</t>
  </si>
  <si>
    <t>新型コロナウイルスによる市場への影響を的確に把握できるよう、次回調査に向けて、集計や公表方法の工夫等に加えて、調査項目の追加や見直しの必要がないか検討を行うこと。</t>
  </si>
  <si>
    <t>次回令和５年調査に向けて、新型コロナウイルスによる市場への影響把握の必要性・手法について検討を行う。</t>
  </si>
  <si>
    <t>新型コロナウイルスによる市場への影響を的確に把握できるよう、調査項目の追加や見直しの必要がないか検討を行うこと。</t>
  </si>
  <si>
    <t>令和３年度調査において新型コロナウイルスによる市場への影響把握の調査項目等の検討を行う。</t>
    <rPh sb="32" eb="34">
      <t>チョウサ</t>
    </rPh>
    <rPh sb="34" eb="36">
      <t>コウモク</t>
    </rPh>
    <rPh sb="36" eb="37">
      <t>トウ</t>
    </rPh>
    <phoneticPr fontId="4"/>
  </si>
  <si>
    <t>取引価格情報の提供の充実を図るため、アンケート調査の回収率が重要であるため、成果目標とすることを検討すべき。また回収率が低調であったり、下がっているような場合には事業運営の方法を抜本的に見直すべき。</t>
  </si>
  <si>
    <t>アンケートは、機微な個人情報である自らの不動産購入額を回答するものであり、年々個人情報保護に対する意識が高まる中、当事業の広報活動等を行うことで、回収率は横ばいを維持しているところ。回収率の目標値についてはどの程度が適切か検討したい。</t>
  </si>
  <si>
    <t>国外や外国人の市場関係者にもわかるように公表が行えているか検証すること。行えていない場合には対応を検討すること。</t>
  </si>
  <si>
    <t>不動産価格指数については、国外や外国人の市場関係者にもわかるように英訳を併記して公表しているところ。</t>
  </si>
  <si>
    <t>不動産鑑定評価について、「国土交通省ホームページ「不動産の鑑定評価」へのアクセス件数」は調査成果の閲覧とは直接リンクしないと思われるので目標設定の見直しを行うべき。</t>
  </si>
  <si>
    <t>アクセス件数をカウントするホームページを、調査成果を掲載している「不動産鑑定評価基準等」に変更する。</t>
  </si>
  <si>
    <t>新型コロナウイルス感染症への対応など緊要な経費の要望額34</t>
    <rPh sb="24" eb="26">
      <t>ヨウボウ</t>
    </rPh>
    <rPh sb="26" eb="27">
      <t>ガク</t>
    </rPh>
    <phoneticPr fontId="4"/>
  </si>
  <si>
    <t>地価の個別化・多極化の広がりや新型コロナウイルスの地価への影響が的確に把握できるように、隔年調査による調査範囲の拡大を積極的に進めるとともに、都道府県地価調査や地価LOOKなどとの連携により、適切な地点配置による地価動向の把握に努めること。</t>
  </si>
  <si>
    <t>新型コロナウイルスの影響による地価への影響をより的確に把握できるよう、分析の充実に努めつつも、速やかな公表が行えるように努めること。</t>
  </si>
  <si>
    <t>市場参加者へのヒアリング等により、新型コロナウイルスの地価への影響等、鮮度の高い多種の情報を収集し、先行性を重視した市場分析を行う。</t>
  </si>
  <si>
    <t>モニタリングの結果の公表や業界団体への指摘に留まることなく、その後、不動産鑑定業者において的確に改善されているかのフォローアップを行うことも検討すべき。</t>
  </si>
  <si>
    <t>モニタリング検査の結果、改善が必要な点が見られた事業者に対しては、指摘を行うとともに必要な事業者に対しては数年後に再度検査を行い、改善状況を確認しているところ。
行政事業レビュー推進チームの所見を踏まえ、引き続き予算の適正な執行に努める。</t>
  </si>
  <si>
    <t>事業の内容と目標設定に乖離があり不適切な状況となっているので適切なものへと見直しをされたい。</t>
  </si>
  <si>
    <t>既存住宅流通市場の整備・活性化を図るなどとともに、消費者が安心して取引が行うことができるよう不動産市場の整備・活性化を推進するという目標の実現に向け、事業の内容（不動産関連情報の効率的な管理等に係る検討、心理的瑕疵に関するガイドライン等の策定等）は必要であるため、適宜見直しを図りながら引続き取り組む。</t>
  </si>
  <si>
    <t>今後の土地市場の変化に応じて、監視区域の設定等の必要が生じた場合にこれまでの検討成果が生かせるように書類の保存を含めて確実な承継を図っておくこと。</t>
  </si>
  <si>
    <t>予定通り終了</t>
    <rPh sb="0" eb="2">
      <t>ヨテイ</t>
    </rPh>
    <rPh sb="2" eb="3">
      <t>ドオ</t>
    </rPh>
    <rPh sb="4" eb="6">
      <t>シュウリョウ</t>
    </rPh>
    <phoneticPr fontId="4"/>
  </si>
  <si>
    <t>不動産証券化市場は創設以来長期間を経て習熟しており、年間1-2件の案件組成に対して、国が財政負担を行い支援する意義は薄れてきていると考えられる。
事業の廃止を含む抜本的見直しを検討されたい。</t>
  </si>
  <si>
    <t>不動産証券化の件数は既に大きく伸びている中で引き続き国が財政支援を行い支援する必要性があるのか検証を行うこと。
また、これまでの検討成果についても市場の拡大に寄与していきているのか検証を行い、事業の必要性を検証すること。</t>
  </si>
  <si>
    <t>今後、「新しい生活様式」に対応するためには既存の不動産ストックを新たな用途に改修することが必要であるが、そのような事業を円滑に進めるためには不動産証券化手法が有用であるものの、その活用が進んでいないことから、令和3年度要求においては、ウィズ/ポストコロナ時代の「新しい生活様式」に対応するための不動産改修事業に限り事業の実施を支援し、好事例の蓄積を図ることとしている。
また、クラウドファンディングに係るガイドラインの策定等、これまでの事業実施により、着実に不動産特定共同事業の案件数は増加しているものの（平成26年度：41件、令和元年度：220件）、令和元年度の地方における不動産特定共同事業の組成実績は全体の21％にとどまっており、未だ地方部での不動産証券化手法の活用が進んでいないことから、令和3年度においては、特に地方部において課題となっている、地方公共団体、地域金融機関、事業者等の関係者間の連携体制の構築を進めるための施策を実施することとする。</t>
  </si>
  <si>
    <t>新型コロナウイルス感染症への対応など緊要な経費の要望額40</t>
    <phoneticPr fontId="4"/>
  </si>
  <si>
    <t>マッチング件数は企業の守秘義務等の観点から正確な件数の補足が困難。令和3年度からはセミナー参加企業数をアウトプット指標として追加登録する。なお、今年度は新型コロナウイルス感染症の影響から、WEBセミナー等、従来の参集型とは異なる形式でのセミナー開催も検討しているため、具体的な数値目標は今年度の開催実績を踏まえて設定する。</t>
  </si>
  <si>
    <t>賃貸住宅管理業については適切な法施行に繋がるように着実に検討を進めること。住宅宿泊管理業については、新型コロナウイルスによる影響把握を行う必要がないか検討を行い、必要があれば、予算の執行内容の見直し等も柔軟に行うこと。</t>
  </si>
  <si>
    <t>新法施行に伴う新制度の周知・普及に向けて、賃貸住宅管理業者向けに法制度の内容や当該業者に課される義務や違反となる行為等について、本法制定の趣旨が十分に理解されるよう、周知・徹底を図るための説明会を実施するとともに、賃貸住宅管理業者等へ実態調査を行い新法の効果検証、課題等の解決に向けた検討を実施する。
住宅宿泊管理業の実態調査においては、新型コロナウイルスの感染拡大による管理業者への影響を注視しつつ、その実態の把握を行うかどうかについて今後とも継続的に検討する。</t>
  </si>
  <si>
    <t>昨年度のレビューにおいて「効果的な横展開の手法」について指摘したところであり、引き続き、検討をすすめるべき。そのうえで、取組が広がる傾向が見られないようであれば、支援手法の抜本的な見直しをおこなうべき。</t>
  </si>
  <si>
    <t>空き家等の利活用の取組の横展開については、指摘を踏まえ、説明会による横展開から、空き家の活用を検討している者の閲覧が多いと想定される全国版空き家・空き地バンク内に活用事例紹介ページを構築し情報の共有化を図る（令和２年度内に公開）。展開する事例は不動産業課の予算事業で支援した事例に限らず、国交省内、地方自治体、不動産業界団体等の取組もあわせて募集し、様々な課題、取組主体等による取組を公開する予定。
また、概算要求においては、コロナ禍における二地域居住や空き家等のサテライトオフィス利用の取組といった活用事例を収集し、同紹介ページ内で共有、展開を図ることを予定している。</t>
  </si>
  <si>
    <t>本予算のアウトカムとしては、所有者不明土地件数の減少件数（または減少後の件数）を設定すべきと考えられる。また、「毎年開催する土地関係業務に関する講習会・講演会の参加者数」の目標値は実績の状況を踏まえ、上方修正すべきと考えられる。「平成31年度所有者不明土地法の円滑な運用に向けた先進事例構築推進調査(地域福利増進事業等の実施に係る調査・検討)」について、どのようにアウトカム指標に繋がるのか、追記お願いします。</t>
  </si>
  <si>
    <t>アウトカム目標や目標値について改善を行えないか検討すること。また、地域利便増進事業等の実施に係る調査・検討については、地域利便増進事業の実施件数をアウトカム指標として設定できないか検討を行うこと。</t>
  </si>
  <si>
    <t>所見を踏まえ、下記①は継続検討、②は改善（上方修正）、③及び④は所見に対する回答について記述する。
①所有者不明土地法に基づく地域福利増進事業は、所有者探索を行っても所有者が不明である土地を10年間を上限に暫定利用できる制度であり、本事業によって所有者不明土地自体が減少するものではないが、所有者探索の結果、所有者が判明し、所有者不明土地の円滑な利用に繋がるケース等も想定されることから、それらに関するアウトカム指標の設定について引き続き検討してまいりたい。
②「毎年開催する土地関係業務に関する講習会・講演会の参加者数」の目標値については、昨年度は新たに整備された法制度ということで関心が高く出席者が目標値を上回ったが、令和２年度は新型コロナウィルス感染症の影響による講習会・講演会の自粛や豪雨による講演会の中止から、昨年度と同等の参加者数を見込めないため目標値を下方修正するが、令和３年度については、WEB配信の拡充により参加し易い環境整備を行い、上方修正することとする。
③「平成31年度所有者不明土地法の円滑な運用に向けた先進事例構築推進調査(地域福利増進事業等の実施に係る調査・検討)」を通じて蓄積したノウハウについて、講習会・講演会の場で提供・共有することで参加者数の増加に繋げるとともに、本省HPへの公開や都道府県の所有者不明土地法担当部局への横展開を行うことで、「国土交通省ホームページに公開する権利者探索の手引書への累計アクセス数」の増加に繋げることを企図している。
④地域福利増進事業は、KPI（利用権の設定数：令和元年６月から10年間で累計100件）のとおり中長期的に運用することを目標としており、事業の実施件数を短期間（令和３年度事業終了予定）で設定することは難しいものの、本予算によって、土地所有者の効果的な探索や所有者関連情報の利用及び円滑な事業化等に係るノウハウの蓄積並びに普及促進を推進しているところであり、これらが地域福利増進事業等の実施の実現に繋がるものと考えている。</t>
  </si>
  <si>
    <t>令和2年度</t>
  </si>
  <si>
    <t>特にありません。</t>
  </si>
  <si>
    <t>引き続き、効率的な予算の執行に努めること。</t>
  </si>
  <si>
    <t>本年度においても、引き続き効率的な予算の執行に努めてまいりたい。なお、本事業で整備した指標を令和3年度は「マクロ経済政策と連携した土地政策推進のための不動産動向指標等の構築」にて運用していくこととするため、本年度で廃止とする。</t>
  </si>
  <si>
    <t>金融技術の進展等を踏まえた不動産投資市場の環境整備</t>
  </si>
  <si>
    <t>引き続き、効率的な予算の執行に努める。</t>
  </si>
  <si>
    <t>新型コロナウイルス感染症への対応など緊要な経費の要望額20</t>
    <phoneticPr fontId="4"/>
  </si>
  <si>
    <t>アウトカムに「令和2年度までに請負契約等に関する紛争等の相談件数を40,000件に減少させる。」とありますが、減少後の件数を目標値に置く場合は、達成率としては、同数値を達成するに必要な減少数に対する実績減少数の比率をKPIとすべきではないでしょうか。
人的な事務手続きの省力化も目標としているところ、KPIを設定すべきか検討が必要と考えます。</t>
  </si>
  <si>
    <t>アウトカム目標の適正化について検討をすすめること。また、予算の効率的な執行に引き続き努めること。</t>
  </si>
  <si>
    <t>今後システム改修を行う機会に、より効率的・効果的なシステムへ更新できるよう、引き続き検討して参る。</t>
  </si>
  <si>
    <t>アウトカムを一定達成しているところ、事業継続の今後の意義を具体的に追記する必要があります。</t>
  </si>
  <si>
    <t>システム運用開始から十年以上を経過しており、リプレイスによるトータル費用の縮減可能性がないか検討を行うこと。</t>
  </si>
  <si>
    <t>【事業継続の意義】
登録制度において、登録情報の一元的な管理等を担う登録システムの運用・保守のためには事業継続が必要である。
【費用の縮減可能性について】
R３年度にシステムの移行開発を行うため、R２年度の検討業務の中で、トータル費用の縮減可能性について検討を行う。</t>
  </si>
  <si>
    <t>新型コロナウイルス感染症への対応など緊要な経費の要望額100</t>
    <rPh sb="24" eb="26">
      <t>ヨウボウ</t>
    </rPh>
    <rPh sb="26" eb="27">
      <t>ガク</t>
    </rPh>
    <phoneticPr fontId="4"/>
  </si>
  <si>
    <t>アウトカム指標である「請負契約の書面による締結を行っている建設業者の割合を令和５年度までに８割に引き上げる。」の達成度が低下している理由（実績値が上昇していない理由）および今後の対応策がどのように発注内容に結びついているか、具体策を追記おねがいします。</t>
  </si>
  <si>
    <t>請負契約の書面による締結を行っている建設業者の割合が向上していない原因や向上させるための方策を検討し、次年度以降の取り組みに反映させること。</t>
  </si>
  <si>
    <t xml:space="preserve">請負契約の書面による締結を行っている建設業者の割合が向上していない原因として、
・目標値を引き上げた関係で達成度が下がっているが、実際の成果実績は横ばいの結果（H29からずっと62％）
・当該調査は調査対象業者を毎年無作為抽出により行っているため、調査回答に基づく指導の効果と毎年の調査結果が結びつきにくい。
向上させるための方策として、
・建設業取引の適正化を推進するため、改正建設業法の施行も踏まえ、建設業法令遵守の取組を推進することとし、より効果的・効率的な事業に向け、下請取引等実態調査の項目の見直しや建設業者への指導等の徹底に向けた検討を進める。
</t>
  </si>
  <si>
    <t>新型コロナウイルス感染症への対応など緊要な経費の要望額50</t>
    <rPh sb="24" eb="26">
      <t>ヨウボウ</t>
    </rPh>
    <rPh sb="26" eb="27">
      <t>ガク</t>
    </rPh>
    <phoneticPr fontId="4"/>
  </si>
  <si>
    <t>建設許可業者の社会保険加入率は９８％となっていることを踏まえ、残りの２％について未加入である原因・理由を的確に把握できるような調査の執行に努め、効果的な施策展開につなげていくべき。</t>
  </si>
  <si>
    <t>高次の下請で社会保険未加入企業が存在することから、法定福利費を行き渡らせるための調査を適切に実施し、一人親方問題の対策にもつなげる。</t>
    <rPh sb="0" eb="2">
      <t>コウジ</t>
    </rPh>
    <rPh sb="3" eb="5">
      <t>シタウケ</t>
    </rPh>
    <rPh sb="6" eb="8">
      <t>シャカイ</t>
    </rPh>
    <rPh sb="8" eb="10">
      <t>ホケン</t>
    </rPh>
    <rPh sb="10" eb="13">
      <t>ミカニュウ</t>
    </rPh>
    <rPh sb="13" eb="15">
      <t>キギョウ</t>
    </rPh>
    <rPh sb="16" eb="18">
      <t>ソンザイ</t>
    </rPh>
    <rPh sb="25" eb="27">
      <t>ホウテイ</t>
    </rPh>
    <rPh sb="27" eb="29">
      <t>フクリ</t>
    </rPh>
    <rPh sb="29" eb="30">
      <t>ヒ</t>
    </rPh>
    <rPh sb="31" eb="32">
      <t>ユ</t>
    </rPh>
    <rPh sb="33" eb="34">
      <t>ワタ</t>
    </rPh>
    <rPh sb="40" eb="42">
      <t>チョウサ</t>
    </rPh>
    <rPh sb="43" eb="45">
      <t>テキセツ</t>
    </rPh>
    <rPh sb="46" eb="48">
      <t>ジッシ</t>
    </rPh>
    <rPh sb="50" eb="52">
      <t>ヒトリ</t>
    </rPh>
    <rPh sb="52" eb="54">
      <t>オヤカタ</t>
    </rPh>
    <rPh sb="54" eb="56">
      <t>モンダイ</t>
    </rPh>
    <rPh sb="57" eb="59">
      <t>タイサク</t>
    </rPh>
    <phoneticPr fontId="4"/>
  </si>
  <si>
    <t>ミッション団の派遣国は年によって異なるため、ミッション団を派遣した国における建設請負売上高をKPIとして追加設定する場合、条件がバラついてしまい定点観測が困難である。一方で、ミッション団の派遣は中堅・中小建設企業を対象とした事業であるが、これまでアウトカムとして設定していた「令和2年度までに建設業の新規年間受注高を2兆円にする。」の中には、中堅・中小建設企業の受注実績がほとんど含まれていなかったところ、次年度からは中堅・中小建設企業の受注実績を含めた形で数値を出すことができるよう、検討を行う。</t>
  </si>
  <si>
    <t>新型コロナウイルス感染症への対応など緊要な経費の要望額160</t>
    <phoneticPr fontId="4"/>
  </si>
  <si>
    <t>アウトカム目標の「入札契約方式を多様化した地方公共団体数」が目標を下回っており、取組を促進する方策を検討すべき。また、100自治体という目標も低すぎるように思われるので、見直しを検討すべきではないか。</t>
  </si>
  <si>
    <t>取組加速化の方策として、自治体からの相談窓口の拡充、Web説明会や地方公契連を活用した全自治体への働きかけを実施。
目標値については、相談窓口を活用した上での多様な入札契約方式の導入実績をカウントしており、実際に自治体が入札契約を改善した件数より控えめな数値であり、妥当と考える。</t>
    <rPh sb="0" eb="2">
      <t>トリクミ</t>
    </rPh>
    <rPh sb="2" eb="5">
      <t>カソクカ</t>
    </rPh>
    <rPh sb="6" eb="8">
      <t>ホウサク</t>
    </rPh>
    <rPh sb="12" eb="15">
      <t>ジチタイ</t>
    </rPh>
    <rPh sb="18" eb="20">
      <t>ソウダン</t>
    </rPh>
    <rPh sb="20" eb="22">
      <t>マドグチ</t>
    </rPh>
    <rPh sb="23" eb="25">
      <t>カクジュウ</t>
    </rPh>
    <rPh sb="29" eb="31">
      <t>セツメイ</t>
    </rPh>
    <rPh sb="31" eb="32">
      <t>カイ</t>
    </rPh>
    <rPh sb="33" eb="35">
      <t>チホウ</t>
    </rPh>
    <rPh sb="35" eb="38">
      <t>コウケイレン</t>
    </rPh>
    <rPh sb="39" eb="41">
      <t>カツヨウ</t>
    </rPh>
    <rPh sb="43" eb="44">
      <t>ゼン</t>
    </rPh>
    <rPh sb="44" eb="47">
      <t>ジチタイ</t>
    </rPh>
    <rPh sb="49" eb="50">
      <t>ハタラ</t>
    </rPh>
    <rPh sb="54" eb="56">
      <t>ジッシ</t>
    </rPh>
    <rPh sb="58" eb="61">
      <t>モクヒョウチ</t>
    </rPh>
    <phoneticPr fontId="4"/>
  </si>
  <si>
    <t>外国人就労管理システムを通じたオンライン申請の実施により、申請に係る作業の負担軽減に伴う認定件数の増加やペーパレス化の効果が期待できる。実際に、令和元年度の認定件数は232件であったが、令和２年度は４月から８月までの５か月間の認定件数が286件と、１年の認定件数を超えているところ。
1社入札については、改善に向けて検討を行う。
また、事業概要についてはご指摘をふまえて修正している。
なお、成果目標については、改善に向けて検討を行う。</t>
  </si>
  <si>
    <t>新型コロナウイルス感染症への対応など緊要な経費の要望額104</t>
    <phoneticPr fontId="4"/>
  </si>
  <si>
    <t>事業概要の内容が抽象的で不明であるため具体的な記載に改めること。
今年度のアウトプット目標も低調なものになっており、事例収集も数年続けてきていることを踏まえ、女性の入職促進や離職防止のために何を行えば効果的か手法の見直しをおこなうこと。</t>
  </si>
  <si>
    <t>ご指摘のとおり、事業概要を具体的な記載に改めました。
また、女性の入職促進や離職防止のために効果的な手法については、令和2年1月に策定した「女性の定着促進に向けた建設産業行動計画」において列記されているところであり、今年度以降、順次同計画に位置付けられた取組について実施していく予定である。</t>
  </si>
  <si>
    <t>新型コロナウイルスの拡大を受けて、感染防止に関する経費についても適切な対応がなされているか把握する必要がないか調査内容を再検討すべき。</t>
  </si>
  <si>
    <t>平成29年度に策定された「建設工事従事者の安全及び健康の確保の推進に関する法律に基づく基本計画」の点検・見直しに向け、年度内に建設会社・足場業者・労働安全の専門家からヒアリングを行う予定である。その中で、新型コロナウイルスの拡大を受けた感染防止対策のあり方についても諮り、必要に応じコロナ対策を基本計画に位置づけ、その後、具体的な施策を展開していく。</t>
  </si>
  <si>
    <t>週休２日や適切な工期設定について、取組ができていない企業におけるボトルネックとなる課題を見定めてその解決につながるような事例収集・提供ができるよう進めること。</t>
  </si>
  <si>
    <t>令和３年度概算要求において、民間発注工事における「工期に関する基準」（令和２年７月中央建設業審議会作成・勧告）の活用状況について調査・分析し、活用事例等について周知するとともに、内容の拡充等の要否について検討することとしている。</t>
  </si>
  <si>
    <t>ICT技術の進展は年々大きく進んでいることからキャッチアップに十分に留意するとともに、企業規模や現場規模により導入できる工夫も変わってくることから、コストも含め、それぞれが参考とできるように事例収集となるよう留意すること。</t>
  </si>
  <si>
    <t>技術進展のキャッチアップに留意し、業団体や企業等へのアンケート・ヒアリング等を通して、企業規模や現場規模に即した事例収集となるよう留意します。</t>
    <rPh sb="0" eb="2">
      <t>ギジュツ</t>
    </rPh>
    <rPh sb="2" eb="4">
      <t>シンテン</t>
    </rPh>
    <rPh sb="13" eb="15">
      <t>リュウイ</t>
    </rPh>
    <rPh sb="17" eb="18">
      <t>キギョウ</t>
    </rPh>
    <rPh sb="18" eb="19">
      <t>ゲンギョウ</t>
    </rPh>
    <rPh sb="43" eb="45">
      <t>キギョウ</t>
    </rPh>
    <rPh sb="45" eb="47">
      <t>キボ</t>
    </rPh>
    <rPh sb="48" eb="50">
      <t>ゲンバ</t>
    </rPh>
    <rPh sb="50" eb="52">
      <t>キボ</t>
    </rPh>
    <rPh sb="53" eb="54">
      <t>ソク</t>
    </rPh>
    <rPh sb="56" eb="58">
      <t>ジレイ</t>
    </rPh>
    <rPh sb="58" eb="60">
      <t>シュウシュウ</t>
    </rPh>
    <rPh sb="65" eb="67">
      <t>リュウイ</t>
    </rPh>
    <phoneticPr fontId="4"/>
  </si>
  <si>
    <t>新型コロナウイルス感染症への対応など緊要な経費の要望額81</t>
    <phoneticPr fontId="4"/>
  </si>
  <si>
    <t>建設業許可、経営事項審査の申請手続等の合理化及び電子化に向けた調査・検討業務</t>
    <phoneticPr fontId="4"/>
  </si>
  <si>
    <t>建設業界におけるテレワークを後押しする観点からも、書類送付やPDFによる送付などの旧来型の書類添付が発生しないようにシステムの構築を進めること。</t>
  </si>
  <si>
    <t>他省庁のシステムとバックヤード連携することで、事務負担の軽減と添付書類の簡素化が可能な電子申請システムを構築、また事業者団体との連携によって提出書類をさらに簡素化するための方策の調査・検討を実施するために、令和３年度は増額要求予定。</t>
  </si>
  <si>
    <t>新型コロナウイルス感染症への対応など緊要な経費の要望額200
新施策名：建設業許可、経営事項審査の申請手続等の合理化及び電子化に向けた調査・検討業務（令和2年度～）</t>
    <phoneticPr fontId="4"/>
  </si>
  <si>
    <t>地域建設産業の生産性向上及び持続性の確保</t>
  </si>
  <si>
    <t>事業承継について“優良な”取組事例をセミナーで周知するとのことだが、事業者の個別性が強い課題なのでこれにより十分な効果が得られるか検証を行うべき。効果が十分でない場合には来年度に向けて手法の見直しを行うこと。</t>
  </si>
  <si>
    <t>ご指摘の通り、事業承継は一社一様であることからすべてのケースに対応することは難しい課題であることは承知していることから令和元年度事業では事業承継のプロセスを５フェーズ（①未検討、②自社の状況把握中、③承継方法・事業承継者の決定、④事業承継計画の作成、⑤具体的な対策の実施）に分類し、各フェーズでどういった課題等があったかといったノウハウや知見を抽出することとした。来年度以降の事業において、さらに多様な事例に対応できるよう、細分化の方法を工夫してまいりたい。</t>
  </si>
  <si>
    <t>アウトカムはガイドライン策定数ではなく、ガイドラインに沿った実際の導入件数にすべきと考えられる。
1社応募については、公募前の意見交換を行うなど解消に努めるようお願いします。</t>
  </si>
  <si>
    <t>アウトカム目標がアウトプットになっているため、目標設定を再検討すること。</t>
  </si>
  <si>
    <t>アウトカム目標について、ガイドライン策定による専門工事企業評価の実施目標の設定を行いました。</t>
  </si>
  <si>
    <t>アウトカムのキャリアアップシステムへの登録者割令和5年度までに100％にもっていく、今後の施策や見込みについて追記おねがいします。</t>
  </si>
  <si>
    <t>アウトカムについて、現在6.6％と低位にとどまっている原因の分析・対応策の検討を行うこと。またこれを踏まえて、令和５年までに100％を実現するための中間目標の設定も検討すること。</t>
  </si>
  <si>
    <t>ご指摘いただいた内容を踏まえつつ、マイナンバーカード・マイナポータルとの連携による申請手続きにおける登録情報の自動入力等や外国人建設労働者の在留管理の効率化だけでなく、利用者の声を聞きながら、現場に即した利便性向上や加入の妨げとなっている具体の課題の解決に努めるとともに、官民施策パッケージに掲げられた様々な施策に取り組むことによって、建設キャリアアップシステムの普及・促進を図っていきたい。</t>
  </si>
  <si>
    <t>No.399を参照ください。</t>
  </si>
  <si>
    <t>ご指摘いただいた内容を踏まえつつ、利用者の声を聞きながら、現場に即した利便性向上や加入の妨げとなっている具体の課題の解決に努めるとともに、官民施策パッケージに掲げられた様々な施策に取り組むことによって、建設キャリアアップシステムの普及・促進を図っていきたい。</t>
  </si>
  <si>
    <t>「より緊急性や必要性の高い地域における地籍調査を優先的に進める」ための具体的な方策の検討を速やかに行い、推進すべき。</t>
  </si>
  <si>
    <t xml:space="preserve">第７次国土調査事業十箇年計画に基づき、社会資本整備や防災対策等の重点分野への更なる重点化を図るとともに、各重点分野においても、事業の適切性を個別に精査していくことにより、より必要性の高い地域における効率的・効果的な地籍調査の推進を図る。
</t>
  </si>
  <si>
    <t>令和２年度からの事業の目的の変更に対応して、成果目標については、効率的な地籍調査手法の実施市町村数とするなど事業目的に合ったものへの見直しを検討すべき。</t>
  </si>
  <si>
    <t>令和２年度の実績を踏まえつつ、本事業の目的を達成するための適切な成果目標を設定し、効率的な調査手法の市町村への導入推進を図る。</t>
    <rPh sb="0" eb="2">
      <t>レイワ</t>
    </rPh>
    <rPh sb="3" eb="5">
      <t>ネンド</t>
    </rPh>
    <rPh sb="6" eb="8">
      <t>ジッセキ</t>
    </rPh>
    <rPh sb="9" eb="10">
      <t>フ</t>
    </rPh>
    <rPh sb="15" eb="16">
      <t>ホン</t>
    </rPh>
    <rPh sb="16" eb="18">
      <t>ジギョウ</t>
    </rPh>
    <rPh sb="19" eb="21">
      <t>モクテキ</t>
    </rPh>
    <rPh sb="22" eb="24">
      <t>タッセイ</t>
    </rPh>
    <rPh sb="29" eb="31">
      <t>テキセツ</t>
    </rPh>
    <rPh sb="32" eb="34">
      <t>セイカ</t>
    </rPh>
    <rPh sb="34" eb="36">
      <t>モクヒョウ</t>
    </rPh>
    <rPh sb="37" eb="39">
      <t>セッテイ</t>
    </rPh>
    <rPh sb="41" eb="44">
      <t>コウリツテキ</t>
    </rPh>
    <rPh sb="45" eb="47">
      <t>チョウサ</t>
    </rPh>
    <rPh sb="47" eb="49">
      <t>シュホウ</t>
    </rPh>
    <rPh sb="50" eb="53">
      <t>シチョウソン</t>
    </rPh>
    <rPh sb="55" eb="57">
      <t>ドウニュウ</t>
    </rPh>
    <rPh sb="57" eb="59">
      <t>スイシン</t>
    </rPh>
    <rPh sb="60" eb="61">
      <t>ハカ</t>
    </rPh>
    <phoneticPr fontId="4"/>
  </si>
  <si>
    <t>新型コロナウイルス感染症への対応など緊要な経費の要望額200</t>
  </si>
  <si>
    <t>これまで指定の件数が低調である地方公共団体がないか検証を行い、積極的な働きかけ・周知を行うこと。</t>
  </si>
  <si>
    <t>地方公共団体に対して、令和２年の法改正で導入された代行申請の仕組みを含めた19条５項指定制度の周知や活用の働きかけを、各種会議、講習会等の機会を捉えて積極的に実施することにより、当該制度の更なる活用を図る。</t>
  </si>
  <si>
    <t>電子基準点を用いた測量手法を採用した市町村の割合が目標の100％未達となっており、採用が見送られた市町村の原因を検証したうえで、ピンポイントで効果的な普及啓発を行うことで採用率の確実な向上につなげていく必要がある。</t>
  </si>
  <si>
    <t>電子基準点を用いた効率的な測量手法の導入促進に向けて、引き続き制度周知・理解を促すための取組を研修会・講習会等の機会を捉えて実施していくとともに、導入実績等を踏まえ、手法の活用に向けて積極的に市町村への働きかけを行っていく。</t>
  </si>
  <si>
    <t>地籍整備を迅速に進めていくため、本調査の成果の地方公共団体への着実な普及定着を図っていくこと。</t>
  </si>
  <si>
    <t>本調査の成果を地方公共団体に周知し、市町村等が実施する地籍調査における活用を進めることで、都市部の地籍調査をより一層推進する。</t>
    <rPh sb="0" eb="3">
      <t>ホンチョウサ</t>
    </rPh>
    <rPh sb="4" eb="6">
      <t>セイカ</t>
    </rPh>
    <rPh sb="7" eb="9">
      <t>チホウ</t>
    </rPh>
    <rPh sb="9" eb="11">
      <t>コウキョウ</t>
    </rPh>
    <rPh sb="11" eb="13">
      <t>ダンタイ</t>
    </rPh>
    <rPh sb="14" eb="16">
      <t>シュウチ</t>
    </rPh>
    <rPh sb="18" eb="21">
      <t>シチョウソン</t>
    </rPh>
    <rPh sb="21" eb="22">
      <t>トウ</t>
    </rPh>
    <rPh sb="23" eb="25">
      <t>ジッシ</t>
    </rPh>
    <rPh sb="27" eb="29">
      <t>チセキ</t>
    </rPh>
    <rPh sb="29" eb="31">
      <t>チョウサ</t>
    </rPh>
    <rPh sb="35" eb="37">
      <t>カツヨウ</t>
    </rPh>
    <rPh sb="38" eb="39">
      <t>スス</t>
    </rPh>
    <rPh sb="45" eb="48">
      <t>トシブ</t>
    </rPh>
    <rPh sb="49" eb="51">
      <t>チセキ</t>
    </rPh>
    <rPh sb="51" eb="53">
      <t>チョウサ</t>
    </rPh>
    <rPh sb="56" eb="58">
      <t>イッソウ</t>
    </rPh>
    <rPh sb="58" eb="60">
      <t>スイシン</t>
    </rPh>
    <phoneticPr fontId="4"/>
  </si>
  <si>
    <t>充実を進めてきた情報が実際に地方公共団体で活用され施策検討の根拠として活用されているかどうかユーザーサイドでの検証も行うこと。データの更新がニーズにあったものとなっているか、地方公共団体等に十分認知されているかなどの課題を整理して改善策についても検討すること。</t>
  </si>
  <si>
    <t>地方公共団体等を始めとするユーザーサイドの活用状況等の検証を行うとともに、ユーザーのニーズを把握し、PRするなど改善策を講じる。</t>
    <rPh sb="0" eb="2">
      <t>チホウ</t>
    </rPh>
    <rPh sb="2" eb="4">
      <t>コウキョウ</t>
    </rPh>
    <rPh sb="4" eb="6">
      <t>ダンタイ</t>
    </rPh>
    <rPh sb="6" eb="7">
      <t>トウ</t>
    </rPh>
    <rPh sb="8" eb="9">
      <t>ハジ</t>
    </rPh>
    <rPh sb="21" eb="23">
      <t>カツヨウ</t>
    </rPh>
    <rPh sb="23" eb="25">
      <t>ジョウキョウ</t>
    </rPh>
    <rPh sb="25" eb="26">
      <t>トウ</t>
    </rPh>
    <rPh sb="27" eb="29">
      <t>ケンショウ</t>
    </rPh>
    <rPh sb="30" eb="31">
      <t>オコナ</t>
    </rPh>
    <rPh sb="46" eb="48">
      <t>ハアク</t>
    </rPh>
    <rPh sb="56" eb="59">
      <t>カイゼンサク</t>
    </rPh>
    <rPh sb="60" eb="61">
      <t>コウ</t>
    </rPh>
    <phoneticPr fontId="4"/>
  </si>
  <si>
    <t>新型コロナウイルス対策関連要望額20</t>
    <phoneticPr fontId="4"/>
  </si>
  <si>
    <t>データの選定に加えて、システムの使いやすさなどについてもユーザーフレンドリーなものになっているか検証を行いながら進めること。</t>
  </si>
  <si>
    <t>安全でより利用しやすいシステムとするため、ユーザニーズを踏まえたユーザーインターフェイスの改善やセキュリティ向上を図るとともに、社会的ニーズの高いデータを選定することにより、更なる普及促進を図っていくこととします。</t>
  </si>
  <si>
    <t>調査結果から得られた課題や対応策等を精査し、今後の調査にあたっても、持続可能な大都市圏の形成に資する調査を重点的に行う。</t>
  </si>
  <si>
    <t>新たな日常への対応が我が国の喫緊の課題となっている状況を踏まえ、地理空間情報の収集・登録にあたっては、できるだけ緊急性や活用ニーズの高いものから優先順位をつけて進めること。</t>
  </si>
  <si>
    <t>ご指摘の通り、社会的なニーズや有用性の高い情報など、内閣官房地理空間情報活用推進室を始め、関係省庁等と密に連携しながら、地理空間情報の活用推進に寄与できる情報を優先し取り組んでいくこととします。</t>
  </si>
  <si>
    <t>成果指標に「令和2年度末までに、25か所のオリパラ関連施設において屋内位置情報サービスが利用できる」とあるが、実際の実施場所は成田空港、渋谷駅、池袋駅周辺となっている。こちらの整合性はどのように理解すればいいでしょうか。
また、こちらの技術は利用されて初めて成果があるもののため、設置個所ではなく、利用者数を成果指標とすべきではないでしょうか。
さらに、結果として1社応札となった理由について追記お願いします。</t>
  </si>
  <si>
    <t>実証検討業務につき、地理空間情報の普及活用を進める観点からも１社応札となることは適当でないので、原因を分析するとともに複数企業による企画競争になるように改善策を検討すること。</t>
  </si>
  <si>
    <t>・オリパラ大会開催時に誰もがストレスを感じることなく円滑に移動するためには、空港や大会会場が集中する都心のターミナル駅においてナビゲーションサービス等の位置情報サービスが利用できることが重要であることから、空港や渋谷駅・池袋駅等のターミナル駅をオリパラ関連施設に含めております。また、本事業は地理空間情報の高度活用の推進・普及を目的に空間情報インフラの整備を推進していることから、成果指標を「屋内地図・測位環境が提供され、位置情報サービスが利用できる施設数」としています。さらに、１社応札のため、他社に応札しなかった理由を確認したところ、他業務との兼ね合いで人員確保が困難であった等の理由があげられた。
・1社応札については、履行期間が原因と考えられるため、発注時期を早期に行う等の見直しを行い、複数の応札者となるよう改善に努める。</t>
  </si>
  <si>
    <t>エリア全体の資源を活かし、多様な主体が参画することでより効果的に機能を発揮するグリーンインフラの特徴を踏まえ、各個別事業所管部局が実施する施策にとどまらず、官民連携・分野横断で取り組む事業者を支援し先導的なモデル形成を図るとともに、「新しい生活様式」に対応した魅力ある地域づくりに資するグリーンインフラの多様な効果の調査・検討等を推進し、グリーンインフラの社会実装の加速化を図る。</t>
    <phoneticPr fontId="4"/>
  </si>
  <si>
    <t>・建設発生土の有効利用・適正処理を進める等の目的の施策について、建設リサイクル推進計画２０２０では見直しを行い、これまでのマッチングに係る取り組みに加え、新たに令和３年度よりトレーサビリティに係る施策を検討予定。</t>
    <phoneticPr fontId="4"/>
  </si>
  <si>
    <t>次期燃費基準を2020年度に確実に策定できるよう進めたい。施策の費用対効果、効果の見える化等について、さらに検討していきたい。</t>
    <phoneticPr fontId="4"/>
  </si>
  <si>
    <t>官民連携事業推進のため、川上の普及啓発の段階から川下の公募準備まで各種支援メニューを実施しており、重複のないように留意している。また、来年度は地方公共団体の職員自らによる事業の具体化に向けた検討に対する支援等の拡充を検討しており、地方公共団体等の現場のニーズに応じた支援を行う予定である。</t>
    <phoneticPr fontId="4"/>
  </si>
  <si>
    <t>当該事業は今年度終了するが、得られた知見は他の事業にも活用する。</t>
    <phoneticPr fontId="4"/>
  </si>
  <si>
    <t>これまで、本事業を通じて国土交通省にてAI開発に必要な教師データを作成し、これを提供する環境を整備することにより、AI開発の支援を行ってきた。今後、本事業の効果を持続的に発揮し、AIの開発・実装を加速化させるため、多様な教師データを蓄積し提供する環境の構築とオープン化を実現するための検討を行う。</t>
    <phoneticPr fontId="4"/>
  </si>
  <si>
    <t>・当該研究の目的は定めたテーマにおける社会資本整備の経済効果を分析し政策立案に生かすことであり、調査結果に基づき具体的な整備を行うことではないため、調査結果に基づく知見を生かした政策立案への検討活用を成果指標としたところである。
・ご指摘を踏まえ、令和2年度においても、困難性の高い課題も含めて、既往研究と重複しない独自性かつ有用性のあるテーマについて、内部的に調査すべき事項と外部に委託する必要のある事項を峻別した上で、社会資本整備政策立案に活用しうる研究を行ってまいりたい。</t>
    <phoneticPr fontId="4"/>
  </si>
  <si>
    <t>新型コロナウイルス感染症拡大の影響を踏まえながら、インフラツーリズムの拡大に向けて、地域の観光事業者等と連携してインフラ施設の観光資源としての活用等を検討しつつ事業を推進する。</t>
    <phoneticPr fontId="4"/>
  </si>
  <si>
    <t>・インフラメンテナンスデータの利活用の推進に向け、行政や民間企業等のニーズを調査し、利用者に即したサービスを提供できるよう、業務を執行して参りたい。
・今後、施策効果の見える化により一層取り組み、具体的で分かりやすい説明となるよう、努力して参りたい。</t>
    <phoneticPr fontId="4"/>
  </si>
  <si>
    <t>対象地域・国の選定にあたっては、これまでの事業の効果、民間のニーズ等を考慮し、重点国を絞り込んでいるところ、引き続き、相手国のインフラニーズの変容を注視しつつ、具体的な案件形成を考慮しながら戦略的な事業遂行に努める。</t>
  </si>
  <si>
    <t>地方公共団体へのヒアリングを通じて利用者ニーズを的確に把握し、成果をとりまとめるとともに、その成果が地方公共団体において幅広く活用されるように地方公共団体の総合交通政策担当者向けに開催する連絡会議やメールマガジン等を通じて広く情報提供に努める。</t>
    <phoneticPr fontId="4"/>
  </si>
  <si>
    <t>全国規模の幹線交通における旅客流動について、新型コロナウイルス感染拡大の影響を踏まえた実態の把握に向けて検討を行う。</t>
  </si>
  <si>
    <t>歩行者移動支援サービスの普及のためには、自治体等によるバリアフリー情報等のオープンデータ化を促進し、民間事業者等により多様なサービスが提供されていくための環境整備を行うことが必要である。引き続きオープンデータ化の推進や環境整備を行うが、情報の収集から利活用に向けた支援へ移行することを検討する。</t>
    <phoneticPr fontId="4"/>
  </si>
  <si>
    <t>国際機関と連携した国際会議の活用、アタッシェ、JICA専門家、建設業界と連携した調査の実施等により、スマートシティ等、新型コロナウイルス感染拡大を受けてニーズが高まる分野を適切に把握し、当該ニーズに対応する我が国の技術を活用した提案を行う。</t>
    <phoneticPr fontId="4"/>
  </si>
  <si>
    <r>
      <t xml:space="preserve">（項）自動車運送業市場環境整備推進費
　（大事項）自動車運送業の市場環境整備の推進に必要な経費
（項）地方運輸行政推進費
　（大事項）自動車運送業の市場環境整備の推進に必要な経費
</t>
    </r>
    <r>
      <rPr>
        <sz val="11"/>
        <rFont val="ＭＳ ゴシック"/>
        <family val="3"/>
        <charset val="128"/>
      </rPr>
      <t>（項）地域公共交通維持・活性化推進費
　（事項）地域公共交通維持・活性化の推進に必要な経費</t>
    </r>
    <rPh sb="63" eb="64">
      <t>ダイ</t>
    </rPh>
    <phoneticPr fontId="9"/>
  </si>
  <si>
    <r>
      <t>事業目的は重要であり、可及的すみやかに完了となるように引き続きご対処いただきたいと思います。なお、令和３年度に完成予定となっておりますが、</t>
    </r>
    <r>
      <rPr>
        <sz val="11"/>
        <rFont val="ＭＳ ゴシック"/>
        <family val="3"/>
        <charset val="128"/>
      </rPr>
      <t>「目標を達成した技術研究開発の割合」が同年度において90%とされているのは如何なる理由に基づくものでしょうか、ご説明を御願い致したく存じます。</t>
    </r>
    <phoneticPr fontId="4"/>
  </si>
  <si>
    <r>
      <t>各地方自治体ごとに特徴があり、近隣の都市圏も異なるなかで、「広域連携」の中身も地理的範囲も異なるのが自然と思われるところ、「人口減少が深刻な地方都市」全般が利用できるような手引きを作成することが、事業目的に照らして、真に適合的なのか、必ずしも明らかではないように思われます。（適合的だと仮定して進めるとしても、事後的に成果を評価する指標としては手引き作成ではなく、実務上それが地方都市において広域連携計画の策定にどの程度利用されたかで測ることのほうが適切であるようにも思われます。）なお、令和３年度に完成予定となっておりますが、</t>
    </r>
    <r>
      <rPr>
        <sz val="11"/>
        <rFont val="ＭＳ ゴシック"/>
        <family val="3"/>
        <charset val="128"/>
      </rPr>
      <t>「目標を達成した技術研究開発の割合」が同年度において90%とされているのは如何なる理由に基づくものでしょうか、ご説明を御願い致したく存じます。</t>
    </r>
    <phoneticPr fontId="4"/>
  </si>
  <si>
    <r>
      <t>事業目的は重要であり、適切に運用されているものと見受けられます。コロナの影響は続いているかとは思いますが、可及的迅速な完了が望ましいものと存じます。</t>
    </r>
    <r>
      <rPr>
        <sz val="11"/>
        <rFont val="ＭＳ ゴシック"/>
        <family val="3"/>
        <charset val="128"/>
      </rPr>
      <t>なお、本件における「目標を達成した技術研究開発の割合」（90%）の意味合いが何を指すのか、必ずしも明確ではないように思われ、ご説明を御願い致したく存じます。</t>
    </r>
    <phoneticPr fontId="4"/>
  </si>
  <si>
    <r>
      <t>事業目的は重要であり、適切に運用されているものと見受けられます。なお、繰越額の大きさの説明において「不測の計画見直しが生じたため」とありますが、コロナの影響なのか、それ以外の理由もあるのか、明確化していただくほうが望ましいかと存じます。また、</t>
    </r>
    <r>
      <rPr>
        <sz val="11"/>
        <rFont val="ＭＳ ゴシック"/>
        <family val="3"/>
        <charset val="128"/>
      </rPr>
      <t>本件における「目標を達成した技術研究開発の割合」（90%）の意味合いが何を指すのか、必ずしも明確ではないように思われ、ご説明を御願い致したく存じます。</t>
    </r>
    <phoneticPr fontId="4"/>
  </si>
  <si>
    <t>-</t>
    <phoneticPr fontId="4"/>
  </si>
  <si>
    <r>
      <t xml:space="preserve">令和2年度1次補正計上
(138,299千円）
</t>
    </r>
    <r>
      <rPr>
        <sz val="11"/>
        <rFont val="ＭＳ ゴシック"/>
        <family val="3"/>
        <charset val="128"/>
      </rPr>
      <t>新型コロナウイルス感染症への対応など緊要な経費の要望額 70</t>
    </r>
    <rPh sb="0" eb="2">
      <t>レイワ</t>
    </rPh>
    <rPh sb="3" eb="5">
      <t>ネンド</t>
    </rPh>
    <rPh sb="6" eb="7">
      <t>ジ</t>
    </rPh>
    <rPh sb="7" eb="9">
      <t>ホセイ</t>
    </rPh>
    <rPh sb="9" eb="11">
      <t>ケイジョウ</t>
    </rPh>
    <rPh sb="20" eb="22">
      <t>センエン</t>
    </rPh>
    <phoneticPr fontId="4"/>
  </si>
  <si>
    <t>・調査の成果は、次年度以降の行政部内における企画・立案に活かされているのみならず、その内容が、地方公共団体、大学、業界団体、民間企業その他の関係者に広く周知・共有され、これが具体的な官民のプロジェクトやビジネスに結実することによっても実現すると考えられる。ただし、実際の官民のプロジェクトやビジネス等への結実の実態を網羅的に把握し、又は、当該官民のプロジェクトやビジネスへの調査結果の直接的寄与の程度を定量的に測定するために利用できるような成果指標は、現時点では見当たらないため、北海道開発局ホームページに掲載された調査報告書へのアクセス数により、調査成果の周知・共有がどの程度図られているかを検証することとしたものである。今後は、北海道開発計画調査説明会やメールニュースなどで積極的に周知を行い、アクセス数の増加に取り組んでいきたい。また、新たなアウトカム指標の追加についても検討していきたい。
・本事業は（450）は、北海道総合開発計画の企画・立案並びに推進のために必要な具体的な調査等を企画・実施することを目的とした非公共予算であるのに対し、北海道開発事業（449）及び北海道特定特別総合開発事業推進等経費（448）は、北海道総合開発計画の効果的な推進を図ることを目的とした社会資本整備を行う公共事業関係費であるため、事業範囲について重複はない。
・一者応札については、入札該当等級も直近上位まで広げるなど、入札に参加できる機会は広く確保されていると考えているが、結果的に応札者が一者の契約があったところである。今後も引き続き、入札、契約手続きの透明性・競争性の確保に努めていきたい。</t>
    <phoneticPr fontId="4"/>
  </si>
  <si>
    <t>新型コロナウイルス感染症への対応など緊要な経費の要望額48</t>
    <phoneticPr fontId="4"/>
  </si>
  <si>
    <t>新型コロナウイルス感染症への対応など緊要な経費の要望額 320</t>
    <phoneticPr fontId="4"/>
  </si>
  <si>
    <t>港湾関連データ連携基盤の機能改善･利用促進等に必要な経費</t>
    <phoneticPr fontId="4"/>
  </si>
  <si>
    <t>執行等改善</t>
    <phoneticPr fontId="4"/>
  </si>
  <si>
    <t>・北海道開発法に基づき国が策定する「第８期北海道総合開発計画（平成28年３月29日閣議決定）」は、現在中間点検を進めており、本年度内を目途に取りまとめを行う予定であるが、各種施策の進捗状況を把握するとともに、目標の達成状況を評価し、今後の課題を明らかにした上で、その点検結果と近年の社会情勢を踏まえた令和３年度以降における推進方策に従い、事業の優先度を慎重に検討していきたい。
・公共事業関係費である北海道開発事業（449）は、北海道開発に関する社会資本整備を行うために必要な各事業予算を一括計上し、北海道総合開発計画の効果的な推進を図ることを目的とした経費であることに対し、同じ公共事業関係費である本事業（448）は、当初配分時に想定できない年度途中の事象の変化に応じ、機動的かつ柔軟に配分することで、北海道総合開発計画の効果的な推進を図ることを目的とした「目未定経費」である。なお、北海道総合開発計画推進等経費（450）は、北海道総合開発計画の企画・立案並びに推進のために必要な具体的な調査等を企画・実施することを目的とした非公共予算であることから、本事業（448）は、北海道開発事業（449）、北海道総合開発計画推進等経費（450）と範囲の重複はしていない。
・一者応募については引き続き、入札、契約手続きの透明性・競争性の確保に努め、更なる入札参加要件等の拡大、緩和も視野に入れ、適正な執行に努めてまいりたい。</t>
    <phoneticPr fontId="4"/>
  </si>
  <si>
    <t>一者応募にならないよう、企画競争の参加要件等の改善に努める。</t>
    <phoneticPr fontId="4"/>
  </si>
  <si>
    <t>東日本大震災特別会計</t>
    <rPh sb="0" eb="1">
      <t>ヒガシ</t>
    </rPh>
    <rPh sb="1" eb="3">
      <t>ニホン</t>
    </rPh>
    <rPh sb="3" eb="4">
      <t>ダイ</t>
    </rPh>
    <rPh sb="4" eb="6">
      <t>シンサイ</t>
    </rPh>
    <rPh sb="6" eb="8">
      <t>トクベツ</t>
    </rPh>
    <rPh sb="8" eb="10">
      <t>カイケイ</t>
    </rPh>
    <phoneticPr fontId="4"/>
  </si>
  <si>
    <t>　自動車事故対策勘定</t>
    <rPh sb="1" eb="4">
      <t>ジドウシャ</t>
    </rPh>
    <rPh sb="4" eb="6">
      <t>ジコ</t>
    </rPh>
    <rPh sb="6" eb="8">
      <t>タイサク</t>
    </rPh>
    <rPh sb="8" eb="10">
      <t>カンジョウ</t>
    </rPh>
    <phoneticPr fontId="4"/>
  </si>
  <si>
    <t>　自動車検査登録勘定</t>
    <rPh sb="1" eb="4">
      <t>ジドウシャ</t>
    </rPh>
    <rPh sb="4" eb="6">
      <t>ケンサ</t>
    </rPh>
    <rPh sb="6" eb="8">
      <t>トウロク</t>
    </rPh>
    <rPh sb="8" eb="10">
      <t>カンジョウ</t>
    </rPh>
    <phoneticPr fontId="4"/>
  </si>
  <si>
    <t>　保障勘定</t>
    <rPh sb="1" eb="3">
      <t>ホショウ</t>
    </rPh>
    <rPh sb="3" eb="5">
      <t>カンジョウ</t>
    </rPh>
    <phoneticPr fontId="4"/>
  </si>
  <si>
    <t>　空港整備勘定</t>
    <rPh sb="1" eb="3">
      <t>クウコウ</t>
    </rPh>
    <rPh sb="3" eb="5">
      <t>セイビ</t>
    </rPh>
    <rPh sb="5" eb="7">
      <t>カンジョウ</t>
    </rPh>
    <phoneticPr fontId="4"/>
  </si>
  <si>
    <t>自動車安全特別会計</t>
    <rPh sb="0" eb="3">
      <t>ジドウシャ</t>
    </rPh>
    <rPh sb="3" eb="5">
      <t>アンゼン</t>
    </rPh>
    <rPh sb="5" eb="7">
      <t>トクベツ</t>
    </rPh>
    <rPh sb="7" eb="9">
      <t>カイケイ</t>
    </rPh>
    <phoneticPr fontId="4"/>
  </si>
  <si>
    <t>-</t>
    <phoneticPr fontId="4"/>
  </si>
  <si>
    <t>一者応札については、従前から競争参加資格要件の緩和、入札情報の提供の拡充や公告期間の延長などを行っているところであり、今後についても、一者応札となった契約については、競争性が確保されているかを引き続き検証していく。</t>
    <phoneticPr fontId="4"/>
  </si>
  <si>
    <t>外部有識者点検対象外</t>
    <phoneticPr fontId="4"/>
  </si>
  <si>
    <t>本事業は終了するが、大規模な建築物の耐震化並びに大規模災害時に大量に発生する避難者及び帰宅困難者等を一時的に受け入れる施設の整備を支援する「地域防災拠点建築物整備緊急促進事業」を新たに創設して、地域の防災拠点となる建築物の整備を促進する。</t>
    <phoneticPr fontId="4"/>
  </si>
  <si>
    <t>「新型コロナウイルス感染症への対応など緊要な経費」として所要の要望を行っている。</t>
    <phoneticPr fontId="4"/>
  </si>
  <si>
    <t>大臣官房</t>
    <rPh sb="0" eb="2">
      <t>ダイジン</t>
    </rPh>
    <rPh sb="2" eb="4">
      <t>カンボウ</t>
    </rPh>
    <phoneticPr fontId="4"/>
  </si>
  <si>
    <t>国土政策局</t>
    <rPh sb="0" eb="2">
      <t>コクド</t>
    </rPh>
    <rPh sb="2" eb="4">
      <t>セイサク</t>
    </rPh>
    <rPh sb="4" eb="5">
      <t>キョク</t>
    </rPh>
    <phoneticPr fontId="4"/>
  </si>
  <si>
    <t>令和19年度</t>
    <rPh sb="0" eb="2">
      <t>レイワ</t>
    </rPh>
    <rPh sb="4" eb="6">
      <t>ネンド</t>
    </rPh>
    <phoneticPr fontId="4"/>
  </si>
  <si>
    <t>行政事業レビュー点検結果の令和３年度予算概算要求への反映状況（集計表）</t>
    <rPh sb="0" eb="2">
      <t>ギョウセイ</t>
    </rPh>
    <rPh sb="2" eb="4">
      <t>ジギョウ</t>
    </rPh>
    <rPh sb="8" eb="10">
      <t>テンケン</t>
    </rPh>
    <rPh sb="10" eb="12">
      <t>ケッカ</t>
    </rPh>
    <rPh sb="13" eb="15">
      <t>レイワ</t>
    </rPh>
    <rPh sb="16" eb="18">
      <t>ネンド</t>
    </rPh>
    <rPh sb="18" eb="20">
      <t>ヨサン</t>
    </rPh>
    <rPh sb="20" eb="22">
      <t>ガイサン</t>
    </rPh>
    <rPh sb="22" eb="24">
      <t>ヨウキュウ</t>
    </rPh>
    <rPh sb="26" eb="28">
      <t>ハンエイ</t>
    </rPh>
    <rPh sb="28" eb="30">
      <t>ジョウキョウ</t>
    </rPh>
    <rPh sb="31" eb="34">
      <t>シュウケイヒョウ</t>
    </rPh>
    <phoneticPr fontId="31"/>
  </si>
  <si>
    <t>(単位：事業、百万円）</t>
    <rPh sb="1" eb="3">
      <t>タンイ</t>
    </rPh>
    <rPh sb="4" eb="6">
      <t>ジギョウ</t>
    </rPh>
    <rPh sb="7" eb="10">
      <t>ヒャクマンエン</t>
    </rPh>
    <phoneticPr fontId="31"/>
  </si>
  <si>
    <t>所　管</t>
    <rPh sb="0" eb="1">
      <t>トコロ</t>
    </rPh>
    <rPh sb="2" eb="3">
      <t>カン</t>
    </rPh>
    <phoneticPr fontId="31"/>
  </si>
  <si>
    <t>一般会計　＋　特別会計</t>
    <phoneticPr fontId="31"/>
  </si>
  <si>
    <t>一　　　般　　　会　　　計</t>
    <phoneticPr fontId="31"/>
  </si>
  <si>
    <t>特　　　別　　　会　　　計</t>
    <rPh sb="0" eb="1">
      <t>トク</t>
    </rPh>
    <rPh sb="4" eb="5">
      <t>ベツ</t>
    </rPh>
    <phoneticPr fontId="31"/>
  </si>
  <si>
    <t>令和元年度
実施事業数</t>
    <rPh sb="0" eb="2">
      <t>レイワ</t>
    </rPh>
    <rPh sb="2" eb="4">
      <t>ガンネン</t>
    </rPh>
    <rPh sb="4" eb="5">
      <t>ド</t>
    </rPh>
    <rPh sb="6" eb="8">
      <t>ジッシ</t>
    </rPh>
    <phoneticPr fontId="31"/>
  </si>
  <si>
    <t>｢廃止｣</t>
    <rPh sb="1" eb="3">
      <t>ハイシ</t>
    </rPh>
    <phoneticPr fontId="31"/>
  </si>
  <si>
    <t>「縮減」</t>
    <rPh sb="1" eb="3">
      <t>シュクゲン</t>
    </rPh>
    <phoneticPr fontId="31"/>
  </si>
  <si>
    <t>「執行等
改善」
事業数</t>
    <rPh sb="1" eb="3">
      <t>シッコウ</t>
    </rPh>
    <rPh sb="3" eb="4">
      <t>トウ</t>
    </rPh>
    <rPh sb="5" eb="7">
      <t>カイゼン</t>
    </rPh>
    <rPh sb="9" eb="11">
      <t>ジギョウ</t>
    </rPh>
    <rPh sb="11" eb="12">
      <t>スウ</t>
    </rPh>
    <phoneticPr fontId="31"/>
  </si>
  <si>
    <t>令和元年度
実施事業数</t>
    <rPh sb="0" eb="2">
      <t>レイワ</t>
    </rPh>
    <rPh sb="2" eb="4">
      <t>ガンネン</t>
    </rPh>
    <rPh sb="4" eb="5">
      <t>ド</t>
    </rPh>
    <rPh sb="6" eb="8">
      <t>ジッシ</t>
    </rPh>
    <rPh sb="8" eb="10">
      <t>ジギョウ</t>
    </rPh>
    <rPh sb="10" eb="11">
      <t>スウ</t>
    </rPh>
    <phoneticPr fontId="31"/>
  </si>
  <si>
    <t>「廃止」</t>
    <rPh sb="1" eb="3">
      <t>ハイシ</t>
    </rPh>
    <phoneticPr fontId="31"/>
  </si>
  <si>
    <t>｢廃止｣「縮減｣計</t>
    <rPh sb="1" eb="3">
      <t>ハイシ</t>
    </rPh>
    <rPh sb="5" eb="7">
      <t>シュクゲン</t>
    </rPh>
    <rPh sb="8" eb="9">
      <t>ギョウケイ</t>
    </rPh>
    <phoneticPr fontId="31"/>
  </si>
  <si>
    <t>「執行等
改善」
事業数</t>
    <phoneticPr fontId="31"/>
  </si>
  <si>
    <t>（参考）
令和３年度
要求額</t>
    <rPh sb="1" eb="3">
      <t>サンコウ</t>
    </rPh>
    <rPh sb="5" eb="7">
      <t>レイワ</t>
    </rPh>
    <phoneticPr fontId="31"/>
  </si>
  <si>
    <t>｢廃止｣｢縮減｣計</t>
    <rPh sb="1" eb="3">
      <t>ハイシ</t>
    </rPh>
    <rPh sb="5" eb="7">
      <t>シュクゲン</t>
    </rPh>
    <rPh sb="8" eb="9">
      <t>ギョウケイ</t>
    </rPh>
    <phoneticPr fontId="31"/>
  </si>
  <si>
    <t>事業数</t>
    <phoneticPr fontId="31"/>
  </si>
  <si>
    <t>反映額</t>
    <phoneticPr fontId="31"/>
  </si>
  <si>
    <t>事業数</t>
    <rPh sb="0" eb="2">
      <t>ジギョウ</t>
    </rPh>
    <rPh sb="2" eb="3">
      <t>スウ</t>
    </rPh>
    <phoneticPr fontId="31"/>
  </si>
  <si>
    <t>反映額</t>
    <rPh sb="0" eb="2">
      <t>ハンエイ</t>
    </rPh>
    <rPh sb="2" eb="3">
      <t>ガク</t>
    </rPh>
    <phoneticPr fontId="31"/>
  </si>
  <si>
    <t>国土交通省</t>
    <rPh sb="0" eb="2">
      <t>コクド</t>
    </rPh>
    <rPh sb="2" eb="5">
      <t>コウツウショウ</t>
    </rPh>
    <phoneticPr fontId="31"/>
  </si>
  <si>
    <t>注１．　該当がない場合は「－」を記載し、負の数値を記載する場合は「▲」を使用する。</t>
    <rPh sb="4" eb="6">
      <t>ガイトウ</t>
    </rPh>
    <rPh sb="9" eb="11">
      <t>バアイ</t>
    </rPh>
    <rPh sb="16" eb="18">
      <t>キサイ</t>
    </rPh>
    <rPh sb="20" eb="21">
      <t>フ</t>
    </rPh>
    <rPh sb="22" eb="24">
      <t>スウチ</t>
    </rPh>
    <rPh sb="25" eb="27">
      <t>キサイ</t>
    </rPh>
    <rPh sb="29" eb="31">
      <t>バアイ</t>
    </rPh>
    <rPh sb="36" eb="38">
      <t>シヨウ</t>
    </rPh>
    <phoneticPr fontId="31"/>
  </si>
  <si>
    <t>注２．「行政事業レビュー対象事業数」は、令和元年度に実施した事業数であり、令和２年度から開始された事業（令和２年度新規事業）及び令和３年度予算概算要求において新規に要求する事業（令和３年度新規要求事業）は含まれない。</t>
    <rPh sb="20" eb="22">
      <t>レイワ</t>
    </rPh>
    <rPh sb="37" eb="39">
      <t>レイワ</t>
    </rPh>
    <rPh sb="52" eb="54">
      <t>レイワ</t>
    </rPh>
    <rPh sb="64" eb="66">
      <t>レイワ</t>
    </rPh>
    <rPh sb="89" eb="91">
      <t>レイワ</t>
    </rPh>
    <phoneticPr fontId="31"/>
  </si>
  <si>
    <t>注３．「廃止」、「縮減」及び「執行等改善」の考え方については、次のとおりである。</t>
    <rPh sb="0" eb="1">
      <t>チュウ</t>
    </rPh>
    <rPh sb="4" eb="6">
      <t>ハイシ</t>
    </rPh>
    <rPh sb="9" eb="11">
      <t>シュクゲン</t>
    </rPh>
    <rPh sb="12" eb="13">
      <t>オヨ</t>
    </rPh>
    <rPh sb="15" eb="17">
      <t>シッコウ</t>
    </rPh>
    <rPh sb="17" eb="18">
      <t>トウ</t>
    </rPh>
    <rPh sb="18" eb="20">
      <t>カイゼン</t>
    </rPh>
    <rPh sb="22" eb="23">
      <t>カンガ</t>
    </rPh>
    <rPh sb="24" eb="25">
      <t>カタ</t>
    </rPh>
    <rPh sb="31" eb="32">
      <t>ツギ</t>
    </rPh>
    <phoneticPr fontId="31"/>
  </si>
  <si>
    <t>　　　　「廃止」：令和２年度の点検の結果、事業を廃止し令和３年度予算概算要求において予算要求を行わないもの（前年度終了事業等は含まない。）</t>
    <rPh sb="9" eb="11">
      <t>レイワ</t>
    </rPh>
    <rPh sb="27" eb="29">
      <t>レイワ</t>
    </rPh>
    <phoneticPr fontId="31"/>
  </si>
  <si>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31"/>
  </si>
  <si>
    <t>　　　　「執行等改善」：令和２年度の点検の結果、令和３年度予算概算要求の金額に反映は行わないものの、明確な廃止年限の設定や執行等の改善を行うもの</t>
    <rPh sb="12" eb="14">
      <t>レイワ</t>
    </rPh>
    <rPh sb="24" eb="26">
      <t>レイワ</t>
    </rPh>
    <phoneticPr fontId="31"/>
  </si>
  <si>
    <t>　　　　　　　　　　　（概算要求時点で「改善事項を実施済み」又は「具体的な改善事項を意思決定済み」となるものに限る。）</t>
    <phoneticPr fontId="31"/>
  </si>
  <si>
    <t>注４．　一般会計と特別会計の両会計から構成される事業については、一般会計及び特別会計ともに記入すること。事業によっては、一般会計と特別会計の両会計から構成されているものがあり、</t>
    <rPh sb="0" eb="1">
      <t>チュウ</t>
    </rPh>
    <rPh sb="4" eb="6">
      <t>イッパン</t>
    </rPh>
    <rPh sb="6" eb="8">
      <t>カイケイ</t>
    </rPh>
    <rPh sb="9" eb="11">
      <t>トクベツ</t>
    </rPh>
    <rPh sb="11" eb="13">
      <t>カイケイ</t>
    </rPh>
    <rPh sb="14" eb="15">
      <t>リョウ</t>
    </rPh>
    <rPh sb="15" eb="17">
      <t>カイケイ</t>
    </rPh>
    <rPh sb="19" eb="21">
      <t>コウセイ</t>
    </rPh>
    <rPh sb="24" eb="26">
      <t>ジギョウ</t>
    </rPh>
    <rPh sb="32" eb="34">
      <t>イッパン</t>
    </rPh>
    <rPh sb="34" eb="36">
      <t>カイケイ</t>
    </rPh>
    <rPh sb="36" eb="37">
      <t>オヨ</t>
    </rPh>
    <rPh sb="38" eb="40">
      <t>トクベツ</t>
    </rPh>
    <rPh sb="40" eb="42">
      <t>カイケイ</t>
    </rPh>
    <rPh sb="45" eb="47">
      <t>キニュウ</t>
    </rPh>
    <rPh sb="52" eb="54">
      <t>ジギョウ</t>
    </rPh>
    <rPh sb="60" eb="62">
      <t>イッパン</t>
    </rPh>
    <rPh sb="62" eb="64">
      <t>カイケイ</t>
    </rPh>
    <rPh sb="65" eb="67">
      <t>トクベツ</t>
    </rPh>
    <rPh sb="67" eb="69">
      <t>カイケイ</t>
    </rPh>
    <rPh sb="70" eb="71">
      <t>リョウ</t>
    </rPh>
    <rPh sb="71" eb="73">
      <t>カイケイ</t>
    </rPh>
    <rPh sb="75" eb="77">
      <t>コウセイ</t>
    </rPh>
    <phoneticPr fontId="31"/>
  </si>
  <si>
    <t>　　　　一般会計と特別会計のそれぞれの事業数を合計した数が「一般会計＋特別会計」欄の事業数と合わない場合がある。</t>
    <phoneticPr fontId="31"/>
  </si>
  <si>
    <t>注５．「(参考)令和３年度要求額」は、行政事業レビューシートの作成・公表の対象となる事業（令和元年度実施事業、令和２年度新規事業、令和３年度新規要求事業）の要求合計額である。</t>
    <rPh sb="0" eb="1">
      <t>チュウ</t>
    </rPh>
    <rPh sb="5" eb="7">
      <t>サンコウ</t>
    </rPh>
    <rPh sb="8" eb="10">
      <t>レイワ</t>
    </rPh>
    <rPh sb="13" eb="16">
      <t>ヨウキュウガク</t>
    </rPh>
    <rPh sb="19" eb="21">
      <t>ギョウセイ</t>
    </rPh>
    <rPh sb="21" eb="23">
      <t>ジギョウ</t>
    </rPh>
    <rPh sb="31" eb="33">
      <t>サクセイ</t>
    </rPh>
    <rPh sb="34" eb="36">
      <t>コウヒョウ</t>
    </rPh>
    <rPh sb="37" eb="39">
      <t>タイショウ</t>
    </rPh>
    <rPh sb="42" eb="44">
      <t>ジギョウ</t>
    </rPh>
    <rPh sb="45" eb="47">
      <t>レイワ</t>
    </rPh>
    <rPh sb="47" eb="49">
      <t>ガンネン</t>
    </rPh>
    <rPh sb="49" eb="50">
      <t>ド</t>
    </rPh>
    <rPh sb="50" eb="52">
      <t>ジッシ</t>
    </rPh>
    <rPh sb="52" eb="54">
      <t>ジギョウ</t>
    </rPh>
    <rPh sb="55" eb="57">
      <t>レイワ</t>
    </rPh>
    <rPh sb="58" eb="60">
      <t>ネンド</t>
    </rPh>
    <rPh sb="60" eb="62">
      <t>シンキ</t>
    </rPh>
    <rPh sb="62" eb="64">
      <t>ジギョウ</t>
    </rPh>
    <rPh sb="65" eb="67">
      <t>レイワ</t>
    </rPh>
    <rPh sb="68" eb="70">
      <t>ネンド</t>
    </rPh>
    <rPh sb="70" eb="72">
      <t>シンキ</t>
    </rPh>
    <rPh sb="72" eb="74">
      <t>ヨウキュウ</t>
    </rPh>
    <rPh sb="74" eb="76">
      <t>ジギョウ</t>
    </rPh>
    <rPh sb="78" eb="80">
      <t>ヨウキュウ</t>
    </rPh>
    <rPh sb="80" eb="82">
      <t>ゴウケイ</t>
    </rPh>
    <rPh sb="82" eb="83">
      <t>ガク</t>
    </rPh>
    <phoneticPr fontId="31"/>
  </si>
  <si>
    <r>
      <t xml:space="preserve">（項）空港整備事業費
　（大事項）空港整備事業に必要な経費
</t>
    </r>
    <r>
      <rPr>
        <sz val="11"/>
        <rFont val="ＭＳ ゴシック"/>
        <family val="3"/>
        <charset val="128"/>
      </rPr>
      <t>（項）成田国際空港株式会社出資
　（大事項）成田国際空港株式会社出資に必要な経費</t>
    </r>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rPh sb="31" eb="32">
      <t>コウ</t>
    </rPh>
    <rPh sb="33" eb="35">
      <t>ナリタ</t>
    </rPh>
    <rPh sb="35" eb="37">
      <t>コクサイ</t>
    </rPh>
    <rPh sb="37" eb="39">
      <t>クウコウ</t>
    </rPh>
    <rPh sb="39" eb="43">
      <t>カブシキガイシャ</t>
    </rPh>
    <rPh sb="43" eb="45">
      <t>シュッシ</t>
    </rPh>
    <rPh sb="48" eb="49">
      <t>ダイ</t>
    </rPh>
    <rPh sb="49" eb="51">
      <t>ジコウ</t>
    </rPh>
    <rPh sb="52" eb="54">
      <t>ナリタ</t>
    </rPh>
    <rPh sb="54" eb="56">
      <t>コクサイ</t>
    </rPh>
    <rPh sb="56" eb="58">
      <t>クウコウ</t>
    </rPh>
    <rPh sb="58" eb="62">
      <t>カブシキガイシャ</t>
    </rPh>
    <rPh sb="62" eb="64">
      <t>シュッシ</t>
    </rPh>
    <rPh sb="65" eb="67">
      <t>ヒツヨウ</t>
    </rPh>
    <rPh sb="68" eb="70">
      <t>ケイヒ</t>
    </rPh>
    <phoneticPr fontId="9"/>
  </si>
  <si>
    <r>
      <t xml:space="preserve">（項）地域公共交通維持・活性化推進費
　（大事項）地域公共交通の維持・活性化の推進に必要な経費
</t>
    </r>
    <r>
      <rPr>
        <sz val="11"/>
        <rFont val="ＭＳ ゴシック"/>
        <family val="3"/>
        <charset val="128"/>
      </rPr>
      <t>（項）公共交通等安全対策費
　（大事項）公共交通等安全対策に必要な経費</t>
    </r>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8">
      <t>カッセイカ</t>
    </rPh>
    <rPh sb="39" eb="41">
      <t>スイシン</t>
    </rPh>
    <rPh sb="42" eb="44">
      <t>ヒツヨウ</t>
    </rPh>
    <rPh sb="45" eb="47">
      <t>ケイヒ</t>
    </rPh>
    <rPh sb="49" eb="50">
      <t>コウ</t>
    </rPh>
    <rPh sb="51" eb="53">
      <t>コウキョウ</t>
    </rPh>
    <rPh sb="53" eb="55">
      <t>コウツウ</t>
    </rPh>
    <rPh sb="55" eb="56">
      <t>トウ</t>
    </rPh>
    <rPh sb="56" eb="58">
      <t>アンゼン</t>
    </rPh>
    <rPh sb="58" eb="61">
      <t>タイサクヒ</t>
    </rPh>
    <rPh sb="64" eb="65">
      <t>ダイ</t>
    </rPh>
    <rPh sb="65" eb="67">
      <t>ジコウ</t>
    </rPh>
    <rPh sb="68" eb="70">
      <t>コウキョウ</t>
    </rPh>
    <rPh sb="70" eb="72">
      <t>コウツウ</t>
    </rPh>
    <rPh sb="72" eb="73">
      <t>トウ</t>
    </rPh>
    <rPh sb="73" eb="75">
      <t>アンゼン</t>
    </rPh>
    <rPh sb="75" eb="77">
      <t>タイサク</t>
    </rPh>
    <rPh sb="78" eb="80">
      <t>ヒツヨウ</t>
    </rPh>
    <rPh sb="81" eb="83">
      <t>ケイヒ</t>
    </rPh>
    <phoneticPr fontId="4"/>
  </si>
  <si>
    <t>▲26,842の内数</t>
    <rPh sb="8" eb="10">
      <t>ウチスウ</t>
    </rPh>
    <phoneticPr fontId="4"/>
  </si>
  <si>
    <t>令和7年度</t>
    <rPh sb="0" eb="2">
      <t>レイワ</t>
    </rPh>
    <rPh sb="3" eb="5">
      <t>ネンド</t>
    </rPh>
    <phoneticPr fontId="13"/>
  </si>
  <si>
    <t xml:space="preserve">造船業の持続的な発展と地域経済・雇用の拡大を確保していくためには、造船業を支える開発技術者や現場技能工の確保・育成に資する造船教育体制の強化と、緊急的・時限的な措置として受け入れが実施されている外国人材の適正な監理に向けた取り組みを着実に実施していくことが求められる。本事業の予算執行の状況や活動の状況はおおむね良好であり、適正な運営が確保されている。本事業の一部については外部への発注により実施されているが、一般競争契約(最低価格）により実施されている契約の中には１者応札となっているものがみられることから、引き続き競争性の確保に向けた工夫を講じていくことが求められる。                              </t>
    <phoneticPr fontId="4"/>
  </si>
  <si>
    <t>既に気候変動の影響は顕在化しており、頻発化・激甚化する水害に対する治水安全度の向上を図るため、ハード・ソフト一体の水災害対策「流域治水」の考え方に基づいて、事前防災対策を加速する。</t>
    <phoneticPr fontId="4"/>
  </si>
  <si>
    <t>気候変動に伴い頻発・激甚化する水害に対し、流域全体で協力して洪水被害を減少させるため、これまでのダムの建設・再生や既存ダムの有効活用を強力的に進めることに加え、利水ダム等の事前放流のより効果的な実施に必要な制度拡充等に取組んでいく。
また、コスト削減・工期短縮などに対する有識者への意見聴取等の実施に加え、事業の効率性と透明性の確認を図るため、予算管理や執行状況等に関する監理手法を強化し、事業監理を徹底する。</t>
    <phoneticPr fontId="4"/>
  </si>
  <si>
    <t>昭和15年度</t>
    <phoneticPr fontId="4"/>
  </si>
  <si>
    <r>
      <t xml:space="preserve">R1予備費（1,484.811百万円）
</t>
    </r>
    <r>
      <rPr>
        <sz val="11"/>
        <color rgb="FFFF0000"/>
        <rFont val="ＭＳ ゴシック"/>
        <family val="3"/>
        <charset val="128"/>
      </rPr>
      <t>「新型コロナウイルス感染症への対応など緊要な経費」として所要の要望を行っている。</t>
    </r>
    <phoneticPr fontId="4"/>
  </si>
  <si>
    <t>「新型コロナウイルス感染症への対応など緊要な経費の要望額」29,496
なお、上記のほか「新型コロナウイルス感染症への対応など緊要な経費」として所要の要望を行っている。</t>
  </si>
  <si>
    <t>○</t>
    <phoneticPr fontId="4"/>
  </si>
  <si>
    <t xml:space="preserve">事業の執行に当たっては、訪日外国人旅行者が多く、効果の高い観光資源から優先的に行うなど、効果的・効率的な事業執行に努めた上で、他の事業との相乗効果が発揮できるよう実施されたい。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                                          
</t>
    <phoneticPr fontId="4"/>
  </si>
  <si>
    <t xml:space="preserve">事業実施に当たっては、野生動物観光を通じた訪日外国人の満足度向上や消費額増加に寄与する体験型コンテンツを造成するよう、効果的・効率的な事業執行に努められたい。
また、事業の実施においては、事業の執行状況を踏まえ、翌年度への繰越も検討し、適切に事業を実施していくよう努められたい。                                         
</t>
    <phoneticPr fontId="4"/>
  </si>
  <si>
    <t>新型コロナウイルス感染症など緊要な経費の要望額355</t>
    <phoneticPr fontId="4"/>
  </si>
  <si>
    <t>「外部有識者点検対象」欄については、令和２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８年度、平成２９年度、平成３０年度又は令和元年度の行政事業レビューの取組において外部有識者の点検を受けたものは、それぞれ「平成２８年度対象」、「平成２９年度対象」、「平成３０年度対象」、「令和元年度対象」と記載する。なお、令和２年度に外部有識者の点検を受ける事業について、平成２８年度、平成２９年度、平成３０年度又は令和元年度にも点検を受けている場合には、選択理由のみを記載する（「前年度新規」、「最終実施年度」、「行革推進会議」、「継続の是非」、「その他」のいずれかを記載）。</t>
    <phoneticPr fontId="4"/>
  </si>
  <si>
    <t>注５．予備費を使用した場合は「備考」欄にその旨を記載するとともに、金額を記載すること。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4"/>
  </si>
  <si>
    <t>・R1予備費（4,830百万円）
・「新型コロナウイルス感染症への対応など緊要な経費」として所要の要望を行っている。</t>
    <phoneticPr fontId="4"/>
  </si>
  <si>
    <r>
      <t xml:space="preserve">（項）急傾斜地崩壊対策等事業費
　（大事項）急傾斜地崩壊対策等事業に必要な経費
</t>
    </r>
    <r>
      <rPr>
        <sz val="11"/>
        <rFont val="ＭＳ ゴシック"/>
        <family val="3"/>
        <charset val="128"/>
      </rPr>
      <t>（項）砂防事業費
　（大事項）砂防事業に必要な経費</t>
    </r>
    <rPh sb="41" eb="42">
      <t>コウ</t>
    </rPh>
    <rPh sb="43" eb="45">
      <t>サボウ</t>
    </rPh>
    <rPh sb="45" eb="47">
      <t>ジギョウ</t>
    </rPh>
    <rPh sb="47" eb="48">
      <t>ヒ</t>
    </rPh>
    <rPh sb="51" eb="52">
      <t>ダイ</t>
    </rPh>
    <rPh sb="52" eb="54">
      <t>ジコウ</t>
    </rPh>
    <rPh sb="55" eb="57">
      <t>サボウ</t>
    </rPh>
    <rPh sb="57" eb="59">
      <t>ジギョウ</t>
    </rPh>
    <rPh sb="60" eb="62">
      <t>ヒツヨウ</t>
    </rPh>
    <rPh sb="63" eb="65">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</si>
</sst>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00;[Red]\-#,##0.000"/>
    <numFmt numFmtId="177" formatCode="#,##0.000_);[Red]\(#,##0.000\)"/>
    <numFmt numFmtId="178" formatCode="0.000_);[Red]\(0.000\)"/>
    <numFmt numFmtId="179" formatCode="00"/>
    <numFmt numFmtId="180" formatCode="000"/>
    <numFmt numFmtId="181" formatCode="0000"/>
    <numFmt numFmtId="182" formatCode="00000"/>
    <numFmt numFmtId="183" formatCode="0_ "/>
    <numFmt numFmtId="184" formatCode="_ * #,##0.000_ ;_ * &quot;▲&quot;#,##0.000_ ;_ * &quot;-&quot;_ ;_ @_ "/>
    <numFmt numFmtId="185" formatCode="_ * #,##0_ ;_ * &quot;▲&quot;#,##0_ ;_ * &quot;-&quot;_ ;_ @_ "/>
    <numFmt numFmtId="186" formatCode="0_);[Red]\(0\)"/>
    <numFmt numFmtId="187" formatCode="#,##0;&quot;▲ &quot;#,##0"/>
    <numFmt numFmtId="188" formatCode="_ * #,##0.00_ ;_ * &quot;▲&quot;#,##0.00_ ;_ * &quot;-&quot;_ ;_ @_ "/>
  </numFmts>
  <fonts count="48">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6"/>
      <name val="ＭＳ Ｐゴシック"/>
      <family val="3"/>
    </font>
    <font>
      <sz val="11"/>
      <name val="ＭＳ ゴシック"/>
      <family val="3"/>
    </font>
    <font>
      <sz val="11"/>
      <color rgb="FFFF0000"/>
      <name val="ＭＳ ゴシック"/>
      <family val="3"/>
    </font>
    <font>
      <b/>
      <sz val="16"/>
      <name val="ＭＳ ゴシック"/>
      <family val="3"/>
    </font>
    <font>
      <b/>
      <sz val="18"/>
      <name val="ＭＳ ゴシック"/>
      <family val="3"/>
    </font>
    <font>
      <b/>
      <sz val="11"/>
      <name val="ＭＳ ゴシック"/>
      <family val="3"/>
    </font>
    <font>
      <sz val="9"/>
      <name val="ＭＳ ゴシック"/>
      <family val="3"/>
    </font>
    <font>
      <sz val="11"/>
      <name val="ＭＳ Ｐゴシック"/>
      <family val="3"/>
    </font>
    <font>
      <sz val="9"/>
      <name val="ＭＳ Ｐゴシック"/>
      <family val="3"/>
    </font>
    <font>
      <sz val="12"/>
      <name val="ＭＳ ゴシック"/>
      <family val="3"/>
    </font>
    <font>
      <sz val="10"/>
      <name val="ＭＳ Ｐゴシック"/>
      <family val="3"/>
    </font>
    <font>
      <sz val="10.5"/>
      <name val="ＭＳ Ｐゴシック"/>
      <family val="3"/>
    </font>
    <font>
      <b/>
      <sz val="14"/>
      <name val="ＭＳ ゴシック"/>
      <family val="3"/>
    </font>
    <font>
      <sz val="10"/>
      <name val="ＭＳ ゴシック"/>
      <family val="3"/>
    </font>
    <font>
      <sz val="11"/>
      <color theme="1"/>
      <name val="ＭＳ Ｐゴシック"/>
      <family val="3"/>
      <scheme val="minor"/>
    </font>
    <font>
      <b/>
      <sz val="16"/>
      <color indexed="81"/>
      <name val="ＭＳ Ｐゴシック"/>
      <family val="3"/>
    </font>
    <font>
      <sz val="10"/>
      <color indexed="8"/>
      <name val="ＭＳ Ｐゴシック"/>
      <family val="3"/>
    </font>
    <font>
      <strike/>
      <sz val="9"/>
      <name val="ＭＳ Ｐゴシック"/>
      <family val="3"/>
      <scheme val="minor"/>
    </font>
    <font>
      <sz val="16"/>
      <color indexed="8"/>
      <name val="ＭＳ Ｐゴシック"/>
      <family val="3"/>
    </font>
    <font>
      <b/>
      <sz val="28"/>
      <name val="ＭＳ ゴシック"/>
      <family val="3"/>
    </font>
    <font>
      <sz val="26"/>
      <name val="ＭＳ ゴシック"/>
      <family val="3"/>
    </font>
    <font>
      <sz val="11"/>
      <name val="ＭＳ ゴシック"/>
      <family val="3"/>
      <charset val="128"/>
    </font>
    <font>
      <sz val="11"/>
      <name val="ＭＳ Ｐゴシック"/>
      <family val="3"/>
      <charset val="128"/>
    </font>
    <font>
      <strike/>
      <sz val="11"/>
      <name val="ＭＳ Ｐゴシック"/>
      <family val="3"/>
      <charset val="128"/>
    </font>
    <font>
      <b/>
      <sz val="9"/>
      <color indexed="81"/>
      <name val="MS P ゴシック"/>
      <family val="3"/>
      <charset val="128"/>
    </font>
    <font>
      <sz val="9"/>
      <color indexed="81"/>
      <name val="MS P ゴシック"/>
      <family val="3"/>
      <charset val="128"/>
    </font>
    <font>
      <b/>
      <sz val="9"/>
      <color indexed="81"/>
      <name val="Malgun Gothic Semilight"/>
      <family val="3"/>
      <charset val="129"/>
    </font>
    <font>
      <sz val="6"/>
      <name val="ＭＳ Ｐゴシック"/>
      <family val="3"/>
      <charset val="128"/>
    </font>
    <font>
      <b/>
      <sz val="16"/>
      <name val="ＭＳ ゴシック"/>
      <family val="3"/>
      <charset val="128"/>
    </font>
    <font>
      <sz val="9"/>
      <name val="ＭＳ ゴシック"/>
      <family val="3"/>
      <charset val="128"/>
    </font>
    <font>
      <b/>
      <sz val="16"/>
      <color indexed="81"/>
      <name val="ＭＳ Ｐゴシック"/>
      <family val="3"/>
      <charset val="128"/>
    </font>
    <font>
      <sz val="11"/>
      <name val="ＭＳ Ｐゴシック"/>
      <family val="3"/>
      <charset val="128"/>
      <scheme val="minor"/>
    </font>
    <font>
      <sz val="11"/>
      <name val="ＭＳ Ｐゴシック"/>
      <family val="3"/>
      <scheme val="minor"/>
    </font>
    <font>
      <sz val="11"/>
      <color theme="1"/>
      <name val="ＭＳ Ｐゴシック"/>
      <family val="2"/>
      <scheme val="minor"/>
    </font>
    <font>
      <sz val="12"/>
      <name val="ＭＳ Ｐゴシック"/>
      <family val="3"/>
    </font>
    <font>
      <sz val="11"/>
      <name val="ＭＳ Ｐゴシック"/>
      <family val="3"/>
      <charset val="128"/>
      <scheme val="major"/>
    </font>
    <font>
      <sz val="10"/>
      <name val="ＭＳ ゴシック"/>
      <family val="3"/>
      <charset val="128"/>
    </font>
    <font>
      <strike/>
      <sz val="11"/>
      <name val="ＭＳ ゴシック"/>
      <family val="3"/>
    </font>
    <font>
      <sz val="11"/>
      <name val="Meiryo UI"/>
      <family val="3"/>
    </font>
    <font>
      <sz val="11"/>
      <color theme="1"/>
      <name val="ＭＳ ゴシック"/>
      <family val="3"/>
    </font>
    <font>
      <sz val="11"/>
      <color theme="1"/>
      <name val="ＭＳ ゴシック"/>
      <family val="3"/>
      <charset val="128"/>
    </font>
    <font>
      <b/>
      <sz val="18"/>
      <name val="ＭＳ ゴシック"/>
      <family val="3"/>
      <charset val="128"/>
    </font>
    <font>
      <b/>
      <sz val="14"/>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s>
  <borders count="12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indexed="64"/>
      </left>
      <right/>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thick">
        <color indexed="64"/>
      </left>
      <right/>
      <top/>
      <bottom/>
      <diagonal/>
    </border>
    <border>
      <left style="medium">
        <color indexed="64"/>
      </left>
      <right style="thin">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s>
  <cellStyleXfs count="12">
    <xf numFmtId="0" fontId="0" fillId="0" borderId="0"/>
    <xf numFmtId="0" fontId="3" fillId="0" borderId="0">
      <alignment vertical="center"/>
    </xf>
    <xf numFmtId="38" fontId="11" fillId="0" borderId="0" applyFont="0" applyFill="0" applyBorder="0" applyAlignment="0" applyProtection="0">
      <alignment vertical="center"/>
    </xf>
    <xf numFmtId="0" fontId="26" fillId="0" borderId="0"/>
    <xf numFmtId="0" fontId="2" fillId="0" borderId="0">
      <alignment vertical="center"/>
    </xf>
    <xf numFmtId="38" fontId="26" fillId="0" borderId="0" applyFont="0" applyFill="0" applyBorder="0" applyAlignment="0" applyProtection="0">
      <alignment vertical="center"/>
    </xf>
    <xf numFmtId="0" fontId="1" fillId="0" borderId="0">
      <alignment vertical="center"/>
    </xf>
    <xf numFmtId="0" fontId="11" fillId="0" borderId="0">
      <alignment vertical="center"/>
    </xf>
    <xf numFmtId="0" fontId="11" fillId="0" borderId="0">
      <alignment vertical="center"/>
    </xf>
    <xf numFmtId="0" fontId="37" fillId="0" borderId="0">
      <alignment vertical="center"/>
    </xf>
    <xf numFmtId="0" fontId="37" fillId="0" borderId="0">
      <alignment vertical="center"/>
    </xf>
    <xf numFmtId="0" fontId="38" fillId="0" borderId="0">
      <alignment vertical="center"/>
    </xf>
  </cellStyleXfs>
  <cellXfs count="1231">
    <xf numFmtId="0" fontId="0" fillId="0" borderId="0" xfId="0"/>
    <xf numFmtId="0" fontId="5" fillId="0" borderId="0" xfId="0" applyFont="1"/>
    <xf numFmtId="0" fontId="7" fillId="0" borderId="0" xfId="0" applyFont="1" applyBorder="1"/>
    <xf numFmtId="0" fontId="9" fillId="0" borderId="1" xfId="0" applyFont="1" applyBorder="1" applyAlignment="1">
      <alignment vertical="center"/>
    </xf>
    <xf numFmtId="0" fontId="5" fillId="2" borderId="5" xfId="0" applyFont="1" applyFill="1" applyBorder="1" applyAlignment="1">
      <alignment horizontal="center" vertical="center"/>
    </xf>
    <xf numFmtId="0" fontId="5" fillId="0" borderId="0" xfId="0" applyFont="1" applyAlignment="1"/>
    <xf numFmtId="182" fontId="5" fillId="0" borderId="0" xfId="0" applyNumberFormat="1" applyFont="1" applyAlignment="1"/>
    <xf numFmtId="0" fontId="5" fillId="0" borderId="1" xfId="0" applyFont="1" applyBorder="1"/>
    <xf numFmtId="0" fontId="5" fillId="2" borderId="18" xfId="0" applyNumberFormat="1" applyFont="1" applyFill="1" applyBorder="1" applyAlignment="1">
      <alignment horizontal="left" vertical="center"/>
    </xf>
    <xf numFmtId="0" fontId="10" fillId="0" borderId="23" xfId="0" applyNumberFormat="1" applyFont="1" applyBorder="1" applyAlignment="1">
      <alignment vertical="center" wrapText="1"/>
    </xf>
    <xf numFmtId="0" fontId="5" fillId="2" borderId="16" xfId="0" applyFont="1" applyFill="1" applyBorder="1" applyAlignment="1">
      <alignment horizontal="left" vertical="center"/>
    </xf>
    <xf numFmtId="0" fontId="0" fillId="0" borderId="17" xfId="0" applyNumberFormat="1" applyFont="1" applyFill="1" applyBorder="1" applyAlignment="1">
      <alignment horizontal="left" vertical="center" wrapText="1"/>
    </xf>
    <xf numFmtId="176" fontId="5" fillId="0" borderId="17" xfId="2" applyNumberFormat="1" applyFont="1" applyFill="1" applyBorder="1" applyAlignment="1">
      <alignment vertical="center" shrinkToFit="1"/>
    </xf>
    <xf numFmtId="185" fontId="10" fillId="0" borderId="23" xfId="0" applyNumberFormat="1" applyFont="1" applyBorder="1" applyAlignment="1">
      <alignment vertical="center" shrinkToFit="1"/>
    </xf>
    <xf numFmtId="185" fontId="10" fillId="0" borderId="31" xfId="0" applyNumberFormat="1" applyFont="1" applyBorder="1" applyAlignment="1">
      <alignment vertical="center" shrinkToFit="1"/>
    </xf>
    <xf numFmtId="185" fontId="10" fillId="0" borderId="17" xfId="0" applyNumberFormat="1" applyFont="1" applyBorder="1" applyAlignment="1">
      <alignment vertical="center" shrinkToFit="1"/>
    </xf>
    <xf numFmtId="185" fontId="10" fillId="0" borderId="21" xfId="0" applyNumberFormat="1" applyFont="1" applyBorder="1" applyAlignment="1">
      <alignment vertical="center" shrinkToFit="1"/>
    </xf>
    <xf numFmtId="185" fontId="10" fillId="0" borderId="19" xfId="0" applyNumberFormat="1" applyFont="1" applyBorder="1" applyAlignment="1">
      <alignment vertical="center" shrinkToFit="1"/>
    </xf>
    <xf numFmtId="185" fontId="5" fillId="0" borderId="0" xfId="0" applyNumberFormat="1" applyFont="1" applyBorder="1" applyAlignment="1">
      <alignment vertical="center" shrinkToFit="1"/>
    </xf>
    <xf numFmtId="3" fontId="5" fillId="0" borderId="0" xfId="0" applyNumberFormat="1" applyFont="1" applyBorder="1" applyAlignment="1">
      <alignment vertical="center" shrinkToFit="1"/>
    </xf>
    <xf numFmtId="38" fontId="5" fillId="2" borderId="16" xfId="2" applyFont="1" applyFill="1" applyBorder="1" applyAlignment="1">
      <alignment horizontal="center" vertical="center" wrapText="1"/>
    </xf>
    <xf numFmtId="185" fontId="10" fillId="4" borderId="35" xfId="0" applyNumberFormat="1" applyFont="1" applyFill="1" applyBorder="1" applyAlignment="1">
      <alignment vertical="center" shrinkToFit="1"/>
    </xf>
    <xf numFmtId="185" fontId="10" fillId="4" borderId="36" xfId="0" applyNumberFormat="1" applyFont="1" applyFill="1" applyBorder="1" applyAlignment="1">
      <alignment vertical="center" shrinkToFit="1"/>
    </xf>
    <xf numFmtId="185" fontId="10" fillId="4" borderId="18" xfId="0" applyNumberFormat="1" applyFont="1" applyFill="1" applyBorder="1" applyAlignment="1">
      <alignment vertical="center" shrinkToFit="1"/>
    </xf>
    <xf numFmtId="185" fontId="10" fillId="4" borderId="34" xfId="0" applyNumberFormat="1" applyFont="1" applyFill="1" applyBorder="1" applyAlignment="1">
      <alignment vertical="center" shrinkToFit="1"/>
    </xf>
    <xf numFmtId="185" fontId="10" fillId="4" borderId="32" xfId="0" applyNumberFormat="1" applyFont="1" applyFill="1" applyBorder="1" applyAlignment="1">
      <alignment vertical="center" shrinkToFit="1"/>
    </xf>
    <xf numFmtId="185" fontId="5" fillId="4" borderId="0" xfId="0" applyNumberFormat="1" applyFont="1" applyFill="1" applyBorder="1" applyAlignment="1">
      <alignment vertical="center" shrinkToFit="1"/>
    </xf>
    <xf numFmtId="0" fontId="5" fillId="0" borderId="0" xfId="0" applyFont="1" applyBorder="1"/>
    <xf numFmtId="185" fontId="10" fillId="4" borderId="23" xfId="0" applyNumberFormat="1" applyFont="1" applyFill="1" applyBorder="1" applyAlignment="1">
      <alignment vertical="center" shrinkToFit="1"/>
    </xf>
    <xf numFmtId="185" fontId="10" fillId="4" borderId="31" xfId="0" applyNumberFormat="1" applyFont="1" applyFill="1" applyBorder="1" applyAlignment="1">
      <alignment vertical="center" shrinkToFit="1"/>
    </xf>
    <xf numFmtId="185" fontId="10" fillId="4" borderId="17" xfId="0" applyNumberFormat="1" applyFont="1" applyFill="1" applyBorder="1" applyAlignment="1">
      <alignment vertical="center" shrinkToFit="1"/>
    </xf>
    <xf numFmtId="185" fontId="10" fillId="4" borderId="21" xfId="0" applyNumberFormat="1" applyFont="1" applyFill="1" applyBorder="1" applyAlignment="1">
      <alignment vertical="center" shrinkToFit="1"/>
    </xf>
    <xf numFmtId="185" fontId="10" fillId="4" borderId="19" xfId="0" applyNumberFormat="1" applyFont="1" applyFill="1" applyBorder="1" applyAlignment="1">
      <alignment vertical="center" shrinkToFit="1"/>
    </xf>
    <xf numFmtId="0" fontId="5" fillId="2" borderId="16" xfId="0" applyFont="1" applyFill="1" applyBorder="1" applyAlignment="1">
      <alignment horizontal="center" vertical="center" wrapText="1"/>
    </xf>
    <xf numFmtId="185" fontId="5" fillId="2" borderId="17" xfId="0" applyNumberFormat="1" applyFont="1" applyFill="1" applyBorder="1" applyAlignment="1">
      <alignment vertical="center" shrinkToFit="1"/>
    </xf>
    <xf numFmtId="176" fontId="5" fillId="0" borderId="17" xfId="0" applyNumberFormat="1" applyFont="1" applyFill="1" applyBorder="1" applyAlignment="1">
      <alignment vertical="center" wrapText="1" shrinkToFit="1"/>
    </xf>
    <xf numFmtId="176" fontId="5" fillId="0" borderId="17"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xf>
    <xf numFmtId="176" fontId="0" fillId="0" borderId="17" xfId="0" applyNumberFormat="1" applyFont="1" applyFill="1" applyBorder="1" applyAlignment="1">
      <alignment vertical="center" wrapText="1"/>
    </xf>
    <xf numFmtId="184" fontId="5" fillId="0" borderId="17" xfId="0" applyNumberFormat="1" applyFont="1" applyFill="1" applyBorder="1" applyAlignment="1">
      <alignment vertical="center" shrinkToFit="1"/>
    </xf>
    <xf numFmtId="185" fontId="5" fillId="2" borderId="19" xfId="0" applyNumberFormat="1" applyFont="1" applyFill="1" applyBorder="1" applyAlignment="1">
      <alignment vertical="center" shrinkToFit="1"/>
    </xf>
    <xf numFmtId="185" fontId="5" fillId="2" borderId="18" xfId="0" applyNumberFormat="1" applyFont="1" applyFill="1" applyBorder="1" applyAlignment="1">
      <alignment vertical="center" shrinkToFit="1"/>
    </xf>
    <xf numFmtId="185" fontId="5" fillId="4" borderId="0" xfId="0" applyNumberFormat="1" applyFont="1" applyFill="1" applyBorder="1" applyAlignment="1">
      <alignment horizontal="center" vertical="center" shrinkToFit="1"/>
    </xf>
    <xf numFmtId="0" fontId="0" fillId="0" borderId="17" xfId="0" applyNumberFormat="1" applyFont="1" applyFill="1" applyBorder="1" applyAlignment="1">
      <alignment horizontal="center" vertical="center" wrapText="1"/>
    </xf>
    <xf numFmtId="0" fontId="5" fillId="2" borderId="17" xfId="0" applyNumberFormat="1" applyFont="1" applyFill="1" applyBorder="1" applyAlignment="1">
      <alignment vertical="center" wrapText="1"/>
    </xf>
    <xf numFmtId="0" fontId="5" fillId="2" borderId="19" xfId="0" applyNumberFormat="1" applyFont="1" applyFill="1" applyBorder="1" applyAlignment="1">
      <alignment vertical="center" wrapText="1"/>
    </xf>
    <xf numFmtId="0" fontId="10" fillId="4" borderId="23" xfId="0" applyNumberFormat="1" applyFont="1" applyFill="1" applyBorder="1" applyAlignment="1">
      <alignment vertical="center" wrapText="1"/>
    </xf>
    <xf numFmtId="0" fontId="12" fillId="0" borderId="17" xfId="0" applyNumberFormat="1" applyFont="1" applyFill="1" applyBorder="1" applyAlignment="1">
      <alignment horizontal="left" vertical="center" wrapText="1"/>
    </xf>
    <xf numFmtId="0" fontId="10" fillId="0" borderId="42" xfId="0" applyNumberFormat="1" applyFont="1" applyBorder="1" applyAlignment="1">
      <alignment vertical="center" wrapText="1"/>
    </xf>
    <xf numFmtId="0" fontId="5" fillId="2" borderId="16"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0" fillId="0" borderId="39" xfId="0" applyFont="1" applyFill="1" applyBorder="1" applyAlignment="1">
      <alignment horizontal="left" vertical="center" wrapText="1"/>
    </xf>
    <xf numFmtId="181" fontId="5" fillId="0" borderId="18" xfId="0" applyNumberFormat="1" applyFont="1" applyFill="1" applyBorder="1" applyAlignment="1" applyProtection="1">
      <alignment vertical="center" wrapText="1"/>
      <protection locked="0"/>
    </xf>
    <xf numFmtId="181" fontId="14" fillId="0" borderId="18" xfId="0" applyNumberFormat="1" applyFont="1" applyFill="1" applyBorder="1" applyAlignment="1" applyProtection="1">
      <alignment vertical="center" wrapText="1"/>
      <protection locked="0"/>
    </xf>
    <xf numFmtId="181" fontId="0" fillId="0" borderId="18" xfId="0" applyNumberFormat="1" applyFont="1" applyFill="1" applyBorder="1" applyAlignment="1" applyProtection="1">
      <alignment vertical="center" shrinkToFit="1"/>
      <protection locked="0"/>
    </xf>
    <xf numFmtId="0" fontId="5" fillId="0" borderId="0" xfId="0" applyFont="1" applyFill="1" applyAlignment="1">
      <alignment vertical="center"/>
    </xf>
    <xf numFmtId="179" fontId="5" fillId="0" borderId="46" xfId="0" applyNumberFormat="1" applyFont="1" applyFill="1" applyBorder="1" applyAlignment="1" applyProtection="1">
      <alignment vertical="center" wrapText="1"/>
      <protection locked="0"/>
    </xf>
    <xf numFmtId="0" fontId="3" fillId="0" borderId="17" xfId="0" applyFont="1" applyFill="1" applyBorder="1" applyAlignment="1">
      <alignment horizontal="center" vertical="center"/>
    </xf>
    <xf numFmtId="0" fontId="5" fillId="2" borderId="67" xfId="0" applyFont="1" applyFill="1" applyBorder="1" applyAlignment="1">
      <alignment horizontal="center" vertical="center"/>
    </xf>
    <xf numFmtId="0" fontId="5" fillId="0" borderId="0" xfId="0" applyFont="1" applyFill="1" applyAlignment="1">
      <alignment horizontal="center" vertical="center"/>
    </xf>
    <xf numFmtId="0" fontId="5" fillId="5" borderId="0" xfId="0" applyFont="1" applyFill="1"/>
    <xf numFmtId="0" fontId="8" fillId="0" borderId="0" xfId="0" applyFont="1"/>
    <xf numFmtId="181" fontId="5" fillId="0"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xf>
    <xf numFmtId="181" fontId="10" fillId="0" borderId="10" xfId="0" applyNumberFormat="1" applyFont="1" applyBorder="1" applyAlignment="1">
      <alignment horizontal="center" vertical="center"/>
    </xf>
    <xf numFmtId="38" fontId="5" fillId="2" borderId="18" xfId="2" applyFont="1" applyFill="1" applyBorder="1" applyAlignment="1">
      <alignment horizontal="center" vertical="center" wrapText="1"/>
    </xf>
    <xf numFmtId="185" fontId="10" fillId="0" borderId="17" xfId="0" applyNumberFormat="1" applyFont="1" applyBorder="1" applyAlignment="1">
      <alignment horizontal="center" vertical="center"/>
    </xf>
    <xf numFmtId="185" fontId="10" fillId="0" borderId="21" xfId="0" applyNumberFormat="1" applyFont="1" applyBorder="1" applyAlignment="1">
      <alignment horizontal="center" vertical="center"/>
    </xf>
    <xf numFmtId="0" fontId="0" fillId="2" borderId="18" xfId="0" applyFont="1" applyFill="1" applyBorder="1" applyAlignment="1">
      <alignment horizontal="left" vertical="top" wrapText="1"/>
    </xf>
    <xf numFmtId="3" fontId="10" fillId="4" borderId="23" xfId="0" applyNumberFormat="1" applyFont="1" applyFill="1" applyBorder="1" applyAlignment="1">
      <alignment horizontal="left" vertical="top" wrapText="1"/>
    </xf>
    <xf numFmtId="0" fontId="5" fillId="2" borderId="18" xfId="0" applyFont="1" applyFill="1" applyBorder="1" applyAlignment="1">
      <alignment horizontal="center" vertical="center" wrapText="1"/>
    </xf>
    <xf numFmtId="185" fontId="10" fillId="4" borderId="17" xfId="0" applyNumberFormat="1" applyFont="1" applyFill="1" applyBorder="1" applyAlignment="1">
      <alignment horizontal="center" vertical="center"/>
    </xf>
    <xf numFmtId="185" fontId="10" fillId="4" borderId="21" xfId="0" applyNumberFormat="1" applyFont="1" applyFill="1" applyBorder="1" applyAlignment="1">
      <alignment horizontal="center" vertical="center"/>
    </xf>
    <xf numFmtId="0" fontId="5" fillId="2" borderId="18"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5" fillId="5" borderId="0" xfId="0" applyFont="1" applyFill="1" applyBorder="1" applyAlignment="1">
      <alignment vertical="center"/>
    </xf>
    <xf numFmtId="0" fontId="10" fillId="0" borderId="23" xfId="0" applyFont="1" applyBorder="1" applyAlignment="1">
      <alignment horizontal="center" vertical="center"/>
    </xf>
    <xf numFmtId="0" fontId="5" fillId="2" borderId="48" xfId="0" applyFont="1" applyFill="1" applyBorder="1" applyAlignment="1">
      <alignment horizontal="center" vertical="center"/>
    </xf>
    <xf numFmtId="0" fontId="5" fillId="2" borderId="76" xfId="0" applyFont="1" applyFill="1" applyBorder="1" applyAlignment="1">
      <alignment horizontal="center" vertical="center"/>
    </xf>
    <xf numFmtId="0" fontId="10" fillId="0" borderId="77" xfId="0" applyFont="1" applyBorder="1" applyAlignment="1">
      <alignment horizontal="center" vertical="center"/>
    </xf>
    <xf numFmtId="0" fontId="5" fillId="0" borderId="0" xfId="0" applyFont="1" applyAlignment="1">
      <alignment horizontal="left" vertical="center"/>
    </xf>
    <xf numFmtId="0" fontId="16" fillId="0" borderId="0" xfId="0" applyFont="1" applyAlignment="1">
      <alignment vertical="center"/>
    </xf>
    <xf numFmtId="0" fontId="9" fillId="0" borderId="0" xfId="0" applyFont="1" applyAlignment="1">
      <alignment vertical="center"/>
    </xf>
    <xf numFmtId="181" fontId="5" fillId="0" borderId="5" xfId="0" applyNumberFormat="1" applyFont="1" applyFill="1" applyBorder="1" applyAlignment="1">
      <alignment horizontal="center" vertical="center"/>
    </xf>
    <xf numFmtId="181" fontId="5" fillId="0" borderId="12" xfId="0" applyNumberFormat="1" applyFont="1" applyBorder="1" applyAlignment="1">
      <alignment horizontal="center" vertical="center"/>
    </xf>
    <xf numFmtId="181" fontId="5" fillId="0" borderId="0" xfId="0" applyNumberFormat="1" applyFont="1" applyAlignment="1">
      <alignment horizontal="left" vertical="center"/>
    </xf>
    <xf numFmtId="182" fontId="5" fillId="0" borderId="0" xfId="0" applyNumberFormat="1" applyFont="1"/>
    <xf numFmtId="181" fontId="5" fillId="0" borderId="0" xfId="0" applyNumberFormat="1" applyFont="1"/>
    <xf numFmtId="0" fontId="0" fillId="0" borderId="22"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5" fillId="0" borderId="49" xfId="0" applyFont="1" applyBorder="1" applyAlignment="1">
      <alignment horizontal="left" vertical="center" wrapText="1" shrinkToFit="1"/>
    </xf>
    <xf numFmtId="0" fontId="0" fillId="0" borderId="22"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5" fillId="0" borderId="49" xfId="0" applyFont="1" applyBorder="1" applyAlignment="1">
      <alignment horizontal="left" vertical="center" wrapText="1"/>
    </xf>
    <xf numFmtId="185" fontId="17" fillId="0" borderId="49" xfId="0" applyNumberFormat="1" applyFont="1" applyBorder="1" applyAlignment="1">
      <alignment vertical="center" shrinkToFit="1"/>
    </xf>
    <xf numFmtId="185" fontId="13" fillId="0" borderId="0" xfId="0" applyNumberFormat="1" applyFont="1" applyAlignment="1">
      <alignment vertical="center" shrinkToFit="1"/>
    </xf>
    <xf numFmtId="185" fontId="17" fillId="4" borderId="49" xfId="0" applyNumberFormat="1" applyFont="1" applyFill="1" applyBorder="1" applyAlignment="1">
      <alignment vertical="center" shrinkToFit="1"/>
    </xf>
    <xf numFmtId="185" fontId="13" fillId="4" borderId="0" xfId="0" applyNumberFormat="1" applyFont="1" applyFill="1" applyAlignment="1">
      <alignment vertical="center" shrinkToFit="1"/>
    </xf>
    <xf numFmtId="0" fontId="5" fillId="0" borderId="0" xfId="0" applyFont="1" applyAlignment="1">
      <alignment horizontal="right" vertical="center"/>
    </xf>
    <xf numFmtId="0" fontId="5" fillId="0" borderId="80" xfId="0" applyFont="1" applyBorder="1" applyAlignment="1">
      <alignment vertical="center" wrapText="1"/>
    </xf>
    <xf numFmtId="0" fontId="0" fillId="0" borderId="22" xfId="0" applyFont="1" applyFill="1" applyBorder="1" applyAlignment="1">
      <alignment horizontal="center" vertical="center" wrapText="1"/>
    </xf>
    <xf numFmtId="0" fontId="0" fillId="0" borderId="17" xfId="0" quotePrefix="1" applyFont="1" applyFill="1" applyBorder="1" applyAlignment="1">
      <alignment horizontal="center" vertical="center" wrapText="1"/>
    </xf>
    <xf numFmtId="0" fontId="0" fillId="0" borderId="21" xfId="0" applyFont="1" applyFill="1" applyBorder="1" applyAlignment="1">
      <alignment horizontal="center" vertical="center" wrapText="1"/>
    </xf>
    <xf numFmtId="0" fontId="5" fillId="0" borderId="81" xfId="0" applyFont="1" applyBorder="1" applyAlignment="1">
      <alignment horizontal="center" vertical="center" wrapText="1"/>
    </xf>
    <xf numFmtId="181" fontId="5" fillId="0" borderId="0" xfId="0" applyNumberFormat="1" applyFont="1" applyAlignment="1">
      <alignment vertical="center"/>
    </xf>
    <xf numFmtId="0" fontId="5" fillId="0" borderId="49" xfId="0" applyFont="1" applyBorder="1" applyAlignment="1">
      <alignment vertical="center" wrapText="1"/>
    </xf>
    <xf numFmtId="0" fontId="5" fillId="0" borderId="27" xfId="0" applyFont="1" applyBorder="1" applyAlignment="1">
      <alignment horizontal="center" vertical="center" wrapText="1"/>
    </xf>
    <xf numFmtId="0" fontId="0" fillId="0" borderId="7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5" fillId="0" borderId="82"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3" fillId="0" borderId="0" xfId="1" applyAlignment="1">
      <alignment horizontal="center" vertical="center"/>
    </xf>
    <xf numFmtId="0" fontId="3" fillId="0" borderId="0" xfId="1">
      <alignment vertical="center"/>
    </xf>
    <xf numFmtId="49" fontId="3" fillId="0" borderId="17" xfId="1" applyNumberFormat="1" applyBorder="1" applyAlignment="1">
      <alignment horizontal="center" vertical="center"/>
    </xf>
    <xf numFmtId="0" fontId="5" fillId="0" borderId="17" xfId="0" applyFont="1" applyFill="1" applyBorder="1" applyAlignment="1">
      <alignment horizontal="center" vertical="center" wrapText="1"/>
    </xf>
    <xf numFmtId="0" fontId="5" fillId="0" borderId="44" xfId="0" applyFont="1" applyFill="1" applyBorder="1" applyAlignment="1">
      <alignment horizontal="left" vertical="center"/>
    </xf>
    <xf numFmtId="0" fontId="0" fillId="0" borderId="17" xfId="0" applyNumberFormat="1" applyFont="1" applyFill="1" applyBorder="1" applyAlignment="1">
      <alignment horizontal="left" vertical="center" wrapText="1"/>
    </xf>
    <xf numFmtId="183" fontId="5" fillId="0" borderId="17" xfId="2" applyNumberFormat="1" applyFont="1" applyFill="1" applyBorder="1" applyAlignment="1">
      <alignment vertical="center" shrinkToFi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49" fontId="0" fillId="0" borderId="17" xfId="0" applyNumberFormat="1" applyFont="1" applyFill="1" applyBorder="1" applyAlignment="1">
      <alignmen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NumberFormat="1" applyFont="1" applyFill="1" applyBorder="1" applyAlignment="1">
      <alignment vertical="center" wrapText="1"/>
    </xf>
    <xf numFmtId="0" fontId="0" fillId="0" borderId="17" xfId="0" applyFont="1" applyFill="1" applyBorder="1" applyAlignment="1">
      <alignment horizontal="left" vertical="center" wrapText="1" shrinkToFit="1"/>
    </xf>
    <xf numFmtId="0" fontId="0" fillId="0" borderId="17" xfId="0" applyFont="1" applyFill="1" applyBorder="1" applyAlignment="1">
      <alignment vertical="center"/>
    </xf>
    <xf numFmtId="0" fontId="0" fillId="0" borderId="17" xfId="0" applyFont="1" applyFill="1" applyBorder="1" applyAlignment="1">
      <alignment horizontal="left" vertical="center"/>
    </xf>
    <xf numFmtId="0" fontId="0" fillId="0" borderId="68" xfId="0" applyFont="1" applyFill="1" applyBorder="1" applyAlignment="1">
      <alignment horizontal="left" vertical="center" wrapText="1"/>
    </xf>
    <xf numFmtId="0" fontId="0" fillId="0" borderId="68" xfId="0" applyFont="1" applyFill="1" applyBorder="1" applyAlignment="1">
      <alignment vertical="center"/>
    </xf>
    <xf numFmtId="0" fontId="5" fillId="0" borderId="41" xfId="0" applyNumberFormat="1" applyFont="1" applyFill="1" applyBorder="1" applyAlignment="1">
      <alignment horizontal="center" vertical="center" wrapText="1"/>
    </xf>
    <xf numFmtId="0" fontId="5" fillId="4" borderId="17" xfId="0" applyNumberFormat="1" applyFont="1" applyFill="1" applyBorder="1" applyAlignment="1">
      <alignment vertical="center" wrapText="1"/>
    </xf>
    <xf numFmtId="180" fontId="5" fillId="4" borderId="6" xfId="0" applyNumberFormat="1" applyFont="1" applyFill="1" applyBorder="1" applyAlignment="1">
      <alignment horizontal="center" vertical="center"/>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5" fillId="4" borderId="17" xfId="0" applyNumberFormat="1" applyFont="1" applyFill="1" applyBorder="1" applyAlignment="1">
      <alignment horizontal="center" vertical="center" wrapText="1"/>
    </xf>
    <xf numFmtId="38" fontId="5" fillId="0" borderId="17" xfId="2" applyFont="1" applyFill="1" applyBorder="1" applyAlignment="1">
      <alignment horizontal="right" vertical="center" shrinkToFit="1"/>
    </xf>
    <xf numFmtId="185" fontId="5" fillId="0" borderId="17" xfId="0" applyNumberFormat="1" applyFont="1" applyFill="1" applyBorder="1" applyAlignment="1">
      <alignment horizontal="right" vertical="center" shrinkToFit="1"/>
    </xf>
    <xf numFmtId="0" fontId="5" fillId="0" borderId="0" xfId="0" quotePrefix="1" applyFont="1" applyFill="1" applyAlignment="1">
      <alignment horizontal="right" vertical="center"/>
    </xf>
    <xf numFmtId="0" fontId="5" fillId="0" borderId="0" xfId="0" applyFont="1" applyFill="1" applyAlignment="1">
      <alignment vertical="center"/>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9"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5" fillId="0" borderId="17" xfId="0" applyNumberFormat="1" applyFont="1" applyFill="1" applyBorder="1" applyAlignment="1">
      <alignment vertical="center" wrapText="1" shrinkToFit="1"/>
    </xf>
    <xf numFmtId="177" fontId="5" fillId="0" borderId="17" xfId="0" applyNumberFormat="1"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178" fontId="5" fillId="0" borderId="17" xfId="0" applyNumberFormat="1" applyFont="1" applyFill="1" applyBorder="1" applyAlignment="1">
      <alignment vertical="center" wrapText="1" shrinkToFit="1"/>
    </xf>
    <xf numFmtId="0" fontId="5" fillId="0" borderId="44"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71" xfId="0" applyFont="1" applyFill="1" applyBorder="1" applyAlignment="1">
      <alignment horizontal="center" vertical="center"/>
    </xf>
    <xf numFmtId="178" fontId="5" fillId="0" borderId="17" xfId="0" applyNumberFormat="1" applyFont="1" applyFill="1" applyBorder="1" applyAlignment="1">
      <alignment horizontal="center" vertical="center" wrapText="1"/>
    </xf>
    <xf numFmtId="178" fontId="0" fillId="0" borderId="17" xfId="0" applyNumberFormat="1" applyFont="1" applyFill="1" applyBorder="1" applyAlignment="1">
      <alignment vertical="center" wrapText="1"/>
    </xf>
    <xf numFmtId="49" fontId="5" fillId="0" borderId="17" xfId="0" applyNumberFormat="1" applyFont="1" applyFill="1" applyBorder="1" applyAlignment="1">
      <alignment vertical="center" wrapText="1"/>
    </xf>
    <xf numFmtId="185" fontId="5" fillId="0" borderId="17" xfId="0" applyNumberFormat="1" applyFont="1" applyFill="1" applyBorder="1" applyAlignment="1">
      <alignment vertical="center" wrapText="1" shrinkToFi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10" fillId="0" borderId="17" xfId="0" applyFont="1" applyFill="1" applyBorder="1" applyAlignment="1">
      <alignment horizontal="center" vertical="center" wrapText="1"/>
    </xf>
    <xf numFmtId="3" fontId="25" fillId="0" borderId="17" xfId="3" applyNumberFormat="1" applyFont="1" applyFill="1" applyBorder="1" applyAlignment="1">
      <alignment horizontal="center" vertical="center" wrapText="1"/>
    </xf>
    <xf numFmtId="3" fontId="26" fillId="0" borderId="17" xfId="3" applyNumberFormat="1" applyFont="1" applyFill="1" applyBorder="1" applyAlignment="1">
      <alignment vertical="center" wrapText="1"/>
    </xf>
    <xf numFmtId="185" fontId="25" fillId="0" borderId="18" xfId="3" applyNumberFormat="1" applyFont="1" applyFill="1" applyBorder="1" applyAlignment="1">
      <alignment vertical="center" shrinkToFit="1"/>
    </xf>
    <xf numFmtId="0" fontId="25" fillId="0" borderId="17" xfId="3" applyNumberFormat="1" applyFont="1" applyFill="1" applyBorder="1" applyAlignment="1">
      <alignment horizontal="center" vertical="center" wrapText="1"/>
    </xf>
    <xf numFmtId="0" fontId="25" fillId="0" borderId="17" xfId="3" applyNumberFormat="1" applyFont="1" applyFill="1" applyBorder="1" applyAlignment="1">
      <alignment vertical="center" wrapText="1"/>
    </xf>
    <xf numFmtId="185" fontId="25" fillId="0" borderId="17" xfId="3" applyNumberFormat="1" applyFont="1" applyFill="1" applyBorder="1" applyAlignment="1">
      <alignment vertical="center" wrapText="1" shrinkToFit="1"/>
    </xf>
    <xf numFmtId="38" fontId="5" fillId="0" borderId="17" xfId="0" applyNumberFormat="1" applyFont="1" applyFill="1" applyBorder="1" applyAlignment="1">
      <alignment horizontal="center" vertical="center" shrinkToFit="1"/>
    </xf>
    <xf numFmtId="185" fontId="5" fillId="0" borderId="18" xfId="0" applyNumberFormat="1" applyFont="1" applyFill="1" applyBorder="1" applyAlignment="1">
      <alignment vertical="center" shrinkToFit="1"/>
    </xf>
    <xf numFmtId="0" fontId="5" fillId="0" borderId="17" xfId="0" applyNumberFormat="1" applyFont="1" applyFill="1" applyBorder="1" applyAlignment="1">
      <alignment horizontal="center" vertical="center" shrinkToFit="1"/>
    </xf>
    <xf numFmtId="3" fontId="5" fillId="0" borderId="17" xfId="0" applyNumberFormat="1" applyFont="1" applyFill="1" applyBorder="1" applyAlignment="1">
      <alignment horizontal="center" vertical="center" shrinkToFit="1"/>
    </xf>
    <xf numFmtId="49" fontId="5" fillId="0" borderId="17" xfId="0" applyNumberFormat="1" applyFont="1" applyFill="1" applyBorder="1" applyAlignment="1">
      <alignment vertical="center" wrapText="1" shrinkToFit="1"/>
    </xf>
    <xf numFmtId="3" fontId="5" fillId="0" borderId="17" xfId="0" applyNumberFormat="1" applyFont="1" applyFill="1" applyBorder="1" applyAlignment="1">
      <alignment horizontal="center" vertical="center" wrapText="1"/>
    </xf>
    <xf numFmtId="3" fontId="0" fillId="0" borderId="17" xfId="0" applyNumberFormat="1" applyFont="1" applyFill="1" applyBorder="1" applyAlignment="1">
      <alignmen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180" fontId="5" fillId="0" borderId="6" xfId="0" applyNumberFormat="1" applyFont="1" applyFill="1" applyBorder="1" applyAlignment="1">
      <alignment horizontal="center" vertical="center"/>
    </xf>
    <xf numFmtId="0" fontId="5" fillId="0" borderId="17" xfId="0" applyNumberFormat="1" applyFont="1" applyFill="1" applyBorder="1" applyAlignment="1">
      <alignment horizontal="left" vertical="center" wrapText="1"/>
    </xf>
    <xf numFmtId="3" fontId="5" fillId="0" borderId="20" xfId="0" applyNumberFormat="1" applyFont="1" applyFill="1" applyBorder="1" applyAlignment="1">
      <alignment horizontal="center" vertical="center" wrapText="1"/>
    </xf>
    <xf numFmtId="185" fontId="5" fillId="0" borderId="39" xfId="0" applyNumberFormat="1" applyFont="1" applyFill="1" applyBorder="1" applyAlignment="1">
      <alignment horizontal="right" vertical="center" shrinkToFit="1"/>
    </xf>
    <xf numFmtId="0" fontId="10" fillId="0" borderId="20" xfId="0" applyFont="1" applyFill="1" applyBorder="1" applyAlignment="1">
      <alignment vertical="center" wrapText="1"/>
    </xf>
    <xf numFmtId="0" fontId="5" fillId="0" borderId="68" xfId="0" applyFont="1" applyFill="1" applyBorder="1" applyAlignment="1">
      <alignment horizontal="center" vertical="center"/>
    </xf>
    <xf numFmtId="0" fontId="0" fillId="0" borderId="17" xfId="0" applyNumberFormat="1" applyFont="1" applyFill="1" applyBorder="1" applyAlignment="1">
      <alignment vertical="center" wrapText="1"/>
    </xf>
    <xf numFmtId="0" fontId="0" fillId="0" borderId="17" xfId="0" applyFont="1" applyFill="1" applyBorder="1" applyAlignment="1">
      <alignment horizontal="left" vertical="center"/>
    </xf>
    <xf numFmtId="0" fontId="0" fillId="0" borderId="68" xfId="0" applyFont="1" applyFill="1" applyBorder="1" applyAlignment="1">
      <alignment vertical="center"/>
    </xf>
    <xf numFmtId="0" fontId="0" fillId="0" borderId="0" xfId="0"/>
    <xf numFmtId="0" fontId="0" fillId="0" borderId="17" xfId="0" applyNumberFormat="1" applyFont="1" applyFill="1" applyBorder="1" applyAlignment="1">
      <alignment horizontal="left" vertical="center" wrapText="1"/>
    </xf>
    <xf numFmtId="181" fontId="5" fillId="0" borderId="6" xfId="0" applyNumberFormat="1" applyFont="1" applyFill="1" applyBorder="1" applyAlignment="1">
      <alignment horizontal="center" vertical="center"/>
    </xf>
    <xf numFmtId="0" fontId="0" fillId="0" borderId="17" xfId="0" applyFont="1" applyFill="1" applyBorder="1" applyAlignment="1">
      <alignment horizontal="left" vertical="center" wrapText="1" shrinkToFit="1"/>
    </xf>
    <xf numFmtId="0" fontId="0" fillId="0" borderId="17" xfId="0" applyFont="1" applyFill="1" applyBorder="1" applyAlignment="1">
      <alignment horizontal="center" vertical="center"/>
    </xf>
    <xf numFmtId="0" fontId="0" fillId="0" borderId="68" xfId="0" applyFont="1" applyFill="1" applyBorder="1" applyAlignment="1">
      <alignment horizontal="left" vertical="center" wrapText="1"/>
    </xf>
    <xf numFmtId="186" fontId="5" fillId="0" borderId="17" xfId="2" applyNumberFormat="1" applyFont="1" applyFill="1" applyBorder="1" applyAlignment="1">
      <alignment vertical="center" shrinkToFit="1"/>
    </xf>
    <xf numFmtId="38" fontId="5" fillId="0" borderId="33" xfId="2" applyFont="1" applyFill="1" applyBorder="1" applyAlignment="1">
      <alignment vertical="center" shrinkToFit="1"/>
    </xf>
    <xf numFmtId="38" fontId="5" fillId="0" borderId="18" xfId="2" applyFont="1" applyFill="1" applyBorder="1" applyAlignment="1">
      <alignment vertical="center" wrapText="1"/>
    </xf>
    <xf numFmtId="38" fontId="5" fillId="0" borderId="18" xfId="2" applyFont="1" applyFill="1" applyBorder="1" applyAlignment="1">
      <alignment vertical="center" shrinkToFit="1"/>
    </xf>
    <xf numFmtId="38" fontId="5" fillId="0" borderId="17" xfId="2" applyFont="1" applyFill="1" applyBorder="1" applyAlignment="1">
      <alignment vertical="center" shrinkToFit="1"/>
    </xf>
    <xf numFmtId="0" fontId="5" fillId="0" borderId="3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0" xfId="0" applyFont="1" applyBorder="1" applyAlignment="1">
      <alignment horizontal="center" vertical="center" wrapText="1"/>
    </xf>
    <xf numFmtId="181" fontId="0" fillId="0" borderId="32" xfId="0" applyNumberFormat="1" applyFont="1" applyFill="1" applyBorder="1" applyAlignment="1" applyProtection="1">
      <alignment vertical="center" wrapText="1"/>
      <protection locked="0"/>
    </xf>
    <xf numFmtId="179" fontId="0" fillId="0" borderId="75" xfId="0" applyNumberFormat="1" applyFont="1" applyFill="1" applyBorder="1" applyAlignment="1" applyProtection="1">
      <alignment vertical="center" wrapText="1"/>
      <protection locked="0"/>
    </xf>
    <xf numFmtId="0" fontId="5" fillId="0" borderId="0" xfId="0" applyFont="1" applyFill="1" applyBorder="1" applyAlignment="1">
      <alignment vertical="center" wrapText="1"/>
    </xf>
    <xf numFmtId="0" fontId="0" fillId="0" borderId="41" xfId="0" applyFont="1" applyFill="1" applyBorder="1" applyAlignment="1">
      <alignment horizontal="center" vertical="center" wrapText="1"/>
    </xf>
    <xf numFmtId="185" fontId="5" fillId="0" borderId="39" xfId="0" applyNumberFormat="1" applyFont="1" applyFill="1" applyBorder="1" applyAlignment="1">
      <alignment vertical="center" shrinkToFit="1"/>
    </xf>
    <xf numFmtId="0" fontId="5" fillId="0" borderId="33" xfId="0" applyFont="1" applyFill="1" applyBorder="1" applyAlignment="1">
      <alignment vertical="center" wrapText="1"/>
    </xf>
    <xf numFmtId="3" fontId="0" fillId="0" borderId="39"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185" fontId="5" fillId="0" borderId="17" xfId="0" applyNumberFormat="1" applyFont="1" applyFill="1" applyBorder="1" applyAlignment="1">
      <alignment vertical="center" shrinkToFit="1"/>
    </xf>
    <xf numFmtId="0" fontId="5" fillId="0" borderId="39" xfId="0" applyNumberFormat="1" applyFont="1" applyFill="1" applyBorder="1" applyAlignment="1">
      <alignment horizontal="left" vertical="center" wrapText="1"/>
    </xf>
    <xf numFmtId="3" fontId="0" fillId="0" borderId="17" xfId="0" applyNumberFormat="1" applyFont="1" applyFill="1" applyBorder="1" applyAlignment="1">
      <alignment horizontal="left" vertical="center" wrapText="1"/>
    </xf>
    <xf numFmtId="0" fontId="5" fillId="0" borderId="39" xfId="0" applyFont="1" applyFill="1" applyBorder="1" applyAlignment="1">
      <alignment vertical="center" wrapText="1"/>
    </xf>
    <xf numFmtId="38" fontId="5" fillId="0" borderId="39" xfId="2" applyFont="1" applyFill="1" applyBorder="1" applyAlignment="1">
      <alignment horizontal="right" vertical="center" wrapText="1"/>
    </xf>
    <xf numFmtId="0" fontId="0" fillId="0" borderId="39" xfId="0" applyFont="1" applyFill="1" applyBorder="1" applyAlignment="1">
      <alignment horizontal="left" vertical="top" wrapText="1"/>
    </xf>
    <xf numFmtId="0" fontId="5" fillId="0" borderId="39" xfId="0" applyFont="1" applyFill="1" applyBorder="1" applyAlignment="1">
      <alignment horizontal="left" vertical="center"/>
    </xf>
    <xf numFmtId="0" fontId="5" fillId="0" borderId="0" xfId="0" applyFont="1"/>
    <xf numFmtId="0" fontId="5" fillId="0" borderId="17" xfId="0" applyNumberFormat="1" applyFont="1" applyFill="1" applyBorder="1" applyAlignment="1">
      <alignment vertical="center" wrapText="1"/>
    </xf>
    <xf numFmtId="38" fontId="5" fillId="0" borderId="20" xfId="2" applyFont="1" applyFill="1" applyBorder="1" applyAlignment="1">
      <alignment vertical="center" shrinkToFit="1"/>
    </xf>
    <xf numFmtId="0" fontId="0" fillId="0" borderId="17" xfId="0" applyNumberFormat="1" applyFont="1" applyFill="1" applyBorder="1" applyAlignment="1">
      <alignment horizontal="center" vertical="center" wrapText="1"/>
    </xf>
    <xf numFmtId="0" fontId="5" fillId="0" borderId="44" xfId="0" applyNumberFormat="1" applyFont="1" applyFill="1" applyBorder="1" applyAlignment="1">
      <alignment horizontal="left" vertical="center" wrapText="1"/>
    </xf>
    <xf numFmtId="0" fontId="5" fillId="0" borderId="17" xfId="0" applyNumberFormat="1" applyFont="1" applyFill="1" applyBorder="1" applyAlignment="1">
      <alignment horizontal="center" vertical="center"/>
    </xf>
    <xf numFmtId="0" fontId="5" fillId="0" borderId="18" xfId="0" applyFont="1" applyFill="1" applyBorder="1" applyAlignment="1">
      <alignment vertical="center" wrapText="1"/>
    </xf>
    <xf numFmtId="0" fontId="5" fillId="0" borderId="18" xfId="0" applyFont="1" applyFill="1" applyBorder="1" applyAlignment="1">
      <alignment horizontal="center" vertical="center" wrapText="1"/>
    </xf>
    <xf numFmtId="181" fontId="0" fillId="0" borderId="18" xfId="0" applyNumberFormat="1" applyFont="1" applyFill="1" applyBorder="1" applyAlignment="1" applyProtection="1">
      <alignment vertical="center" wrapText="1"/>
      <protection locked="0"/>
    </xf>
    <xf numFmtId="179" fontId="0" fillId="0" borderId="46" xfId="0" applyNumberFormat="1" applyFont="1" applyFill="1" applyBorder="1" applyAlignment="1" applyProtection="1">
      <alignment vertical="center" wrapText="1"/>
      <protection locked="0"/>
    </xf>
    <xf numFmtId="185" fontId="5" fillId="0" borderId="20" xfId="0" applyNumberFormat="1" applyFont="1" applyFill="1" applyBorder="1" applyAlignment="1">
      <alignment vertical="center" shrinkToFit="1"/>
    </xf>
    <xf numFmtId="0" fontId="10" fillId="0" borderId="39" xfId="0" applyFont="1" applyFill="1" applyBorder="1" applyAlignment="1">
      <alignment horizontal="center" vertical="center" wrapText="1"/>
    </xf>
    <xf numFmtId="0" fontId="5" fillId="0" borderId="39" xfId="0" applyFont="1" applyFill="1" applyBorder="1" applyAlignment="1">
      <alignment horizontal="center" vertical="center"/>
    </xf>
    <xf numFmtId="0" fontId="0" fillId="0" borderId="17" xfId="0" applyFont="1" applyFill="1" applyBorder="1" applyAlignment="1">
      <alignment vertical="center"/>
    </xf>
    <xf numFmtId="0" fontId="25" fillId="0" borderId="17" xfId="0" applyNumberFormat="1" applyFont="1" applyFill="1" applyBorder="1" applyAlignment="1">
      <alignment horizontal="left" vertical="center" wrapText="1"/>
    </xf>
    <xf numFmtId="0" fontId="25" fillId="0" borderId="17" xfId="0" applyNumberFormat="1" applyFont="1" applyFill="1" applyBorder="1" applyAlignment="1">
      <alignment vertical="center" wrapText="1"/>
    </xf>
    <xf numFmtId="38" fontId="5" fillId="0" borderId="18" xfId="2" applyNumberFormat="1" applyFont="1" applyFill="1" applyBorder="1" applyAlignment="1">
      <alignment vertical="center" shrinkToFit="1"/>
    </xf>
    <xf numFmtId="38" fontId="5" fillId="0" borderId="17" xfId="2" applyNumberFormat="1" applyFont="1" applyFill="1" applyBorder="1" applyAlignment="1">
      <alignment vertical="center" shrinkToFit="1"/>
    </xf>
    <xf numFmtId="0" fontId="25" fillId="0" borderId="17" xfId="0" applyFont="1" applyFill="1" applyBorder="1" applyAlignment="1">
      <alignment horizontal="left" vertical="center" wrapText="1" shrinkToFit="1"/>
    </xf>
    <xf numFmtId="0" fontId="36" fillId="0" borderId="17" xfId="0" applyFont="1" applyFill="1" applyBorder="1" applyAlignment="1">
      <alignment vertical="center" wrapText="1"/>
    </xf>
    <xf numFmtId="38" fontId="0" fillId="0" borderId="17" xfId="0" applyNumberFormat="1" applyFont="1" applyFill="1" applyBorder="1" applyAlignment="1">
      <alignment horizontal="right" vertical="center" shrinkToFit="1"/>
    </xf>
    <xf numFmtId="0" fontId="36" fillId="0" borderId="17" xfId="0" applyFont="1" applyFill="1" applyBorder="1" applyAlignment="1">
      <alignment horizontal="left" vertical="center" wrapText="1"/>
    </xf>
    <xf numFmtId="3" fontId="36" fillId="0" borderId="17" xfId="0" applyNumberFormat="1" applyFont="1" applyFill="1" applyBorder="1" applyAlignment="1">
      <alignment horizontal="center" vertical="center" wrapText="1"/>
    </xf>
    <xf numFmtId="3" fontId="36" fillId="0" borderId="17" xfId="0" applyNumberFormat="1" applyFont="1" applyFill="1" applyBorder="1" applyAlignment="1">
      <alignment vertical="center" wrapText="1"/>
    </xf>
    <xf numFmtId="185" fontId="36" fillId="0" borderId="18" xfId="0" applyNumberFormat="1" applyFont="1" applyFill="1" applyBorder="1" applyAlignment="1">
      <alignment vertical="center" shrinkToFit="1"/>
    </xf>
    <xf numFmtId="0" fontId="36" fillId="0" borderId="17" xfId="0" applyFont="1" applyFill="1" applyBorder="1" applyAlignment="1">
      <alignment horizontal="center" vertical="center" wrapText="1"/>
    </xf>
    <xf numFmtId="0" fontId="36" fillId="0" borderId="39" xfId="0" applyFont="1" applyFill="1" applyBorder="1" applyAlignment="1">
      <alignment vertical="center" wrapText="1"/>
    </xf>
    <xf numFmtId="181" fontId="36" fillId="0" borderId="18" xfId="0" applyNumberFormat="1" applyFont="1" applyFill="1" applyBorder="1" applyAlignment="1" applyProtection="1">
      <alignment vertical="center" wrapText="1"/>
      <protection locked="0"/>
    </xf>
    <xf numFmtId="179" fontId="36" fillId="0" borderId="46" xfId="0" applyNumberFormat="1" applyFont="1" applyFill="1" applyBorder="1" applyAlignment="1" applyProtection="1">
      <alignment vertical="center" wrapText="1"/>
      <protection locked="0"/>
    </xf>
    <xf numFmtId="0" fontId="0" fillId="0" borderId="33" xfId="0" applyFont="1" applyFill="1" applyBorder="1" applyAlignment="1">
      <alignment vertical="center" wrapText="1"/>
    </xf>
    <xf numFmtId="0" fontId="0" fillId="0" borderId="33" xfId="0" applyFont="1" applyFill="1" applyBorder="1" applyAlignment="1">
      <alignment horizontal="center" vertical="center" wrapText="1"/>
    </xf>
    <xf numFmtId="0" fontId="36" fillId="0" borderId="33" xfId="0" applyFont="1" applyFill="1" applyBorder="1" applyAlignment="1">
      <alignment vertical="center" wrapText="1"/>
    </xf>
    <xf numFmtId="0" fontId="36" fillId="0" borderId="33" xfId="0" applyFont="1" applyFill="1" applyBorder="1" applyAlignment="1">
      <alignment horizontal="center" vertical="center" wrapText="1"/>
    </xf>
    <xf numFmtId="0" fontId="12" fillId="0" borderId="20" xfId="0" applyFont="1" applyFill="1" applyBorder="1" applyAlignment="1">
      <alignment vertical="center" wrapText="1"/>
    </xf>
    <xf numFmtId="0" fontId="12" fillId="0" borderId="17" xfId="0" applyFont="1" applyFill="1" applyBorder="1" applyAlignment="1">
      <alignment horizontal="center" vertical="center" wrapText="1"/>
    </xf>
    <xf numFmtId="180" fontId="25" fillId="0" borderId="6" xfId="0" applyNumberFormat="1" applyFont="1" applyFill="1" applyBorder="1" applyAlignment="1">
      <alignment horizontal="center" vertical="center"/>
    </xf>
    <xf numFmtId="185" fontId="25" fillId="0" borderId="17" xfId="0" applyNumberFormat="1" applyFont="1" applyFill="1" applyBorder="1" applyAlignment="1">
      <alignment vertical="center" wrapText="1" shrinkToFit="1"/>
    </xf>
    <xf numFmtId="41" fontId="5" fillId="0" borderId="17" xfId="2" applyNumberFormat="1" applyFont="1" applyFill="1" applyBorder="1" applyAlignment="1">
      <alignment vertical="center" shrinkToFit="1"/>
    </xf>
    <xf numFmtId="0" fontId="25" fillId="0" borderId="20" xfId="0" applyNumberFormat="1" applyFont="1" applyFill="1" applyBorder="1" applyAlignment="1">
      <alignment horizontal="left" vertical="center" wrapText="1"/>
    </xf>
    <xf numFmtId="0" fontId="25" fillId="0" borderId="20" xfId="0" applyNumberFormat="1" applyFont="1" applyFill="1" applyBorder="1" applyAlignment="1">
      <alignment vertical="center" wrapText="1"/>
    </xf>
    <xf numFmtId="3" fontId="0" fillId="0" borderId="17" xfId="0" applyNumberFormat="1" applyFont="1" applyFill="1" applyBorder="1" applyAlignment="1">
      <alignment horizontal="center" vertical="center" wrapText="1"/>
    </xf>
    <xf numFmtId="185" fontId="36" fillId="0" borderId="17" xfId="0" applyNumberFormat="1" applyFont="1" applyFill="1" applyBorder="1" applyAlignment="1">
      <alignment horizontal="right" vertical="center" shrinkToFit="1"/>
    </xf>
    <xf numFmtId="0" fontId="36" fillId="0" borderId="17" xfId="0" applyFont="1" applyFill="1" applyBorder="1" applyAlignment="1">
      <alignment horizontal="center" vertical="center"/>
    </xf>
    <xf numFmtId="0" fontId="36" fillId="0" borderId="68" xfId="0" applyFont="1" applyFill="1" applyBorder="1" applyAlignment="1">
      <alignment horizontal="center" vertical="center"/>
    </xf>
    <xf numFmtId="0" fontId="0" fillId="0" borderId="17" xfId="0" applyFont="1" applyFill="1" applyBorder="1" applyAlignment="1">
      <alignment horizontal="left" vertical="center" wrapText="1"/>
    </xf>
    <xf numFmtId="0" fontId="5" fillId="0" borderId="0" xfId="0" applyFont="1" applyFill="1"/>
    <xf numFmtId="0" fontId="25" fillId="0" borderId="17" xfId="0" applyFont="1" applyFill="1" applyBorder="1" applyAlignment="1">
      <alignment horizontal="center" vertical="center"/>
    </xf>
    <xf numFmtId="0" fontId="33" fillId="0" borderId="17" xfId="0" applyFont="1" applyFill="1" applyBorder="1" applyAlignment="1">
      <alignment horizontal="center" vertical="center" wrapText="1"/>
    </xf>
    <xf numFmtId="176" fontId="5" fillId="0" borderId="20" xfId="2" applyNumberFormat="1" applyFont="1" applyFill="1" applyBorder="1" applyAlignment="1">
      <alignment horizontal="right" vertical="center" shrinkToFit="1"/>
    </xf>
    <xf numFmtId="0" fontId="25" fillId="0" borderId="17" xfId="3" applyNumberFormat="1" applyFont="1" applyFill="1" applyBorder="1" applyAlignment="1">
      <alignment horizontal="left" vertical="center" wrapText="1"/>
    </xf>
    <xf numFmtId="38" fontId="25" fillId="0" borderId="17" xfId="5" applyFont="1" applyFill="1" applyBorder="1" applyAlignment="1">
      <alignment vertical="center" shrinkToFit="1"/>
    </xf>
    <xf numFmtId="0" fontId="25" fillId="0" borderId="39" xfId="0" applyFont="1" applyFill="1" applyBorder="1" applyAlignment="1">
      <alignment vertical="center" wrapText="1"/>
    </xf>
    <xf numFmtId="0" fontId="25" fillId="0" borderId="33" xfId="0" applyFont="1" applyFill="1" applyBorder="1" applyAlignment="1">
      <alignment vertical="center" wrapText="1"/>
    </xf>
    <xf numFmtId="0" fontId="25" fillId="0" borderId="39" xfId="0" applyNumberFormat="1" applyFont="1" applyFill="1" applyBorder="1" applyAlignment="1">
      <alignment horizontal="left" vertical="center" wrapText="1"/>
    </xf>
    <xf numFmtId="3" fontId="25" fillId="0" borderId="17" xfId="0" applyNumberFormat="1" applyFont="1" applyFill="1" applyBorder="1" applyAlignment="1">
      <alignment horizontal="center" vertical="center" shrinkToFit="1"/>
    </xf>
    <xf numFmtId="0" fontId="25" fillId="0" borderId="39" xfId="3" applyNumberFormat="1" applyFont="1" applyFill="1" applyBorder="1" applyAlignment="1">
      <alignment horizontal="left" vertical="center" wrapText="1"/>
    </xf>
    <xf numFmtId="0" fontId="25" fillId="0" borderId="39" xfId="3" applyNumberFormat="1" applyFont="1" applyFill="1" applyBorder="1" applyAlignment="1">
      <alignment horizontal="center" vertical="center" wrapText="1"/>
    </xf>
    <xf numFmtId="0" fontId="25" fillId="0" borderId="17" xfId="3" applyFont="1" applyFill="1" applyBorder="1" applyAlignment="1">
      <alignment horizontal="center" vertical="center" wrapText="1"/>
    </xf>
    <xf numFmtId="0" fontId="25" fillId="0" borderId="39" xfId="3" applyFont="1" applyFill="1" applyBorder="1" applyAlignment="1">
      <alignment vertical="center" wrapText="1"/>
    </xf>
    <xf numFmtId="0" fontId="25" fillId="0" borderId="18" xfId="3" applyFont="1" applyFill="1" applyBorder="1" applyAlignment="1">
      <alignment vertical="center" wrapText="1"/>
    </xf>
    <xf numFmtId="0" fontId="25" fillId="0" borderId="18" xfId="3" applyFont="1" applyFill="1" applyBorder="1" applyAlignment="1">
      <alignment horizontal="center" vertical="center" wrapText="1"/>
    </xf>
    <xf numFmtId="181" fontId="26" fillId="0" borderId="18" xfId="3" applyNumberFormat="1" applyFont="1" applyFill="1" applyBorder="1" applyAlignment="1" applyProtection="1">
      <alignment vertical="center" wrapText="1"/>
      <protection locked="0"/>
    </xf>
    <xf numFmtId="179" fontId="26" fillId="0" borderId="46" xfId="3" applyNumberFormat="1" applyFont="1" applyFill="1" applyBorder="1" applyAlignment="1" applyProtection="1">
      <alignment vertical="center" wrapText="1"/>
      <protection locked="0"/>
    </xf>
    <xf numFmtId="0" fontId="33" fillId="0" borderId="17" xfId="3" applyFont="1" applyFill="1" applyBorder="1" applyAlignment="1">
      <alignment vertical="center" wrapText="1"/>
    </xf>
    <xf numFmtId="0" fontId="33" fillId="0" borderId="17" xfId="3" applyFont="1" applyFill="1" applyBorder="1" applyAlignment="1">
      <alignment horizontal="center" vertical="center" wrapText="1"/>
    </xf>
    <xf numFmtId="0" fontId="25" fillId="0" borderId="17" xfId="3" applyFont="1" applyFill="1" applyBorder="1" applyAlignment="1">
      <alignment horizontal="center" vertical="center"/>
    </xf>
    <xf numFmtId="0" fontId="25" fillId="0" borderId="68" xfId="3" applyFont="1" applyFill="1" applyBorder="1" applyAlignment="1">
      <alignment horizontal="center" vertical="center"/>
    </xf>
    <xf numFmtId="178" fontId="5" fillId="0" borderId="17" xfId="2" applyNumberFormat="1" applyFont="1" applyFill="1" applyBorder="1" applyAlignment="1">
      <alignment vertical="center" shrinkToFit="1"/>
    </xf>
    <xf numFmtId="0" fontId="25" fillId="0" borderId="44" xfId="0" applyNumberFormat="1" applyFont="1" applyFill="1" applyBorder="1" applyAlignment="1">
      <alignment horizontal="left" vertical="center" wrapText="1"/>
    </xf>
    <xf numFmtId="0" fontId="25" fillId="0" borderId="44" xfId="0" applyNumberFormat="1" applyFont="1" applyFill="1" applyBorder="1" applyAlignment="1">
      <alignment horizontal="center" vertical="center" wrapText="1"/>
    </xf>
    <xf numFmtId="0" fontId="35" fillId="0" borderId="17" xfId="3" applyNumberFormat="1" applyFont="1" applyFill="1" applyBorder="1" applyAlignment="1">
      <alignment horizontal="left" vertical="center" wrapText="1" shrinkToFit="1"/>
    </xf>
    <xf numFmtId="0" fontId="35" fillId="0" borderId="17" xfId="3" applyNumberFormat="1" applyFont="1" applyFill="1" applyBorder="1" applyAlignment="1">
      <alignment horizontal="left" vertical="center" wrapText="1"/>
    </xf>
    <xf numFmtId="0" fontId="35" fillId="0" borderId="17" xfId="3" applyFont="1" applyFill="1" applyBorder="1" applyAlignment="1">
      <alignment horizontal="left" vertical="center" wrapText="1"/>
    </xf>
    <xf numFmtId="0" fontId="35" fillId="0" borderId="17" xfId="3" applyNumberFormat="1" applyFont="1" applyFill="1" applyBorder="1" applyAlignment="1">
      <alignment horizontal="center" vertical="center" wrapText="1"/>
    </xf>
    <xf numFmtId="0" fontId="35" fillId="0" borderId="68" xfId="3" applyNumberFormat="1" applyFont="1" applyFill="1" applyBorder="1" applyAlignment="1">
      <alignment horizontal="left" vertical="center" wrapText="1"/>
    </xf>
    <xf numFmtId="38" fontId="5" fillId="0" borderId="17" xfId="2" applyFont="1" applyFill="1" applyBorder="1" applyAlignment="1">
      <alignment horizontal="right" vertical="center" wrapText="1"/>
    </xf>
    <xf numFmtId="38" fontId="5" fillId="0" borderId="39" xfId="2" applyNumberFormat="1" applyFont="1" applyFill="1" applyBorder="1" applyAlignment="1">
      <alignment vertical="center" shrinkToFit="1"/>
    </xf>
    <xf numFmtId="0" fontId="0" fillId="0" borderId="17" xfId="0" applyFont="1" applyFill="1" applyBorder="1" applyAlignment="1">
      <alignment horizontal="center" vertical="center" wrapText="1"/>
    </xf>
    <xf numFmtId="0" fontId="5" fillId="0" borderId="17" xfId="0" applyFont="1" applyFill="1" applyBorder="1" applyAlignment="1">
      <alignment horizontal="center" vertical="center"/>
    </xf>
    <xf numFmtId="0" fontId="10" fillId="0" borderId="18" xfId="0" applyFont="1" applyFill="1" applyBorder="1" applyAlignment="1">
      <alignment horizontal="center" vertical="center" wrapText="1"/>
    </xf>
    <xf numFmtId="0" fontId="5" fillId="0" borderId="20" xfId="0" applyNumberFormat="1" applyFont="1" applyFill="1" applyBorder="1" applyAlignment="1">
      <alignment vertical="center" wrapText="1"/>
    </xf>
    <xf numFmtId="176" fontId="5" fillId="0" borderId="20" xfId="2" applyNumberFormat="1" applyFont="1" applyFill="1" applyBorder="1" applyAlignment="1">
      <alignment vertical="center" shrinkToFit="1"/>
    </xf>
    <xf numFmtId="3" fontId="0" fillId="0" borderId="20" xfId="0" applyNumberFormat="1" applyFont="1" applyFill="1" applyBorder="1" applyAlignment="1">
      <alignment horizontal="left" vertical="center" wrapText="1"/>
    </xf>
    <xf numFmtId="0" fontId="5" fillId="0" borderId="44" xfId="0" applyNumberFormat="1" applyFont="1" applyFill="1" applyBorder="1" applyAlignment="1">
      <alignment horizontal="center" vertical="center" wrapText="1"/>
    </xf>
    <xf numFmtId="0" fontId="5" fillId="0" borderId="29" xfId="0" applyFont="1" applyFill="1" applyBorder="1" applyAlignment="1">
      <alignment horizontal="center" vertical="center" wrapText="1"/>
    </xf>
    <xf numFmtId="0" fontId="0" fillId="0" borderId="17" xfId="0" applyFont="1" applyFill="1" applyBorder="1" applyAlignment="1">
      <alignment horizontal="left" vertical="top" wrapText="1"/>
    </xf>
    <xf numFmtId="0" fontId="5" fillId="0" borderId="46" xfId="0" applyNumberFormat="1" applyFont="1" applyFill="1" applyBorder="1" applyAlignment="1">
      <alignment horizontal="center" vertical="center"/>
    </xf>
    <xf numFmtId="0" fontId="5" fillId="0" borderId="46" xfId="0" applyFont="1" applyFill="1" applyBorder="1" applyAlignment="1">
      <alignment horizontal="center" vertical="center"/>
    </xf>
    <xf numFmtId="3" fontId="36" fillId="0" borderId="17" xfId="0" applyNumberFormat="1" applyFont="1" applyFill="1" applyBorder="1" applyAlignment="1">
      <alignment horizontal="left" vertical="center" wrapText="1"/>
    </xf>
    <xf numFmtId="38" fontId="5" fillId="0" borderId="20" xfId="2" applyNumberFormat="1" applyFont="1" applyFill="1" applyBorder="1" applyAlignment="1">
      <alignment vertical="center" shrinkToFit="1"/>
    </xf>
    <xf numFmtId="0" fontId="25" fillId="4" borderId="17" xfId="0" applyNumberFormat="1" applyFont="1" applyFill="1" applyBorder="1" applyAlignment="1">
      <alignment horizontal="center" vertical="center" wrapText="1"/>
    </xf>
    <xf numFmtId="0" fontId="25" fillId="0" borderId="39" xfId="0" applyNumberFormat="1" applyFont="1" applyFill="1" applyBorder="1" applyAlignment="1">
      <alignment horizontal="center" vertical="center" wrapText="1"/>
    </xf>
    <xf numFmtId="0" fontId="26" fillId="0" borderId="17"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25" fillId="0" borderId="17" xfId="0" applyNumberFormat="1" applyFont="1" applyFill="1" applyBorder="1" applyAlignment="1">
      <alignment horizontal="center" vertical="center" wrapText="1"/>
    </xf>
    <xf numFmtId="0" fontId="5" fillId="0" borderId="3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10" fillId="0" borderId="33" xfId="0" applyFont="1" applyFill="1" applyBorder="1" applyAlignment="1">
      <alignment horizontal="center" vertical="center" wrapText="1"/>
    </xf>
    <xf numFmtId="181" fontId="0" fillId="0" borderId="33" xfId="0" applyNumberFormat="1" applyFont="1" applyFill="1" applyBorder="1" applyAlignment="1" applyProtection="1">
      <alignment vertical="center" wrapText="1"/>
      <protection locked="0"/>
    </xf>
    <xf numFmtId="179" fontId="0" fillId="0" borderId="53" xfId="0" applyNumberFormat="1" applyFont="1" applyFill="1" applyBorder="1" applyAlignment="1" applyProtection="1">
      <alignment vertical="center" wrapText="1"/>
      <protection locked="0"/>
    </xf>
    <xf numFmtId="0" fontId="5" fillId="0" borderId="33" xfId="0" applyNumberFormat="1" applyFont="1" applyFill="1" applyBorder="1" applyAlignment="1">
      <alignment vertical="center" wrapText="1"/>
    </xf>
    <xf numFmtId="38" fontId="5" fillId="0" borderId="17" xfId="2" applyNumberFormat="1" applyFont="1" applyFill="1" applyBorder="1" applyAlignment="1">
      <alignment horizontal="right" vertical="center" wrapText="1"/>
    </xf>
    <xf numFmtId="180" fontId="25" fillId="4" borderId="6" xfId="0" applyNumberFormat="1" applyFont="1" applyFill="1" applyBorder="1" applyAlignment="1">
      <alignment horizontal="center" vertical="center"/>
    </xf>
    <xf numFmtId="0" fontId="25" fillId="2" borderId="18" xfId="0" applyNumberFormat="1" applyFont="1" applyFill="1" applyBorder="1" applyAlignment="1">
      <alignment horizontal="left" vertical="center"/>
    </xf>
    <xf numFmtId="180" fontId="5" fillId="0" borderId="6" xfId="0" applyNumberFormat="1" applyFont="1" applyFill="1" applyBorder="1" applyAlignment="1">
      <alignment horizontal="center" vertical="center" wrapText="1"/>
    </xf>
    <xf numFmtId="180" fontId="36" fillId="0" borderId="6" xfId="0" applyNumberFormat="1" applyFont="1" applyFill="1" applyBorder="1" applyAlignment="1">
      <alignment horizontal="center" vertical="center"/>
    </xf>
    <xf numFmtId="176" fontId="5" fillId="0" borderId="17" xfId="2" applyNumberFormat="1" applyFont="1" applyFill="1" applyBorder="1" applyAlignment="1">
      <alignment vertical="center" wrapText="1" shrinkToFit="1"/>
    </xf>
    <xf numFmtId="0" fontId="25" fillId="0" borderId="20" xfId="0" applyNumberFormat="1" applyFont="1" applyFill="1" applyBorder="1" applyAlignment="1">
      <alignment vertical="center" wrapText="1" shrinkToFit="1"/>
    </xf>
    <xf numFmtId="3" fontId="26" fillId="0" borderId="20" xfId="0" applyNumberFormat="1" applyFont="1" applyFill="1" applyBorder="1" applyAlignment="1">
      <alignment vertical="center" wrapText="1"/>
    </xf>
    <xf numFmtId="0" fontId="5" fillId="0" borderId="20" xfId="0" applyNumberFormat="1" applyFont="1" applyFill="1" applyBorder="1" applyAlignment="1">
      <alignment vertical="center" wrapText="1" shrinkToFit="1"/>
    </xf>
    <xf numFmtId="3" fontId="0" fillId="0" borderId="20" xfId="0" applyNumberFormat="1" applyFont="1" applyFill="1" applyBorder="1" applyAlignment="1">
      <alignment vertical="center" wrapText="1"/>
    </xf>
    <xf numFmtId="185" fontId="5" fillId="2" borderId="17" xfId="0" applyNumberFormat="1" applyFont="1" applyFill="1" applyBorder="1" applyAlignment="1">
      <alignment vertical="center" wrapText="1" shrinkToFit="1"/>
    </xf>
    <xf numFmtId="185" fontId="36" fillId="0" borderId="17" xfId="0" applyNumberFormat="1" applyFont="1" applyFill="1" applyBorder="1" applyAlignment="1">
      <alignment vertical="center" wrapText="1" shrinkToFit="1"/>
    </xf>
    <xf numFmtId="185" fontId="10" fillId="4" borderId="23" xfId="0" applyNumberFormat="1" applyFont="1" applyFill="1" applyBorder="1" applyAlignment="1">
      <alignment vertical="center" wrapText="1" shrinkToFit="1"/>
    </xf>
    <xf numFmtId="185" fontId="10" fillId="4" borderId="38" xfId="0" applyNumberFormat="1" applyFont="1" applyFill="1" applyBorder="1" applyAlignment="1">
      <alignment vertical="center" wrapText="1" shrinkToFit="1"/>
    </xf>
    <xf numFmtId="185" fontId="10" fillId="4" borderId="39" xfId="0" applyNumberFormat="1" applyFont="1" applyFill="1" applyBorder="1" applyAlignment="1">
      <alignment vertical="center" wrapText="1" shrinkToFit="1"/>
    </xf>
    <xf numFmtId="185" fontId="10" fillId="4" borderId="40" xfId="0" applyNumberFormat="1" applyFont="1" applyFill="1" applyBorder="1" applyAlignment="1">
      <alignment vertical="center" wrapText="1" shrinkToFit="1"/>
    </xf>
    <xf numFmtId="185" fontId="10" fillId="4" borderId="41" xfId="0" applyNumberFormat="1" applyFont="1" applyFill="1" applyBorder="1" applyAlignment="1">
      <alignment vertical="center" wrapText="1" shrinkToFit="1"/>
    </xf>
    <xf numFmtId="185" fontId="5" fillId="4" borderId="0" xfId="0" applyNumberFormat="1" applyFont="1" applyFill="1" applyBorder="1" applyAlignment="1">
      <alignment vertical="center" wrapText="1" shrinkToFit="1"/>
    </xf>
    <xf numFmtId="3" fontId="26" fillId="0" borderId="17" xfId="0" applyNumberFormat="1" applyFont="1" applyFill="1" applyBorder="1" applyAlignment="1">
      <alignment vertical="center" wrapText="1"/>
    </xf>
    <xf numFmtId="181" fontId="5" fillId="0" borderId="86" xfId="0" applyNumberFormat="1" applyFont="1" applyFill="1" applyBorder="1" applyAlignment="1">
      <alignment horizontal="center" vertical="center" wrapText="1"/>
    </xf>
    <xf numFmtId="0" fontId="5" fillId="0" borderId="39" xfId="0" applyNumberFormat="1" applyFont="1" applyFill="1" applyBorder="1" applyAlignment="1">
      <alignment vertical="center" wrapText="1"/>
    </xf>
    <xf numFmtId="185" fontId="25" fillId="4" borderId="18" xfId="0" applyNumberFormat="1" applyFont="1" applyFill="1" applyBorder="1" applyAlignment="1">
      <alignment vertical="center" shrinkToFit="1"/>
    </xf>
    <xf numFmtId="38" fontId="5" fillId="0" borderId="39" xfId="2" applyFont="1" applyFill="1" applyBorder="1" applyAlignment="1">
      <alignment vertical="center" shrinkToFit="1"/>
    </xf>
    <xf numFmtId="185" fontId="5" fillId="0" borderId="18" xfId="0" applyNumberFormat="1" applyFont="1" applyFill="1" applyBorder="1" applyAlignment="1">
      <alignment horizontal="right" vertical="center" shrinkToFit="1"/>
    </xf>
    <xf numFmtId="0" fontId="5" fillId="0" borderId="46" xfId="0" applyNumberFormat="1" applyFont="1" applyFill="1" applyBorder="1" applyAlignment="1">
      <alignment horizontal="center" vertical="center" wrapText="1"/>
    </xf>
    <xf numFmtId="0" fontId="5" fillId="0" borderId="18" xfId="0" applyNumberFormat="1" applyFont="1" applyFill="1" applyBorder="1" applyAlignment="1">
      <alignment horizontal="left" vertical="center" wrapText="1"/>
    </xf>
    <xf numFmtId="185" fontId="36" fillId="0" borderId="18" xfId="0" applyNumberFormat="1" applyFont="1" applyFill="1" applyBorder="1" applyAlignment="1">
      <alignment horizontal="right" vertical="center" shrinkToFit="1"/>
    </xf>
    <xf numFmtId="0" fontId="36" fillId="0" borderId="18" xfId="0" applyFont="1" applyFill="1" applyBorder="1" applyAlignment="1">
      <alignment horizontal="left" vertical="center" wrapText="1"/>
    </xf>
    <xf numFmtId="185" fontId="5" fillId="0" borderId="19" xfId="0" applyNumberFormat="1" applyFont="1" applyFill="1" applyBorder="1" applyAlignment="1">
      <alignment vertical="center" shrinkToFit="1"/>
    </xf>
    <xf numFmtId="0" fontId="5" fillId="0" borderId="32" xfId="0" applyNumberFormat="1" applyFont="1" applyFill="1" applyBorder="1" applyAlignment="1">
      <alignment horizontal="left" vertical="center" wrapText="1"/>
    </xf>
    <xf numFmtId="0" fontId="36" fillId="0" borderId="33" xfId="0" applyFont="1" applyFill="1" applyBorder="1" applyAlignment="1">
      <alignment horizontal="left" vertical="center" wrapText="1"/>
    </xf>
    <xf numFmtId="0" fontId="5" fillId="0" borderId="39" xfId="0" applyNumberFormat="1" applyFont="1" applyFill="1" applyBorder="1" applyAlignment="1">
      <alignment horizontal="right" vertical="center" wrapText="1"/>
    </xf>
    <xf numFmtId="0" fontId="5" fillId="0" borderId="39" xfId="0" applyFont="1" applyFill="1" applyBorder="1" applyAlignment="1">
      <alignment horizontal="left" vertical="center" wrapText="1"/>
    </xf>
    <xf numFmtId="38" fontId="5" fillId="0" borderId="18" xfId="2" applyFont="1" applyFill="1" applyBorder="1" applyAlignment="1">
      <alignment horizontal="right" vertical="center" shrinkToFit="1"/>
    </xf>
    <xf numFmtId="49" fontId="5" fillId="0" borderId="17" xfId="0" applyNumberFormat="1" applyFont="1" applyFill="1" applyBorder="1" applyAlignment="1">
      <alignment horizontal="left" vertical="center" wrapText="1" shrinkToFit="1"/>
    </xf>
    <xf numFmtId="0" fontId="5" fillId="4" borderId="17" xfId="0" applyNumberFormat="1" applyFont="1" applyFill="1" applyBorder="1" applyAlignment="1">
      <alignment vertical="center" wrapText="1" shrinkToFit="1"/>
    </xf>
    <xf numFmtId="0" fontId="10" fillId="0" borderId="17" xfId="0" applyNumberFormat="1" applyFont="1" applyFill="1" applyBorder="1" applyAlignment="1">
      <alignment vertical="center" wrapText="1"/>
    </xf>
    <xf numFmtId="0" fontId="40" fillId="0" borderId="17" xfId="0" applyNumberFormat="1" applyFont="1" applyFill="1" applyBorder="1" applyAlignment="1">
      <alignment vertical="center" wrapText="1"/>
    </xf>
    <xf numFmtId="0" fontId="5" fillId="0" borderId="32" xfId="0" applyFont="1" applyFill="1" applyBorder="1" applyAlignment="1">
      <alignment horizontal="left" vertical="center" wrapText="1"/>
    </xf>
    <xf numFmtId="0" fontId="25" fillId="2" borderId="18" xfId="0" applyFont="1" applyFill="1" applyBorder="1" applyAlignment="1">
      <alignment horizontal="center" vertical="center" wrapText="1"/>
    </xf>
    <xf numFmtId="185" fontId="25" fillId="0" borderId="17" xfId="0" applyNumberFormat="1" applyFont="1" applyFill="1" applyBorder="1" applyAlignment="1">
      <alignment vertical="center" shrinkToFit="1"/>
    </xf>
    <xf numFmtId="185" fontId="25" fillId="0" borderId="39" xfId="0" applyNumberFormat="1" applyFont="1" applyFill="1" applyBorder="1" applyAlignment="1">
      <alignment vertical="center" shrinkToFit="1"/>
    </xf>
    <xf numFmtId="0" fontId="26" fillId="0" borderId="17" xfId="7" applyFont="1" applyFill="1" applyBorder="1" applyAlignment="1" applyProtection="1">
      <alignment vertical="center" wrapText="1"/>
      <protection locked="0"/>
    </xf>
    <xf numFmtId="0" fontId="5" fillId="0" borderId="17" xfId="7" applyFont="1" applyFill="1" applyBorder="1" applyAlignment="1" applyProtection="1">
      <alignment horizontal="right" vertical="center" wrapText="1"/>
      <protection locked="0"/>
    </xf>
    <xf numFmtId="0" fontId="5" fillId="0" borderId="39" xfId="7" applyFont="1" applyFill="1" applyBorder="1" applyAlignment="1" applyProtection="1">
      <alignment vertical="center" wrapText="1"/>
      <protection locked="0"/>
    </xf>
    <xf numFmtId="0" fontId="5" fillId="0" borderId="18" xfId="7" applyFont="1" applyFill="1" applyBorder="1" applyAlignment="1" applyProtection="1">
      <alignment vertical="center" wrapText="1"/>
      <protection locked="0"/>
    </xf>
    <xf numFmtId="0" fontId="5" fillId="0" borderId="46" xfId="7" applyFont="1" applyFill="1" applyBorder="1" applyAlignment="1" applyProtection="1">
      <alignment vertical="center" wrapText="1"/>
      <protection locked="0"/>
    </xf>
    <xf numFmtId="185" fontId="25" fillId="0" borderId="18" xfId="0" applyNumberFormat="1" applyFont="1" applyFill="1" applyBorder="1" applyAlignment="1">
      <alignment vertical="center" shrinkToFit="1"/>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5" fillId="0" borderId="20" xfId="0" applyNumberFormat="1" applyFont="1" applyFill="1" applyBorder="1" applyAlignment="1">
      <alignment horizontal="left" vertical="center" wrapText="1"/>
    </xf>
    <xf numFmtId="0" fontId="5" fillId="0" borderId="20" xfId="0" applyNumberFormat="1" applyFont="1" applyFill="1" applyBorder="1" applyAlignment="1">
      <alignment horizontal="center" vertical="center" wrapText="1"/>
    </xf>
    <xf numFmtId="185" fontId="5" fillId="0" borderId="20" xfId="0" applyNumberFormat="1" applyFont="1" applyFill="1" applyBorder="1" applyAlignment="1">
      <alignment horizontal="right" vertical="center" shrinkToFit="1"/>
    </xf>
    <xf numFmtId="0" fontId="5" fillId="0" borderId="1" xfId="0" applyFont="1" applyBorder="1" applyAlignment="1">
      <alignment horizontal="right"/>
    </xf>
    <xf numFmtId="0" fontId="12" fillId="3" borderId="47" xfId="0" applyFont="1" applyFill="1" applyBorder="1" applyAlignment="1">
      <alignment horizontal="center" vertical="center" wrapText="1"/>
    </xf>
    <xf numFmtId="0" fontId="25" fillId="4" borderId="17" xfId="0" applyNumberFormat="1" applyFont="1" applyFill="1" applyBorder="1" applyAlignment="1">
      <alignment vertical="center" wrapText="1"/>
    </xf>
    <xf numFmtId="185" fontId="25" fillId="0" borderId="17" xfId="0" applyNumberFormat="1" applyFont="1" applyFill="1" applyBorder="1" applyAlignment="1">
      <alignment horizontal="right" vertical="center" shrinkToFit="1"/>
    </xf>
    <xf numFmtId="0" fontId="17" fillId="4" borderId="17" xfId="0" applyNumberFormat="1" applyFont="1" applyFill="1" applyBorder="1" applyAlignment="1">
      <alignment vertical="center" wrapText="1"/>
    </xf>
    <xf numFmtId="185" fontId="5" fillId="0" borderId="17" xfId="0" applyNumberFormat="1" applyFont="1" applyFill="1" applyBorder="1" applyAlignment="1">
      <alignment horizontal="center" vertical="center" shrinkToFit="1"/>
    </xf>
    <xf numFmtId="185" fontId="5" fillId="0" borderId="46" xfId="0" applyNumberFormat="1" applyFont="1" applyFill="1" applyBorder="1" applyAlignment="1">
      <alignment vertical="center" shrinkToFit="1"/>
    </xf>
    <xf numFmtId="185" fontId="5" fillId="0" borderId="32" xfId="0" applyNumberFormat="1" applyFont="1" applyFill="1" applyBorder="1" applyAlignment="1">
      <alignment vertical="center" shrinkToFit="1"/>
    </xf>
    <xf numFmtId="0" fontId="36" fillId="0" borderId="41" xfId="0" applyFont="1" applyFill="1" applyBorder="1" applyAlignment="1">
      <alignment vertical="center" wrapText="1"/>
    </xf>
    <xf numFmtId="0" fontId="36" fillId="0" borderId="0" xfId="0" applyFont="1" applyFill="1"/>
    <xf numFmtId="185" fontId="5" fillId="0" borderId="33" xfId="0" applyNumberFormat="1" applyFont="1" applyFill="1" applyBorder="1" applyAlignment="1">
      <alignment vertical="center" shrinkToFit="1"/>
    </xf>
    <xf numFmtId="0" fontId="25" fillId="0" borderId="20" xfId="0" applyNumberFormat="1" applyFont="1" applyFill="1" applyBorder="1" applyAlignment="1">
      <alignment horizontal="center" vertical="center" wrapText="1"/>
    </xf>
    <xf numFmtId="0" fontId="36" fillId="0" borderId="17" xfId="0" applyFont="1" applyBorder="1" applyAlignment="1">
      <alignment horizontal="left" vertical="center" wrapText="1"/>
    </xf>
    <xf numFmtId="185" fontId="25" fillId="0" borderId="18" xfId="0" applyNumberFormat="1" applyFont="1" applyFill="1" applyBorder="1" applyAlignment="1">
      <alignment horizontal="right" vertical="center" shrinkToFit="1"/>
    </xf>
    <xf numFmtId="3" fontId="36" fillId="0" borderId="39" xfId="0" applyNumberFormat="1" applyFont="1" applyFill="1" applyBorder="1" applyAlignment="1">
      <alignment vertical="center" wrapText="1"/>
    </xf>
    <xf numFmtId="3" fontId="0" fillId="0" borderId="39" xfId="0" applyNumberFormat="1" applyFont="1" applyFill="1" applyBorder="1" applyAlignment="1">
      <alignment vertical="center" wrapText="1"/>
    </xf>
    <xf numFmtId="178" fontId="36" fillId="0" borderId="17" xfId="0" applyNumberFormat="1" applyFont="1" applyFill="1" applyBorder="1" applyAlignment="1">
      <alignment vertical="center" wrapText="1"/>
    </xf>
    <xf numFmtId="178" fontId="36" fillId="0" borderId="39" xfId="0" applyNumberFormat="1" applyFont="1" applyFill="1" applyBorder="1" applyAlignment="1">
      <alignment vertical="center" wrapText="1"/>
    </xf>
    <xf numFmtId="178" fontId="36" fillId="0" borderId="41" xfId="0" applyNumberFormat="1" applyFont="1" applyFill="1" applyBorder="1" applyAlignment="1">
      <alignment vertical="center" wrapText="1"/>
    </xf>
    <xf numFmtId="0" fontId="36" fillId="0" borderId="17" xfId="0" applyNumberFormat="1" applyFont="1" applyFill="1" applyBorder="1" applyAlignment="1">
      <alignment vertical="center" wrapText="1"/>
    </xf>
    <xf numFmtId="0" fontId="39" fillId="0" borderId="17" xfId="0" applyNumberFormat="1" applyFont="1" applyFill="1" applyBorder="1" applyAlignment="1">
      <alignment vertical="center" wrapText="1"/>
    </xf>
    <xf numFmtId="0" fontId="25" fillId="0" borderId="87" xfId="0" applyNumberFormat="1" applyFont="1" applyFill="1" applyBorder="1" applyAlignment="1">
      <alignment horizontal="center" vertical="center" wrapText="1"/>
    </xf>
    <xf numFmtId="0" fontId="39" fillId="0" borderId="88" xfId="0" applyNumberFormat="1" applyFont="1" applyFill="1" applyBorder="1" applyAlignment="1">
      <alignment vertical="center" wrapText="1"/>
    </xf>
    <xf numFmtId="0" fontId="25" fillId="0" borderId="87"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26" fillId="0" borderId="17" xfId="0" applyNumberFormat="1" applyFont="1" applyFill="1" applyBorder="1" applyAlignment="1">
      <alignment vertical="center" wrapText="1"/>
    </xf>
    <xf numFmtId="0" fontId="25" fillId="0" borderId="17" xfId="0" applyNumberFormat="1" applyFont="1" applyFill="1" applyBorder="1" applyAlignment="1">
      <alignment vertical="center" wrapText="1" shrinkToFit="1"/>
    </xf>
    <xf numFmtId="0" fontId="39" fillId="0" borderId="90" xfId="0" quotePrefix="1" applyNumberFormat="1" applyFont="1" applyFill="1" applyBorder="1" applyAlignment="1">
      <alignment vertical="center" wrapText="1"/>
    </xf>
    <xf numFmtId="180" fontId="5" fillId="0" borderId="91" xfId="0" applyNumberFormat="1" applyFont="1" applyFill="1" applyBorder="1" applyAlignment="1">
      <alignment horizontal="center" vertical="center"/>
    </xf>
    <xf numFmtId="180" fontId="5" fillId="0" borderId="86" xfId="0" applyNumberFormat="1" applyFont="1" applyFill="1" applyBorder="1" applyAlignment="1">
      <alignment horizontal="center" vertical="center"/>
    </xf>
    <xf numFmtId="0" fontId="5" fillId="0" borderId="39" xfId="11" applyFont="1" applyFill="1" applyBorder="1" applyAlignment="1" applyProtection="1">
      <alignment vertical="center" wrapText="1" shrinkToFit="1"/>
      <protection locked="0"/>
    </xf>
    <xf numFmtId="0" fontId="5" fillId="0" borderId="17" xfId="7" applyFont="1" applyFill="1" applyBorder="1" applyAlignment="1" applyProtection="1">
      <alignment vertical="center" wrapText="1"/>
      <protection locked="0"/>
    </xf>
    <xf numFmtId="0" fontId="5" fillId="0" borderId="17" xfId="7" applyFont="1" applyFill="1" applyBorder="1" applyAlignment="1" applyProtection="1">
      <alignment horizontal="center" vertical="center" wrapText="1"/>
      <protection locked="0"/>
    </xf>
    <xf numFmtId="0" fontId="5" fillId="0" borderId="17" xfId="7" applyFont="1" applyFill="1" applyBorder="1" applyAlignment="1" applyProtection="1">
      <alignment horizontal="left" vertical="center" wrapText="1"/>
      <protection locked="0"/>
    </xf>
    <xf numFmtId="181" fontId="25" fillId="0" borderId="18" xfId="0" applyNumberFormat="1" applyFont="1" applyFill="1" applyBorder="1" applyAlignment="1" applyProtection="1">
      <alignment vertical="center" wrapText="1"/>
      <protection locked="0"/>
    </xf>
    <xf numFmtId="179" fontId="25" fillId="0" borderId="46" xfId="0" applyNumberFormat="1" applyFont="1" applyFill="1" applyBorder="1" applyAlignment="1" applyProtection="1">
      <alignment vertical="center" wrapText="1"/>
      <protection locked="0"/>
    </xf>
    <xf numFmtId="0" fontId="25" fillId="0" borderId="17" xfId="0" applyNumberFormat="1" applyFont="1" applyFill="1" applyBorder="1" applyAlignment="1">
      <alignment horizontal="center" vertical="center"/>
    </xf>
    <xf numFmtId="0" fontId="44" fillId="4" borderId="17" xfId="0" applyNumberFormat="1" applyFont="1" applyFill="1" applyBorder="1" applyAlignment="1">
      <alignment horizontal="left" vertical="center" wrapText="1"/>
    </xf>
    <xf numFmtId="183" fontId="25" fillId="4" borderId="17" xfId="2" applyNumberFormat="1" applyFont="1" applyFill="1" applyBorder="1" applyAlignment="1">
      <alignment vertical="center" shrinkToFit="1"/>
    </xf>
    <xf numFmtId="3" fontId="25" fillId="4" borderId="17" xfId="0" applyNumberFormat="1" applyFont="1" applyFill="1" applyBorder="1" applyAlignment="1">
      <alignment horizontal="center" vertical="center" wrapText="1"/>
    </xf>
    <xf numFmtId="3" fontId="25" fillId="4" borderId="17" xfId="0" applyNumberFormat="1" applyFont="1" applyFill="1" applyBorder="1" applyAlignment="1">
      <alignment vertical="center" wrapText="1"/>
    </xf>
    <xf numFmtId="0" fontId="25" fillId="4" borderId="39" xfId="0" applyNumberFormat="1" applyFont="1" applyFill="1" applyBorder="1" applyAlignment="1">
      <alignment horizontal="left" vertical="center" wrapText="1"/>
    </xf>
    <xf numFmtId="0" fontId="25" fillId="0" borderId="18" xfId="0" applyFont="1" applyFill="1" applyBorder="1" applyAlignment="1">
      <alignment vertical="center" wrapText="1"/>
    </xf>
    <xf numFmtId="0" fontId="25" fillId="0" borderId="18" xfId="0" applyFont="1" applyFill="1" applyBorder="1" applyAlignment="1">
      <alignment horizontal="center" vertical="center" wrapText="1"/>
    </xf>
    <xf numFmtId="0" fontId="33" fillId="0" borderId="17" xfId="0" applyFont="1" applyFill="1" applyBorder="1" applyAlignment="1">
      <alignment vertical="center" wrapText="1"/>
    </xf>
    <xf numFmtId="181" fontId="10" fillId="0" borderId="25" xfId="0" applyNumberFormat="1" applyFont="1" applyBorder="1" applyAlignment="1">
      <alignment horizontal="center" vertical="center"/>
    </xf>
    <xf numFmtId="185" fontId="10" fillId="0" borderId="20" xfId="0" applyNumberFormat="1" applyFont="1" applyBorder="1" applyAlignment="1">
      <alignment vertical="center" shrinkToFit="1"/>
    </xf>
    <xf numFmtId="185" fontId="10" fillId="4" borderId="33" xfId="0" applyNumberFormat="1" applyFont="1" applyFill="1" applyBorder="1" applyAlignment="1">
      <alignment vertical="center" shrinkToFit="1"/>
    </xf>
    <xf numFmtId="185" fontId="10" fillId="4" borderId="20" xfId="0" applyNumberFormat="1" applyFont="1" applyFill="1" applyBorder="1" applyAlignment="1">
      <alignment vertical="center" shrinkToFit="1"/>
    </xf>
    <xf numFmtId="185" fontId="10" fillId="4" borderId="44" xfId="0" applyNumberFormat="1" applyFont="1" applyFill="1" applyBorder="1" applyAlignment="1">
      <alignment vertical="center" wrapText="1" shrinkToFit="1"/>
    </xf>
    <xf numFmtId="185" fontId="10" fillId="4" borderId="14" xfId="0" applyNumberFormat="1" applyFont="1" applyFill="1" applyBorder="1" applyAlignment="1">
      <alignment vertical="center" shrinkToFit="1"/>
    </xf>
    <xf numFmtId="185" fontId="10" fillId="4" borderId="0" xfId="0" applyNumberFormat="1" applyFont="1" applyFill="1" applyBorder="1" applyAlignment="1">
      <alignment vertical="center" shrinkToFit="1"/>
    </xf>
    <xf numFmtId="0" fontId="10" fillId="4" borderId="44" xfId="0" applyFont="1" applyFill="1" applyBorder="1" applyAlignment="1">
      <alignment horizontal="left" vertical="center"/>
    </xf>
    <xf numFmtId="0" fontId="10" fillId="4" borderId="53" xfId="0" applyFont="1" applyFill="1" applyBorder="1" applyAlignment="1">
      <alignment horizontal="left" vertical="center"/>
    </xf>
    <xf numFmtId="176" fontId="36" fillId="0" borderId="17" xfId="2" applyNumberFormat="1" applyFont="1" applyFill="1" applyBorder="1" applyAlignment="1">
      <alignment horizontal="right" vertical="center" shrinkToFit="1"/>
    </xf>
    <xf numFmtId="185" fontId="5" fillId="0" borderId="0" xfId="0" applyNumberFormat="1" applyFont="1" applyFill="1" applyBorder="1" applyAlignment="1">
      <alignment horizontal="center" vertical="center" shrinkToFit="1"/>
    </xf>
    <xf numFmtId="185" fontId="10" fillId="4" borderId="17" xfId="0" applyNumberFormat="1" applyFont="1" applyFill="1" applyBorder="1" applyAlignment="1">
      <alignment vertical="center" wrapText="1" shrinkToFit="1"/>
    </xf>
    <xf numFmtId="0" fontId="10" fillId="4" borderId="41" xfId="0" applyFont="1" applyFill="1" applyBorder="1" applyAlignment="1">
      <alignment horizontal="left" vertical="center"/>
    </xf>
    <xf numFmtId="0" fontId="10" fillId="4" borderId="39" xfId="0" applyFont="1" applyFill="1" applyBorder="1" applyAlignment="1">
      <alignment vertical="center"/>
    </xf>
    <xf numFmtId="0" fontId="10" fillId="4" borderId="40" xfId="0" applyFont="1" applyFill="1" applyBorder="1" applyAlignment="1">
      <alignment vertical="center"/>
    </xf>
    <xf numFmtId="0" fontId="13" fillId="4" borderId="38" xfId="0" applyFont="1" applyFill="1" applyBorder="1" applyAlignment="1">
      <alignment horizontal="center" vertical="center"/>
    </xf>
    <xf numFmtId="0" fontId="10" fillId="4" borderId="38" xfId="0" applyFont="1" applyFill="1" applyBorder="1" applyAlignment="1">
      <alignment vertical="center"/>
    </xf>
    <xf numFmtId="185" fontId="5" fillId="0" borderId="19" xfId="0" applyNumberFormat="1" applyFont="1" applyFill="1" applyBorder="1" applyAlignment="1">
      <alignment vertical="center" wrapText="1" shrinkToFit="1"/>
    </xf>
    <xf numFmtId="185" fontId="10" fillId="4" borderId="47" xfId="0" applyNumberFormat="1" applyFont="1" applyFill="1" applyBorder="1" applyAlignment="1">
      <alignment vertical="center" shrinkToFit="1"/>
    </xf>
    <xf numFmtId="187" fontId="25" fillId="0" borderId="17" xfId="0" applyNumberFormat="1" applyFont="1" applyFill="1" applyBorder="1" applyAlignment="1">
      <alignment horizontal="right" vertical="center" shrinkToFit="1"/>
    </xf>
    <xf numFmtId="184" fontId="5" fillId="0" borderId="18" xfId="0" applyNumberFormat="1" applyFont="1" applyFill="1" applyBorder="1" applyAlignment="1">
      <alignment vertical="center" shrinkToFit="1"/>
    </xf>
    <xf numFmtId="0" fontId="12" fillId="0" borderId="17" xfId="0" applyNumberFormat="1" applyFont="1" applyFill="1" applyBorder="1" applyAlignment="1">
      <alignment horizontal="center" vertical="center" wrapText="1"/>
    </xf>
    <xf numFmtId="187" fontId="25" fillId="0" borderId="18" xfId="0" applyNumberFormat="1" applyFont="1" applyFill="1" applyBorder="1" applyAlignment="1">
      <alignment horizontal="right" vertical="center" shrinkToFit="1"/>
    </xf>
    <xf numFmtId="38" fontId="25" fillId="0" borderId="17" xfId="2" applyNumberFormat="1" applyFont="1" applyFill="1" applyBorder="1" applyAlignment="1">
      <alignment vertical="center" shrinkToFit="1"/>
    </xf>
    <xf numFmtId="38" fontId="25" fillId="0" borderId="18" xfId="2" applyNumberFormat="1" applyFont="1" applyFill="1" applyBorder="1" applyAlignment="1">
      <alignment vertical="center" shrinkToFit="1"/>
    </xf>
    <xf numFmtId="38" fontId="25" fillId="4" borderId="17" xfId="2" applyNumberFormat="1" applyFont="1" applyFill="1" applyBorder="1" applyAlignment="1">
      <alignment vertical="center" shrinkToFit="1"/>
    </xf>
    <xf numFmtId="38" fontId="25" fillId="4" borderId="18" xfId="2" applyNumberFormat="1" applyFont="1" applyFill="1" applyBorder="1" applyAlignment="1">
      <alignment vertical="center" shrinkToFit="1"/>
    </xf>
    <xf numFmtId="38" fontId="5" fillId="0" borderId="17" xfId="2" applyNumberFormat="1" applyFont="1" applyFill="1" applyBorder="1" applyAlignment="1">
      <alignment horizontal="right" vertical="center" shrinkToFit="1"/>
    </xf>
    <xf numFmtId="0" fontId="25" fillId="0" borderId="0" xfId="3" applyFont="1"/>
    <xf numFmtId="0" fontId="26" fillId="0" borderId="0" xfId="3"/>
    <xf numFmtId="0" fontId="46" fillId="0" borderId="0" xfId="3" applyFont="1"/>
    <xf numFmtId="0" fontId="25" fillId="0" borderId="0" xfId="3" applyFont="1" applyAlignment="1">
      <alignment vertical="center"/>
    </xf>
    <xf numFmtId="0" fontId="25" fillId="0" borderId="0" xfId="3" applyFont="1" applyAlignment="1">
      <alignment horizontal="right"/>
    </xf>
    <xf numFmtId="0" fontId="33" fillId="0" borderId="111" xfId="3" applyFont="1" applyBorder="1" applyAlignment="1">
      <alignment horizontal="center" vertical="center"/>
    </xf>
    <xf numFmtId="0" fontId="33" fillId="0" borderId="112" xfId="3" applyFont="1" applyBorder="1" applyAlignment="1">
      <alignment horizontal="center" vertical="center"/>
    </xf>
    <xf numFmtId="0" fontId="33" fillId="0" borderId="113" xfId="3" applyFont="1" applyBorder="1" applyAlignment="1">
      <alignment horizontal="center" vertical="center"/>
    </xf>
    <xf numFmtId="0" fontId="33" fillId="0" borderId="114" xfId="3" applyFont="1" applyBorder="1" applyAlignment="1">
      <alignment horizontal="center" vertical="center"/>
    </xf>
    <xf numFmtId="0" fontId="33" fillId="0" borderId="116" xfId="3" applyFont="1" applyBorder="1" applyAlignment="1">
      <alignment horizontal="center" vertical="center"/>
    </xf>
    <xf numFmtId="181" fontId="25" fillId="0" borderId="0" xfId="3" applyNumberFormat="1" applyFont="1" applyBorder="1" applyAlignment="1"/>
    <xf numFmtId="181" fontId="25" fillId="0" borderId="0" xfId="3" applyNumberFormat="1" applyFont="1" applyFill="1" applyBorder="1" applyAlignment="1">
      <alignment horizontal="left"/>
    </xf>
    <xf numFmtId="0" fontId="25" fillId="0" borderId="0" xfId="3" applyFont="1" applyFill="1" applyBorder="1" applyAlignment="1"/>
    <xf numFmtId="0" fontId="25" fillId="0" borderId="0" xfId="3" applyFont="1" applyFill="1"/>
    <xf numFmtId="181" fontId="25" fillId="0" borderId="0" xfId="3" applyNumberFormat="1" applyFont="1" applyFill="1" applyBorder="1" applyAlignment="1"/>
    <xf numFmtId="0" fontId="25" fillId="0" borderId="0" xfId="3" applyFont="1" applyFill="1" applyAlignment="1"/>
    <xf numFmtId="3" fontId="25" fillId="0" borderId="0" xfId="3" applyNumberFormat="1" applyFont="1" applyFill="1" applyBorder="1" applyAlignment="1">
      <alignment vertical="center" shrinkToFit="1"/>
    </xf>
    <xf numFmtId="0" fontId="25" fillId="0" borderId="0" xfId="3" applyFont="1" applyFill="1" applyBorder="1" applyAlignment="1">
      <alignment vertical="center"/>
    </xf>
    <xf numFmtId="0" fontId="25" fillId="0" borderId="0" xfId="3" applyFont="1" applyAlignment="1"/>
    <xf numFmtId="38" fontId="25" fillId="0" borderId="17" xfId="2" applyNumberFormat="1" applyFont="1" applyFill="1" applyBorder="1" applyAlignment="1">
      <alignment horizontal="right" vertical="center" shrinkToFit="1"/>
    </xf>
    <xf numFmtId="38" fontId="0" fillId="0" borderId="17" xfId="2" applyNumberFormat="1" applyFont="1" applyFill="1" applyBorder="1" applyAlignment="1">
      <alignment horizontal="right" vertical="center" shrinkToFit="1"/>
    </xf>
    <xf numFmtId="38" fontId="0" fillId="0" borderId="17" xfId="2" applyNumberFormat="1" applyFont="1" applyFill="1" applyBorder="1" applyAlignment="1">
      <alignment vertical="center" shrinkToFit="1"/>
    </xf>
    <xf numFmtId="38" fontId="36" fillId="0" borderId="18" xfId="2" applyNumberFormat="1" applyFont="1" applyFill="1" applyBorder="1" applyAlignment="1">
      <alignment vertical="center" shrinkToFit="1"/>
    </xf>
    <xf numFmtId="38" fontId="36" fillId="0" borderId="17" xfId="2" applyNumberFormat="1" applyFont="1" applyFill="1" applyBorder="1" applyAlignment="1">
      <alignment vertical="center" shrinkToFit="1"/>
    </xf>
    <xf numFmtId="38" fontId="5" fillId="0" borderId="17" xfId="0" applyNumberFormat="1" applyFont="1" applyFill="1" applyBorder="1" applyAlignment="1">
      <alignment vertical="center" shrinkToFit="1"/>
    </xf>
    <xf numFmtId="38" fontId="26" fillId="0" borderId="17" xfId="2" applyNumberFormat="1" applyFont="1" applyFill="1" applyBorder="1" applyAlignment="1">
      <alignment vertical="center" shrinkToFit="1"/>
    </xf>
    <xf numFmtId="38" fontId="25" fillId="0" borderId="33" xfId="2" applyNumberFormat="1" applyFont="1" applyFill="1" applyBorder="1" applyAlignment="1">
      <alignment vertical="center" shrinkToFit="1"/>
    </xf>
    <xf numFmtId="38" fontId="25" fillId="0" borderId="20" xfId="2" applyNumberFormat="1" applyFont="1" applyFill="1" applyBorder="1" applyAlignment="1">
      <alignment vertical="center" shrinkToFit="1"/>
    </xf>
    <xf numFmtId="38" fontId="25" fillId="0" borderId="20" xfId="2" applyNumberFormat="1" applyFont="1" applyFill="1" applyBorder="1" applyAlignment="1">
      <alignment horizontal="right" vertical="center" shrinkToFit="1"/>
    </xf>
    <xf numFmtId="38" fontId="35" fillId="0" borderId="18" xfId="2" applyNumberFormat="1" applyFont="1" applyFill="1" applyBorder="1" applyAlignment="1">
      <alignment vertical="center" shrinkToFit="1"/>
    </xf>
    <xf numFmtId="38" fontId="35" fillId="0" borderId="17" xfId="2" applyNumberFormat="1" applyFont="1" applyFill="1" applyBorder="1" applyAlignment="1">
      <alignment vertical="center" shrinkToFit="1"/>
    </xf>
    <xf numFmtId="38" fontId="5" fillId="0" borderId="18" xfId="0" applyNumberFormat="1" applyFont="1" applyFill="1" applyBorder="1" applyAlignment="1">
      <alignment vertical="center" shrinkToFit="1"/>
    </xf>
    <xf numFmtId="38" fontId="5" fillId="0" borderId="19" xfId="2" applyNumberFormat="1" applyFont="1" applyFill="1" applyBorder="1" applyAlignment="1">
      <alignment vertical="center" shrinkToFit="1"/>
    </xf>
    <xf numFmtId="185" fontId="5" fillId="0" borderId="17" xfId="2" applyNumberFormat="1" applyFont="1" applyFill="1" applyBorder="1" applyAlignment="1">
      <alignment vertical="center" shrinkToFit="1"/>
    </xf>
    <xf numFmtId="185" fontId="5" fillId="0" borderId="17" xfId="2" applyNumberFormat="1" applyFont="1" applyFill="1" applyBorder="1" applyAlignment="1">
      <alignment horizontal="right" vertical="center" shrinkToFit="1"/>
    </xf>
    <xf numFmtId="185" fontId="5" fillId="4" borderId="17" xfId="2" applyNumberFormat="1" applyFont="1" applyFill="1" applyBorder="1" applyAlignment="1">
      <alignment vertical="center" shrinkToFit="1"/>
    </xf>
    <xf numFmtId="185" fontId="5" fillId="0" borderId="39" xfId="2" applyNumberFormat="1" applyFont="1" applyFill="1" applyBorder="1" applyAlignment="1">
      <alignment horizontal="right" vertical="center" shrinkToFit="1"/>
    </xf>
    <xf numFmtId="185" fontId="5" fillId="4" borderId="31" xfId="0" applyNumberFormat="1" applyFont="1" applyFill="1" applyBorder="1" applyAlignment="1">
      <alignment horizontal="center" vertical="center"/>
    </xf>
    <xf numFmtId="1" fontId="5" fillId="0" borderId="39" xfId="0" applyNumberFormat="1" applyFont="1" applyFill="1" applyBorder="1" applyAlignment="1">
      <alignment vertical="center" wrapText="1"/>
    </xf>
    <xf numFmtId="41" fontId="5" fillId="0" borderId="20" xfId="2" applyNumberFormat="1" applyFont="1" applyFill="1" applyBorder="1" applyAlignment="1">
      <alignment vertical="center" shrinkToFit="1"/>
    </xf>
    <xf numFmtId="0" fontId="5" fillId="0" borderId="19" xfId="0" applyNumberFormat="1" applyFont="1" applyFill="1" applyBorder="1" applyAlignment="1">
      <alignment vertical="center" wrapText="1"/>
    </xf>
    <xf numFmtId="188" fontId="5" fillId="0" borderId="0" xfId="2" applyNumberFormat="1" applyFont="1" applyFill="1" applyBorder="1" applyAlignment="1">
      <alignment horizontal="center" vertical="center" shrinkToFit="1"/>
    </xf>
    <xf numFmtId="185" fontId="5" fillId="0" borderId="0" xfId="0" applyNumberFormat="1" applyFont="1"/>
    <xf numFmtId="185" fontId="5" fillId="0" borderId="0" xfId="2" applyNumberFormat="1" applyFont="1" applyAlignment="1">
      <alignment horizontal="right"/>
    </xf>
    <xf numFmtId="185" fontId="5" fillId="0" borderId="0" xfId="2" applyNumberFormat="1" applyFont="1" applyAlignment="1"/>
    <xf numFmtId="185" fontId="5" fillId="0" borderId="0" xfId="0" applyNumberFormat="1" applyFont="1" applyAlignment="1">
      <alignment wrapText="1"/>
    </xf>
    <xf numFmtId="185" fontId="5" fillId="0" borderId="0" xfId="0" applyNumberFormat="1" applyFont="1" applyAlignment="1">
      <alignment horizontal="right"/>
    </xf>
    <xf numFmtId="185" fontId="5" fillId="0" borderId="0" xfId="0" applyNumberFormat="1" applyFont="1" applyFill="1"/>
    <xf numFmtId="185" fontId="7" fillId="0" borderId="0" xfId="0" applyNumberFormat="1" applyFont="1" applyBorder="1"/>
    <xf numFmtId="185" fontId="5" fillId="0" borderId="0" xfId="0" applyNumberFormat="1" applyFont="1" applyFill="1" applyBorder="1"/>
    <xf numFmtId="185" fontId="8" fillId="0" borderId="0" xfId="0" applyNumberFormat="1" applyFont="1" applyFill="1" applyBorder="1" applyAlignment="1">
      <alignment horizontal="center"/>
    </xf>
    <xf numFmtId="185" fontId="15" fillId="0" borderId="0" xfId="0" applyNumberFormat="1" applyFont="1" applyFill="1" applyBorder="1" applyAlignment="1" applyProtection="1">
      <alignment vertical="center" wrapText="1"/>
      <protection locked="0"/>
    </xf>
    <xf numFmtId="185" fontId="9" fillId="0" borderId="1" xfId="0" applyNumberFormat="1" applyFont="1" applyBorder="1" applyAlignment="1">
      <alignment vertical="center"/>
    </xf>
    <xf numFmtId="185" fontId="5" fillId="0" borderId="1" xfId="0" applyNumberFormat="1" applyFont="1" applyBorder="1"/>
    <xf numFmtId="185" fontId="5" fillId="0" borderId="1" xfId="2" applyNumberFormat="1" applyFont="1" applyBorder="1" applyAlignment="1"/>
    <xf numFmtId="185" fontId="5" fillId="0" borderId="0" xfId="2" applyNumberFormat="1" applyFont="1" applyBorder="1" applyAlignment="1"/>
    <xf numFmtId="185" fontId="5" fillId="0" borderId="0" xfId="0" applyNumberFormat="1" applyFont="1" applyBorder="1"/>
    <xf numFmtId="185" fontId="5" fillId="0" borderId="1" xfId="0" applyNumberFormat="1" applyFont="1" applyFill="1" applyBorder="1"/>
    <xf numFmtId="185" fontId="5" fillId="0" borderId="0" xfId="0" applyNumberFormat="1" applyFont="1" applyFill="1" applyBorder="1" applyAlignment="1">
      <alignment horizontal="right"/>
    </xf>
    <xf numFmtId="185" fontId="10" fillId="2" borderId="13" xfId="0" applyNumberFormat="1" applyFont="1" applyFill="1" applyBorder="1" applyAlignment="1">
      <alignment horizontal="center" vertical="center" wrapText="1"/>
    </xf>
    <xf numFmtId="185" fontId="10" fillId="2" borderId="14" xfId="0" applyNumberFormat="1" applyFont="1" applyFill="1" applyBorder="1" applyAlignment="1">
      <alignment horizontal="center" vertical="center" wrapText="1"/>
    </xf>
    <xf numFmtId="185" fontId="10" fillId="2" borderId="15" xfId="0" applyNumberFormat="1" applyFont="1" applyFill="1" applyBorder="1" applyAlignment="1">
      <alignment horizontal="right" vertical="center" wrapText="1"/>
    </xf>
    <xf numFmtId="185" fontId="10" fillId="2" borderId="1" xfId="0" applyNumberFormat="1" applyFont="1" applyFill="1" applyBorder="1" applyAlignment="1">
      <alignment horizontal="right" vertical="center" wrapText="1"/>
    </xf>
    <xf numFmtId="185" fontId="12" fillId="2" borderId="47" xfId="0" applyNumberFormat="1" applyFont="1" applyFill="1" applyBorder="1" applyAlignment="1">
      <alignment horizontal="center" vertical="center" wrapText="1"/>
    </xf>
    <xf numFmtId="185" fontId="5" fillId="2" borderId="5" xfId="0" applyNumberFormat="1" applyFont="1" applyFill="1" applyBorder="1" applyAlignment="1">
      <alignment horizontal="center" vertical="center"/>
    </xf>
    <xf numFmtId="185" fontId="5" fillId="2" borderId="16" xfId="0" applyNumberFormat="1" applyFont="1" applyFill="1" applyBorder="1" applyAlignment="1">
      <alignment vertical="center"/>
    </xf>
    <xf numFmtId="185" fontId="5" fillId="2" borderId="16" xfId="0" applyNumberFormat="1" applyFont="1" applyFill="1" applyBorder="1" applyAlignment="1">
      <alignment horizontal="left" vertical="center"/>
    </xf>
    <xf numFmtId="185" fontId="5" fillId="2" borderId="16" xfId="2" applyNumberFormat="1" applyFont="1" applyFill="1" applyBorder="1" applyAlignment="1">
      <alignment vertical="center"/>
    </xf>
    <xf numFmtId="185" fontId="5" fillId="2" borderId="16" xfId="2" applyNumberFormat="1" applyFont="1" applyFill="1" applyBorder="1" applyAlignment="1">
      <alignment horizontal="center" vertical="center" wrapText="1"/>
    </xf>
    <xf numFmtId="185" fontId="5" fillId="2" borderId="16" xfId="0" applyNumberFormat="1" applyFont="1" applyFill="1" applyBorder="1" applyAlignment="1">
      <alignment horizontal="center" vertical="center" wrapText="1"/>
    </xf>
    <xf numFmtId="185" fontId="0" fillId="2" borderId="16" xfId="0" applyNumberFormat="1" applyFont="1" applyFill="1" applyBorder="1" applyAlignment="1">
      <alignment horizontal="center" vertical="center" wrapText="1"/>
    </xf>
    <xf numFmtId="185" fontId="5" fillId="2" borderId="16" xfId="2" applyNumberFormat="1" applyFont="1" applyFill="1" applyBorder="1" applyAlignment="1">
      <alignment horizontal="right" vertical="center" wrapText="1"/>
    </xf>
    <xf numFmtId="185" fontId="5" fillId="2" borderId="16" xfId="0" applyNumberFormat="1" applyFont="1" applyFill="1" applyBorder="1" applyAlignment="1">
      <alignment horizontal="right" vertical="center" wrapText="1"/>
    </xf>
    <xf numFmtId="185" fontId="5" fillId="2" borderId="43" xfId="0" applyNumberFormat="1" applyFont="1" applyFill="1" applyBorder="1" applyAlignment="1">
      <alignment horizontal="center" vertical="center" wrapText="1"/>
    </xf>
    <xf numFmtId="185" fontId="5" fillId="2" borderId="16" xfId="0" applyNumberFormat="1" applyFont="1" applyFill="1" applyBorder="1" applyAlignment="1">
      <alignment horizontal="center" vertical="center"/>
    </xf>
    <xf numFmtId="185" fontId="5" fillId="2" borderId="67" xfId="0" applyNumberFormat="1" applyFont="1" applyFill="1" applyBorder="1" applyAlignment="1">
      <alignment horizontal="center" vertical="center"/>
    </xf>
    <xf numFmtId="185" fontId="5" fillId="0" borderId="6" xfId="0" applyNumberFormat="1" applyFont="1" applyFill="1" applyBorder="1" applyAlignment="1">
      <alignment horizontal="center" vertical="center"/>
    </xf>
    <xf numFmtId="185" fontId="5" fillId="0" borderId="17" xfId="0" applyNumberFormat="1" applyFont="1" applyFill="1" applyBorder="1" applyAlignment="1">
      <alignment vertical="center" wrapText="1"/>
    </xf>
    <xf numFmtId="185" fontId="25" fillId="0" borderId="17" xfId="0" applyNumberFormat="1" applyFont="1" applyFill="1" applyBorder="1" applyAlignment="1">
      <alignment horizontal="left" vertical="center" wrapText="1"/>
    </xf>
    <xf numFmtId="185" fontId="25" fillId="0" borderId="17" xfId="2" applyNumberFormat="1" applyFont="1" applyFill="1" applyBorder="1" applyAlignment="1">
      <alignment vertical="center" shrinkToFit="1"/>
    </xf>
    <xf numFmtId="185" fontId="5" fillId="0" borderId="17" xfId="0" applyNumberFormat="1" applyFont="1" applyFill="1" applyBorder="1" applyAlignment="1">
      <alignment horizontal="center" vertical="center" wrapText="1"/>
    </xf>
    <xf numFmtId="185" fontId="0" fillId="0" borderId="17" xfId="0" applyNumberFormat="1" applyFont="1" applyFill="1" applyBorder="1" applyAlignment="1">
      <alignment vertical="center" wrapText="1"/>
    </xf>
    <xf numFmtId="185" fontId="25" fillId="0" borderId="17" xfId="0" applyNumberFormat="1" applyFont="1" applyFill="1" applyBorder="1" applyAlignment="1">
      <alignment horizontal="center" vertical="center" wrapText="1"/>
    </xf>
    <xf numFmtId="185" fontId="25" fillId="0" borderId="17" xfId="0" applyNumberFormat="1" applyFont="1" applyFill="1" applyBorder="1" applyAlignment="1">
      <alignment vertical="center" wrapText="1"/>
    </xf>
    <xf numFmtId="185" fontId="25" fillId="0" borderId="39" xfId="0" applyNumberFormat="1" applyFont="1" applyFill="1" applyBorder="1" applyAlignment="1">
      <alignment horizontal="left" vertical="center" wrapText="1"/>
    </xf>
    <xf numFmtId="185" fontId="5" fillId="0" borderId="39" xfId="0" applyNumberFormat="1" applyFont="1" applyFill="1" applyBorder="1" applyAlignment="1">
      <alignment horizontal="left" vertical="center" wrapText="1"/>
    </xf>
    <xf numFmtId="185" fontId="5" fillId="0" borderId="39" xfId="0" applyNumberFormat="1" applyFont="1" applyFill="1" applyBorder="1" applyAlignment="1">
      <alignment vertical="center" wrapText="1"/>
    </xf>
    <xf numFmtId="185" fontId="5" fillId="0" borderId="33" xfId="0" applyNumberFormat="1" applyFont="1" applyFill="1" applyBorder="1" applyAlignment="1">
      <alignment vertical="center" wrapText="1"/>
    </xf>
    <xf numFmtId="185" fontId="5" fillId="0" borderId="33" xfId="0" applyNumberFormat="1" applyFont="1" applyFill="1" applyBorder="1" applyAlignment="1">
      <alignment horizontal="center" vertical="center" wrapText="1"/>
    </xf>
    <xf numFmtId="185" fontId="0" fillId="0" borderId="18" xfId="0" applyNumberFormat="1" applyFont="1" applyFill="1" applyBorder="1" applyAlignment="1" applyProtection="1">
      <alignment vertical="center" wrapText="1"/>
      <protection locked="0"/>
    </xf>
    <xf numFmtId="185" fontId="0" fillId="0" borderId="46" xfId="0" applyNumberFormat="1" applyFont="1" applyFill="1" applyBorder="1" applyAlignment="1" applyProtection="1">
      <alignment vertical="center" wrapText="1"/>
      <protection locked="0"/>
    </xf>
    <xf numFmtId="185" fontId="10" fillId="0" borderId="20" xfId="0" applyNumberFormat="1" applyFont="1" applyFill="1" applyBorder="1" applyAlignment="1">
      <alignment vertical="center" wrapText="1"/>
    </xf>
    <xf numFmtId="185" fontId="10" fillId="0" borderId="17" xfId="0" applyNumberFormat="1" applyFont="1" applyFill="1" applyBorder="1" applyAlignment="1">
      <alignment horizontal="center" vertical="center" wrapText="1"/>
    </xf>
    <xf numFmtId="185" fontId="5" fillId="0" borderId="17" xfId="0" applyNumberFormat="1" applyFont="1" applyFill="1" applyBorder="1" applyAlignment="1">
      <alignment horizontal="center" vertical="center"/>
    </xf>
    <xf numFmtId="185" fontId="10" fillId="0" borderId="19" xfId="0" applyNumberFormat="1" applyFont="1" applyFill="1" applyBorder="1" applyAlignment="1">
      <alignment horizontal="center" vertical="center" wrapText="1"/>
    </xf>
    <xf numFmtId="185" fontId="5" fillId="0" borderId="68" xfId="0" applyNumberFormat="1" applyFont="1" applyFill="1" applyBorder="1" applyAlignment="1">
      <alignment horizontal="center" vertical="center"/>
    </xf>
    <xf numFmtId="185" fontId="5" fillId="0" borderId="17" xfId="0" applyNumberFormat="1" applyFont="1" applyFill="1" applyBorder="1" applyAlignment="1">
      <alignment horizontal="left" vertical="center" wrapText="1"/>
    </xf>
    <xf numFmtId="185" fontId="5" fillId="0" borderId="18" xfId="0" applyNumberFormat="1" applyFont="1" applyFill="1" applyBorder="1" applyAlignment="1">
      <alignment vertical="center" wrapText="1"/>
    </xf>
    <xf numFmtId="185" fontId="10" fillId="0" borderId="29" xfId="0" applyNumberFormat="1" applyFont="1" applyFill="1" applyBorder="1" applyAlignment="1">
      <alignment horizontal="center" vertical="center" wrapText="1"/>
    </xf>
    <xf numFmtId="185" fontId="5" fillId="2" borderId="6" xfId="0" applyNumberFormat="1" applyFont="1" applyFill="1" applyBorder="1" applyAlignment="1">
      <alignment horizontal="center" vertical="center"/>
    </xf>
    <xf numFmtId="185" fontId="5" fillId="2" borderId="18" xfId="0" applyNumberFormat="1" applyFont="1" applyFill="1" applyBorder="1" applyAlignment="1">
      <alignment vertical="center"/>
    </xf>
    <xf numFmtId="185" fontId="5" fillId="2" borderId="18" xfId="0" applyNumberFormat="1" applyFont="1" applyFill="1" applyBorder="1" applyAlignment="1">
      <alignment horizontal="left" vertical="center"/>
    </xf>
    <xf numFmtId="185" fontId="5" fillId="2" borderId="18" xfId="2" applyNumberFormat="1" applyFont="1" applyFill="1" applyBorder="1" applyAlignment="1">
      <alignment vertical="center"/>
    </xf>
    <xf numFmtId="185" fontId="5" fillId="2" borderId="18" xfId="2" applyNumberFormat="1" applyFont="1" applyFill="1" applyBorder="1" applyAlignment="1">
      <alignment vertical="center" shrinkToFit="1"/>
    </xf>
    <xf numFmtId="185" fontId="5" fillId="2" borderId="17" xfId="2" applyNumberFormat="1" applyFont="1" applyFill="1" applyBorder="1" applyAlignment="1">
      <alignment vertical="center" shrinkToFit="1"/>
    </xf>
    <xf numFmtId="185" fontId="5" fillId="2" borderId="17" xfId="0" applyNumberFormat="1" applyFont="1" applyFill="1" applyBorder="1" applyAlignment="1">
      <alignment horizontal="center" vertical="center" wrapText="1"/>
    </xf>
    <xf numFmtId="185" fontId="0" fillId="2" borderId="17" xfId="0" applyNumberFormat="1" applyFont="1" applyFill="1" applyBorder="1" applyAlignment="1">
      <alignment vertical="center" wrapText="1"/>
    </xf>
    <xf numFmtId="185" fontId="5" fillId="2" borderId="39" xfId="0" applyNumberFormat="1" applyFont="1" applyFill="1" applyBorder="1" applyAlignment="1">
      <alignment horizontal="right" vertical="center" shrinkToFit="1"/>
    </xf>
    <xf numFmtId="185" fontId="5" fillId="2" borderId="39" xfId="0" applyNumberFormat="1" applyFont="1" applyFill="1" applyBorder="1" applyAlignment="1">
      <alignment horizontal="left" vertical="center" wrapText="1"/>
    </xf>
    <xf numFmtId="185" fontId="5" fillId="2" borderId="39" xfId="0" applyNumberFormat="1" applyFont="1" applyFill="1" applyBorder="1" applyAlignment="1">
      <alignment horizontal="center" vertical="center" wrapText="1"/>
    </xf>
    <xf numFmtId="185" fontId="5" fillId="2" borderId="39" xfId="0" applyNumberFormat="1" applyFont="1" applyFill="1" applyBorder="1" applyAlignment="1">
      <alignment vertical="center" wrapText="1"/>
    </xf>
    <xf numFmtId="185" fontId="5" fillId="2" borderId="33" xfId="0" applyNumberFormat="1" applyFont="1" applyFill="1" applyBorder="1" applyAlignment="1">
      <alignment vertical="center" wrapText="1"/>
    </xf>
    <xf numFmtId="185" fontId="5" fillId="2" borderId="33" xfId="0" applyNumberFormat="1" applyFont="1" applyFill="1" applyBorder="1" applyAlignment="1">
      <alignment horizontal="center" vertical="center" wrapText="1"/>
    </xf>
    <xf numFmtId="185" fontId="5" fillId="2" borderId="18" xfId="0" applyNumberFormat="1" applyFont="1" applyFill="1" applyBorder="1" applyAlignment="1" applyProtection="1">
      <alignment vertical="center" wrapText="1"/>
      <protection locked="0"/>
    </xf>
    <xf numFmtId="185" fontId="5" fillId="2" borderId="46" xfId="0" applyNumberFormat="1" applyFont="1" applyFill="1" applyBorder="1" applyAlignment="1" applyProtection="1">
      <alignment vertical="center" wrapText="1"/>
      <protection locked="0"/>
    </xf>
    <xf numFmtId="185" fontId="5" fillId="2" borderId="20" xfId="0" applyNumberFormat="1" applyFont="1" applyFill="1" applyBorder="1" applyAlignment="1">
      <alignment vertical="center" wrapText="1"/>
    </xf>
    <xf numFmtId="185" fontId="5" fillId="2" borderId="17" xfId="0" applyNumberFormat="1" applyFont="1" applyFill="1" applyBorder="1" applyAlignment="1">
      <alignment horizontal="center" vertical="center"/>
    </xf>
    <xf numFmtId="185" fontId="5" fillId="2" borderId="68" xfId="0" applyNumberFormat="1" applyFont="1" applyFill="1" applyBorder="1" applyAlignment="1">
      <alignment horizontal="center" vertical="center"/>
    </xf>
    <xf numFmtId="185" fontId="5" fillId="2" borderId="0" xfId="0" applyNumberFormat="1" applyFont="1" applyFill="1"/>
    <xf numFmtId="185" fontId="5" fillId="0" borderId="18" xfId="2" applyNumberFormat="1" applyFont="1" applyFill="1" applyBorder="1" applyAlignment="1">
      <alignment vertical="center" shrinkToFit="1"/>
    </xf>
    <xf numFmtId="185" fontId="5" fillId="0" borderId="39" xfId="0" applyNumberFormat="1" applyFont="1" applyFill="1" applyBorder="1" applyAlignment="1">
      <alignment horizontal="center" vertical="center" wrapText="1"/>
    </xf>
    <xf numFmtId="185" fontId="25" fillId="0" borderId="17" xfId="2" applyNumberFormat="1" applyFont="1" applyFill="1" applyBorder="1" applyAlignment="1">
      <alignment horizontal="right" vertical="center" shrinkToFit="1"/>
    </xf>
    <xf numFmtId="185" fontId="5" fillId="0" borderId="39" xfId="2" applyNumberFormat="1" applyFont="1" applyFill="1" applyBorder="1" applyAlignment="1">
      <alignment vertical="center" shrinkToFit="1"/>
    </xf>
    <xf numFmtId="185" fontId="5" fillId="2" borderId="18" xfId="0" applyNumberFormat="1" applyFont="1" applyFill="1" applyBorder="1" applyAlignment="1">
      <alignment horizontal="left" vertical="center" wrapText="1"/>
    </xf>
    <xf numFmtId="185" fontId="5" fillId="2" borderId="18" xfId="2" applyNumberFormat="1" applyFont="1" applyFill="1" applyBorder="1" applyAlignment="1">
      <alignment vertical="center" wrapText="1"/>
    </xf>
    <xf numFmtId="185" fontId="25" fillId="0" borderId="18" xfId="2" applyNumberFormat="1" applyFont="1" applyFill="1" applyBorder="1" applyAlignment="1">
      <alignment vertical="center" shrinkToFit="1"/>
    </xf>
    <xf numFmtId="185" fontId="36" fillId="0" borderId="46" xfId="0" applyNumberFormat="1" applyFont="1" applyFill="1" applyBorder="1" applyAlignment="1" applyProtection="1">
      <alignment vertical="center" wrapText="1"/>
      <protection locked="0"/>
    </xf>
    <xf numFmtId="185" fontId="36" fillId="0" borderId="18" xfId="0" applyNumberFormat="1" applyFont="1" applyFill="1" applyBorder="1" applyAlignment="1" applyProtection="1">
      <alignment vertical="center" wrapText="1"/>
      <protection locked="0"/>
    </xf>
    <xf numFmtId="185" fontId="5" fillId="2" borderId="18" xfId="0" applyNumberFormat="1" applyFont="1" applyFill="1" applyBorder="1" applyAlignment="1">
      <alignment vertical="center" wrapText="1"/>
    </xf>
    <xf numFmtId="185" fontId="5" fillId="2" borderId="17" xfId="0" applyNumberFormat="1" applyFont="1" applyFill="1" applyBorder="1" applyAlignment="1">
      <alignment horizontal="left" vertical="center" wrapText="1"/>
    </xf>
    <xf numFmtId="185" fontId="5" fillId="2" borderId="44" xfId="0" applyNumberFormat="1" applyFont="1" applyFill="1" applyBorder="1" applyAlignment="1">
      <alignment horizontal="left" vertical="center" wrapText="1"/>
    </xf>
    <xf numFmtId="185" fontId="5" fillId="0" borderId="46" xfId="0" applyNumberFormat="1" applyFont="1" applyFill="1" applyBorder="1" applyAlignment="1">
      <alignment horizontal="center" vertical="center" wrapText="1"/>
    </xf>
    <xf numFmtId="185" fontId="5" fillId="0" borderId="18" xfId="0" applyNumberFormat="1" applyFont="1" applyFill="1" applyBorder="1" applyAlignment="1" applyProtection="1">
      <alignment vertical="center" wrapText="1"/>
      <protection locked="0"/>
    </xf>
    <xf numFmtId="185" fontId="5" fillId="0" borderId="46" xfId="0" applyNumberFormat="1" applyFont="1" applyFill="1" applyBorder="1" applyAlignment="1" applyProtection="1">
      <alignment vertical="center" wrapText="1"/>
      <protection locked="0"/>
    </xf>
    <xf numFmtId="185" fontId="5" fillId="0" borderId="20" xfId="0" applyNumberFormat="1" applyFont="1" applyFill="1" applyBorder="1" applyAlignment="1">
      <alignment vertical="center" wrapText="1"/>
    </xf>
    <xf numFmtId="185" fontId="25" fillId="0" borderId="17" xfId="0" applyNumberFormat="1" applyFont="1" applyFill="1" applyBorder="1" applyAlignment="1">
      <alignment horizontal="left" vertical="center" wrapText="1" shrinkToFit="1"/>
    </xf>
    <xf numFmtId="185" fontId="25" fillId="4" borderId="17" xfId="0" applyNumberFormat="1" applyFont="1" applyFill="1" applyBorder="1" applyAlignment="1">
      <alignment horizontal="center" vertical="center" wrapText="1"/>
    </xf>
    <xf numFmtId="185" fontId="25" fillId="4" borderId="17" xfId="0" applyNumberFormat="1" applyFont="1" applyFill="1" applyBorder="1" applyAlignment="1">
      <alignment vertical="center" wrapText="1"/>
    </xf>
    <xf numFmtId="185" fontId="25" fillId="4" borderId="44" xfId="0" applyNumberFormat="1" applyFont="1" applyFill="1" applyBorder="1" applyAlignment="1">
      <alignment horizontal="left" vertical="center" wrapText="1"/>
    </xf>
    <xf numFmtId="185" fontId="25" fillId="0" borderId="39" xfId="0" applyNumberFormat="1" applyFont="1" applyFill="1" applyBorder="1" applyAlignment="1">
      <alignment vertical="center" wrapText="1"/>
    </xf>
    <xf numFmtId="185" fontId="25" fillId="0" borderId="33" xfId="0" applyNumberFormat="1" applyFont="1" applyFill="1" applyBorder="1" applyAlignment="1">
      <alignment vertical="center" wrapText="1"/>
    </xf>
    <xf numFmtId="185" fontId="25" fillId="0" borderId="33" xfId="0" applyNumberFormat="1" applyFont="1" applyFill="1" applyBorder="1" applyAlignment="1">
      <alignment horizontal="center" vertical="center" wrapText="1"/>
    </xf>
    <xf numFmtId="185" fontId="25" fillId="0" borderId="18" xfId="0" applyNumberFormat="1" applyFont="1" applyFill="1" applyBorder="1" applyAlignment="1" applyProtection="1">
      <alignment vertical="center" wrapText="1"/>
      <protection locked="0"/>
    </xf>
    <xf numFmtId="185" fontId="25" fillId="0" borderId="46" xfId="0" applyNumberFormat="1" applyFont="1" applyFill="1" applyBorder="1" applyAlignment="1" applyProtection="1">
      <alignment vertical="center" wrapText="1"/>
      <protection locked="0"/>
    </xf>
    <xf numFmtId="185" fontId="33" fillId="0" borderId="20" xfId="0" applyNumberFormat="1" applyFont="1" applyFill="1" applyBorder="1" applyAlignment="1">
      <alignment vertical="center" wrapText="1"/>
    </xf>
    <xf numFmtId="185" fontId="33" fillId="0" borderId="17" xfId="0" applyNumberFormat="1" applyFont="1" applyFill="1" applyBorder="1" applyAlignment="1">
      <alignment horizontal="center" vertical="center" wrapText="1"/>
    </xf>
    <xf numFmtId="185" fontId="25" fillId="0" borderId="17" xfId="0" applyNumberFormat="1" applyFont="1" applyFill="1" applyBorder="1" applyAlignment="1">
      <alignment horizontal="center" vertical="center"/>
    </xf>
    <xf numFmtId="185" fontId="5" fillId="0" borderId="46" xfId="0" applyNumberFormat="1" applyFont="1" applyFill="1" applyBorder="1" applyAlignment="1">
      <alignment horizontal="left" vertical="center" wrapText="1"/>
    </xf>
    <xf numFmtId="185" fontId="0" fillId="0" borderId="17" xfId="0" applyNumberFormat="1" applyFont="1" applyFill="1" applyBorder="1" applyAlignment="1">
      <alignment horizontal="left" vertical="center" wrapText="1"/>
    </xf>
    <xf numFmtId="185" fontId="0" fillId="0" borderId="17" xfId="0" applyNumberFormat="1" applyFont="1" applyFill="1" applyBorder="1" applyAlignment="1">
      <alignment horizontal="center" vertical="center" wrapText="1"/>
    </xf>
    <xf numFmtId="185" fontId="0" fillId="0" borderId="17" xfId="2" applyNumberFormat="1" applyFont="1" applyFill="1" applyBorder="1" applyAlignment="1">
      <alignment horizontal="right" vertical="center" shrinkToFit="1"/>
    </xf>
    <xf numFmtId="185" fontId="25" fillId="0" borderId="87" xfId="0" applyNumberFormat="1" applyFont="1" applyFill="1" applyBorder="1" applyAlignment="1">
      <alignment horizontal="center" vertical="center" wrapText="1"/>
    </xf>
    <xf numFmtId="185" fontId="5" fillId="0" borderId="18" xfId="0" applyNumberFormat="1" applyFont="1" applyFill="1" applyBorder="1" applyAlignment="1">
      <alignment horizontal="left" vertical="center" wrapText="1"/>
    </xf>
    <xf numFmtId="185" fontId="5" fillId="0" borderId="19" xfId="0" applyNumberFormat="1" applyFont="1" applyFill="1" applyBorder="1" applyAlignment="1">
      <alignment vertical="center" wrapText="1"/>
    </xf>
    <xf numFmtId="185" fontId="5" fillId="0" borderId="19" xfId="0" applyNumberFormat="1" applyFont="1" applyFill="1" applyBorder="1" applyAlignment="1">
      <alignment horizontal="left" vertical="center" wrapText="1"/>
    </xf>
    <xf numFmtId="185" fontId="25" fillId="0" borderId="19" xfId="0" applyNumberFormat="1" applyFont="1" applyFill="1" applyBorder="1" applyAlignment="1">
      <alignment horizontal="left" vertical="center" wrapText="1"/>
    </xf>
    <xf numFmtId="185" fontId="25" fillId="0" borderId="19" xfId="2" applyNumberFormat="1" applyFont="1" applyFill="1" applyBorder="1" applyAlignment="1">
      <alignment vertical="center" shrinkToFit="1"/>
    </xf>
    <xf numFmtId="185" fontId="25" fillId="0" borderId="32" xfId="2" applyNumberFormat="1" applyFont="1" applyFill="1" applyBorder="1" applyAlignment="1">
      <alignment vertical="center" shrinkToFit="1"/>
    </xf>
    <xf numFmtId="185" fontId="5" fillId="0" borderId="19" xfId="0" applyNumberFormat="1" applyFont="1" applyFill="1" applyBorder="1" applyAlignment="1">
      <alignment horizontal="center" vertical="center" wrapText="1"/>
    </xf>
    <xf numFmtId="185" fontId="0" fillId="0" borderId="19" xfId="0" applyNumberFormat="1" applyFont="1" applyFill="1" applyBorder="1" applyAlignment="1">
      <alignment vertical="center" wrapText="1"/>
    </xf>
    <xf numFmtId="185" fontId="5" fillId="0" borderId="19" xfId="2" applyNumberFormat="1" applyFont="1" applyFill="1" applyBorder="1" applyAlignment="1">
      <alignment vertical="center" shrinkToFit="1"/>
    </xf>
    <xf numFmtId="185" fontId="5" fillId="0" borderId="41" xfId="0" applyNumberFormat="1" applyFont="1" applyFill="1" applyBorder="1" applyAlignment="1">
      <alignment horizontal="left" vertical="center" wrapText="1"/>
    </xf>
    <xf numFmtId="185" fontId="5" fillId="4" borderId="6" xfId="0" applyNumberFormat="1" applyFont="1" applyFill="1" applyBorder="1" applyAlignment="1">
      <alignment horizontal="center" vertical="center"/>
    </xf>
    <xf numFmtId="185" fontId="5" fillId="4" borderId="17" xfId="0" applyNumberFormat="1" applyFont="1" applyFill="1" applyBorder="1" applyAlignment="1">
      <alignment vertical="center" wrapText="1"/>
    </xf>
    <xf numFmtId="185" fontId="5" fillId="4" borderId="17" xfId="0" applyNumberFormat="1" applyFont="1" applyFill="1" applyBorder="1" applyAlignment="1">
      <alignment horizontal="left" vertical="center" wrapText="1"/>
    </xf>
    <xf numFmtId="185" fontId="5" fillId="4" borderId="17" xfId="0" applyNumberFormat="1" applyFont="1" applyFill="1" applyBorder="1" applyAlignment="1">
      <alignment horizontal="center" vertical="center" wrapText="1"/>
    </xf>
    <xf numFmtId="185" fontId="0" fillId="4" borderId="17" xfId="0" applyNumberFormat="1" applyFont="1" applyFill="1" applyBorder="1" applyAlignment="1">
      <alignment vertical="center" wrapText="1"/>
    </xf>
    <xf numFmtId="185" fontId="25" fillId="4" borderId="6" xfId="0" applyNumberFormat="1" applyFont="1" applyFill="1" applyBorder="1" applyAlignment="1">
      <alignment horizontal="center" vertical="center"/>
    </xf>
    <xf numFmtId="185" fontId="0" fillId="0" borderId="18" xfId="0" applyNumberFormat="1" applyFont="1" applyFill="1" applyBorder="1" applyAlignment="1" applyProtection="1">
      <alignment vertical="center" shrinkToFit="1"/>
      <protection locked="0"/>
    </xf>
    <xf numFmtId="185" fontId="26" fillId="0" borderId="18" xfId="2" applyNumberFormat="1" applyFont="1" applyFill="1" applyBorder="1" applyAlignment="1">
      <alignment vertical="center" shrinkToFit="1"/>
    </xf>
    <xf numFmtId="185" fontId="26" fillId="0" borderId="17" xfId="2" applyNumberFormat="1" applyFont="1" applyFill="1" applyBorder="1" applyAlignment="1">
      <alignment vertical="center" shrinkToFit="1"/>
    </xf>
    <xf numFmtId="185" fontId="5" fillId="0" borderId="17" xfId="2" applyNumberFormat="1" applyFont="1" applyFill="1" applyBorder="1" applyAlignment="1">
      <alignment vertical="center" wrapText="1" shrinkToFit="1"/>
    </xf>
    <xf numFmtId="185" fontId="25" fillId="0" borderId="6" xfId="0" applyNumberFormat="1" applyFont="1" applyFill="1" applyBorder="1" applyAlignment="1">
      <alignment horizontal="center" vertical="center"/>
    </xf>
    <xf numFmtId="185" fontId="41" fillId="0" borderId="17" xfId="0" applyNumberFormat="1" applyFont="1" applyFill="1" applyBorder="1" applyAlignment="1">
      <alignment horizontal="center" vertical="center"/>
    </xf>
    <xf numFmtId="185" fontId="12" fillId="0" borderId="17" xfId="0" applyNumberFormat="1" applyFont="1" applyFill="1" applyBorder="1" applyAlignment="1">
      <alignment horizontal="center" vertical="center" wrapText="1"/>
    </xf>
    <xf numFmtId="185" fontId="5" fillId="0" borderId="17" xfId="0" applyNumberFormat="1" applyFont="1" applyFill="1" applyBorder="1" applyAlignment="1">
      <alignment vertical="center"/>
    </xf>
    <xf numFmtId="185" fontId="36" fillId="0" borderId="17" xfId="0" applyNumberFormat="1" applyFont="1" applyFill="1" applyBorder="1" applyAlignment="1">
      <alignment vertical="center" wrapText="1"/>
    </xf>
    <xf numFmtId="185" fontId="25" fillId="2" borderId="6" xfId="0" applyNumberFormat="1" applyFont="1" applyFill="1" applyBorder="1" applyAlignment="1">
      <alignment horizontal="center" vertical="center"/>
    </xf>
    <xf numFmtId="185" fontId="25" fillId="2" borderId="18" xfId="0" applyNumberFormat="1" applyFont="1" applyFill="1" applyBorder="1" applyAlignment="1">
      <alignment horizontal="left" vertical="center"/>
    </xf>
    <xf numFmtId="185" fontId="25" fillId="2" borderId="17" xfId="0" applyNumberFormat="1" applyFont="1" applyFill="1" applyBorder="1" applyAlignment="1">
      <alignment horizontal="left" vertical="center" wrapText="1"/>
    </xf>
    <xf numFmtId="185" fontId="25" fillId="0" borderId="6" xfId="0" applyNumberFormat="1" applyFont="1" applyFill="1" applyBorder="1" applyAlignment="1">
      <alignment horizontal="center" vertical="center" wrapText="1"/>
    </xf>
    <xf numFmtId="185" fontId="5" fillId="0" borderId="6" xfId="0" applyNumberFormat="1" applyFont="1" applyFill="1" applyBorder="1" applyAlignment="1">
      <alignment horizontal="center" vertical="center" wrapText="1"/>
    </xf>
    <xf numFmtId="185" fontId="14" fillId="0" borderId="18" xfId="0" applyNumberFormat="1" applyFont="1" applyFill="1" applyBorder="1" applyAlignment="1" applyProtection="1">
      <alignment vertical="center" wrapText="1"/>
      <protection locked="0"/>
    </xf>
    <xf numFmtId="185" fontId="5" fillId="0" borderId="32" xfId="0" applyNumberFormat="1" applyFont="1" applyFill="1" applyBorder="1" applyAlignment="1">
      <alignment horizontal="left" vertical="center" wrapText="1"/>
    </xf>
    <xf numFmtId="185" fontId="26" fillId="0" borderId="17" xfId="0" applyNumberFormat="1" applyFont="1" applyFill="1" applyBorder="1" applyAlignment="1">
      <alignment vertical="center" wrapText="1"/>
    </xf>
    <xf numFmtId="185" fontId="36" fillId="0" borderId="17" xfId="0" applyNumberFormat="1" applyFont="1" applyBorder="1" applyAlignment="1">
      <alignment horizontal="left" vertical="center" wrapText="1"/>
    </xf>
    <xf numFmtId="185" fontId="0" fillId="0" borderId="17" xfId="2" applyNumberFormat="1" applyFont="1" applyFill="1" applyBorder="1" applyAlignment="1">
      <alignment vertical="center" shrinkToFit="1"/>
    </xf>
    <xf numFmtId="185" fontId="36" fillId="0" borderId="17" xfId="2" applyNumberFormat="1" applyFont="1" applyFill="1" applyBorder="1" applyAlignment="1">
      <alignment vertical="center" shrinkToFit="1"/>
    </xf>
    <xf numFmtId="185" fontId="0" fillId="0" borderId="46" xfId="2" applyNumberFormat="1" applyFont="1" applyFill="1" applyBorder="1" applyAlignment="1">
      <alignment vertical="center" shrinkToFit="1"/>
    </xf>
    <xf numFmtId="185" fontId="36" fillId="0" borderId="17" xfId="0" applyNumberFormat="1" applyFont="1" applyFill="1" applyBorder="1" applyAlignment="1">
      <alignment horizontal="center" vertical="center" wrapText="1"/>
    </xf>
    <xf numFmtId="185" fontId="0" fillId="0" borderId="33" xfId="0" applyNumberFormat="1" applyFont="1" applyFill="1" applyBorder="1" applyAlignment="1">
      <alignment vertical="center" wrapText="1"/>
    </xf>
    <xf numFmtId="185" fontId="0" fillId="0" borderId="33" xfId="0" applyNumberFormat="1" applyFont="1" applyFill="1" applyBorder="1" applyAlignment="1">
      <alignment horizontal="center" vertical="center" wrapText="1"/>
    </xf>
    <xf numFmtId="185" fontId="36" fillId="0" borderId="39" xfId="0" applyNumberFormat="1" applyFont="1" applyFill="1" applyBorder="1" applyAlignment="1">
      <alignment vertical="center" wrapText="1"/>
    </xf>
    <xf numFmtId="185" fontId="36" fillId="0" borderId="33" xfId="0" applyNumberFormat="1" applyFont="1" applyFill="1" applyBorder="1" applyAlignment="1">
      <alignment vertical="center" wrapText="1"/>
    </xf>
    <xf numFmtId="185" fontId="36" fillId="0" borderId="33" xfId="0" applyNumberFormat="1" applyFont="1" applyFill="1" applyBorder="1" applyAlignment="1">
      <alignment horizontal="center" vertical="center" wrapText="1"/>
    </xf>
    <xf numFmtId="185" fontId="12" fillId="0" borderId="20" xfId="0" applyNumberFormat="1" applyFont="1" applyFill="1" applyBorder="1" applyAlignment="1">
      <alignment vertical="center" wrapText="1"/>
    </xf>
    <xf numFmtId="185" fontId="36" fillId="0" borderId="17" xfId="0" applyNumberFormat="1" applyFont="1" applyFill="1" applyBorder="1" applyAlignment="1">
      <alignment horizontal="center" vertical="center"/>
    </xf>
    <xf numFmtId="185" fontId="36" fillId="0" borderId="68" xfId="0" applyNumberFormat="1" applyFont="1" applyFill="1" applyBorder="1" applyAlignment="1">
      <alignment horizontal="center" vertical="center"/>
    </xf>
    <xf numFmtId="185" fontId="36" fillId="0" borderId="0" xfId="0" applyNumberFormat="1" applyFont="1" applyFill="1"/>
    <xf numFmtId="185" fontId="36" fillId="0" borderId="18" xfId="2" applyNumberFormat="1" applyFont="1" applyFill="1" applyBorder="1" applyAlignment="1">
      <alignment vertical="center" shrinkToFit="1"/>
    </xf>
    <xf numFmtId="185" fontId="36" fillId="0" borderId="17" xfId="0" applyNumberFormat="1" applyFont="1" applyFill="1" applyBorder="1" applyAlignment="1">
      <alignment horizontal="left" vertical="center" wrapText="1"/>
    </xf>
    <xf numFmtId="185" fontId="25" fillId="0" borderId="17" xfId="0" applyNumberFormat="1" applyFont="1" applyFill="1" applyBorder="1" applyAlignment="1">
      <alignment vertical="center"/>
    </xf>
    <xf numFmtId="185" fontId="43" fillId="0" borderId="17" xfId="0" applyNumberFormat="1" applyFont="1" applyFill="1" applyBorder="1" applyAlignment="1">
      <alignment horizontal="center" vertical="center" wrapText="1"/>
    </xf>
    <xf numFmtId="185" fontId="3" fillId="0" borderId="17" xfId="0" applyNumberFormat="1" applyFont="1" applyFill="1" applyBorder="1" applyAlignment="1">
      <alignment vertical="center" wrapText="1"/>
    </xf>
    <xf numFmtId="185" fontId="5" fillId="0" borderId="18" xfId="0" applyNumberFormat="1" applyFont="1" applyFill="1" applyBorder="1" applyAlignment="1">
      <alignment horizontal="center" vertical="center" wrapText="1"/>
    </xf>
    <xf numFmtId="185" fontId="10" fillId="0" borderId="17" xfId="0" applyNumberFormat="1" applyFont="1" applyFill="1" applyBorder="1" applyAlignment="1">
      <alignment vertical="center" wrapText="1"/>
    </xf>
    <xf numFmtId="185" fontId="25" fillId="4" borderId="19" xfId="0" applyNumberFormat="1" applyFont="1" applyFill="1" applyBorder="1" applyAlignment="1">
      <alignment horizontal="center" vertical="center" wrapText="1"/>
    </xf>
    <xf numFmtId="185" fontId="25" fillId="4" borderId="41" xfId="0" applyNumberFormat="1" applyFont="1" applyFill="1" applyBorder="1" applyAlignment="1">
      <alignment horizontal="left" vertical="center" wrapText="1"/>
    </xf>
    <xf numFmtId="185" fontId="5" fillId="0" borderId="41" xfId="0" applyNumberFormat="1" applyFont="1" applyFill="1" applyBorder="1" applyAlignment="1">
      <alignment horizontal="center" vertical="center" wrapText="1"/>
    </xf>
    <xf numFmtId="185" fontId="5" fillId="0" borderId="41" xfId="0" applyNumberFormat="1" applyFont="1" applyFill="1" applyBorder="1" applyAlignment="1">
      <alignment vertical="center" wrapText="1"/>
    </xf>
    <xf numFmtId="185" fontId="5" fillId="0" borderId="32" xfId="0" applyNumberFormat="1" applyFont="1" applyFill="1" applyBorder="1" applyAlignment="1">
      <alignment vertical="center" wrapText="1"/>
    </xf>
    <xf numFmtId="185" fontId="5" fillId="0" borderId="32" xfId="0" applyNumberFormat="1" applyFont="1" applyFill="1" applyBorder="1" applyAlignment="1">
      <alignment horizontal="center" vertical="center" wrapText="1"/>
    </xf>
    <xf numFmtId="185" fontId="0" fillId="0" borderId="32" xfId="0" applyNumberFormat="1" applyFont="1" applyFill="1" applyBorder="1" applyAlignment="1" applyProtection="1">
      <alignment vertical="center" wrapText="1"/>
      <protection locked="0"/>
    </xf>
    <xf numFmtId="185" fontId="0" fillId="0" borderId="75" xfId="0" applyNumberFormat="1" applyFont="1" applyFill="1" applyBorder="1" applyAlignment="1" applyProtection="1">
      <alignment vertical="center" wrapText="1"/>
      <protection locked="0"/>
    </xf>
    <xf numFmtId="185" fontId="10" fillId="0" borderId="19" xfId="0" applyNumberFormat="1" applyFont="1" applyFill="1" applyBorder="1" applyAlignment="1">
      <alignment vertical="center" wrapText="1"/>
    </xf>
    <xf numFmtId="185" fontId="5" fillId="0" borderId="19" xfId="0" applyNumberFormat="1" applyFont="1" applyFill="1" applyBorder="1" applyAlignment="1">
      <alignment horizontal="center" vertical="center"/>
    </xf>
    <xf numFmtId="185" fontId="5" fillId="0" borderId="93" xfId="0" applyNumberFormat="1" applyFont="1" applyFill="1" applyBorder="1" applyAlignment="1">
      <alignment horizontal="center" vertical="center"/>
    </xf>
    <xf numFmtId="185" fontId="5" fillId="0" borderId="44" xfId="0" applyNumberFormat="1" applyFont="1" applyFill="1" applyBorder="1" applyAlignment="1">
      <alignment horizontal="center" vertical="center" wrapText="1"/>
    </xf>
    <xf numFmtId="185" fontId="5" fillId="0" borderId="44" xfId="0" applyNumberFormat="1" applyFont="1" applyFill="1" applyBorder="1" applyAlignment="1">
      <alignment horizontal="left" vertical="center" wrapText="1"/>
    </xf>
    <xf numFmtId="185" fontId="5" fillId="0" borderId="20" xfId="0" applyNumberFormat="1" applyFont="1" applyFill="1" applyBorder="1" applyAlignment="1">
      <alignment horizontal="center" vertical="center"/>
    </xf>
    <xf numFmtId="185" fontId="5" fillId="0" borderId="71" xfId="0" applyNumberFormat="1" applyFont="1" applyFill="1" applyBorder="1" applyAlignment="1">
      <alignment horizontal="center" vertical="center"/>
    </xf>
    <xf numFmtId="185" fontId="25" fillId="4" borderId="17" xfId="2" applyNumberFormat="1" applyFont="1" applyFill="1" applyBorder="1" applyAlignment="1">
      <alignment vertical="center" shrinkToFit="1"/>
    </xf>
    <xf numFmtId="185" fontId="25" fillId="0" borderId="20" xfId="0" applyNumberFormat="1" applyFont="1" applyFill="1" applyBorder="1" applyAlignment="1">
      <alignment vertical="center" wrapText="1"/>
    </xf>
    <xf numFmtId="185" fontId="25" fillId="0" borderId="20" xfId="0" applyNumberFormat="1" applyFont="1" applyFill="1" applyBorder="1" applyAlignment="1">
      <alignment horizontal="left" vertical="center" wrapText="1"/>
    </xf>
    <xf numFmtId="185" fontId="25" fillId="0" borderId="20" xfId="2" applyNumberFormat="1" applyFont="1" applyFill="1" applyBorder="1" applyAlignment="1">
      <alignment vertical="center" shrinkToFit="1"/>
    </xf>
    <xf numFmtId="185" fontId="5" fillId="0" borderId="20" xfId="0" applyNumberFormat="1" applyFont="1" applyFill="1" applyBorder="1" applyAlignment="1">
      <alignment horizontal="center" vertical="center" wrapText="1"/>
    </xf>
    <xf numFmtId="185" fontId="0" fillId="0" borderId="20" xfId="0" applyNumberFormat="1" applyFont="1" applyFill="1" applyBorder="1" applyAlignment="1">
      <alignment vertical="center" wrapText="1"/>
    </xf>
    <xf numFmtId="185" fontId="5" fillId="0" borderId="20" xfId="2" applyNumberFormat="1" applyFont="1" applyFill="1" applyBorder="1" applyAlignment="1">
      <alignment horizontal="right" vertical="center" shrinkToFit="1"/>
    </xf>
    <xf numFmtId="185" fontId="10" fillId="0" borderId="44" xfId="0" applyNumberFormat="1" applyFont="1" applyFill="1" applyBorder="1" applyAlignment="1">
      <alignment horizontal="center" vertical="center" wrapText="1"/>
    </xf>
    <xf numFmtId="185" fontId="5" fillId="2" borderId="41" xfId="0" applyNumberFormat="1" applyFont="1" applyFill="1" applyBorder="1" applyAlignment="1">
      <alignment horizontal="right" vertical="center" shrinkToFit="1"/>
    </xf>
    <xf numFmtId="185" fontId="5" fillId="2" borderId="19" xfId="0" applyNumberFormat="1" applyFont="1" applyFill="1" applyBorder="1" applyAlignment="1">
      <alignment horizontal="center" vertical="center" wrapText="1"/>
    </xf>
    <xf numFmtId="185" fontId="42" fillId="0" borderId="17" xfId="0" applyNumberFormat="1" applyFont="1" applyFill="1" applyBorder="1" applyAlignment="1">
      <alignment horizontal="center" vertical="center" wrapText="1"/>
    </xf>
    <xf numFmtId="185" fontId="44" fillId="4" borderId="17" xfId="0" applyNumberFormat="1" applyFont="1" applyFill="1" applyBorder="1" applyAlignment="1">
      <alignment horizontal="left" vertical="center" wrapText="1"/>
    </xf>
    <xf numFmtId="185" fontId="25" fillId="4" borderId="18" xfId="2" applyNumberFormat="1" applyFont="1" applyFill="1" applyBorder="1" applyAlignment="1">
      <alignment vertical="center" shrinkToFit="1"/>
    </xf>
    <xf numFmtId="185" fontId="25" fillId="4" borderId="39" xfId="0" applyNumberFormat="1" applyFont="1" applyFill="1" applyBorder="1" applyAlignment="1">
      <alignment horizontal="left" vertical="center" wrapText="1"/>
    </xf>
    <xf numFmtId="185" fontId="0" fillId="0" borderId="39" xfId="0" applyNumberFormat="1" applyFont="1" applyFill="1" applyBorder="1" applyAlignment="1">
      <alignment vertical="center" wrapText="1"/>
    </xf>
    <xf numFmtId="185" fontId="25" fillId="0" borderId="33" xfId="2" applyNumberFormat="1" applyFont="1" applyFill="1" applyBorder="1" applyAlignment="1">
      <alignment vertical="center" shrinkToFit="1"/>
    </xf>
    <xf numFmtId="185" fontId="25" fillId="0" borderId="20" xfId="2" applyNumberFormat="1" applyFont="1" applyFill="1" applyBorder="1" applyAlignment="1">
      <alignment horizontal="right" vertical="center" shrinkToFit="1"/>
    </xf>
    <xf numFmtId="185" fontId="33" fillId="0" borderId="44" xfId="0" applyNumberFormat="1" applyFont="1" applyFill="1" applyBorder="1" applyAlignment="1">
      <alignment horizontal="center" vertical="center" wrapText="1"/>
    </xf>
    <xf numFmtId="185" fontId="25" fillId="0" borderId="20" xfId="0" applyNumberFormat="1" applyFont="1" applyFill="1" applyBorder="1" applyAlignment="1">
      <alignment horizontal="center" vertical="center"/>
    </xf>
    <xf numFmtId="185" fontId="5" fillId="0" borderId="46" xfId="2" applyNumberFormat="1" applyFont="1" applyFill="1" applyBorder="1" applyAlignment="1">
      <alignment vertical="center" shrinkToFit="1"/>
    </xf>
    <xf numFmtId="185" fontId="36" fillId="0" borderId="44" xfId="0" applyNumberFormat="1" applyFont="1" applyFill="1" applyBorder="1" applyAlignment="1">
      <alignment vertical="center" wrapText="1"/>
    </xf>
    <xf numFmtId="185" fontId="5" fillId="0" borderId="9" xfId="0" applyNumberFormat="1" applyFont="1" applyFill="1" applyBorder="1" applyAlignment="1">
      <alignment horizontal="center" vertical="center"/>
    </xf>
    <xf numFmtId="185" fontId="5" fillId="0" borderId="20" xfId="0" applyNumberFormat="1" applyFont="1" applyFill="1" applyBorder="1" applyAlignment="1">
      <alignment horizontal="left" vertical="center" wrapText="1"/>
    </xf>
    <xf numFmtId="185" fontId="5" fillId="0" borderId="20" xfId="2" applyNumberFormat="1" applyFont="1" applyFill="1" applyBorder="1" applyAlignment="1">
      <alignment vertical="center" shrinkToFit="1"/>
    </xf>
    <xf numFmtId="185" fontId="36" fillId="2" borderId="17" xfId="0" applyNumberFormat="1" applyFont="1" applyFill="1" applyBorder="1" applyAlignment="1">
      <alignment vertical="center" wrapText="1"/>
    </xf>
    <xf numFmtId="185" fontId="36" fillId="0" borderId="20" xfId="0" applyNumberFormat="1" applyFont="1" applyFill="1" applyBorder="1" applyAlignment="1">
      <alignment vertical="center" wrapText="1"/>
    </xf>
    <xf numFmtId="185" fontId="5" fillId="0" borderId="44" xfId="0" applyNumberFormat="1" applyFont="1" applyFill="1" applyBorder="1" applyAlignment="1">
      <alignment vertical="center" wrapText="1"/>
    </xf>
    <xf numFmtId="185" fontId="0" fillId="0" borderId="33" xfId="0" applyNumberFormat="1" applyFont="1" applyFill="1" applyBorder="1" applyAlignment="1" applyProtection="1">
      <alignment vertical="center" wrapText="1"/>
      <protection locked="0"/>
    </xf>
    <xf numFmtId="185" fontId="0" fillId="0" borderId="53" xfId="0" applyNumberFormat="1" applyFont="1" applyFill="1" applyBorder="1" applyAlignment="1" applyProtection="1">
      <alignment vertical="center" wrapText="1"/>
      <protection locked="0"/>
    </xf>
    <xf numFmtId="185" fontId="10" fillId="0" borderId="20" xfId="0" applyNumberFormat="1" applyFont="1" applyFill="1" applyBorder="1" applyAlignment="1">
      <alignment horizontal="center" vertical="center" wrapText="1"/>
    </xf>
    <xf numFmtId="185" fontId="5" fillId="0" borderId="39" xfId="0" applyNumberFormat="1" applyFont="1" applyFill="1" applyBorder="1" applyAlignment="1">
      <alignment horizontal="center" vertical="center"/>
    </xf>
    <xf numFmtId="185" fontId="25" fillId="0" borderId="89" xfId="0" applyNumberFormat="1" applyFont="1" applyFill="1" applyBorder="1" applyAlignment="1">
      <alignment horizontal="center" vertical="center" wrapText="1"/>
    </xf>
    <xf numFmtId="185" fontId="5" fillId="0" borderId="44" xfId="0" applyNumberFormat="1" applyFont="1" applyFill="1" applyBorder="1" applyAlignment="1">
      <alignment horizontal="center" vertical="center"/>
    </xf>
    <xf numFmtId="185" fontId="5" fillId="0" borderId="86" xfId="0" applyNumberFormat="1" applyFont="1" applyFill="1" applyBorder="1" applyAlignment="1">
      <alignment horizontal="center" vertical="center"/>
    </xf>
    <xf numFmtId="185" fontId="10" fillId="0" borderId="10" xfId="0" applyNumberFormat="1" applyFont="1" applyBorder="1" applyAlignment="1">
      <alignment horizontal="center" vertical="center"/>
    </xf>
    <xf numFmtId="185" fontId="10" fillId="0" borderId="23" xfId="0" applyNumberFormat="1" applyFont="1" applyBorder="1" applyAlignment="1">
      <alignment vertical="center" wrapText="1"/>
    </xf>
    <xf numFmtId="185" fontId="10" fillId="4" borderId="23" xfId="0" applyNumberFormat="1" applyFont="1" applyFill="1" applyBorder="1" applyAlignment="1">
      <alignment horizontal="center" vertical="center" wrapText="1"/>
    </xf>
    <xf numFmtId="185" fontId="10" fillId="4" borderId="23" xfId="0" applyNumberFormat="1" applyFont="1" applyFill="1" applyBorder="1" applyAlignment="1">
      <alignment vertical="center" wrapText="1"/>
    </xf>
    <xf numFmtId="185" fontId="10" fillId="0" borderId="42" xfId="0" applyNumberFormat="1" applyFont="1" applyFill="1" applyBorder="1" applyAlignment="1">
      <alignment vertical="center" wrapText="1"/>
    </xf>
    <xf numFmtId="185" fontId="10" fillId="0" borderId="23" xfId="0" applyNumberFormat="1" applyFont="1" applyFill="1" applyBorder="1" applyAlignment="1">
      <alignment vertical="center" wrapText="1"/>
    </xf>
    <xf numFmtId="185" fontId="10" fillId="0" borderId="20" xfId="0" applyNumberFormat="1" applyFont="1" applyFill="1" applyBorder="1" applyAlignment="1">
      <alignment horizontal="center" vertical="center"/>
    </xf>
    <xf numFmtId="185" fontId="10" fillId="0" borderId="71" xfId="0" applyNumberFormat="1" applyFont="1" applyFill="1" applyBorder="1" applyAlignment="1">
      <alignment horizontal="center" vertical="center"/>
    </xf>
    <xf numFmtId="185" fontId="10" fillId="0" borderId="24" xfId="0" applyNumberFormat="1" applyFont="1" applyBorder="1" applyAlignment="1">
      <alignment horizontal="center" vertical="center"/>
    </xf>
    <xf numFmtId="185" fontId="10" fillId="4" borderId="38" xfId="0" applyNumberFormat="1" applyFont="1" applyFill="1" applyBorder="1" applyAlignment="1">
      <alignment vertical="center"/>
    </xf>
    <xf numFmtId="185" fontId="10" fillId="4" borderId="45" xfId="0" applyNumberFormat="1" applyFont="1" applyFill="1" applyBorder="1" applyAlignment="1">
      <alignment vertical="center"/>
    </xf>
    <xf numFmtId="185" fontId="10" fillId="0" borderId="25" xfId="0" applyNumberFormat="1" applyFont="1" applyBorder="1" applyAlignment="1">
      <alignment horizontal="center" vertical="center"/>
    </xf>
    <xf numFmtId="185" fontId="10" fillId="4" borderId="41" xfId="0" applyNumberFormat="1" applyFont="1" applyFill="1" applyBorder="1" applyAlignment="1">
      <alignment horizontal="left" vertical="center"/>
    </xf>
    <xf numFmtId="185" fontId="10" fillId="4" borderId="75" xfId="0" applyNumberFormat="1" applyFont="1" applyFill="1" applyBorder="1" applyAlignment="1">
      <alignment horizontal="left" vertical="center"/>
    </xf>
    <xf numFmtId="185" fontId="10" fillId="4" borderId="39" xfId="0" applyNumberFormat="1" applyFont="1" applyFill="1" applyBorder="1" applyAlignment="1">
      <alignment vertical="center"/>
    </xf>
    <xf numFmtId="185" fontId="10" fillId="4" borderId="46" xfId="0" applyNumberFormat="1" applyFont="1" applyFill="1" applyBorder="1" applyAlignment="1">
      <alignment vertical="center"/>
    </xf>
    <xf numFmtId="185" fontId="10" fillId="4" borderId="44" xfId="0" applyNumberFormat="1" applyFont="1" applyFill="1" applyBorder="1" applyAlignment="1">
      <alignment horizontal="left" vertical="center"/>
    </xf>
    <xf numFmtId="185" fontId="10" fillId="4" borderId="53" xfId="0" applyNumberFormat="1" applyFont="1" applyFill="1" applyBorder="1" applyAlignment="1">
      <alignment horizontal="left" vertical="center"/>
    </xf>
    <xf numFmtId="185" fontId="10" fillId="0" borderId="26" xfId="0" applyNumberFormat="1" applyFont="1" applyBorder="1" applyAlignment="1">
      <alignment horizontal="center" vertical="center"/>
    </xf>
    <xf numFmtId="185" fontId="10" fillId="4" borderId="40" xfId="0" applyNumberFormat="1" applyFont="1" applyFill="1" applyBorder="1" applyAlignment="1">
      <alignment horizontal="left" vertical="center"/>
    </xf>
    <xf numFmtId="185" fontId="10" fillId="4" borderId="47" xfId="0" applyNumberFormat="1" applyFont="1" applyFill="1" applyBorder="1" applyAlignment="1">
      <alignment horizontal="left" vertical="center"/>
    </xf>
    <xf numFmtId="185" fontId="5" fillId="0" borderId="0" xfId="0" applyNumberFormat="1" applyFont="1" applyBorder="1" applyAlignment="1">
      <alignment horizontal="left" vertical="center"/>
    </xf>
    <xf numFmtId="185" fontId="5" fillId="0" borderId="0" xfId="0" applyNumberFormat="1" applyFont="1" applyBorder="1" applyAlignment="1">
      <alignment horizontal="center" vertical="center"/>
    </xf>
    <xf numFmtId="185" fontId="5" fillId="4" borderId="0" xfId="0" applyNumberFormat="1" applyFont="1" applyFill="1" applyBorder="1" applyAlignment="1">
      <alignment horizontal="center" vertical="center"/>
    </xf>
    <xf numFmtId="185" fontId="5" fillId="4" borderId="0" xfId="0" applyNumberFormat="1" applyFont="1" applyFill="1" applyBorder="1" applyAlignment="1">
      <alignment horizontal="center" vertical="center" wrapText="1"/>
    </xf>
    <xf numFmtId="185" fontId="5" fillId="0" borderId="0" xfId="0" applyNumberFormat="1" applyFont="1" applyFill="1" applyBorder="1" applyAlignment="1">
      <alignment horizontal="center" vertical="center"/>
    </xf>
    <xf numFmtId="185" fontId="0" fillId="0" borderId="0" xfId="0" applyNumberFormat="1" applyFont="1" applyFill="1" applyBorder="1" applyAlignment="1"/>
    <xf numFmtId="185" fontId="5" fillId="0" borderId="0" xfId="0" applyNumberFormat="1" applyFont="1" applyAlignment="1"/>
    <xf numFmtId="185" fontId="5" fillId="4" borderId="0" xfId="0" applyNumberFormat="1" applyFont="1" applyFill="1"/>
    <xf numFmtId="185" fontId="5" fillId="4" borderId="0" xfId="0" applyNumberFormat="1" applyFont="1" applyFill="1" applyAlignment="1">
      <alignment wrapText="1"/>
    </xf>
    <xf numFmtId="185" fontId="5" fillId="0" borderId="0" xfId="0" applyNumberFormat="1" applyFont="1" applyBorder="1" applyAlignment="1"/>
    <xf numFmtId="185" fontId="5" fillId="0" borderId="0" xfId="0" applyNumberFormat="1" applyFont="1" applyBorder="1" applyAlignment="1">
      <alignment horizontal="left"/>
    </xf>
    <xf numFmtId="185" fontId="5" fillId="0" borderId="0" xfId="0" applyNumberFormat="1" applyFont="1" applyFill="1" applyBorder="1" applyAlignment="1"/>
    <xf numFmtId="185" fontId="5" fillId="0" borderId="0" xfId="0" applyNumberFormat="1" applyFont="1" applyBorder="1" applyAlignment="1">
      <alignment vertical="center" wrapText="1" shrinkToFit="1"/>
    </xf>
    <xf numFmtId="185" fontId="5" fillId="0" borderId="0" xfId="0" applyNumberFormat="1" applyFont="1" applyFill="1" applyBorder="1" applyAlignment="1">
      <alignment vertical="center" shrinkToFit="1"/>
    </xf>
    <xf numFmtId="185" fontId="5" fillId="0" borderId="0" xfId="0" applyNumberFormat="1" applyFont="1" applyFill="1" applyBorder="1" applyAlignment="1">
      <alignment vertical="center"/>
    </xf>
    <xf numFmtId="185" fontId="9" fillId="0" borderId="0" xfId="2" applyNumberFormat="1" applyFont="1" applyAlignment="1"/>
    <xf numFmtId="0" fontId="0" fillId="0" borderId="0" xfId="0" applyNumberFormat="1" applyFont="1" applyAlignment="1">
      <alignment vertical="top" wrapText="1"/>
    </xf>
    <xf numFmtId="0" fontId="0" fillId="0" borderId="0" xfId="0" applyNumberFormat="1" applyFont="1" applyAlignment="1">
      <alignment vertical="center"/>
    </xf>
    <xf numFmtId="185" fontId="5" fillId="0" borderId="0" xfId="0" applyNumberFormat="1" applyFont="1" applyAlignment="1">
      <alignment vertical="center"/>
    </xf>
    <xf numFmtId="0" fontId="5" fillId="0" borderId="17" xfId="0" applyNumberFormat="1" applyFont="1" applyFill="1" applyBorder="1" applyAlignment="1">
      <alignment horizontal="left" vertical="center" wrapText="1" shrinkToFit="1"/>
    </xf>
    <xf numFmtId="0" fontId="5" fillId="0" borderId="17" xfId="2" applyNumberFormat="1" applyFont="1" applyFill="1" applyBorder="1" applyAlignment="1">
      <alignment vertical="center" wrapText="1" shrinkToFit="1"/>
    </xf>
    <xf numFmtId="0" fontId="25" fillId="0" borderId="17" xfId="2" applyNumberFormat="1" applyFont="1" applyFill="1" applyBorder="1" applyAlignment="1">
      <alignment vertical="center" wrapText="1" shrinkToFit="1"/>
    </xf>
    <xf numFmtId="0" fontId="5" fillId="0" borderId="0" xfId="0" applyNumberFormat="1" applyFont="1" applyAlignment="1">
      <alignment wrapText="1"/>
    </xf>
    <xf numFmtId="0" fontId="5" fillId="0" borderId="0" xfId="0" applyNumberFormat="1" applyFont="1" applyBorder="1" applyAlignment="1">
      <alignment wrapText="1"/>
    </xf>
    <xf numFmtId="0" fontId="5" fillId="0" borderId="0" xfId="2" applyNumberFormat="1" applyFont="1" applyAlignment="1">
      <alignment wrapText="1"/>
    </xf>
    <xf numFmtId="0" fontId="5" fillId="0" borderId="0" xfId="0" applyNumberFormat="1" applyFont="1"/>
    <xf numFmtId="0" fontId="5" fillId="0" borderId="0" xfId="0" applyNumberFormat="1" applyFont="1" applyBorder="1"/>
    <xf numFmtId="0" fontId="42" fillId="0" borderId="17" xfId="0" applyNumberFormat="1" applyFont="1" applyFill="1" applyBorder="1" applyAlignment="1">
      <alignment horizontal="center" vertical="center" wrapText="1"/>
    </xf>
    <xf numFmtId="0" fontId="36" fillId="0" borderId="39" xfId="0" applyNumberFormat="1" applyFont="1" applyFill="1" applyBorder="1" applyAlignment="1">
      <alignment vertical="center" wrapText="1"/>
    </xf>
    <xf numFmtId="0" fontId="5" fillId="0" borderId="0" xfId="2" applyNumberFormat="1" applyFont="1" applyAlignment="1"/>
    <xf numFmtId="184" fontId="5" fillId="0" borderId="0" xfId="0" applyNumberFormat="1" applyFont="1"/>
    <xf numFmtId="185" fontId="5" fillId="0" borderId="0" xfId="0" applyNumberFormat="1" applyFont="1" applyFill="1" applyAlignment="1">
      <alignment vertical="center"/>
    </xf>
    <xf numFmtId="185" fontId="5" fillId="0" borderId="22" xfId="2" applyNumberFormat="1" applyFont="1" applyFill="1" applyBorder="1" applyAlignment="1">
      <alignment vertical="center" shrinkToFit="1"/>
    </xf>
    <xf numFmtId="185" fontId="5" fillId="0" borderId="14" xfId="2" applyNumberFormat="1" applyFont="1" applyFill="1" applyBorder="1" applyAlignment="1">
      <alignment vertical="center" shrinkToFit="1"/>
    </xf>
    <xf numFmtId="185" fontId="5" fillId="0" borderId="0" xfId="2" applyNumberFormat="1" applyFont="1" applyFill="1" applyBorder="1" applyAlignment="1">
      <alignment vertical="center" shrinkToFit="1"/>
    </xf>
    <xf numFmtId="185" fontId="5" fillId="0" borderId="21" xfId="2" applyNumberFormat="1" applyFont="1" applyFill="1" applyBorder="1" applyAlignment="1">
      <alignment vertical="center" shrinkToFit="1"/>
    </xf>
    <xf numFmtId="185" fontId="0" fillId="0" borderId="17" xfId="2" applyNumberFormat="1" applyFont="1" applyFill="1" applyBorder="1">
      <alignment vertical="center"/>
    </xf>
    <xf numFmtId="185" fontId="0" fillId="0" borderId="17" xfId="2" applyNumberFormat="1" applyFont="1" applyFill="1" applyBorder="1" applyAlignment="1">
      <alignment vertical="center"/>
    </xf>
    <xf numFmtId="185" fontId="5" fillId="0" borderId="14" xfId="2" applyNumberFormat="1" applyFont="1" applyBorder="1" applyAlignment="1">
      <alignment vertical="center" shrinkToFit="1"/>
    </xf>
    <xf numFmtId="185" fontId="5" fillId="4" borderId="14" xfId="2" applyNumberFormat="1" applyFont="1" applyFill="1" applyBorder="1" applyAlignment="1">
      <alignment vertical="center" shrinkToFit="1"/>
    </xf>
    <xf numFmtId="185" fontId="5" fillId="0" borderId="17" xfId="2" applyNumberFormat="1" applyFont="1" applyBorder="1" applyAlignment="1">
      <alignment vertical="center" shrinkToFit="1"/>
    </xf>
    <xf numFmtId="185" fontId="5" fillId="0" borderId="15" xfId="2" applyNumberFormat="1" applyFont="1" applyBorder="1" applyAlignment="1">
      <alignment vertical="center" shrinkToFit="1"/>
    </xf>
    <xf numFmtId="185" fontId="5" fillId="0" borderId="0" xfId="0" applyNumberFormat="1" applyFont="1" applyAlignment="1">
      <alignment vertical="center" shrinkToFit="1"/>
    </xf>
    <xf numFmtId="185" fontId="5" fillId="0" borderId="0" xfId="0" applyNumberFormat="1" applyFont="1" applyFill="1" applyAlignment="1">
      <alignment horizontal="right" vertical="center"/>
    </xf>
    <xf numFmtId="0" fontId="5" fillId="2" borderId="16" xfId="0" applyNumberFormat="1" applyFont="1" applyFill="1" applyBorder="1" applyAlignment="1">
      <alignment horizontal="center" vertical="center" wrapText="1"/>
    </xf>
    <xf numFmtId="0" fontId="5" fillId="0" borderId="20" xfId="0" applyNumberFormat="1" applyFont="1" applyFill="1" applyBorder="1" applyAlignment="1">
      <alignment vertical="center" wrapText="1"/>
    </xf>
    <xf numFmtId="0" fontId="5" fillId="0" borderId="17" xfId="0" applyNumberFormat="1" applyFont="1" applyFill="1" applyBorder="1" applyAlignment="1">
      <alignment vertical="top" wrapText="1"/>
    </xf>
    <xf numFmtId="0" fontId="39" fillId="0" borderId="53" xfId="0" applyNumberFormat="1" applyFont="1" applyBorder="1" applyAlignment="1">
      <alignment vertical="center" wrapText="1"/>
    </xf>
    <xf numFmtId="0" fontId="25" fillId="4" borderId="39" xfId="0" applyNumberFormat="1" applyFont="1" applyFill="1" applyBorder="1" applyAlignment="1">
      <alignment vertical="center" wrapText="1"/>
    </xf>
    <xf numFmtId="0" fontId="25" fillId="4" borderId="19" xfId="0" applyNumberFormat="1" applyFont="1" applyFill="1" applyBorder="1" applyAlignment="1">
      <alignment vertical="center" wrapText="1"/>
    </xf>
    <xf numFmtId="0" fontId="12" fillId="0" borderId="17" xfId="0" applyNumberFormat="1" applyFont="1" applyFill="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Border="1" applyAlignment="1">
      <alignment vertical="center" shrinkToFit="1"/>
    </xf>
    <xf numFmtId="184" fontId="5" fillId="0" borderId="0" xfId="0" applyNumberFormat="1" applyFont="1" applyAlignment="1"/>
    <xf numFmtId="185" fontId="44" fillId="0" borderId="39" xfId="2" applyNumberFormat="1" applyFont="1" applyFill="1" applyBorder="1" applyAlignment="1">
      <alignment horizontal="right" vertical="center" shrinkToFit="1"/>
    </xf>
    <xf numFmtId="0" fontId="5" fillId="0" borderId="0" xfId="0" applyNumberFormat="1" applyFont="1" applyFill="1"/>
    <xf numFmtId="0" fontId="5" fillId="0" borderId="1" xfId="0" applyNumberFormat="1" applyFont="1" applyFill="1" applyBorder="1" applyAlignment="1">
      <alignment horizontal="right"/>
    </xf>
    <xf numFmtId="0" fontId="5" fillId="2" borderId="16" xfId="0" applyNumberFormat="1" applyFont="1" applyFill="1" applyBorder="1" applyAlignment="1">
      <alignment horizontal="left" vertical="center"/>
    </xf>
    <xf numFmtId="0" fontId="5" fillId="2" borderId="39" xfId="0" applyNumberFormat="1" applyFont="1" applyFill="1" applyBorder="1" applyAlignment="1">
      <alignment horizontal="left" vertical="center" wrapText="1"/>
    </xf>
    <xf numFmtId="0" fontId="5" fillId="0" borderId="29" xfId="0" applyNumberFormat="1" applyFont="1" applyFill="1" applyBorder="1" applyAlignment="1">
      <alignment horizontal="left" vertical="center" wrapText="1"/>
    </xf>
    <xf numFmtId="0" fontId="0" fillId="0" borderId="39" xfId="0" applyNumberFormat="1" applyFont="1" applyFill="1" applyBorder="1" applyAlignment="1">
      <alignment horizontal="left" vertical="center" wrapText="1"/>
    </xf>
    <xf numFmtId="0" fontId="36" fillId="0" borderId="39"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39" xfId="0" applyNumberFormat="1" applyFont="1" applyFill="1" applyBorder="1" applyAlignment="1">
      <alignment horizontal="left" vertical="center" wrapText="1" shrinkToFit="1"/>
    </xf>
    <xf numFmtId="0" fontId="10" fillId="0" borderId="42" xfId="0" applyNumberFormat="1" applyFont="1" applyFill="1" applyBorder="1" applyAlignment="1">
      <alignment vertical="center" wrapText="1"/>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vertical="center"/>
    </xf>
    <xf numFmtId="185" fontId="5" fillId="4" borderId="39" xfId="0" applyNumberFormat="1" applyFont="1" applyFill="1" applyBorder="1" applyAlignment="1">
      <alignment horizontal="left" vertical="center" wrapText="1"/>
    </xf>
    <xf numFmtId="0" fontId="5" fillId="4" borderId="39" xfId="0" applyNumberFormat="1" applyFont="1" applyFill="1" applyBorder="1" applyAlignment="1">
      <alignment horizontal="left" vertical="center" wrapText="1"/>
    </xf>
    <xf numFmtId="176" fontId="5" fillId="4" borderId="17" xfId="2" applyNumberFormat="1" applyFont="1" applyFill="1" applyBorder="1" applyAlignment="1">
      <alignment horizontal="left" vertical="center" wrapText="1" shrinkToFit="1"/>
    </xf>
    <xf numFmtId="0" fontId="5" fillId="4" borderId="17" xfId="0" applyNumberFormat="1" applyFont="1" applyFill="1" applyBorder="1" applyAlignment="1">
      <alignment horizontal="center" vertical="center"/>
    </xf>
    <xf numFmtId="3" fontId="0" fillId="4" borderId="17" xfId="0" applyNumberFormat="1" applyFont="1" applyFill="1" applyBorder="1" applyAlignment="1">
      <alignment vertical="center" wrapText="1"/>
    </xf>
    <xf numFmtId="185" fontId="5" fillId="4" borderId="18" xfId="0" applyNumberFormat="1" applyFont="1" applyFill="1" applyBorder="1" applyAlignment="1">
      <alignment horizontal="right" vertical="center" shrinkToFit="1"/>
    </xf>
    <xf numFmtId="185" fontId="25" fillId="4" borderId="18" xfId="0" applyNumberFormat="1" applyFont="1" applyFill="1" applyBorder="1" applyAlignment="1">
      <alignment horizontal="right" vertical="center" shrinkToFit="1"/>
    </xf>
    <xf numFmtId="185" fontId="25" fillId="4" borderId="17" xfId="0" applyNumberFormat="1" applyFont="1" applyFill="1" applyBorder="1" applyAlignment="1">
      <alignment horizontal="left" vertical="center" wrapText="1"/>
    </xf>
    <xf numFmtId="0" fontId="5" fillId="4" borderId="17" xfId="2" applyNumberFormat="1" applyFont="1" applyFill="1" applyBorder="1" applyAlignment="1">
      <alignment vertical="center" wrapText="1" shrinkToFit="1"/>
    </xf>
    <xf numFmtId="185" fontId="10" fillId="4" borderId="17" xfId="0" applyNumberFormat="1" applyFont="1" applyFill="1" applyBorder="1" applyAlignment="1">
      <alignment horizontal="center" vertical="center" wrapText="1"/>
    </xf>
    <xf numFmtId="185" fontId="5" fillId="4" borderId="18" xfId="2" applyNumberFormat="1" applyFont="1" applyFill="1" applyBorder="1" applyAlignment="1">
      <alignment vertical="center" shrinkToFit="1"/>
    </xf>
    <xf numFmtId="185" fontId="43" fillId="4" borderId="19" xfId="0" applyNumberFormat="1" applyFont="1" applyFill="1" applyBorder="1" applyAlignment="1">
      <alignment horizontal="center" vertical="center" wrapText="1"/>
    </xf>
    <xf numFmtId="185" fontId="3" fillId="4" borderId="39" xfId="0" applyNumberFormat="1" applyFont="1" applyFill="1" applyBorder="1" applyAlignment="1">
      <alignment vertical="center" wrapText="1"/>
    </xf>
    <xf numFmtId="185" fontId="5" fillId="4" borderId="18" xfId="0" applyNumberFormat="1" applyFont="1" applyFill="1" applyBorder="1" applyAlignment="1">
      <alignment vertical="center" shrinkToFit="1"/>
    </xf>
    <xf numFmtId="185" fontId="5" fillId="4" borderId="17" xfId="0" applyNumberFormat="1" applyFont="1" applyFill="1" applyBorder="1" applyAlignment="1">
      <alignment vertical="center" shrinkToFit="1"/>
    </xf>
    <xf numFmtId="0" fontId="10" fillId="4" borderId="17" xfId="0" applyNumberFormat="1" applyFont="1" applyFill="1" applyBorder="1" applyAlignment="1">
      <alignment vertical="center" wrapText="1"/>
    </xf>
    <xf numFmtId="185" fontId="5" fillId="4" borderId="17" xfId="0" applyNumberFormat="1" applyFont="1" applyFill="1" applyBorder="1" applyAlignment="1">
      <alignment vertical="center" wrapText="1" shrinkToFit="1"/>
    </xf>
    <xf numFmtId="185" fontId="43" fillId="4" borderId="17" xfId="0" applyNumberFormat="1" applyFont="1" applyFill="1" applyBorder="1" applyAlignment="1">
      <alignment horizontal="center" vertical="center" wrapText="1"/>
    </xf>
    <xf numFmtId="185" fontId="6" fillId="4" borderId="39" xfId="0" applyNumberFormat="1" applyFont="1" applyFill="1" applyBorder="1" applyAlignment="1">
      <alignment horizontal="left" vertical="center" wrapText="1"/>
    </xf>
    <xf numFmtId="38" fontId="5" fillId="4" borderId="17" xfId="2" applyNumberFormat="1" applyFont="1" applyFill="1" applyBorder="1" applyAlignment="1">
      <alignment vertical="center" shrinkToFit="1"/>
    </xf>
    <xf numFmtId="38" fontId="5" fillId="4" borderId="18" xfId="2" applyNumberFormat="1" applyFont="1" applyFill="1" applyBorder="1" applyAlignment="1">
      <alignment vertical="center" shrinkToFit="1"/>
    </xf>
    <xf numFmtId="177" fontId="43" fillId="4" borderId="17" xfId="0" applyNumberFormat="1" applyFont="1" applyFill="1" applyBorder="1" applyAlignment="1">
      <alignment horizontal="center" vertical="center" wrapText="1"/>
    </xf>
    <xf numFmtId="0" fontId="3" fillId="4" borderId="39" xfId="0" applyFont="1" applyFill="1" applyBorder="1" applyAlignment="1">
      <alignment vertical="center" wrapText="1"/>
    </xf>
    <xf numFmtId="38" fontId="5" fillId="4" borderId="17" xfId="2" applyFont="1" applyFill="1" applyBorder="1" applyAlignment="1">
      <alignment vertical="center" shrinkToFit="1"/>
    </xf>
    <xf numFmtId="184" fontId="5" fillId="4" borderId="17" xfId="0" applyNumberFormat="1" applyFont="1" applyFill="1" applyBorder="1" applyAlignment="1">
      <alignment vertical="center" shrinkToFit="1"/>
    </xf>
    <xf numFmtId="3" fontId="5" fillId="4" borderId="17" xfId="0" applyNumberFormat="1" applyFont="1" applyFill="1" applyBorder="1" applyAlignment="1">
      <alignment horizontal="center" vertical="center" wrapText="1"/>
    </xf>
    <xf numFmtId="3" fontId="3" fillId="4" borderId="17" xfId="0" applyNumberFormat="1" applyFont="1" applyFill="1" applyBorder="1" applyAlignment="1">
      <alignment vertical="center" wrapText="1"/>
    </xf>
    <xf numFmtId="38" fontId="5" fillId="4" borderId="46" xfId="2" applyFont="1" applyFill="1" applyBorder="1" applyAlignment="1">
      <alignment vertical="center" shrinkToFit="1"/>
    </xf>
    <xf numFmtId="181" fontId="10" fillId="0" borderId="3" xfId="0" applyNumberFormat="1" applyFont="1" applyBorder="1" applyAlignment="1">
      <alignment horizontal="center" vertical="center"/>
    </xf>
    <xf numFmtId="181" fontId="10" fillId="0" borderId="25" xfId="0" applyNumberFormat="1" applyFont="1" applyBorder="1" applyAlignment="1">
      <alignment horizontal="center" vertical="center"/>
    </xf>
    <xf numFmtId="185" fontId="10" fillId="4" borderId="38" xfId="0" applyNumberFormat="1" applyFont="1" applyFill="1" applyBorder="1" applyAlignment="1">
      <alignment horizontal="left" vertical="center"/>
    </xf>
    <xf numFmtId="185" fontId="10" fillId="4" borderId="45" xfId="0" applyNumberFormat="1" applyFont="1" applyFill="1" applyBorder="1" applyAlignment="1">
      <alignment horizontal="left" vertical="center"/>
    </xf>
    <xf numFmtId="0" fontId="10" fillId="0" borderId="55" xfId="0" applyNumberFormat="1" applyFont="1" applyFill="1" applyBorder="1" applyAlignment="1">
      <alignment horizontal="center" vertical="center"/>
    </xf>
    <xf numFmtId="0" fontId="10" fillId="0" borderId="55"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1" xfId="0" applyFont="1" applyFill="1" applyBorder="1" applyAlignment="1">
      <alignment horizontal="center" vertical="center"/>
    </xf>
    <xf numFmtId="0" fontId="10" fillId="0" borderId="50" xfId="0" applyFont="1" applyFill="1" applyBorder="1" applyAlignment="1">
      <alignment horizontal="center" vertical="center"/>
    </xf>
    <xf numFmtId="0" fontId="12" fillId="0" borderId="50" xfId="0" applyFont="1" applyFill="1" applyBorder="1" applyAlignment="1">
      <alignment horizontal="center" vertical="center"/>
    </xf>
    <xf numFmtId="185" fontId="10" fillId="0" borderId="11" xfId="0" applyNumberFormat="1" applyFont="1" applyBorder="1" applyAlignment="1">
      <alignment horizontal="center" vertical="center"/>
    </xf>
    <xf numFmtId="185" fontId="10" fillId="0" borderId="24" xfId="0" applyNumberFormat="1" applyFont="1" applyBorder="1" applyAlignment="1">
      <alignment horizontal="center" vertical="center"/>
    </xf>
    <xf numFmtId="185" fontId="10" fillId="0" borderId="3" xfId="0" applyNumberFormat="1" applyFont="1" applyBorder="1" applyAlignment="1">
      <alignment horizontal="center" vertical="center"/>
    </xf>
    <xf numFmtId="185" fontId="10" fillId="0" borderId="25" xfId="0" applyNumberFormat="1" applyFont="1" applyBorder="1" applyAlignment="1">
      <alignment horizontal="center" vertical="center"/>
    </xf>
    <xf numFmtId="185" fontId="10" fillId="0" borderId="4" xfId="0" applyNumberFormat="1" applyFont="1" applyBorder="1" applyAlignment="1">
      <alignment horizontal="center" vertical="center"/>
    </xf>
    <xf numFmtId="185" fontId="10" fillId="0" borderId="26" xfId="0" applyNumberFormat="1" applyFont="1" applyBorder="1" applyAlignment="1">
      <alignment horizontal="center" vertical="center"/>
    </xf>
    <xf numFmtId="185" fontId="10" fillId="4" borderId="51" xfId="0" applyNumberFormat="1" applyFont="1" applyFill="1" applyBorder="1" applyAlignment="1">
      <alignment horizontal="center" vertical="center" shrinkToFit="1"/>
    </xf>
    <xf numFmtId="185" fontId="10" fillId="4" borderId="50" xfId="0" applyNumberFormat="1" applyFont="1" applyFill="1" applyBorder="1" applyAlignment="1">
      <alignment horizontal="center" vertical="center" shrinkToFit="1"/>
    </xf>
    <xf numFmtId="185" fontId="10" fillId="4" borderId="52" xfId="0" applyNumberFormat="1" applyFont="1" applyFill="1" applyBorder="1" applyAlignment="1">
      <alignment horizontal="center" vertical="center" shrinkToFit="1"/>
    </xf>
    <xf numFmtId="185" fontId="10" fillId="4" borderId="51" xfId="0" applyNumberFormat="1" applyFont="1" applyFill="1" applyBorder="1" applyAlignment="1">
      <alignment horizontal="center" vertical="center" wrapText="1"/>
    </xf>
    <xf numFmtId="185" fontId="10" fillId="4" borderId="50" xfId="0" applyNumberFormat="1" applyFont="1" applyFill="1" applyBorder="1" applyAlignment="1">
      <alignment horizontal="center" vertical="center" wrapText="1"/>
    </xf>
    <xf numFmtId="185" fontId="10" fillId="4" borderId="52" xfId="0" applyNumberFormat="1" applyFont="1" applyFill="1" applyBorder="1" applyAlignment="1">
      <alignment horizontal="center" vertical="center" wrapText="1"/>
    </xf>
    <xf numFmtId="0" fontId="10" fillId="4" borderId="51" xfId="0" applyNumberFormat="1" applyFont="1" applyFill="1" applyBorder="1" applyAlignment="1">
      <alignment horizontal="center" vertical="center" wrapText="1"/>
    </xf>
    <xf numFmtId="0" fontId="10" fillId="4" borderId="50" xfId="0" applyNumberFormat="1" applyFont="1" applyFill="1" applyBorder="1" applyAlignment="1">
      <alignment horizontal="center" vertical="center" wrapText="1"/>
    </xf>
    <xf numFmtId="0" fontId="10" fillId="4" borderId="52" xfId="0" applyNumberFormat="1" applyFont="1" applyFill="1" applyBorder="1" applyAlignment="1">
      <alignment horizontal="center" vertical="center" wrapText="1"/>
    </xf>
    <xf numFmtId="185" fontId="10" fillId="0" borderId="51" xfId="0" applyNumberFormat="1" applyFont="1" applyFill="1" applyBorder="1" applyAlignment="1">
      <alignment horizontal="center" vertical="center" shrinkToFit="1"/>
    </xf>
    <xf numFmtId="185" fontId="10" fillId="0" borderId="50" xfId="0" applyNumberFormat="1" applyFont="1" applyFill="1" applyBorder="1" applyAlignment="1">
      <alignment horizontal="center" vertical="center" shrinkToFit="1"/>
    </xf>
    <xf numFmtId="185" fontId="10" fillId="0" borderId="52" xfId="0" applyNumberFormat="1" applyFont="1" applyFill="1" applyBorder="1" applyAlignment="1">
      <alignment horizontal="center" vertical="center" shrinkToFit="1"/>
    </xf>
    <xf numFmtId="185" fontId="10" fillId="0" borderId="51" xfId="0" applyNumberFormat="1" applyFont="1" applyFill="1" applyBorder="1" applyAlignment="1">
      <alignment horizontal="center" vertical="center"/>
    </xf>
    <xf numFmtId="185" fontId="10" fillId="0" borderId="50" xfId="0" applyNumberFormat="1" applyFont="1" applyFill="1" applyBorder="1" applyAlignment="1">
      <alignment horizontal="center" vertical="center"/>
    </xf>
    <xf numFmtId="185" fontId="10" fillId="0" borderId="52" xfId="0" applyNumberFormat="1" applyFont="1" applyFill="1" applyBorder="1" applyAlignment="1">
      <alignment horizontal="center" vertical="center"/>
    </xf>
    <xf numFmtId="0" fontId="10" fillId="0" borderId="54" xfId="0" applyNumberFormat="1" applyFont="1" applyFill="1" applyBorder="1" applyAlignment="1">
      <alignment horizontal="center" vertical="center"/>
    </xf>
    <xf numFmtId="0" fontId="10" fillId="0" borderId="56" xfId="0" applyNumberFormat="1" applyFont="1" applyFill="1" applyBorder="1" applyAlignment="1">
      <alignment horizontal="center" vertical="center"/>
    </xf>
    <xf numFmtId="185" fontId="10" fillId="0" borderId="54" xfId="0" applyNumberFormat="1" applyFont="1" applyFill="1" applyBorder="1" applyAlignment="1">
      <alignment horizontal="center" vertical="center"/>
    </xf>
    <xf numFmtId="185" fontId="0" fillId="0" borderId="57" xfId="0" applyNumberFormat="1" applyFont="1" applyFill="1" applyBorder="1" applyAlignment="1">
      <alignment horizontal="center" vertical="center"/>
    </xf>
    <xf numFmtId="185" fontId="0" fillId="0" borderId="60" xfId="0" applyNumberFormat="1" applyFont="1" applyFill="1" applyBorder="1" applyAlignment="1">
      <alignment horizontal="center" vertical="center"/>
    </xf>
    <xf numFmtId="185" fontId="10" fillId="0" borderId="55" xfId="0" applyNumberFormat="1" applyFont="1" applyFill="1" applyBorder="1" applyAlignment="1">
      <alignment horizontal="center" vertical="center"/>
    </xf>
    <xf numFmtId="185" fontId="0" fillId="0" borderId="58" xfId="0" applyNumberFormat="1" applyFont="1" applyFill="1" applyBorder="1" applyAlignment="1">
      <alignment horizontal="center" vertical="center"/>
    </xf>
    <xf numFmtId="185" fontId="0" fillId="0" borderId="61" xfId="0" applyNumberFormat="1" applyFont="1" applyFill="1" applyBorder="1" applyAlignment="1">
      <alignment horizontal="center" vertical="center"/>
    </xf>
    <xf numFmtId="185" fontId="10" fillId="0" borderId="56" xfId="0" applyNumberFormat="1" applyFont="1" applyFill="1" applyBorder="1" applyAlignment="1">
      <alignment horizontal="center" vertical="center"/>
    </xf>
    <xf numFmtId="185" fontId="0" fillId="0" borderId="59" xfId="0" applyNumberFormat="1" applyFont="1" applyFill="1" applyBorder="1" applyAlignment="1">
      <alignment horizontal="center" vertical="center"/>
    </xf>
    <xf numFmtId="185" fontId="0" fillId="0" borderId="62" xfId="0" applyNumberFormat="1" applyFont="1" applyFill="1" applyBorder="1" applyAlignment="1">
      <alignment horizontal="center" vertical="center"/>
    </xf>
    <xf numFmtId="185" fontId="25" fillId="0" borderId="7" xfId="0" applyNumberFormat="1" applyFont="1" applyFill="1" applyBorder="1" applyAlignment="1">
      <alignment horizontal="center" vertical="center"/>
    </xf>
    <xf numFmtId="185" fontId="25" fillId="0" borderId="8" xfId="0" applyNumberFormat="1" applyFont="1" applyFill="1" applyBorder="1" applyAlignment="1">
      <alignment horizontal="center" vertical="center"/>
    </xf>
    <xf numFmtId="185" fontId="5" fillId="0" borderId="20" xfId="0" applyNumberFormat="1" applyFont="1" applyFill="1" applyBorder="1" applyAlignment="1">
      <alignment horizontal="left" vertical="center" wrapText="1"/>
    </xf>
    <xf numFmtId="185" fontId="5" fillId="0" borderId="19" xfId="0" applyNumberFormat="1" applyFont="1" applyFill="1" applyBorder="1" applyAlignment="1">
      <alignment horizontal="left" vertical="center" wrapText="1"/>
    </xf>
    <xf numFmtId="185" fontId="25" fillId="0" borderId="19" xfId="0" applyNumberFormat="1" applyFont="1" applyFill="1" applyBorder="1" applyAlignment="1">
      <alignment horizontal="left" vertical="center" wrapText="1"/>
    </xf>
    <xf numFmtId="185" fontId="5" fillId="0" borderId="20" xfId="0" applyNumberFormat="1" applyFont="1" applyFill="1" applyBorder="1" applyAlignment="1">
      <alignment horizontal="left" vertical="center" wrapText="1" shrinkToFit="1"/>
    </xf>
    <xf numFmtId="185" fontId="5" fillId="0" borderId="19" xfId="0" applyNumberFormat="1" applyFont="1" applyFill="1" applyBorder="1" applyAlignment="1">
      <alignment horizontal="left" vertical="center" wrapText="1" shrinkToFit="1"/>
    </xf>
    <xf numFmtId="185" fontId="5" fillId="0" borderId="20" xfId="0" applyNumberFormat="1" applyFont="1" applyFill="1" applyBorder="1" applyAlignment="1">
      <alignment horizontal="center" vertical="center" wrapText="1"/>
    </xf>
    <xf numFmtId="185" fontId="5" fillId="0" borderId="19" xfId="0" applyNumberFormat="1" applyFont="1" applyFill="1" applyBorder="1" applyAlignment="1">
      <alignment horizontal="center" vertical="center" wrapText="1"/>
    </xf>
    <xf numFmtId="185" fontId="0" fillId="0" borderId="20" xfId="0" applyNumberFormat="1" applyFont="1" applyFill="1" applyBorder="1" applyAlignment="1">
      <alignment vertical="center" wrapText="1"/>
    </xf>
    <xf numFmtId="185" fontId="0" fillId="0" borderId="19" xfId="0" applyNumberFormat="1" applyFont="1" applyFill="1" applyBorder="1" applyAlignment="1">
      <alignment vertical="center" wrapText="1"/>
    </xf>
    <xf numFmtId="0" fontId="0" fillId="0" borderId="20"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185" fontId="12" fillId="0" borderId="50" xfId="0" applyNumberFormat="1" applyFont="1" applyFill="1" applyBorder="1" applyAlignment="1">
      <alignment horizontal="center" vertical="center"/>
    </xf>
    <xf numFmtId="185" fontId="12" fillId="0" borderId="52" xfId="0" applyNumberFormat="1" applyFont="1" applyFill="1" applyBorder="1" applyAlignment="1">
      <alignment horizontal="center" vertical="center"/>
    </xf>
    <xf numFmtId="185" fontId="12" fillId="0" borderId="72" xfId="0" applyNumberFormat="1" applyFont="1" applyFill="1" applyBorder="1" applyAlignment="1"/>
    <xf numFmtId="185" fontId="12" fillId="0" borderId="92" xfId="0" applyNumberFormat="1" applyFont="1" applyFill="1" applyBorder="1" applyAlignment="1"/>
    <xf numFmtId="185" fontId="12" fillId="0" borderId="73" xfId="0" applyNumberFormat="1" applyFont="1" applyFill="1" applyBorder="1" applyAlignment="1"/>
    <xf numFmtId="185" fontId="12" fillId="0" borderId="78" xfId="0" applyNumberFormat="1" applyFont="1" applyFill="1" applyBorder="1" applyAlignment="1"/>
    <xf numFmtId="185" fontId="12" fillId="0" borderId="74" xfId="0" applyNumberFormat="1" applyFont="1" applyFill="1" applyBorder="1" applyAlignment="1"/>
    <xf numFmtId="188" fontId="10" fillId="4" borderId="50" xfId="0" applyNumberFormat="1" applyFont="1" applyFill="1" applyBorder="1" applyAlignment="1">
      <alignment horizontal="center" vertical="center" shrinkToFit="1"/>
    </xf>
    <xf numFmtId="3" fontId="10" fillId="4" borderId="50" xfId="0" applyNumberFormat="1" applyFont="1" applyFill="1" applyBorder="1" applyAlignment="1">
      <alignment horizontal="center" vertical="center" wrapText="1"/>
    </xf>
    <xf numFmtId="3" fontId="10" fillId="0" borderId="50" xfId="0" applyNumberFormat="1" applyFont="1" applyFill="1" applyBorder="1" applyAlignment="1">
      <alignment horizontal="center" vertical="center" shrinkToFit="1"/>
    </xf>
    <xf numFmtId="185" fontId="0" fillId="0" borderId="51" xfId="0" applyNumberFormat="1" applyFont="1" applyFill="1" applyBorder="1" applyAlignment="1">
      <alignment horizontal="center" vertical="center"/>
    </xf>
    <xf numFmtId="185" fontId="0" fillId="0" borderId="50" xfId="0" applyNumberFormat="1" applyFont="1" applyFill="1" applyBorder="1" applyAlignment="1">
      <alignment horizontal="center" vertical="center"/>
    </xf>
    <xf numFmtId="185" fontId="0" fillId="0" borderId="52" xfId="0" applyNumberFormat="1" applyFont="1" applyFill="1" applyBorder="1" applyAlignment="1">
      <alignment horizontal="center" vertical="center"/>
    </xf>
    <xf numFmtId="185" fontId="8" fillId="0" borderId="0" xfId="0" applyNumberFormat="1" applyFont="1" applyBorder="1" applyAlignment="1">
      <alignment horizontal="center"/>
    </xf>
    <xf numFmtId="185" fontId="8" fillId="0" borderId="0" xfId="2" applyNumberFormat="1" applyFont="1" applyBorder="1" applyAlignment="1">
      <alignment horizontal="center"/>
    </xf>
    <xf numFmtId="0" fontId="8" fillId="0" borderId="0" xfId="0" applyNumberFormat="1" applyFont="1" applyBorder="1" applyAlignment="1">
      <alignment horizontal="center"/>
    </xf>
    <xf numFmtId="185" fontId="5" fillId="0" borderId="1" xfId="0" applyNumberFormat="1" applyFont="1" applyFill="1" applyBorder="1" applyAlignment="1">
      <alignment horizontal="right"/>
    </xf>
    <xf numFmtId="185" fontId="0" fillId="0" borderId="1" xfId="0" applyNumberFormat="1" applyFont="1" applyFill="1" applyBorder="1" applyAlignment="1">
      <alignment horizontal="right"/>
    </xf>
    <xf numFmtId="185" fontId="10" fillId="2" borderId="16" xfId="2" applyNumberFormat="1" applyFont="1" applyFill="1" applyBorder="1" applyAlignment="1">
      <alignment horizontal="center" vertical="center" wrapText="1"/>
    </xf>
    <xf numFmtId="185" fontId="10" fillId="2" borderId="37" xfId="2" applyNumberFormat="1" applyFont="1" applyFill="1" applyBorder="1" applyAlignment="1">
      <alignment horizontal="center" vertical="center" wrapText="1"/>
    </xf>
    <xf numFmtId="0" fontId="10" fillId="2" borderId="43" xfId="0" applyNumberFormat="1" applyFont="1" applyFill="1" applyBorder="1" applyAlignment="1">
      <alignment horizontal="center" vertical="center" wrapText="1"/>
    </xf>
    <xf numFmtId="0" fontId="10" fillId="2" borderId="37" xfId="0" applyNumberFormat="1" applyFont="1" applyFill="1" applyBorder="1" applyAlignment="1">
      <alignment horizontal="center" vertical="center" wrapText="1"/>
    </xf>
    <xf numFmtId="185" fontId="10" fillId="2" borderId="43" xfId="0" applyNumberFormat="1" applyFont="1" applyFill="1" applyBorder="1" applyAlignment="1">
      <alignment horizontal="center" vertical="center" wrapText="1"/>
    </xf>
    <xf numFmtId="0" fontId="12" fillId="2" borderId="16" xfId="0" applyNumberFormat="1" applyFont="1" applyFill="1" applyBorder="1" applyAlignment="1">
      <alignment horizontal="center" vertical="center" wrapText="1"/>
    </xf>
    <xf numFmtId="0" fontId="12" fillId="2" borderId="37" xfId="0" applyNumberFormat="1" applyFont="1" applyFill="1" applyBorder="1" applyAlignment="1">
      <alignment horizontal="center" vertical="center" wrapText="1"/>
    </xf>
    <xf numFmtId="185" fontId="12" fillId="2" borderId="40" xfId="0" applyNumberFormat="1" applyFont="1" applyFill="1" applyBorder="1" applyAlignment="1">
      <alignment horizontal="center" vertical="center" wrapText="1"/>
    </xf>
    <xf numFmtId="185" fontId="12" fillId="2" borderId="34" xfId="0" applyNumberFormat="1" applyFont="1" applyFill="1" applyBorder="1" applyAlignment="1">
      <alignment horizontal="center" vertical="center" wrapText="1"/>
    </xf>
    <xf numFmtId="185" fontId="12" fillId="2" borderId="47" xfId="0" applyNumberFormat="1" applyFont="1" applyFill="1" applyBorder="1" applyAlignment="1">
      <alignment horizontal="center" vertical="center" wrapText="1"/>
    </xf>
    <xf numFmtId="185" fontId="10" fillId="2" borderId="2" xfId="0" applyNumberFormat="1" applyFont="1" applyFill="1" applyBorder="1" applyAlignment="1">
      <alignment horizontal="center" vertical="center" wrapText="1"/>
    </xf>
    <xf numFmtId="185" fontId="10" fillId="2" borderId="3" xfId="0" applyNumberFormat="1" applyFont="1" applyFill="1" applyBorder="1" applyAlignment="1">
      <alignment horizontal="center" vertical="center"/>
    </xf>
    <xf numFmtId="185" fontId="10" fillId="2" borderId="4" xfId="0" applyNumberFormat="1" applyFont="1" applyFill="1" applyBorder="1" applyAlignment="1">
      <alignment horizontal="center" vertical="center"/>
    </xf>
    <xf numFmtId="185" fontId="10" fillId="2" borderId="13" xfId="0" applyNumberFormat="1" applyFont="1" applyFill="1" applyBorder="1" applyAlignment="1">
      <alignment horizontal="center" vertical="center"/>
    </xf>
    <xf numFmtId="185" fontId="10" fillId="2" borderId="14" xfId="0" applyNumberFormat="1" applyFont="1" applyFill="1" applyBorder="1" applyAlignment="1">
      <alignment horizontal="center" vertical="center"/>
    </xf>
    <xf numFmtId="185" fontId="10" fillId="2" borderId="15" xfId="0" applyNumberFormat="1" applyFont="1" applyFill="1" applyBorder="1" applyAlignment="1">
      <alignment horizontal="center" vertical="center"/>
    </xf>
    <xf numFmtId="185" fontId="10" fillId="2" borderId="28" xfId="0" applyNumberFormat="1" applyFont="1" applyFill="1" applyBorder="1" applyAlignment="1">
      <alignment horizontal="center" vertical="center" wrapText="1"/>
    </xf>
    <xf numFmtId="185" fontId="10" fillId="2" borderId="29" xfId="0" applyNumberFormat="1" applyFont="1" applyFill="1" applyBorder="1" applyAlignment="1">
      <alignment horizontal="center" vertical="center" wrapText="1"/>
    </xf>
    <xf numFmtId="185" fontId="10" fillId="2" borderId="30" xfId="0" applyNumberFormat="1" applyFont="1" applyFill="1" applyBorder="1" applyAlignment="1">
      <alignment horizontal="center" vertical="center" wrapText="1"/>
    </xf>
    <xf numFmtId="185" fontId="10" fillId="2" borderId="13" xfId="0" applyNumberFormat="1" applyFont="1" applyFill="1" applyBorder="1" applyAlignment="1">
      <alignment horizontal="center" vertical="center" wrapText="1"/>
    </xf>
    <xf numFmtId="185" fontId="10" fillId="2" borderId="14" xfId="0" applyNumberFormat="1" applyFont="1" applyFill="1" applyBorder="1" applyAlignment="1">
      <alignment horizontal="center" vertical="center" wrapText="1"/>
    </xf>
    <xf numFmtId="185" fontId="10" fillId="2" borderId="15" xfId="0" applyNumberFormat="1" applyFont="1" applyFill="1" applyBorder="1" applyAlignment="1">
      <alignment horizontal="center" vertical="center" wrapText="1"/>
    </xf>
    <xf numFmtId="185" fontId="10" fillId="2" borderId="13" xfId="2" applyNumberFormat="1" applyFont="1" applyFill="1" applyBorder="1" applyAlignment="1">
      <alignment horizontal="center" vertical="center" wrapText="1"/>
    </xf>
    <xf numFmtId="185" fontId="10" fillId="2" borderId="14" xfId="2" applyNumberFormat="1" applyFont="1" applyFill="1" applyBorder="1" applyAlignment="1">
      <alignment horizontal="center" vertical="center"/>
    </xf>
    <xf numFmtId="185" fontId="10" fillId="2" borderId="15" xfId="2" applyNumberFormat="1" applyFont="1" applyFill="1" applyBorder="1" applyAlignment="1">
      <alignment horizontal="center" vertical="center"/>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185" fontId="10" fillId="2" borderId="48" xfId="0" applyNumberFormat="1" applyFont="1" applyFill="1" applyBorder="1" applyAlignment="1">
      <alignment horizontal="center" vertical="center" wrapText="1"/>
    </xf>
    <xf numFmtId="185" fontId="10" fillId="2" borderId="0" xfId="0" applyNumberFormat="1" applyFont="1" applyFill="1" applyBorder="1" applyAlignment="1">
      <alignment horizontal="center" vertical="center" wrapText="1"/>
    </xf>
    <xf numFmtId="185" fontId="12" fillId="2" borderId="14" xfId="0" applyNumberFormat="1" applyFont="1" applyFill="1" applyBorder="1" applyAlignment="1">
      <alignment horizontal="center" vertical="center"/>
    </xf>
    <xf numFmtId="185" fontId="12" fillId="2" borderId="15" xfId="0" applyNumberFormat="1" applyFont="1" applyFill="1" applyBorder="1" applyAlignment="1">
      <alignment horizontal="center" vertical="center"/>
    </xf>
    <xf numFmtId="185" fontId="12" fillId="2" borderId="14" xfId="0" applyNumberFormat="1" applyFont="1" applyFill="1" applyBorder="1" applyAlignment="1">
      <alignment horizontal="center" vertical="center" wrapText="1"/>
    </xf>
    <xf numFmtId="185" fontId="12" fillId="2" borderId="15" xfId="0" applyNumberFormat="1" applyFont="1" applyFill="1" applyBorder="1" applyAlignment="1">
      <alignment horizontal="center" vertical="center" wrapText="1"/>
    </xf>
    <xf numFmtId="0" fontId="12" fillId="2" borderId="13" xfId="0" applyNumberFormat="1" applyFont="1" applyFill="1" applyBorder="1" applyAlignment="1">
      <alignment horizontal="center" vertical="center"/>
    </xf>
    <xf numFmtId="0" fontId="12" fillId="2" borderId="14" xfId="0" applyNumberFormat="1" applyFont="1" applyFill="1" applyBorder="1" applyAlignment="1">
      <alignment vertical="center"/>
    </xf>
    <xf numFmtId="0" fontId="12" fillId="2" borderId="15" xfId="0" applyNumberFormat="1" applyFont="1" applyFill="1" applyBorder="1" applyAlignment="1">
      <alignment vertical="center"/>
    </xf>
    <xf numFmtId="185" fontId="12" fillId="2" borderId="28" xfId="0" applyNumberFormat="1" applyFont="1" applyFill="1" applyBorder="1" applyAlignment="1">
      <alignment horizontal="center" vertical="center" wrapText="1"/>
    </xf>
    <xf numFmtId="185" fontId="12" fillId="2" borderId="48" xfId="0" applyNumberFormat="1" applyFont="1" applyFill="1" applyBorder="1" applyAlignment="1">
      <alignment horizontal="center" vertical="center" wrapText="1"/>
    </xf>
    <xf numFmtId="185" fontId="12" fillId="2" borderId="63" xfId="0" applyNumberFormat="1" applyFont="1" applyFill="1" applyBorder="1" applyAlignment="1">
      <alignment horizontal="center" vertical="center" wrapText="1"/>
    </xf>
    <xf numFmtId="185" fontId="12" fillId="2" borderId="29" xfId="0" applyNumberFormat="1" applyFont="1" applyFill="1" applyBorder="1" applyAlignment="1">
      <alignment horizontal="center" vertical="center" wrapText="1"/>
    </xf>
    <xf numFmtId="185" fontId="12" fillId="2" borderId="0" xfId="0" applyNumberFormat="1" applyFont="1" applyFill="1" applyBorder="1" applyAlignment="1">
      <alignment horizontal="center" vertical="center" wrapText="1"/>
    </xf>
    <xf numFmtId="185" fontId="12" fillId="2" borderId="25" xfId="0" applyNumberFormat="1" applyFont="1" applyFill="1" applyBorder="1" applyAlignment="1">
      <alignment horizontal="center" vertical="center" wrapText="1"/>
    </xf>
    <xf numFmtId="185" fontId="10" fillId="2" borderId="64" xfId="0" applyNumberFormat="1" applyFont="1" applyFill="1" applyBorder="1" applyAlignment="1">
      <alignment horizontal="center" vertical="center" wrapText="1"/>
    </xf>
    <xf numFmtId="185" fontId="12" fillId="2" borderId="65" xfId="0" applyNumberFormat="1" applyFont="1" applyFill="1" applyBorder="1" applyAlignment="1">
      <alignment horizontal="center" vertical="center" wrapText="1"/>
    </xf>
    <xf numFmtId="185" fontId="12" fillId="2" borderId="66" xfId="0" applyNumberFormat="1" applyFont="1" applyFill="1" applyBorder="1" applyAlignment="1">
      <alignment horizontal="center" vertical="center" wrapText="1"/>
    </xf>
    <xf numFmtId="185" fontId="10" fillId="2" borderId="0" xfId="2" applyNumberFormat="1" applyFont="1" applyFill="1" applyBorder="1" applyAlignment="1">
      <alignment horizontal="center" vertical="center" wrapText="1"/>
    </xf>
    <xf numFmtId="185" fontId="10" fillId="2" borderId="1" xfId="2" applyNumberFormat="1" applyFont="1" applyFill="1" applyBorder="1" applyAlignment="1">
      <alignment horizontal="center" vertical="center" wrapText="1"/>
    </xf>
    <xf numFmtId="185" fontId="10" fillId="2" borderId="20" xfId="2" applyNumberFormat="1" applyFont="1" applyFill="1" applyBorder="1" applyAlignment="1">
      <alignment horizontal="center" vertical="center" wrapText="1"/>
    </xf>
    <xf numFmtId="185" fontId="10" fillId="2" borderId="15" xfId="2" applyNumberFormat="1"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0" fontId="10" fillId="2" borderId="30" xfId="0" applyNumberFormat="1" applyFont="1" applyFill="1" applyBorder="1" applyAlignment="1">
      <alignment horizontal="center" vertical="center" wrapText="1"/>
    </xf>
    <xf numFmtId="185" fontId="10" fillId="4" borderId="41" xfId="0" applyNumberFormat="1" applyFont="1" applyFill="1" applyBorder="1" applyAlignment="1">
      <alignment horizontal="left" vertical="center"/>
    </xf>
    <xf numFmtId="185" fontId="10" fillId="4" borderId="75" xfId="0" applyNumberFormat="1" applyFont="1" applyFill="1" applyBorder="1" applyAlignment="1">
      <alignment horizontal="left" vertical="center"/>
    </xf>
    <xf numFmtId="0" fontId="12" fillId="0" borderId="92" xfId="0" applyFont="1" applyFill="1" applyBorder="1" applyAlignment="1"/>
    <xf numFmtId="0" fontId="12" fillId="0" borderId="73" xfId="0" applyFont="1" applyFill="1" applyBorder="1" applyAlignment="1"/>
    <xf numFmtId="0" fontId="12" fillId="0" borderId="78" xfId="0" applyFont="1" applyFill="1" applyBorder="1" applyAlignment="1"/>
    <xf numFmtId="0" fontId="0" fillId="0" borderId="50" xfId="0" applyFont="1" applyFill="1" applyBorder="1" applyAlignment="1">
      <alignment horizontal="center" vertical="center"/>
    </xf>
    <xf numFmtId="185" fontId="0" fillId="0" borderId="20" xfId="0" applyNumberFormat="1" applyFont="1" applyFill="1" applyBorder="1" applyAlignment="1">
      <alignment horizontal="left" vertical="center" wrapText="1"/>
    </xf>
    <xf numFmtId="185" fontId="0" fillId="0" borderId="19" xfId="0" applyNumberFormat="1" applyFont="1" applyFill="1" applyBorder="1" applyAlignment="1">
      <alignment horizontal="left" vertical="center" wrapText="1"/>
    </xf>
    <xf numFmtId="0" fontId="5" fillId="0" borderId="20" xfId="0" applyNumberFormat="1" applyFont="1" applyFill="1" applyBorder="1" applyAlignment="1">
      <alignment vertical="center" wrapText="1"/>
    </xf>
    <xf numFmtId="0" fontId="5" fillId="0" borderId="19" xfId="0" applyNumberFormat="1" applyFont="1" applyFill="1" applyBorder="1" applyAlignment="1">
      <alignment vertical="center" wrapText="1"/>
    </xf>
    <xf numFmtId="185" fontId="5" fillId="4" borderId="20" xfId="0" applyNumberFormat="1" applyFont="1" applyFill="1" applyBorder="1" applyAlignment="1">
      <alignment horizontal="left" vertical="center" wrapText="1"/>
    </xf>
    <xf numFmtId="185" fontId="25" fillId="4" borderId="19" xfId="0" applyNumberFormat="1" applyFont="1" applyFill="1" applyBorder="1" applyAlignment="1">
      <alignment horizontal="left" vertical="center" wrapText="1"/>
    </xf>
    <xf numFmtId="0" fontId="10" fillId="2" borderId="20" xfId="0" applyNumberFormat="1" applyFont="1" applyFill="1" applyBorder="1" applyAlignment="1">
      <alignment horizontal="center" vertical="center" wrapText="1"/>
    </xf>
    <xf numFmtId="185" fontId="10" fillId="2" borderId="20"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wrapText="1"/>
    </xf>
    <xf numFmtId="185" fontId="12" fillId="2" borderId="13" xfId="0" applyNumberFormat="1" applyFont="1" applyFill="1" applyBorder="1" applyAlignment="1">
      <alignment horizontal="left" vertical="center" wrapText="1"/>
    </xf>
    <xf numFmtId="185" fontId="12" fillId="2" borderId="14" xfId="0" applyNumberFormat="1" applyFont="1" applyFill="1" applyBorder="1" applyAlignment="1">
      <alignment horizontal="left" vertical="center"/>
    </xf>
    <xf numFmtId="185" fontId="12" fillId="2" borderId="15" xfId="0" applyNumberFormat="1" applyFont="1" applyFill="1" applyBorder="1" applyAlignment="1">
      <alignment horizontal="left" vertical="center"/>
    </xf>
    <xf numFmtId="0" fontId="0" fillId="0" borderId="0" xfId="0" applyFont="1" applyBorder="1" applyAlignment="1"/>
    <xf numFmtId="0" fontId="10" fillId="3" borderId="64"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181" fontId="10" fillId="0" borderId="11" xfId="0" applyNumberFormat="1" applyFont="1" applyBorder="1" applyAlignment="1">
      <alignment horizontal="center" vertical="center"/>
    </xf>
    <xf numFmtId="181" fontId="10" fillId="0" borderId="24" xfId="0" applyNumberFormat="1" applyFont="1" applyBorder="1" applyAlignment="1">
      <alignment horizontal="center" vertical="center"/>
    </xf>
    <xf numFmtId="181" fontId="10" fillId="0" borderId="4" xfId="0" applyNumberFormat="1" applyFont="1" applyBorder="1" applyAlignment="1">
      <alignment horizontal="center" vertical="center"/>
    </xf>
    <xf numFmtId="181" fontId="10" fillId="0" borderId="26" xfId="0" applyNumberFormat="1" applyFont="1" applyBorder="1" applyAlignment="1">
      <alignment horizontal="center" vertical="center"/>
    </xf>
    <xf numFmtId="3" fontId="10" fillId="0" borderId="51" xfId="0" applyNumberFormat="1" applyFont="1" applyBorder="1" applyAlignment="1">
      <alignment horizontal="center" vertical="center" shrinkToFit="1"/>
    </xf>
    <xf numFmtId="3" fontId="10" fillId="0" borderId="50" xfId="0" applyNumberFormat="1" applyFont="1" applyBorder="1" applyAlignment="1">
      <alignment horizontal="center" vertical="center" shrinkToFit="1"/>
    </xf>
    <xf numFmtId="3" fontId="10" fillId="0" borderId="52" xfId="0" applyNumberFormat="1" applyFont="1" applyBorder="1" applyAlignment="1">
      <alignment horizontal="center" vertical="center" shrinkToFit="1"/>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60" xfId="0" applyFont="1" applyBorder="1" applyAlignment="1">
      <alignment horizontal="center" vertical="center"/>
    </xf>
    <xf numFmtId="0" fontId="0" fillId="0" borderId="58" xfId="0" applyFont="1" applyBorder="1" applyAlignment="1">
      <alignment horizontal="center" vertical="center"/>
    </xf>
    <xf numFmtId="0" fontId="0" fillId="0" borderId="61" xfId="0" applyFont="1" applyBorder="1" applyAlignment="1">
      <alignment horizontal="center" vertical="center"/>
    </xf>
    <xf numFmtId="0" fontId="0" fillId="0" borderId="59" xfId="0" applyFont="1" applyBorder="1" applyAlignment="1">
      <alignment horizontal="center" vertical="center"/>
    </xf>
    <xf numFmtId="0" fontId="0" fillId="0" borderId="62" xfId="0" applyFont="1" applyBorder="1" applyAlignment="1">
      <alignment horizontal="center" vertical="center"/>
    </xf>
    <xf numFmtId="0" fontId="10" fillId="0" borderId="51"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8" xfId="0" applyFont="1" applyBorder="1" applyAlignment="1">
      <alignment horizontal="center" vertical="center"/>
    </xf>
    <xf numFmtId="0" fontId="5" fillId="0" borderId="1" xfId="0" applyFont="1" applyBorder="1" applyAlignment="1">
      <alignment horizontal="right"/>
    </xf>
    <xf numFmtId="0" fontId="0" fillId="0" borderId="1" xfId="0" applyFont="1" applyBorder="1" applyAlignment="1">
      <alignment horizontal="right"/>
    </xf>
    <xf numFmtId="0" fontId="12" fillId="3" borderId="40"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0" fontId="12" fillId="3" borderId="13" xfId="0" applyFont="1" applyFill="1" applyBorder="1" applyAlignment="1">
      <alignment horizontal="center" vertical="center"/>
    </xf>
    <xf numFmtId="0" fontId="12" fillId="3" borderId="28"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185" fontId="33" fillId="0" borderId="118" xfId="3" applyNumberFormat="1" applyFont="1" applyBorder="1" applyAlignment="1">
      <alignment vertical="center" shrinkToFit="1"/>
    </xf>
    <xf numFmtId="185" fontId="33" fillId="0" borderId="105" xfId="3" applyNumberFormat="1" applyFont="1" applyBorder="1" applyAlignment="1">
      <alignment vertical="center" shrinkToFit="1"/>
    </xf>
    <xf numFmtId="185" fontId="33" fillId="0" borderId="110" xfId="3" applyNumberFormat="1" applyFont="1" applyBorder="1" applyAlignment="1">
      <alignment vertical="center" shrinkToFit="1"/>
    </xf>
    <xf numFmtId="185" fontId="33" fillId="0" borderId="119" xfId="3" applyNumberFormat="1" applyFont="1" applyBorder="1" applyAlignment="1">
      <alignment vertical="center" shrinkToFit="1"/>
    </xf>
    <xf numFmtId="185" fontId="33" fillId="0" borderId="126" xfId="3" applyNumberFormat="1" applyFont="1" applyBorder="1" applyAlignment="1">
      <alignment vertical="center" shrinkToFit="1"/>
    </xf>
    <xf numFmtId="185" fontId="33" fillId="0" borderId="111" xfId="3" applyNumberFormat="1" applyFont="1" applyBorder="1" applyAlignment="1">
      <alignment vertical="center" shrinkToFit="1"/>
    </xf>
    <xf numFmtId="185" fontId="33" fillId="0" borderId="120" xfId="3" applyNumberFormat="1" applyFont="1" applyBorder="1" applyAlignment="1">
      <alignment horizontal="right" vertical="center" shrinkToFit="1"/>
    </xf>
    <xf numFmtId="185" fontId="33" fillId="0" borderId="29" xfId="3" applyNumberFormat="1" applyFont="1" applyBorder="1" applyAlignment="1">
      <alignment horizontal="right" vertical="center" shrinkToFit="1"/>
    </xf>
    <xf numFmtId="185" fontId="33" fillId="0" borderId="112" xfId="3" applyNumberFormat="1" applyFont="1" applyBorder="1" applyAlignment="1">
      <alignment horizontal="right" vertical="center" shrinkToFit="1"/>
    </xf>
    <xf numFmtId="185" fontId="33" fillId="0" borderId="119" xfId="3" applyNumberFormat="1" applyFont="1" applyBorder="1" applyAlignment="1">
      <alignment horizontal="center" vertical="center" shrinkToFit="1"/>
    </xf>
    <xf numFmtId="185" fontId="33" fillId="0" borderId="126" xfId="3" applyNumberFormat="1" applyFont="1" applyBorder="1" applyAlignment="1">
      <alignment horizontal="center" vertical="center" shrinkToFit="1"/>
    </xf>
    <xf numFmtId="185" fontId="33" fillId="0" borderId="111" xfId="3" applyNumberFormat="1" applyFont="1" applyBorder="1" applyAlignment="1">
      <alignment horizontal="center" vertical="center" shrinkToFit="1"/>
    </xf>
    <xf numFmtId="0" fontId="45" fillId="0" borderId="0" xfId="3" applyFont="1" applyAlignment="1">
      <alignment horizontal="center"/>
    </xf>
    <xf numFmtId="0" fontId="33" fillId="0" borderId="94" xfId="3" applyFont="1" applyBorder="1" applyAlignment="1">
      <alignment horizontal="center" vertical="center"/>
    </xf>
    <xf numFmtId="0" fontId="33" fillId="0" borderId="101" xfId="3" applyFont="1" applyBorder="1" applyAlignment="1">
      <alignment horizontal="center" vertical="center"/>
    </xf>
    <xf numFmtId="0" fontId="33" fillId="0" borderId="109" xfId="3" applyFont="1" applyBorder="1" applyAlignment="1">
      <alignment horizontal="center" vertical="center"/>
    </xf>
    <xf numFmtId="0" fontId="33" fillId="0" borderId="95" xfId="3" applyFont="1" applyBorder="1" applyAlignment="1">
      <alignment horizontal="center" vertical="center" wrapText="1"/>
    </xf>
    <xf numFmtId="0" fontId="33" fillId="0" borderId="96" xfId="3" applyFont="1" applyBorder="1" applyAlignment="1">
      <alignment horizontal="center" vertical="center" wrapText="1"/>
    </xf>
    <xf numFmtId="0" fontId="33" fillId="0" borderId="97" xfId="3" applyFont="1" applyBorder="1" applyAlignment="1">
      <alignment horizontal="center" vertical="center" wrapText="1"/>
    </xf>
    <xf numFmtId="0" fontId="33" fillId="0" borderId="98" xfId="3" applyFont="1" applyBorder="1" applyAlignment="1">
      <alignment horizontal="center" vertical="center" wrapText="1"/>
    </xf>
    <xf numFmtId="0" fontId="33" fillId="0" borderId="99" xfId="3" applyFont="1" applyBorder="1" applyAlignment="1">
      <alignment horizontal="center" vertical="center" wrapText="1"/>
    </xf>
    <xf numFmtId="0" fontId="33" fillId="0" borderId="100" xfId="3" applyFont="1" applyBorder="1" applyAlignment="1">
      <alignment horizontal="center" vertical="center" wrapText="1"/>
    </xf>
    <xf numFmtId="0" fontId="33" fillId="0" borderId="102" xfId="3" applyFont="1" applyBorder="1" applyAlignment="1">
      <alignment horizontal="center" vertical="center" wrapText="1"/>
    </xf>
    <xf numFmtId="0" fontId="33" fillId="0" borderId="105" xfId="3" applyFont="1" applyBorder="1" applyAlignment="1">
      <alignment horizontal="center" vertical="center" wrapText="1"/>
    </xf>
    <xf numFmtId="0" fontId="33" fillId="0" borderId="110" xfId="3" applyFont="1" applyBorder="1" applyAlignment="1">
      <alignment horizontal="center" vertical="center" wrapText="1"/>
    </xf>
    <xf numFmtId="0" fontId="33" fillId="0" borderId="2" xfId="3" applyFont="1" applyBorder="1" applyAlignment="1">
      <alignment horizontal="center" vertical="center"/>
    </xf>
    <xf numFmtId="0" fontId="33" fillId="0" borderId="103" xfId="3" applyFont="1" applyBorder="1" applyAlignment="1">
      <alignment horizontal="center" vertical="center"/>
    </xf>
    <xf numFmtId="0" fontId="33" fillId="0" borderId="4" xfId="3" applyFont="1" applyBorder="1" applyAlignment="1">
      <alignment horizontal="center" vertical="center"/>
    </xf>
    <xf numFmtId="0" fontId="33" fillId="0" borderId="106" xfId="3" applyFont="1" applyBorder="1" applyAlignment="1">
      <alignment horizontal="center" vertical="center"/>
    </xf>
    <xf numFmtId="0" fontId="33" fillId="0" borderId="48" xfId="3" applyFont="1" applyBorder="1" applyAlignment="1">
      <alignment horizontal="center" vertical="center"/>
    </xf>
    <xf numFmtId="0" fontId="33" fillId="0" borderId="0" xfId="3" applyFont="1" applyBorder="1" applyAlignment="1">
      <alignment horizontal="center" vertical="center"/>
    </xf>
    <xf numFmtId="0" fontId="33" fillId="0" borderId="107" xfId="3" applyFont="1" applyBorder="1" applyAlignment="1">
      <alignment horizontal="center" vertical="center"/>
    </xf>
    <xf numFmtId="0" fontId="33" fillId="0" borderId="104" xfId="3" applyFont="1" applyBorder="1" applyAlignment="1">
      <alignment horizontal="center" vertical="center" wrapText="1"/>
    </xf>
    <xf numFmtId="0" fontId="33" fillId="0" borderId="108" xfId="3" applyFont="1" applyBorder="1" applyAlignment="1">
      <alignment horizontal="center" vertical="center"/>
    </xf>
    <xf numFmtId="0" fontId="33" fillId="0" borderId="115" xfId="3" applyFont="1" applyBorder="1" applyAlignment="1">
      <alignment horizontal="center" vertical="center"/>
    </xf>
    <xf numFmtId="0" fontId="33" fillId="0" borderId="108" xfId="3" applyFont="1" applyBorder="1" applyAlignment="1">
      <alignment horizontal="center" vertical="center" wrapText="1"/>
    </xf>
    <xf numFmtId="0" fontId="33" fillId="0" borderId="115" xfId="3" applyFont="1" applyBorder="1" applyAlignment="1">
      <alignment horizontal="center" vertical="center" wrapText="1"/>
    </xf>
    <xf numFmtId="0" fontId="33" fillId="0" borderId="2" xfId="3" applyFont="1" applyBorder="1" applyAlignment="1">
      <alignment horizontal="center" vertical="center" wrapText="1"/>
    </xf>
    <xf numFmtId="0" fontId="33" fillId="0" borderId="3" xfId="3" applyFont="1" applyBorder="1" applyAlignment="1">
      <alignment horizontal="center" vertical="center" wrapText="1"/>
    </xf>
    <xf numFmtId="0" fontId="33" fillId="0" borderId="117" xfId="3" applyFont="1" applyBorder="1" applyAlignment="1">
      <alignment horizontal="center" vertical="center" wrapText="1"/>
    </xf>
    <xf numFmtId="185" fontId="33" fillId="0" borderId="124" xfId="3" applyNumberFormat="1" applyFont="1" applyBorder="1" applyAlignment="1">
      <alignment horizontal="right" vertical="center" shrinkToFit="1"/>
    </xf>
    <xf numFmtId="185" fontId="33" fillId="0" borderId="65" xfId="3" applyNumberFormat="1" applyFont="1" applyBorder="1" applyAlignment="1">
      <alignment horizontal="right" vertical="center" shrinkToFit="1"/>
    </xf>
    <xf numFmtId="185" fontId="33" fillId="0" borderId="116" xfId="3" applyNumberFormat="1" applyFont="1" applyBorder="1" applyAlignment="1">
      <alignment horizontal="right" vertical="center" shrinkToFit="1"/>
    </xf>
    <xf numFmtId="185" fontId="33" fillId="0" borderId="122" xfId="3" applyNumberFormat="1" applyFont="1" applyBorder="1" applyAlignment="1">
      <alignment horizontal="center" vertical="center" shrinkToFit="1"/>
    </xf>
    <xf numFmtId="185" fontId="33" fillId="0" borderId="108" xfId="3" applyNumberFormat="1" applyFont="1" applyBorder="1" applyAlignment="1">
      <alignment horizontal="center" vertical="center" shrinkToFit="1"/>
    </xf>
    <xf numFmtId="185" fontId="33" fillId="0" borderId="115" xfId="3" applyNumberFormat="1" applyFont="1" applyBorder="1" applyAlignment="1">
      <alignment horizontal="center" vertical="center" shrinkToFit="1"/>
    </xf>
    <xf numFmtId="185" fontId="33" fillId="0" borderId="98" xfId="3" applyNumberFormat="1" applyFont="1" applyBorder="1" applyAlignment="1">
      <alignment vertical="center" shrinkToFit="1"/>
    </xf>
    <xf numFmtId="185" fontId="33" fillId="0" borderId="125" xfId="3" applyNumberFormat="1" applyFont="1" applyBorder="1" applyAlignment="1">
      <alignment vertical="center" shrinkToFit="1"/>
    </xf>
    <xf numFmtId="185" fontId="33" fillId="0" borderId="127" xfId="3" applyNumberFormat="1" applyFont="1" applyBorder="1" applyAlignment="1">
      <alignment vertical="center" shrinkToFit="1"/>
    </xf>
    <xf numFmtId="185" fontId="33" fillId="0" borderId="123" xfId="3" applyNumberFormat="1" applyFont="1" applyBorder="1" applyAlignment="1">
      <alignment vertical="center" shrinkToFit="1"/>
    </xf>
    <xf numFmtId="185" fontId="33" fillId="0" borderId="3" xfId="3" applyNumberFormat="1" applyFont="1" applyBorder="1" applyAlignment="1">
      <alignment vertical="center" shrinkToFit="1"/>
    </xf>
    <xf numFmtId="185" fontId="33" fillId="0" borderId="117" xfId="3" applyNumberFormat="1" applyFont="1" applyBorder="1" applyAlignment="1">
      <alignment vertical="center" shrinkToFit="1"/>
    </xf>
    <xf numFmtId="185" fontId="33" fillId="0" borderId="123" xfId="3" applyNumberFormat="1" applyFont="1" applyBorder="1" applyAlignment="1">
      <alignment horizontal="center" vertical="center" shrinkToFit="1"/>
    </xf>
    <xf numFmtId="185" fontId="33" fillId="0" borderId="3" xfId="3" applyNumberFormat="1" applyFont="1" applyBorder="1" applyAlignment="1">
      <alignment horizontal="center" vertical="center" shrinkToFit="1"/>
    </xf>
    <xf numFmtId="185" fontId="33" fillId="0" borderId="117" xfId="3" applyNumberFormat="1" applyFont="1" applyBorder="1" applyAlignment="1">
      <alignment horizontal="center" vertical="center" shrinkToFit="1"/>
    </xf>
    <xf numFmtId="0" fontId="33" fillId="0" borderId="3" xfId="3" applyFont="1" applyBorder="1" applyAlignment="1">
      <alignment horizontal="center" vertical="center"/>
    </xf>
    <xf numFmtId="0" fontId="33" fillId="0" borderId="117" xfId="3" applyFont="1" applyBorder="1" applyAlignment="1">
      <alignment horizontal="center" vertical="center"/>
    </xf>
    <xf numFmtId="185" fontId="33" fillId="0" borderId="122" xfId="3" applyNumberFormat="1" applyFont="1" applyBorder="1" applyAlignment="1">
      <alignment vertical="center" shrinkToFit="1"/>
    </xf>
    <xf numFmtId="185" fontId="33" fillId="0" borderId="108" xfId="3" applyNumberFormat="1" applyFont="1" applyBorder="1" applyAlignment="1">
      <alignment vertical="center" shrinkToFit="1"/>
    </xf>
    <xf numFmtId="185" fontId="33" fillId="0" borderId="115" xfId="3" applyNumberFormat="1" applyFont="1" applyBorder="1" applyAlignment="1">
      <alignment vertical="center" shrinkToFit="1"/>
    </xf>
    <xf numFmtId="0" fontId="25" fillId="0" borderId="0" xfId="3" applyFont="1" applyAlignment="1">
      <alignment vertical="center"/>
    </xf>
    <xf numFmtId="185" fontId="33" fillId="0" borderId="120" xfId="3" applyNumberFormat="1" applyFont="1" applyBorder="1" applyAlignment="1">
      <alignment vertical="center" shrinkToFit="1"/>
    </xf>
    <xf numFmtId="185" fontId="33" fillId="0" borderId="29" xfId="3" applyNumberFormat="1" applyFont="1" applyBorder="1" applyAlignment="1">
      <alignment vertical="center" shrinkToFit="1"/>
    </xf>
    <xf numFmtId="185" fontId="33" fillId="0" borderId="112" xfId="3" applyNumberFormat="1" applyFont="1" applyBorder="1" applyAlignment="1">
      <alignment vertical="center" shrinkToFit="1"/>
    </xf>
    <xf numFmtId="185" fontId="33" fillId="0" borderId="121" xfId="3" applyNumberFormat="1" applyFont="1" applyBorder="1" applyAlignment="1">
      <alignment vertical="center" shrinkToFit="1"/>
    </xf>
    <xf numFmtId="185" fontId="33" fillId="0" borderId="107" xfId="3" applyNumberFormat="1" applyFont="1" applyBorder="1" applyAlignment="1">
      <alignment vertical="center" shrinkToFit="1"/>
    </xf>
    <xf numFmtId="185" fontId="33" fillId="0" borderId="128" xfId="3" applyNumberFormat="1" applyFont="1" applyBorder="1" applyAlignment="1">
      <alignment vertical="center" shrinkToFit="1"/>
    </xf>
    <xf numFmtId="185" fontId="33" fillId="0" borderId="124" xfId="3" applyNumberFormat="1" applyFont="1" applyBorder="1" applyAlignment="1">
      <alignment vertical="center" shrinkToFit="1"/>
    </xf>
    <xf numFmtId="185" fontId="33" fillId="0" borderId="65" xfId="3" applyNumberFormat="1" applyFont="1" applyBorder="1" applyAlignment="1">
      <alignment vertical="center" shrinkToFit="1"/>
    </xf>
    <xf numFmtId="185" fontId="33" fillId="0" borderId="116" xfId="3" applyNumberFormat="1" applyFont="1" applyBorder="1" applyAlignment="1">
      <alignment vertical="center" shrinkToFit="1"/>
    </xf>
    <xf numFmtId="0" fontId="33" fillId="0" borderId="98" xfId="0" applyFont="1" applyBorder="1" applyAlignment="1">
      <alignment horizontal="distributed" vertical="center"/>
    </xf>
    <xf numFmtId="0" fontId="33" fillId="0" borderId="125" xfId="0" applyFont="1" applyBorder="1" applyAlignment="1">
      <alignment horizontal="distributed" vertical="center"/>
    </xf>
    <xf numFmtId="0" fontId="33" fillId="0" borderId="127" xfId="0" applyFont="1" applyBorder="1" applyAlignment="1">
      <alignment horizontal="distributed"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181" fontId="5" fillId="0" borderId="11" xfId="0" applyNumberFormat="1" applyFont="1" applyBorder="1" applyAlignment="1">
      <alignment horizontal="center" vertical="center"/>
    </xf>
    <xf numFmtId="181" fontId="5" fillId="0" borderId="79" xfId="0" applyNumberFormat="1" applyFont="1" applyBorder="1" applyAlignment="1">
      <alignment horizontal="center" vertical="center"/>
    </xf>
    <xf numFmtId="181" fontId="5" fillId="0" borderId="24" xfId="0" applyNumberFormat="1" applyFont="1" applyBorder="1" applyAlignment="1">
      <alignment horizontal="center" vertical="center"/>
    </xf>
    <xf numFmtId="181" fontId="5" fillId="0" borderId="3" xfId="0" applyNumberFormat="1" applyFont="1" applyBorder="1" applyAlignment="1">
      <alignment horizontal="center" vertical="center"/>
    </xf>
    <xf numFmtId="181" fontId="5" fillId="0" borderId="0" xfId="0" applyNumberFormat="1" applyFont="1" applyBorder="1" applyAlignment="1">
      <alignment horizontal="center" vertical="center"/>
    </xf>
    <xf numFmtId="181" fontId="5" fillId="0" borderId="25" xfId="0" applyNumberFormat="1" applyFont="1" applyBorder="1" applyAlignment="1">
      <alignment horizontal="center" vertical="center"/>
    </xf>
    <xf numFmtId="181" fontId="5" fillId="0" borderId="0" xfId="0" applyNumberFormat="1" applyFont="1" applyAlignment="1">
      <alignment horizontal="center" vertical="center"/>
    </xf>
    <xf numFmtId="181" fontId="5" fillId="0" borderId="4" xfId="0" applyNumberFormat="1" applyFont="1" applyBorder="1" applyAlignment="1">
      <alignment horizontal="center" vertical="center"/>
    </xf>
    <xf numFmtId="181" fontId="5" fillId="0" borderId="1"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7" fillId="0" borderId="0" xfId="0" applyFont="1" applyAlignment="1">
      <alignment horizontal="center" vertical="center"/>
    </xf>
    <xf numFmtId="185" fontId="5" fillId="3" borderId="43" xfId="0" applyNumberFormat="1" applyFont="1" applyFill="1" applyBorder="1" applyAlignment="1">
      <alignment horizontal="center" vertical="center" wrapText="1"/>
    </xf>
    <xf numFmtId="185" fontId="5" fillId="3" borderId="37" xfId="0" applyNumberFormat="1" applyFont="1" applyFill="1" applyBorder="1" applyAlignment="1">
      <alignment horizontal="center" vertical="center" wrapText="1"/>
    </xf>
    <xf numFmtId="0" fontId="5" fillId="3" borderId="43" xfId="0" applyFont="1" applyFill="1" applyBorder="1" applyAlignment="1">
      <alignment horizontal="center" vertical="center"/>
    </xf>
    <xf numFmtId="0" fontId="0" fillId="0" borderId="67" xfId="0" applyBorder="1" applyAlignment="1">
      <alignmen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0" fillId="3" borderId="4" xfId="0" applyFont="1" applyFill="1" applyBorder="1"/>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0" fillId="3" borderId="15" xfId="0" applyFill="1" applyBorder="1" applyAlignment="1">
      <alignment horizontal="center"/>
    </xf>
    <xf numFmtId="185" fontId="5" fillId="3" borderId="13" xfId="0" applyNumberFormat="1" applyFont="1" applyFill="1" applyBorder="1" applyAlignment="1">
      <alignment horizontal="center" vertical="center" wrapText="1"/>
    </xf>
    <xf numFmtId="185" fontId="5" fillId="3" borderId="14" xfId="0" applyNumberFormat="1" applyFont="1" applyFill="1" applyBorder="1" applyAlignment="1">
      <alignment horizontal="center" vertical="center" wrapText="1"/>
    </xf>
    <xf numFmtId="185" fontId="5" fillId="3" borderId="15" xfId="0" applyNumberFormat="1" applyFont="1" applyFill="1" applyBorder="1" applyAlignment="1">
      <alignment horizontal="center" vertical="center" wrapText="1"/>
    </xf>
    <xf numFmtId="185" fontId="0" fillId="3" borderId="15" xfId="0" applyNumberFormat="1" applyFont="1" applyFill="1" applyBorder="1"/>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0" fillId="3" borderId="30" xfId="0" applyFill="1" applyBorder="1"/>
    <xf numFmtId="0" fontId="5" fillId="3" borderId="22"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xf>
    <xf numFmtId="0" fontId="0" fillId="0" borderId="17" xfId="0" applyFont="1" applyFill="1" applyBorder="1" applyAlignment="1">
      <alignment vertical="center"/>
    </xf>
    <xf numFmtId="0" fontId="0" fillId="0" borderId="21" xfId="0" applyFont="1" applyBorder="1" applyAlignment="1">
      <alignment vertical="center"/>
    </xf>
    <xf numFmtId="0" fontId="5" fillId="3" borderId="20" xfId="0" applyFont="1" applyFill="1" applyBorder="1" applyAlignment="1">
      <alignment horizontal="center" vertical="center"/>
    </xf>
    <xf numFmtId="0" fontId="0" fillId="0" borderId="15" xfId="0" applyBorder="1" applyAlignment="1">
      <alignment vertical="center"/>
    </xf>
    <xf numFmtId="0" fontId="5" fillId="3" borderId="71" xfId="0" applyFont="1" applyFill="1" applyBorder="1" applyAlignment="1">
      <alignment horizontal="center" vertical="center"/>
    </xf>
    <xf numFmtId="0" fontId="0" fillId="0" borderId="66" xfId="0" applyBorder="1" applyAlignment="1">
      <alignment vertical="center"/>
    </xf>
  </cellXfs>
  <cellStyles count="12">
    <cellStyle name="桁区切り" xfId="2" builtinId="6"/>
    <cellStyle name="桁区切り 2" xfId="5"/>
    <cellStyle name="標準" xfId="0" builtinId="0"/>
    <cellStyle name="標準 2" xfId="1"/>
    <cellStyle name="標準 2 2" xfId="4"/>
    <cellStyle name="標準 2 2 2" xfId="6"/>
    <cellStyle name="標準 2 3" xfId="8"/>
    <cellStyle name="標準 3" xfId="3"/>
    <cellStyle name="標準 3 2" xfId="10"/>
    <cellStyle name="標準 3 3" xfId="9"/>
    <cellStyle name="標準 4" xfId="7"/>
    <cellStyle name="標準_01【みんまち】（地区まちづくり推進事業）" xfId="11"/>
  </cellStyles>
  <dxfs count="0"/>
  <tableStyles count="0" defaultTableStyle="TableStyleMedium2" defaultPivotStyle="PivotStyleLight16"/>
  <colors>
    <mruColors>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AQ655"/>
  <sheetViews>
    <sheetView view="pageBreakPreview" zoomScale="73" zoomScaleNormal="95" zoomScaleSheetLayoutView="73" workbookViewId="0">
      <pane xSplit="7" ySplit="8" topLeftCell="U269" activePane="bottomRight" state="frozen"/>
      <selection pane="topRight" activeCell="H1" sqref="H1"/>
      <selection pane="bottomLeft" activeCell="A9" sqref="A9"/>
      <selection pane="bottomRight" activeCell="E647" sqref="E647"/>
    </sheetView>
  </sheetViews>
  <sheetFormatPr defaultColWidth="9" defaultRowHeight="13.5"/>
  <cols>
    <col min="1" max="1" width="6.625" style="581" customWidth="1"/>
    <col min="2" max="2" width="35.875" style="581" customWidth="1"/>
    <col min="3" max="3" width="11.5" style="581" customWidth="1"/>
    <col min="4" max="4" width="12.75" style="581" customWidth="1"/>
    <col min="5" max="5" width="12.625" style="582" customWidth="1"/>
    <col min="6" max="7" width="12.5" style="583" customWidth="1"/>
    <col min="8" max="8" width="55.125" style="837" customWidth="1"/>
    <col min="9" max="9" width="12.5" style="840" customWidth="1"/>
    <col min="10" max="10" width="54.5" style="840" customWidth="1"/>
    <col min="11" max="11" width="14.5" style="585" customWidth="1"/>
    <col min="12" max="12" width="14.75" style="581" customWidth="1"/>
    <col min="13" max="14" width="12.75" style="581" customWidth="1"/>
    <col min="15" max="15" width="13.75" style="840" customWidth="1"/>
    <col min="16" max="16" width="32.25" style="840" customWidth="1"/>
    <col min="17" max="17" width="17.5" style="586" customWidth="1"/>
    <col min="18" max="18" width="14.75" style="586" customWidth="1"/>
    <col min="19" max="19" width="18.5" style="586" customWidth="1"/>
    <col min="20" max="20" width="35.875" style="870" customWidth="1"/>
    <col min="21" max="21" width="6.625" style="586" customWidth="1"/>
    <col min="22" max="22" width="4.625" style="586" customWidth="1"/>
    <col min="23" max="23" width="2.625" style="586" customWidth="1"/>
    <col min="24" max="24" width="6.5" style="586" bestFit="1" customWidth="1"/>
    <col min="25" max="25" width="2.625" style="586" customWidth="1"/>
    <col min="26" max="26" width="5.125" style="586" customWidth="1"/>
    <col min="27" max="27" width="6.625" style="586" customWidth="1"/>
    <col min="28" max="28" width="4.625" style="586" customWidth="1"/>
    <col min="29" max="29" width="2.625" style="586" customWidth="1"/>
    <col min="30" max="30" width="4.625" style="586" customWidth="1"/>
    <col min="31" max="32" width="2.625" style="586" customWidth="1"/>
    <col min="33" max="33" width="6.625" style="586" customWidth="1"/>
    <col min="34" max="34" width="4.625" style="586" customWidth="1"/>
    <col min="35" max="35" width="2.625" style="586" customWidth="1"/>
    <col min="36" max="36" width="4.625" style="586" customWidth="1"/>
    <col min="37" max="38" width="2.625" style="586" customWidth="1"/>
    <col min="39" max="39" width="15.625" style="586" customWidth="1"/>
    <col min="40" max="40" width="16.25" style="586" customWidth="1"/>
    <col min="41" max="42" width="4.75" style="586" customWidth="1"/>
    <col min="43" max="43" width="5" style="586" customWidth="1"/>
    <col min="44" max="16384" width="9" style="581"/>
  </cols>
  <sheetData>
    <row r="2" spans="1:43" ht="18.75">
      <c r="A2" s="587" t="s">
        <v>1030</v>
      </c>
      <c r="K2" s="581"/>
      <c r="AA2" s="588"/>
      <c r="AB2" s="588"/>
    </row>
    <row r="3" spans="1:43" ht="21">
      <c r="A3" s="978" t="s">
        <v>385</v>
      </c>
      <c r="B3" s="978"/>
      <c r="C3" s="978"/>
      <c r="D3" s="978"/>
      <c r="E3" s="979"/>
      <c r="F3" s="979"/>
      <c r="G3" s="979"/>
      <c r="H3" s="980"/>
      <c r="I3" s="980"/>
      <c r="J3" s="980"/>
      <c r="K3" s="978"/>
      <c r="L3" s="978"/>
      <c r="M3" s="978"/>
      <c r="N3" s="978"/>
      <c r="O3" s="980"/>
      <c r="P3" s="980"/>
      <c r="Q3" s="978"/>
      <c r="R3" s="978"/>
      <c r="S3" s="978"/>
      <c r="T3" s="978"/>
      <c r="U3" s="589"/>
      <c r="V3" s="589"/>
      <c r="W3" s="589"/>
      <c r="X3" s="589"/>
      <c r="Y3" s="589"/>
      <c r="Z3" s="589"/>
      <c r="AA3" s="590"/>
      <c r="AB3" s="590"/>
      <c r="AC3" s="589"/>
      <c r="AD3" s="589"/>
      <c r="AE3" s="589"/>
      <c r="AF3" s="589"/>
      <c r="AG3" s="589"/>
      <c r="AH3" s="589"/>
      <c r="AI3" s="589"/>
      <c r="AJ3" s="589"/>
      <c r="AK3" s="589"/>
      <c r="AL3" s="589"/>
      <c r="AM3" s="589"/>
      <c r="AN3" s="589"/>
    </row>
    <row r="4" spans="1:43" ht="22.5" customHeight="1">
      <c r="A4" s="591"/>
      <c r="B4" s="592"/>
      <c r="C4" s="592"/>
      <c r="D4" s="592"/>
      <c r="E4" s="593"/>
      <c r="F4" s="593"/>
      <c r="G4" s="594"/>
      <c r="H4" s="838"/>
      <c r="I4" s="841"/>
      <c r="J4" s="841"/>
      <c r="K4" s="595"/>
      <c r="L4" s="595"/>
      <c r="M4" s="595"/>
      <c r="N4" s="595"/>
      <c r="O4" s="841"/>
      <c r="P4" s="841"/>
      <c r="Q4" s="588"/>
      <c r="R4" s="588"/>
      <c r="S4" s="596"/>
      <c r="T4" s="871"/>
      <c r="U4" s="597"/>
      <c r="V4" s="597"/>
      <c r="W4" s="597"/>
      <c r="X4" s="597"/>
      <c r="Y4" s="597"/>
      <c r="Z4" s="597"/>
      <c r="AA4" s="597"/>
      <c r="AB4" s="597"/>
      <c r="AC4" s="597"/>
      <c r="AD4" s="597"/>
      <c r="AE4" s="597"/>
      <c r="AF4" s="597"/>
      <c r="AG4" s="597"/>
      <c r="AH4" s="597"/>
      <c r="AI4" s="597"/>
      <c r="AJ4" s="597"/>
      <c r="AK4" s="597"/>
      <c r="AL4" s="597"/>
      <c r="AM4" s="597"/>
      <c r="AN4" s="981" t="s">
        <v>39</v>
      </c>
      <c r="AO4" s="981"/>
      <c r="AP4" s="981"/>
      <c r="AQ4" s="982"/>
    </row>
    <row r="5" spans="1:43" ht="20.100000000000001" customHeight="1">
      <c r="A5" s="993" t="s">
        <v>51</v>
      </c>
      <c r="B5" s="996" t="s">
        <v>124</v>
      </c>
      <c r="C5" s="999" t="s">
        <v>164</v>
      </c>
      <c r="D5" s="1002" t="s">
        <v>20</v>
      </c>
      <c r="E5" s="1005" t="s">
        <v>713</v>
      </c>
      <c r="F5" s="983" t="s">
        <v>715</v>
      </c>
      <c r="G5" s="984"/>
      <c r="H5" s="1008" t="s">
        <v>168</v>
      </c>
      <c r="I5" s="985" t="s">
        <v>121</v>
      </c>
      <c r="J5" s="986"/>
      <c r="K5" s="598" t="s">
        <v>605</v>
      </c>
      <c r="L5" s="598" t="s">
        <v>543</v>
      </c>
      <c r="M5" s="1011" t="s">
        <v>65</v>
      </c>
      <c r="N5" s="987" t="s">
        <v>8</v>
      </c>
      <c r="O5" s="988"/>
      <c r="P5" s="989"/>
      <c r="Q5" s="996" t="s">
        <v>126</v>
      </c>
      <c r="R5" s="996" t="s">
        <v>97</v>
      </c>
      <c r="S5" s="996" t="s">
        <v>56</v>
      </c>
      <c r="T5" s="1017" t="s">
        <v>58</v>
      </c>
      <c r="U5" s="1020" t="s">
        <v>19</v>
      </c>
      <c r="V5" s="1021"/>
      <c r="W5" s="1021"/>
      <c r="X5" s="1021"/>
      <c r="Y5" s="1021"/>
      <c r="Z5" s="1021"/>
      <c r="AA5" s="1021"/>
      <c r="AB5" s="1021"/>
      <c r="AC5" s="1021"/>
      <c r="AD5" s="1021"/>
      <c r="AE5" s="1021"/>
      <c r="AF5" s="1021"/>
      <c r="AG5" s="1021"/>
      <c r="AH5" s="1021"/>
      <c r="AI5" s="1021"/>
      <c r="AJ5" s="1021"/>
      <c r="AK5" s="1021"/>
      <c r="AL5" s="1021"/>
      <c r="AM5" s="1022"/>
      <c r="AN5" s="1051" t="s">
        <v>161</v>
      </c>
      <c r="AO5" s="1002" t="s">
        <v>139</v>
      </c>
      <c r="AP5" s="1002" t="s">
        <v>13</v>
      </c>
      <c r="AQ5" s="1026" t="s">
        <v>143</v>
      </c>
    </row>
    <row r="6" spans="1:43" ht="20.100000000000001" customHeight="1">
      <c r="A6" s="994"/>
      <c r="B6" s="997"/>
      <c r="C6" s="1000"/>
      <c r="D6" s="1003"/>
      <c r="E6" s="1006"/>
      <c r="F6" s="1029" t="s">
        <v>155</v>
      </c>
      <c r="G6" s="1031" t="s">
        <v>98</v>
      </c>
      <c r="H6" s="1009"/>
      <c r="I6" s="1033" t="s">
        <v>4</v>
      </c>
      <c r="J6" s="1047" t="s">
        <v>83</v>
      </c>
      <c r="K6" s="599" t="s">
        <v>63</v>
      </c>
      <c r="L6" s="599" t="s">
        <v>64</v>
      </c>
      <c r="M6" s="1012"/>
      <c r="N6" s="1048" t="s">
        <v>133</v>
      </c>
      <c r="O6" s="1033" t="s">
        <v>129</v>
      </c>
      <c r="P6" s="1049"/>
      <c r="Q6" s="997"/>
      <c r="R6" s="1013"/>
      <c r="S6" s="1013"/>
      <c r="T6" s="1018"/>
      <c r="U6" s="1023"/>
      <c r="V6" s="1024"/>
      <c r="W6" s="1024"/>
      <c r="X6" s="1024"/>
      <c r="Y6" s="1024"/>
      <c r="Z6" s="1024"/>
      <c r="AA6" s="1024"/>
      <c r="AB6" s="1024"/>
      <c r="AC6" s="1024"/>
      <c r="AD6" s="1024"/>
      <c r="AE6" s="1024"/>
      <c r="AF6" s="1024"/>
      <c r="AG6" s="1024"/>
      <c r="AH6" s="1024"/>
      <c r="AI6" s="1024"/>
      <c r="AJ6" s="1024"/>
      <c r="AK6" s="1024"/>
      <c r="AL6" s="1024"/>
      <c r="AM6" s="1025"/>
      <c r="AN6" s="1052"/>
      <c r="AO6" s="1015"/>
      <c r="AP6" s="1015"/>
      <c r="AQ6" s="1027"/>
    </row>
    <row r="7" spans="1:43" ht="21.6" customHeight="1" thickBot="1">
      <c r="A7" s="995"/>
      <c r="B7" s="998"/>
      <c r="C7" s="1001"/>
      <c r="D7" s="1004"/>
      <c r="E7" s="1007"/>
      <c r="F7" s="1030"/>
      <c r="G7" s="1032"/>
      <c r="H7" s="1010"/>
      <c r="I7" s="1034"/>
      <c r="J7" s="1010"/>
      <c r="K7" s="600" t="s">
        <v>30</v>
      </c>
      <c r="L7" s="600" t="s">
        <v>78</v>
      </c>
      <c r="M7" s="601" t="s">
        <v>2</v>
      </c>
      <c r="N7" s="1004"/>
      <c r="O7" s="1034"/>
      <c r="P7" s="1050"/>
      <c r="Q7" s="998"/>
      <c r="R7" s="1014"/>
      <c r="S7" s="1014"/>
      <c r="T7" s="1019"/>
      <c r="U7" s="990" t="s">
        <v>178</v>
      </c>
      <c r="V7" s="991"/>
      <c r="W7" s="991"/>
      <c r="X7" s="991"/>
      <c r="Y7" s="991"/>
      <c r="Z7" s="992"/>
      <c r="AA7" s="990" t="s">
        <v>180</v>
      </c>
      <c r="AB7" s="991"/>
      <c r="AC7" s="991"/>
      <c r="AD7" s="991"/>
      <c r="AE7" s="991"/>
      <c r="AF7" s="992"/>
      <c r="AG7" s="990" t="s">
        <v>96</v>
      </c>
      <c r="AH7" s="991"/>
      <c r="AI7" s="991"/>
      <c r="AJ7" s="991"/>
      <c r="AK7" s="991"/>
      <c r="AL7" s="992"/>
      <c r="AM7" s="602" t="s">
        <v>173</v>
      </c>
      <c r="AN7" s="1053"/>
      <c r="AO7" s="1016"/>
      <c r="AP7" s="1016"/>
      <c r="AQ7" s="1028"/>
    </row>
    <row r="8" spans="1:43" ht="25.5" customHeight="1">
      <c r="A8" s="603"/>
      <c r="B8" s="604" t="s">
        <v>1613</v>
      </c>
      <c r="C8" s="605"/>
      <c r="D8" s="605"/>
      <c r="E8" s="606"/>
      <c r="F8" s="607"/>
      <c r="G8" s="607"/>
      <c r="H8" s="608"/>
      <c r="I8" s="608"/>
      <c r="J8" s="609"/>
      <c r="K8" s="610"/>
      <c r="L8" s="611"/>
      <c r="M8" s="611"/>
      <c r="N8" s="612"/>
      <c r="O8" s="612"/>
      <c r="P8" s="859"/>
      <c r="Q8" s="605"/>
      <c r="R8" s="613"/>
      <c r="S8" s="613"/>
      <c r="T8" s="872"/>
      <c r="U8" s="613"/>
      <c r="V8" s="613"/>
      <c r="W8" s="613"/>
      <c r="X8" s="613"/>
      <c r="Y8" s="613"/>
      <c r="Z8" s="613"/>
      <c r="AA8" s="613"/>
      <c r="AB8" s="613"/>
      <c r="AC8" s="613"/>
      <c r="AD8" s="613"/>
      <c r="AE8" s="613"/>
      <c r="AF8" s="613"/>
      <c r="AG8" s="613"/>
      <c r="AH8" s="613"/>
      <c r="AI8" s="613"/>
      <c r="AJ8" s="613"/>
      <c r="AK8" s="613"/>
      <c r="AL8" s="613"/>
      <c r="AM8" s="613"/>
      <c r="AN8" s="613"/>
      <c r="AO8" s="613"/>
      <c r="AP8" s="613"/>
      <c r="AQ8" s="614"/>
    </row>
    <row r="9" spans="1:43" ht="95.25" customHeight="1">
      <c r="A9" s="615">
        <v>1</v>
      </c>
      <c r="B9" s="616" t="s">
        <v>855</v>
      </c>
      <c r="C9" s="617" t="s">
        <v>872</v>
      </c>
      <c r="D9" s="617" t="s">
        <v>1031</v>
      </c>
      <c r="E9" s="618">
        <v>12177.741</v>
      </c>
      <c r="F9" s="618">
        <v>11844.118560000001</v>
      </c>
      <c r="G9" s="618">
        <v>11540.883373000001</v>
      </c>
      <c r="H9" s="222" t="s">
        <v>2523</v>
      </c>
      <c r="I9" s="619" t="s">
        <v>1816</v>
      </c>
      <c r="J9" s="620" t="s">
        <v>1815</v>
      </c>
      <c r="K9" s="572">
        <v>11523.754999999999</v>
      </c>
      <c r="L9" s="572">
        <v>12114.754999999999</v>
      </c>
      <c r="M9" s="235">
        <v>591</v>
      </c>
      <c r="N9" s="304">
        <v>0</v>
      </c>
      <c r="O9" s="621" t="s">
        <v>1816</v>
      </c>
      <c r="P9" s="326" t="s">
        <v>2571</v>
      </c>
      <c r="Q9" s="623" t="s">
        <v>2572</v>
      </c>
      <c r="R9" s="470" t="s">
        <v>859</v>
      </c>
      <c r="S9" s="619" t="s">
        <v>484</v>
      </c>
      <c r="T9" s="305" t="s">
        <v>613</v>
      </c>
      <c r="U9" s="625" t="s">
        <v>1618</v>
      </c>
      <c r="V9" s="626"/>
      <c r="W9" s="627" t="s">
        <v>159</v>
      </c>
      <c r="X9" s="628">
        <v>1</v>
      </c>
      <c r="Y9" s="627" t="s">
        <v>159</v>
      </c>
      <c r="Z9" s="629"/>
      <c r="AA9" s="625"/>
      <c r="AB9" s="626"/>
      <c r="AC9" s="627" t="s">
        <v>159</v>
      </c>
      <c r="AD9" s="628"/>
      <c r="AE9" s="627" t="s">
        <v>159</v>
      </c>
      <c r="AF9" s="629"/>
      <c r="AG9" s="625"/>
      <c r="AH9" s="626"/>
      <c r="AI9" s="627" t="s">
        <v>159</v>
      </c>
      <c r="AJ9" s="628"/>
      <c r="AK9" s="627" t="s">
        <v>159</v>
      </c>
      <c r="AL9" s="629"/>
      <c r="AM9" s="630"/>
      <c r="AN9" s="631" t="s">
        <v>1630</v>
      </c>
      <c r="AO9" s="632" t="s">
        <v>147</v>
      </c>
      <c r="AP9" s="632" t="s">
        <v>147</v>
      </c>
      <c r="AQ9" s="632"/>
    </row>
    <row r="10" spans="1:43" ht="79.5" customHeight="1">
      <c r="A10" s="615">
        <v>2</v>
      </c>
      <c r="B10" s="616" t="s">
        <v>898</v>
      </c>
      <c r="C10" s="617" t="s">
        <v>1033</v>
      </c>
      <c r="D10" s="617" t="s">
        <v>1644</v>
      </c>
      <c r="E10" s="618">
        <v>15308</v>
      </c>
      <c r="F10" s="618">
        <v>24675</v>
      </c>
      <c r="G10" s="618">
        <v>22978.631000000001</v>
      </c>
      <c r="H10" s="222" t="s">
        <v>2523</v>
      </c>
      <c r="I10" s="619" t="s">
        <v>1818</v>
      </c>
      <c r="J10" s="620" t="s">
        <v>1817</v>
      </c>
      <c r="K10" s="572">
        <v>1800</v>
      </c>
      <c r="L10" s="572">
        <v>1800</v>
      </c>
      <c r="M10" s="235">
        <v>0</v>
      </c>
      <c r="N10" s="304">
        <v>0</v>
      </c>
      <c r="O10" s="619" t="s">
        <v>2399</v>
      </c>
      <c r="P10" s="312" t="s">
        <v>2573</v>
      </c>
      <c r="Q10" s="624"/>
      <c r="R10" s="470" t="s">
        <v>859</v>
      </c>
      <c r="S10" s="619" t="s">
        <v>484</v>
      </c>
      <c r="T10" s="305" t="s">
        <v>1038</v>
      </c>
      <c r="U10" s="625" t="s">
        <v>1618</v>
      </c>
      <c r="V10" s="626"/>
      <c r="W10" s="627" t="s">
        <v>159</v>
      </c>
      <c r="X10" s="628">
        <v>2</v>
      </c>
      <c r="Y10" s="627" t="s">
        <v>159</v>
      </c>
      <c r="Z10" s="629"/>
      <c r="AA10" s="625"/>
      <c r="AB10" s="626"/>
      <c r="AC10" s="627" t="s">
        <v>159</v>
      </c>
      <c r="AD10" s="628"/>
      <c r="AE10" s="627" t="s">
        <v>159</v>
      </c>
      <c r="AF10" s="629"/>
      <c r="AG10" s="625"/>
      <c r="AH10" s="626"/>
      <c r="AI10" s="627" t="s">
        <v>159</v>
      </c>
      <c r="AJ10" s="628"/>
      <c r="AK10" s="627" t="s">
        <v>159</v>
      </c>
      <c r="AL10" s="629"/>
      <c r="AM10" s="630"/>
      <c r="AN10" s="633" t="s">
        <v>1622</v>
      </c>
      <c r="AO10" s="632"/>
      <c r="AP10" s="632" t="s">
        <v>147</v>
      </c>
      <c r="AQ10" s="632"/>
    </row>
    <row r="11" spans="1:43" ht="70.5" customHeight="1">
      <c r="A11" s="615">
        <v>3</v>
      </c>
      <c r="B11" s="622" t="s">
        <v>1645</v>
      </c>
      <c r="C11" s="617" t="s">
        <v>93</v>
      </c>
      <c r="D11" s="617" t="s">
        <v>1031</v>
      </c>
      <c r="E11" s="618">
        <v>26954</v>
      </c>
      <c r="F11" s="618">
        <v>26954</v>
      </c>
      <c r="G11" s="618">
        <v>26954</v>
      </c>
      <c r="H11" s="222" t="s">
        <v>2523</v>
      </c>
      <c r="I11" s="619" t="s">
        <v>1818</v>
      </c>
      <c r="J11" s="620" t="s">
        <v>1819</v>
      </c>
      <c r="K11" s="572">
        <v>28704</v>
      </c>
      <c r="L11" s="572">
        <v>25762</v>
      </c>
      <c r="M11" s="235">
        <v>-2942</v>
      </c>
      <c r="N11" s="304">
        <v>0</v>
      </c>
      <c r="O11" s="470" t="s">
        <v>2399</v>
      </c>
      <c r="P11" s="312" t="s">
        <v>2574</v>
      </c>
      <c r="Q11" s="624"/>
      <c r="R11" s="470" t="s">
        <v>859</v>
      </c>
      <c r="S11" s="619" t="s">
        <v>484</v>
      </c>
      <c r="T11" s="305" t="s">
        <v>926</v>
      </c>
      <c r="U11" s="625" t="s">
        <v>1618</v>
      </c>
      <c r="V11" s="626"/>
      <c r="W11" s="627" t="s">
        <v>159</v>
      </c>
      <c r="X11" s="628">
        <v>3</v>
      </c>
      <c r="Y11" s="627" t="s">
        <v>159</v>
      </c>
      <c r="Z11" s="629"/>
      <c r="AA11" s="625"/>
      <c r="AB11" s="626"/>
      <c r="AC11" s="627" t="s">
        <v>159</v>
      </c>
      <c r="AD11" s="628"/>
      <c r="AE11" s="627" t="s">
        <v>159</v>
      </c>
      <c r="AF11" s="629"/>
      <c r="AG11" s="625"/>
      <c r="AH11" s="626"/>
      <c r="AI11" s="627" t="s">
        <v>159</v>
      </c>
      <c r="AJ11" s="628"/>
      <c r="AK11" s="627" t="s">
        <v>159</v>
      </c>
      <c r="AL11" s="629"/>
      <c r="AM11" s="630"/>
      <c r="AN11" s="631" t="s">
        <v>1630</v>
      </c>
      <c r="AO11" s="632"/>
      <c r="AP11" s="632" t="s">
        <v>147</v>
      </c>
      <c r="AQ11" s="634"/>
    </row>
    <row r="12" spans="1:43" ht="97.5" customHeight="1">
      <c r="A12" s="615">
        <v>4</v>
      </c>
      <c r="B12" s="622" t="s">
        <v>1039</v>
      </c>
      <c r="C12" s="617" t="s">
        <v>1041</v>
      </c>
      <c r="D12" s="617" t="s">
        <v>1031</v>
      </c>
      <c r="E12" s="618">
        <v>5100</v>
      </c>
      <c r="F12" s="618">
        <v>4773.3810000000003</v>
      </c>
      <c r="G12" s="618">
        <v>4773.3810000000003</v>
      </c>
      <c r="H12" s="222" t="s">
        <v>2575</v>
      </c>
      <c r="I12" s="619" t="s">
        <v>1818</v>
      </c>
      <c r="J12" s="620" t="s">
        <v>1822</v>
      </c>
      <c r="K12" s="572">
        <v>4402</v>
      </c>
      <c r="L12" s="572">
        <v>4196</v>
      </c>
      <c r="M12" s="235">
        <v>-206</v>
      </c>
      <c r="N12" s="304">
        <v>0</v>
      </c>
      <c r="O12" s="619" t="s">
        <v>1816</v>
      </c>
      <c r="P12" s="312" t="s">
        <v>2576</v>
      </c>
      <c r="Q12" s="635" t="s">
        <v>2546</v>
      </c>
      <c r="R12" s="619" t="s">
        <v>859</v>
      </c>
      <c r="S12" s="619" t="s">
        <v>484</v>
      </c>
      <c r="T12" s="274" t="s">
        <v>1043</v>
      </c>
      <c r="U12" s="625" t="s">
        <v>1618</v>
      </c>
      <c r="V12" s="626"/>
      <c r="W12" s="627" t="s">
        <v>159</v>
      </c>
      <c r="X12" s="628">
        <v>4</v>
      </c>
      <c r="Y12" s="627" t="s">
        <v>159</v>
      </c>
      <c r="Z12" s="629"/>
      <c r="AA12" s="625"/>
      <c r="AB12" s="636"/>
      <c r="AC12" s="627" t="s">
        <v>159</v>
      </c>
      <c r="AD12" s="628"/>
      <c r="AE12" s="627" t="s">
        <v>159</v>
      </c>
      <c r="AF12" s="629"/>
      <c r="AG12" s="625"/>
      <c r="AH12" s="626"/>
      <c r="AI12" s="627" t="s">
        <v>159</v>
      </c>
      <c r="AJ12" s="628"/>
      <c r="AK12" s="627" t="s">
        <v>159</v>
      </c>
      <c r="AL12" s="629"/>
      <c r="AM12" s="630"/>
      <c r="AN12" s="637" t="s">
        <v>1632</v>
      </c>
      <c r="AO12" s="632"/>
      <c r="AP12" s="632" t="s">
        <v>147</v>
      </c>
      <c r="AQ12" s="634"/>
    </row>
    <row r="13" spans="1:43" s="657" customFormat="1" ht="25.5" customHeight="1">
      <c r="A13" s="638"/>
      <c r="B13" s="639" t="s">
        <v>1045</v>
      </c>
      <c r="C13" s="640"/>
      <c r="D13" s="640"/>
      <c r="E13" s="641"/>
      <c r="F13" s="642"/>
      <c r="G13" s="643"/>
      <c r="H13" s="422"/>
      <c r="I13" s="644"/>
      <c r="J13" s="645"/>
      <c r="K13" s="643"/>
      <c r="L13" s="34"/>
      <c r="M13" s="41"/>
      <c r="N13" s="646"/>
      <c r="O13" s="644"/>
      <c r="P13" s="44"/>
      <c r="Q13" s="647"/>
      <c r="R13" s="648"/>
      <c r="S13" s="644"/>
      <c r="T13" s="873"/>
      <c r="U13" s="649"/>
      <c r="V13" s="650"/>
      <c r="W13" s="651"/>
      <c r="X13" s="652"/>
      <c r="Y13" s="651"/>
      <c r="Z13" s="653"/>
      <c r="AA13" s="649"/>
      <c r="AB13" s="650"/>
      <c r="AC13" s="651"/>
      <c r="AD13" s="652"/>
      <c r="AE13" s="651"/>
      <c r="AF13" s="653"/>
      <c r="AG13" s="649"/>
      <c r="AH13" s="650"/>
      <c r="AI13" s="651"/>
      <c r="AJ13" s="652"/>
      <c r="AK13" s="651"/>
      <c r="AL13" s="653"/>
      <c r="AM13" s="654"/>
      <c r="AN13" s="648"/>
      <c r="AO13" s="655"/>
      <c r="AP13" s="655"/>
      <c r="AQ13" s="656"/>
    </row>
    <row r="14" spans="1:43">
      <c r="A14" s="615" t="s">
        <v>159</v>
      </c>
      <c r="B14" s="616" t="s">
        <v>616</v>
      </c>
      <c r="C14" s="635"/>
      <c r="D14" s="635"/>
      <c r="E14" s="572"/>
      <c r="F14" s="658"/>
      <c r="G14" s="572"/>
      <c r="H14" s="222"/>
      <c r="I14" s="619"/>
      <c r="J14" s="620"/>
      <c r="K14" s="572"/>
      <c r="L14" s="304"/>
      <c r="M14" s="235"/>
      <c r="N14" s="276"/>
      <c r="O14" s="619"/>
      <c r="P14" s="312"/>
      <c r="Q14" s="624"/>
      <c r="R14" s="470" t="s">
        <v>859</v>
      </c>
      <c r="S14" s="619"/>
      <c r="T14" s="305"/>
      <c r="U14" s="625"/>
      <c r="V14" s="626"/>
      <c r="W14" s="627"/>
      <c r="X14" s="628"/>
      <c r="Y14" s="627"/>
      <c r="Z14" s="629"/>
      <c r="AA14" s="625"/>
      <c r="AB14" s="626"/>
      <c r="AC14" s="627"/>
      <c r="AD14" s="628"/>
      <c r="AE14" s="627"/>
      <c r="AF14" s="629"/>
      <c r="AG14" s="625"/>
      <c r="AH14" s="626"/>
      <c r="AI14" s="627"/>
      <c r="AJ14" s="628"/>
      <c r="AK14" s="627"/>
      <c r="AL14" s="629"/>
      <c r="AM14" s="630"/>
      <c r="AN14" s="659"/>
      <c r="AO14" s="632"/>
      <c r="AP14" s="632"/>
      <c r="AQ14" s="634"/>
    </row>
    <row r="15" spans="1:43" s="311" customFormat="1" ht="70.5" customHeight="1">
      <c r="A15" s="273">
        <v>5</v>
      </c>
      <c r="B15" s="312" t="s">
        <v>151</v>
      </c>
      <c r="C15" s="325" t="s">
        <v>872</v>
      </c>
      <c r="D15" s="325" t="s">
        <v>1644</v>
      </c>
      <c r="E15" s="534">
        <v>64.489999999999995</v>
      </c>
      <c r="F15" s="535">
        <v>64</v>
      </c>
      <c r="G15" s="534">
        <v>64</v>
      </c>
      <c r="H15" s="222" t="s">
        <v>2523</v>
      </c>
      <c r="I15" s="239" t="s">
        <v>1818</v>
      </c>
      <c r="J15" s="240" t="s">
        <v>1820</v>
      </c>
      <c r="K15" s="328">
        <v>95.087999999999994</v>
      </c>
      <c r="L15" s="328">
        <v>110.08799999999999</v>
      </c>
      <c r="M15" s="235">
        <v>15</v>
      </c>
      <c r="N15" s="39">
        <v>0</v>
      </c>
      <c r="O15" s="404" t="s">
        <v>2399</v>
      </c>
      <c r="P15" s="312" t="s">
        <v>2577</v>
      </c>
      <c r="Q15" s="305"/>
      <c r="R15" s="236" t="s">
        <v>859</v>
      </c>
      <c r="S15" s="404" t="s">
        <v>484</v>
      </c>
      <c r="T15" s="305" t="s">
        <v>1047</v>
      </c>
      <c r="U15" s="307" t="s">
        <v>1618</v>
      </c>
      <c r="V15" s="301"/>
      <c r="W15" s="293" t="s">
        <v>159</v>
      </c>
      <c r="X15" s="319">
        <v>5</v>
      </c>
      <c r="Y15" s="293" t="s">
        <v>159</v>
      </c>
      <c r="Z15" s="320"/>
      <c r="AA15" s="307"/>
      <c r="AB15" s="301"/>
      <c r="AC15" s="293" t="s">
        <v>159</v>
      </c>
      <c r="AD15" s="319"/>
      <c r="AE15" s="293" t="s">
        <v>159</v>
      </c>
      <c r="AF15" s="320"/>
      <c r="AG15" s="307"/>
      <c r="AH15" s="301"/>
      <c r="AI15" s="293" t="s">
        <v>159</v>
      </c>
      <c r="AJ15" s="319"/>
      <c r="AK15" s="293" t="s">
        <v>159</v>
      </c>
      <c r="AL15" s="320"/>
      <c r="AM15" s="277"/>
      <c r="AN15" s="227" t="s">
        <v>1630</v>
      </c>
      <c r="AO15" s="316" t="s">
        <v>147</v>
      </c>
      <c r="AP15" s="316"/>
      <c r="AQ15" s="278"/>
    </row>
    <row r="16" spans="1:43" s="311" customFormat="1" ht="107.25" customHeight="1">
      <c r="A16" s="273">
        <v>6</v>
      </c>
      <c r="B16" s="312" t="s">
        <v>1049</v>
      </c>
      <c r="C16" s="325" t="s">
        <v>872</v>
      </c>
      <c r="D16" s="325" t="s">
        <v>795</v>
      </c>
      <c r="E16" s="534">
        <v>30.486000000000001</v>
      </c>
      <c r="F16" s="535">
        <v>30</v>
      </c>
      <c r="G16" s="534">
        <v>30</v>
      </c>
      <c r="H16" s="222" t="s">
        <v>2523</v>
      </c>
      <c r="I16" s="239" t="s">
        <v>1818</v>
      </c>
      <c r="J16" s="240" t="s">
        <v>1821</v>
      </c>
      <c r="K16" s="328">
        <v>30.486000000000001</v>
      </c>
      <c r="L16" s="328">
        <v>36.485999999999997</v>
      </c>
      <c r="M16" s="235">
        <v>5.9999999999999964</v>
      </c>
      <c r="N16" s="39">
        <v>0</v>
      </c>
      <c r="O16" s="404" t="s">
        <v>2399</v>
      </c>
      <c r="P16" s="312" t="s">
        <v>2578</v>
      </c>
      <c r="Q16" s="305" t="s">
        <v>2579</v>
      </c>
      <c r="R16" s="236" t="s">
        <v>859</v>
      </c>
      <c r="S16" s="404" t="s">
        <v>484</v>
      </c>
      <c r="T16" s="305" t="s">
        <v>1047</v>
      </c>
      <c r="U16" s="307" t="s">
        <v>1618</v>
      </c>
      <c r="V16" s="301"/>
      <c r="W16" s="293" t="s">
        <v>159</v>
      </c>
      <c r="X16" s="319">
        <v>6</v>
      </c>
      <c r="Y16" s="293" t="s">
        <v>159</v>
      </c>
      <c r="Z16" s="320"/>
      <c r="AA16" s="307"/>
      <c r="AB16" s="301"/>
      <c r="AC16" s="293" t="s">
        <v>159</v>
      </c>
      <c r="AD16" s="319"/>
      <c r="AE16" s="293" t="s">
        <v>159</v>
      </c>
      <c r="AF16" s="320"/>
      <c r="AG16" s="307"/>
      <c r="AH16" s="301"/>
      <c r="AI16" s="293" t="s">
        <v>159</v>
      </c>
      <c r="AJ16" s="319"/>
      <c r="AK16" s="293" t="s">
        <v>159</v>
      </c>
      <c r="AL16" s="320"/>
      <c r="AM16" s="277"/>
      <c r="AN16" s="227" t="s">
        <v>1622</v>
      </c>
      <c r="AO16" s="316" t="s">
        <v>147</v>
      </c>
      <c r="AP16" s="316"/>
      <c r="AQ16" s="278"/>
    </row>
    <row r="17" spans="1:43" s="311" customFormat="1" ht="198.75" customHeight="1">
      <c r="A17" s="273">
        <v>7</v>
      </c>
      <c r="B17" s="312" t="s">
        <v>1050</v>
      </c>
      <c r="C17" s="325" t="s">
        <v>1051</v>
      </c>
      <c r="D17" s="325" t="s">
        <v>795</v>
      </c>
      <c r="E17" s="534">
        <v>122.56699999999999</v>
      </c>
      <c r="F17" s="535">
        <v>123</v>
      </c>
      <c r="G17" s="534">
        <v>119.57554</v>
      </c>
      <c r="H17" s="222" t="s">
        <v>2523</v>
      </c>
      <c r="I17" s="239" t="s">
        <v>1818</v>
      </c>
      <c r="J17" s="240" t="s">
        <v>1823</v>
      </c>
      <c r="K17" s="328">
        <v>146.53299999999999</v>
      </c>
      <c r="L17" s="328">
        <v>185.86</v>
      </c>
      <c r="M17" s="235">
        <v>39.327000000000027</v>
      </c>
      <c r="N17" s="39">
        <v>0</v>
      </c>
      <c r="O17" s="405" t="s">
        <v>1816</v>
      </c>
      <c r="P17" s="326" t="s">
        <v>2580</v>
      </c>
      <c r="Q17" s="364" t="s">
        <v>2581</v>
      </c>
      <c r="R17" s="236" t="s">
        <v>859</v>
      </c>
      <c r="S17" s="404" t="s">
        <v>484</v>
      </c>
      <c r="T17" s="305" t="s">
        <v>1047</v>
      </c>
      <c r="U17" s="307" t="s">
        <v>1618</v>
      </c>
      <c r="V17" s="301"/>
      <c r="W17" s="293" t="s">
        <v>159</v>
      </c>
      <c r="X17" s="319">
        <v>7</v>
      </c>
      <c r="Y17" s="293" t="s">
        <v>159</v>
      </c>
      <c r="Z17" s="320"/>
      <c r="AA17" s="307"/>
      <c r="AB17" s="301"/>
      <c r="AC17" s="293" t="s">
        <v>159</v>
      </c>
      <c r="AD17" s="319"/>
      <c r="AE17" s="293" t="s">
        <v>159</v>
      </c>
      <c r="AF17" s="320"/>
      <c r="AG17" s="307"/>
      <c r="AH17" s="301"/>
      <c r="AI17" s="293" t="s">
        <v>159</v>
      </c>
      <c r="AJ17" s="319"/>
      <c r="AK17" s="293" t="s">
        <v>159</v>
      </c>
      <c r="AL17" s="320"/>
      <c r="AM17" s="277"/>
      <c r="AN17" s="227" t="s">
        <v>1630</v>
      </c>
      <c r="AO17" s="316" t="s">
        <v>147</v>
      </c>
      <c r="AP17" s="316"/>
      <c r="AQ17" s="278"/>
    </row>
    <row r="18" spans="1:43" s="311" customFormat="1" ht="237.75" customHeight="1">
      <c r="A18" s="273">
        <v>8</v>
      </c>
      <c r="B18" s="312" t="s">
        <v>1052</v>
      </c>
      <c r="C18" s="325" t="s">
        <v>1053</v>
      </c>
      <c r="D18" s="325" t="s">
        <v>1031</v>
      </c>
      <c r="E18" s="534">
        <v>375.048</v>
      </c>
      <c r="F18" s="535">
        <v>376</v>
      </c>
      <c r="G18" s="534">
        <v>375.02234900000002</v>
      </c>
      <c r="H18" s="222" t="s">
        <v>2523</v>
      </c>
      <c r="I18" s="239" t="s">
        <v>1818</v>
      </c>
      <c r="J18" s="240" t="s">
        <v>1824</v>
      </c>
      <c r="K18" s="328">
        <v>375.048</v>
      </c>
      <c r="L18" s="328">
        <v>450</v>
      </c>
      <c r="M18" s="235">
        <v>74.951999999999998</v>
      </c>
      <c r="N18" s="39">
        <v>0</v>
      </c>
      <c r="O18" s="404" t="s">
        <v>1816</v>
      </c>
      <c r="P18" s="312" t="s">
        <v>2582</v>
      </c>
      <c r="Q18" s="305"/>
      <c r="R18" s="236" t="s">
        <v>859</v>
      </c>
      <c r="S18" s="404" t="s">
        <v>484</v>
      </c>
      <c r="T18" s="305" t="s">
        <v>1047</v>
      </c>
      <c r="U18" s="307" t="s">
        <v>1618</v>
      </c>
      <c r="V18" s="301"/>
      <c r="W18" s="293" t="s">
        <v>159</v>
      </c>
      <c r="X18" s="319">
        <v>8</v>
      </c>
      <c r="Y18" s="293" t="s">
        <v>159</v>
      </c>
      <c r="Z18" s="320"/>
      <c r="AA18" s="307"/>
      <c r="AB18" s="301"/>
      <c r="AC18" s="293" t="s">
        <v>159</v>
      </c>
      <c r="AD18" s="319"/>
      <c r="AE18" s="293" t="s">
        <v>159</v>
      </c>
      <c r="AF18" s="320"/>
      <c r="AG18" s="307"/>
      <c r="AH18" s="301"/>
      <c r="AI18" s="293" t="s">
        <v>159</v>
      </c>
      <c r="AJ18" s="319"/>
      <c r="AK18" s="293" t="s">
        <v>159</v>
      </c>
      <c r="AL18" s="320"/>
      <c r="AM18" s="277"/>
      <c r="AN18" s="227" t="s">
        <v>1630</v>
      </c>
      <c r="AO18" s="316"/>
      <c r="AP18" s="316" t="s">
        <v>147</v>
      </c>
      <c r="AQ18" s="278"/>
    </row>
    <row r="19" spans="1:43" s="311" customFormat="1" ht="70.5" customHeight="1">
      <c r="A19" s="273">
        <v>9</v>
      </c>
      <c r="B19" s="312" t="s">
        <v>1054</v>
      </c>
      <c r="C19" s="325" t="s">
        <v>1041</v>
      </c>
      <c r="D19" s="325" t="s">
        <v>1031</v>
      </c>
      <c r="E19" s="534">
        <v>453.22</v>
      </c>
      <c r="F19" s="535">
        <v>453</v>
      </c>
      <c r="G19" s="534">
        <v>453</v>
      </c>
      <c r="H19" s="222" t="s">
        <v>2523</v>
      </c>
      <c r="I19" s="239" t="s">
        <v>1818</v>
      </c>
      <c r="J19" s="240" t="s">
        <v>1825</v>
      </c>
      <c r="K19" s="328">
        <v>500</v>
      </c>
      <c r="L19" s="328">
        <v>550</v>
      </c>
      <c r="M19" s="235">
        <v>50</v>
      </c>
      <c r="N19" s="39">
        <v>0</v>
      </c>
      <c r="O19" s="404" t="s">
        <v>1816</v>
      </c>
      <c r="P19" s="312" t="s">
        <v>2583</v>
      </c>
      <c r="Q19" s="305"/>
      <c r="R19" s="236" t="s">
        <v>859</v>
      </c>
      <c r="S19" s="404" t="s">
        <v>484</v>
      </c>
      <c r="T19" s="305" t="s">
        <v>1047</v>
      </c>
      <c r="U19" s="307" t="s">
        <v>1618</v>
      </c>
      <c r="V19" s="301"/>
      <c r="W19" s="293" t="s">
        <v>159</v>
      </c>
      <c r="X19" s="319">
        <v>9</v>
      </c>
      <c r="Y19" s="293" t="s">
        <v>159</v>
      </c>
      <c r="Z19" s="320"/>
      <c r="AA19" s="307"/>
      <c r="AB19" s="301"/>
      <c r="AC19" s="293" t="s">
        <v>159</v>
      </c>
      <c r="AD19" s="319"/>
      <c r="AE19" s="293" t="s">
        <v>159</v>
      </c>
      <c r="AF19" s="320"/>
      <c r="AG19" s="307"/>
      <c r="AH19" s="301"/>
      <c r="AI19" s="293" t="s">
        <v>159</v>
      </c>
      <c r="AJ19" s="319"/>
      <c r="AK19" s="293" t="s">
        <v>159</v>
      </c>
      <c r="AL19" s="320"/>
      <c r="AM19" s="277"/>
      <c r="AN19" s="227" t="s">
        <v>1630</v>
      </c>
      <c r="AO19" s="316"/>
      <c r="AP19" s="316" t="s">
        <v>147</v>
      </c>
      <c r="AQ19" s="278"/>
    </row>
    <row r="20" spans="1:43" s="311" customFormat="1" ht="88.5" customHeight="1">
      <c r="A20" s="273">
        <v>10</v>
      </c>
      <c r="B20" s="312" t="s">
        <v>1749</v>
      </c>
      <c r="C20" s="325" t="s">
        <v>373</v>
      </c>
      <c r="D20" s="325" t="s">
        <v>795</v>
      </c>
      <c r="E20" s="534">
        <v>122.18600000000001</v>
      </c>
      <c r="F20" s="535">
        <v>122.18600000000001</v>
      </c>
      <c r="G20" s="534">
        <v>110</v>
      </c>
      <c r="H20" s="222" t="s">
        <v>2523</v>
      </c>
      <c r="I20" s="239" t="s">
        <v>1818</v>
      </c>
      <c r="J20" s="240" t="s">
        <v>1826</v>
      </c>
      <c r="K20" s="328">
        <v>150</v>
      </c>
      <c r="L20" s="328">
        <v>260</v>
      </c>
      <c r="M20" s="235">
        <v>110</v>
      </c>
      <c r="N20" s="39">
        <v>0</v>
      </c>
      <c r="O20" s="405" t="s">
        <v>2399</v>
      </c>
      <c r="P20" s="326" t="s">
        <v>2584</v>
      </c>
      <c r="Q20" s="364" t="s">
        <v>2585</v>
      </c>
      <c r="R20" s="404" t="s">
        <v>859</v>
      </c>
      <c r="S20" s="404" t="s">
        <v>484</v>
      </c>
      <c r="T20" s="305" t="s">
        <v>1047</v>
      </c>
      <c r="U20" s="307" t="s">
        <v>1618</v>
      </c>
      <c r="V20" s="301"/>
      <c r="W20" s="293" t="s">
        <v>159</v>
      </c>
      <c r="X20" s="319">
        <v>10</v>
      </c>
      <c r="Y20" s="293" t="s">
        <v>159</v>
      </c>
      <c r="Z20" s="320"/>
      <c r="AA20" s="307"/>
      <c r="AB20" s="301"/>
      <c r="AC20" s="293" t="s">
        <v>159</v>
      </c>
      <c r="AD20" s="319"/>
      <c r="AE20" s="293" t="s">
        <v>159</v>
      </c>
      <c r="AF20" s="320"/>
      <c r="AG20" s="307"/>
      <c r="AH20" s="301"/>
      <c r="AI20" s="293" t="s">
        <v>159</v>
      </c>
      <c r="AJ20" s="319"/>
      <c r="AK20" s="293" t="s">
        <v>159</v>
      </c>
      <c r="AL20" s="320"/>
      <c r="AM20" s="277"/>
      <c r="AN20" s="227" t="s">
        <v>934</v>
      </c>
      <c r="AO20" s="316"/>
      <c r="AP20" s="316" t="s">
        <v>147</v>
      </c>
      <c r="AQ20" s="278"/>
    </row>
    <row r="21" spans="1:43" s="311" customFormat="1" ht="111.75" customHeight="1">
      <c r="A21" s="273">
        <v>11</v>
      </c>
      <c r="B21" s="325" t="s">
        <v>1057</v>
      </c>
      <c r="C21" s="325" t="s">
        <v>908</v>
      </c>
      <c r="D21" s="325" t="s">
        <v>1646</v>
      </c>
      <c r="E21" s="534">
        <v>929.65499999999997</v>
      </c>
      <c r="F21" s="534">
        <v>810.19600000000003</v>
      </c>
      <c r="G21" s="534">
        <v>728.45234400000004</v>
      </c>
      <c r="H21" s="222" t="s">
        <v>2523</v>
      </c>
      <c r="I21" s="239" t="s">
        <v>1828</v>
      </c>
      <c r="J21" s="240" t="s">
        <v>1827</v>
      </c>
      <c r="K21" s="39">
        <v>0</v>
      </c>
      <c r="L21" s="39">
        <v>0</v>
      </c>
      <c r="M21" s="435" t="s">
        <v>1718</v>
      </c>
      <c r="N21" s="39">
        <v>0</v>
      </c>
      <c r="O21" s="404" t="s">
        <v>2396</v>
      </c>
      <c r="P21" s="312" t="s">
        <v>2586</v>
      </c>
      <c r="Q21" s="274"/>
      <c r="R21" s="404" t="s">
        <v>859</v>
      </c>
      <c r="S21" s="404" t="s">
        <v>484</v>
      </c>
      <c r="T21" s="274" t="s">
        <v>899</v>
      </c>
      <c r="U21" s="307" t="s">
        <v>1618</v>
      </c>
      <c r="V21" s="301"/>
      <c r="W21" s="293" t="s">
        <v>159</v>
      </c>
      <c r="X21" s="319">
        <v>12</v>
      </c>
      <c r="Y21" s="293" t="s">
        <v>159</v>
      </c>
      <c r="Z21" s="320"/>
      <c r="AA21" s="307"/>
      <c r="AB21" s="301"/>
      <c r="AC21" s="293" t="s">
        <v>159</v>
      </c>
      <c r="AD21" s="319"/>
      <c r="AE21" s="293" t="s">
        <v>159</v>
      </c>
      <c r="AF21" s="320"/>
      <c r="AG21" s="307"/>
      <c r="AH21" s="301"/>
      <c r="AI21" s="293" t="s">
        <v>159</v>
      </c>
      <c r="AJ21" s="319"/>
      <c r="AK21" s="293" t="s">
        <v>159</v>
      </c>
      <c r="AL21" s="320"/>
      <c r="AM21" s="277"/>
      <c r="AN21" s="227" t="s">
        <v>1435</v>
      </c>
      <c r="AO21" s="316"/>
      <c r="AP21" s="316" t="s">
        <v>147</v>
      </c>
      <c r="AQ21" s="278"/>
    </row>
    <row r="22" spans="1:43" s="311" customFormat="1" ht="111.75" customHeight="1">
      <c r="A22" s="273">
        <v>12</v>
      </c>
      <c r="B22" s="325" t="s">
        <v>25</v>
      </c>
      <c r="C22" s="325" t="s">
        <v>908</v>
      </c>
      <c r="D22" s="325" t="s">
        <v>1646</v>
      </c>
      <c r="E22" s="534">
        <v>28.512</v>
      </c>
      <c r="F22" s="534">
        <v>28.512</v>
      </c>
      <c r="G22" s="534">
        <v>28.512</v>
      </c>
      <c r="H22" s="222" t="s">
        <v>2523</v>
      </c>
      <c r="I22" s="239" t="s">
        <v>1828</v>
      </c>
      <c r="J22" s="240" t="s">
        <v>1829</v>
      </c>
      <c r="K22" s="538" t="s">
        <v>159</v>
      </c>
      <c r="L22" s="39">
        <v>0</v>
      </c>
      <c r="M22" s="435" t="s">
        <v>1718</v>
      </c>
      <c r="N22" s="39">
        <v>0</v>
      </c>
      <c r="O22" s="404" t="s">
        <v>2396</v>
      </c>
      <c r="P22" s="312" t="s">
        <v>2587</v>
      </c>
      <c r="Q22" s="274"/>
      <c r="R22" s="404" t="s">
        <v>859</v>
      </c>
      <c r="S22" s="404" t="s">
        <v>484</v>
      </c>
      <c r="T22" s="274" t="s">
        <v>899</v>
      </c>
      <c r="U22" s="307" t="s">
        <v>1618</v>
      </c>
      <c r="V22" s="301"/>
      <c r="W22" s="293" t="s">
        <v>159</v>
      </c>
      <c r="X22" s="319">
        <v>13</v>
      </c>
      <c r="Y22" s="293" t="s">
        <v>159</v>
      </c>
      <c r="Z22" s="320"/>
      <c r="AA22" s="307"/>
      <c r="AB22" s="301"/>
      <c r="AC22" s="293" t="s">
        <v>159</v>
      </c>
      <c r="AD22" s="319"/>
      <c r="AE22" s="293" t="s">
        <v>159</v>
      </c>
      <c r="AF22" s="320"/>
      <c r="AG22" s="307"/>
      <c r="AH22" s="301"/>
      <c r="AI22" s="293" t="s">
        <v>159</v>
      </c>
      <c r="AJ22" s="319"/>
      <c r="AK22" s="293" t="s">
        <v>159</v>
      </c>
      <c r="AL22" s="320"/>
      <c r="AM22" s="277"/>
      <c r="AN22" s="227" t="s">
        <v>1435</v>
      </c>
      <c r="AO22" s="316"/>
      <c r="AP22" s="316" t="s">
        <v>147</v>
      </c>
      <c r="AQ22" s="278"/>
    </row>
    <row r="23" spans="1:43" s="311" customFormat="1" ht="88.5" customHeight="1">
      <c r="A23" s="273">
        <v>13</v>
      </c>
      <c r="B23" s="312" t="s">
        <v>118</v>
      </c>
      <c r="C23" s="325" t="s">
        <v>1059</v>
      </c>
      <c r="D23" s="325" t="s">
        <v>1112</v>
      </c>
      <c r="E23" s="534">
        <v>855.32399999999996</v>
      </c>
      <c r="F23" s="534">
        <v>649.83842800000002</v>
      </c>
      <c r="G23" s="534">
        <v>645.11785299999997</v>
      </c>
      <c r="H23" s="222" t="s">
        <v>1830</v>
      </c>
      <c r="I23" s="239" t="s">
        <v>1818</v>
      </c>
      <c r="J23" s="240" t="s">
        <v>1831</v>
      </c>
      <c r="K23" s="328">
        <v>701</v>
      </c>
      <c r="L23" s="328">
        <v>701</v>
      </c>
      <c r="M23" s="235">
        <v>0</v>
      </c>
      <c r="N23" s="39">
        <v>0</v>
      </c>
      <c r="O23" s="404" t="s">
        <v>2399</v>
      </c>
      <c r="P23" s="312" t="s">
        <v>2588</v>
      </c>
      <c r="Q23" s="274"/>
      <c r="R23" s="404" t="s">
        <v>859</v>
      </c>
      <c r="S23" s="404" t="s">
        <v>484</v>
      </c>
      <c r="T23" s="274" t="s">
        <v>899</v>
      </c>
      <c r="U23" s="307" t="s">
        <v>1618</v>
      </c>
      <c r="V23" s="301"/>
      <c r="W23" s="293" t="s">
        <v>159</v>
      </c>
      <c r="X23" s="319">
        <v>14</v>
      </c>
      <c r="Y23" s="293" t="s">
        <v>159</v>
      </c>
      <c r="Z23" s="320"/>
      <c r="AA23" s="307"/>
      <c r="AB23" s="301"/>
      <c r="AC23" s="293" t="s">
        <v>159</v>
      </c>
      <c r="AD23" s="319"/>
      <c r="AE23" s="293" t="s">
        <v>159</v>
      </c>
      <c r="AF23" s="320"/>
      <c r="AG23" s="307"/>
      <c r="AH23" s="301"/>
      <c r="AI23" s="293" t="s">
        <v>159</v>
      </c>
      <c r="AJ23" s="319"/>
      <c r="AK23" s="293" t="s">
        <v>159</v>
      </c>
      <c r="AL23" s="320"/>
      <c r="AM23" s="277"/>
      <c r="AN23" s="227" t="s">
        <v>1623</v>
      </c>
      <c r="AO23" s="316"/>
      <c r="AP23" s="316" t="s">
        <v>147</v>
      </c>
      <c r="AQ23" s="278"/>
    </row>
    <row r="24" spans="1:43" s="311" customFormat="1" ht="70.5" customHeight="1">
      <c r="A24" s="273">
        <v>14</v>
      </c>
      <c r="B24" s="312" t="s">
        <v>1062</v>
      </c>
      <c r="C24" s="325" t="s">
        <v>456</v>
      </c>
      <c r="D24" s="325" t="s">
        <v>1646</v>
      </c>
      <c r="E24" s="534">
        <v>446.5</v>
      </c>
      <c r="F24" s="534">
        <v>434.173</v>
      </c>
      <c r="G24" s="534">
        <v>421.90709299999997</v>
      </c>
      <c r="H24" s="222" t="s">
        <v>2523</v>
      </c>
      <c r="I24" s="239" t="s">
        <v>1828</v>
      </c>
      <c r="J24" s="240" t="s">
        <v>1839</v>
      </c>
      <c r="K24" s="538" t="s">
        <v>159</v>
      </c>
      <c r="L24" s="538" t="s">
        <v>1718</v>
      </c>
      <c r="M24" s="435" t="s">
        <v>1718</v>
      </c>
      <c r="N24" s="39">
        <v>0</v>
      </c>
      <c r="O24" s="404" t="s">
        <v>2396</v>
      </c>
      <c r="P24" s="312" t="s">
        <v>2589</v>
      </c>
      <c r="Q24" s="274"/>
      <c r="R24" s="404" t="s">
        <v>859</v>
      </c>
      <c r="S24" s="404" t="s">
        <v>484</v>
      </c>
      <c r="T24" s="274" t="s">
        <v>1047</v>
      </c>
      <c r="U24" s="307" t="s">
        <v>1618</v>
      </c>
      <c r="V24" s="301"/>
      <c r="W24" s="293" t="s">
        <v>159</v>
      </c>
      <c r="X24" s="319">
        <v>16</v>
      </c>
      <c r="Y24" s="293" t="s">
        <v>159</v>
      </c>
      <c r="Z24" s="320"/>
      <c r="AA24" s="307"/>
      <c r="AB24" s="301"/>
      <c r="AC24" s="293" t="s">
        <v>159</v>
      </c>
      <c r="AD24" s="319"/>
      <c r="AE24" s="293" t="s">
        <v>159</v>
      </c>
      <c r="AF24" s="320"/>
      <c r="AG24" s="307"/>
      <c r="AH24" s="301"/>
      <c r="AI24" s="293" t="s">
        <v>159</v>
      </c>
      <c r="AJ24" s="319"/>
      <c r="AK24" s="293" t="s">
        <v>159</v>
      </c>
      <c r="AL24" s="320"/>
      <c r="AM24" s="277"/>
      <c r="AN24" s="227" t="s">
        <v>1435</v>
      </c>
      <c r="AO24" s="316"/>
      <c r="AP24" s="316" t="s">
        <v>147</v>
      </c>
      <c r="AQ24" s="278"/>
    </row>
    <row r="25" spans="1:43" s="311" customFormat="1" ht="165" customHeight="1">
      <c r="A25" s="273">
        <v>15</v>
      </c>
      <c r="B25" s="312" t="s">
        <v>1064</v>
      </c>
      <c r="C25" s="325" t="s">
        <v>456</v>
      </c>
      <c r="D25" s="325" t="s">
        <v>1750</v>
      </c>
      <c r="E25" s="534">
        <v>203.851</v>
      </c>
      <c r="F25" s="535">
        <v>202.899</v>
      </c>
      <c r="G25" s="534">
        <v>202</v>
      </c>
      <c r="H25" s="222" t="s">
        <v>2523</v>
      </c>
      <c r="I25" s="239" t="s">
        <v>1818</v>
      </c>
      <c r="J25" s="240" t="s">
        <v>1840</v>
      </c>
      <c r="K25" s="328">
        <v>195.75</v>
      </c>
      <c r="L25" s="328">
        <v>405.75</v>
      </c>
      <c r="M25" s="235">
        <v>210</v>
      </c>
      <c r="N25" s="39">
        <v>0</v>
      </c>
      <c r="O25" s="404" t="s">
        <v>1816</v>
      </c>
      <c r="P25" s="312" t="s">
        <v>2590</v>
      </c>
      <c r="Q25" s="305" t="s">
        <v>2591</v>
      </c>
      <c r="R25" s="404" t="s">
        <v>859</v>
      </c>
      <c r="S25" s="404" t="s">
        <v>484</v>
      </c>
      <c r="T25" s="305" t="s">
        <v>1047</v>
      </c>
      <c r="U25" s="307" t="s">
        <v>1618</v>
      </c>
      <c r="V25" s="301"/>
      <c r="W25" s="293" t="s">
        <v>159</v>
      </c>
      <c r="X25" s="319">
        <v>17</v>
      </c>
      <c r="Y25" s="293" t="s">
        <v>159</v>
      </c>
      <c r="Z25" s="320"/>
      <c r="AA25" s="307"/>
      <c r="AB25" s="301"/>
      <c r="AC25" s="293" t="s">
        <v>159</v>
      </c>
      <c r="AD25" s="319"/>
      <c r="AE25" s="293" t="s">
        <v>159</v>
      </c>
      <c r="AF25" s="320"/>
      <c r="AG25" s="307"/>
      <c r="AH25" s="301"/>
      <c r="AI25" s="293" t="s">
        <v>159</v>
      </c>
      <c r="AJ25" s="319"/>
      <c r="AK25" s="293" t="s">
        <v>159</v>
      </c>
      <c r="AL25" s="320"/>
      <c r="AM25" s="277"/>
      <c r="AN25" s="227" t="s">
        <v>1435</v>
      </c>
      <c r="AO25" s="316"/>
      <c r="AP25" s="316" t="s">
        <v>147</v>
      </c>
      <c r="AQ25" s="278"/>
    </row>
    <row r="26" spans="1:43" ht="85.5" customHeight="1">
      <c r="A26" s="615">
        <v>16</v>
      </c>
      <c r="B26" s="616" t="s">
        <v>453</v>
      </c>
      <c r="C26" s="635" t="s">
        <v>373</v>
      </c>
      <c r="D26" s="635" t="s">
        <v>1644</v>
      </c>
      <c r="E26" s="660">
        <v>78500</v>
      </c>
      <c r="F26" s="660">
        <v>78500</v>
      </c>
      <c r="G26" s="660">
        <v>78500</v>
      </c>
      <c r="H26" s="222" t="s">
        <v>2523</v>
      </c>
      <c r="I26" s="619" t="s">
        <v>1816</v>
      </c>
      <c r="J26" s="620" t="s">
        <v>1841</v>
      </c>
      <c r="K26" s="572">
        <v>114500</v>
      </c>
      <c r="L26" s="661"/>
      <c r="M26" s="304">
        <v>-114500</v>
      </c>
      <c r="N26" s="304">
        <v>0</v>
      </c>
      <c r="O26" s="619" t="s">
        <v>1816</v>
      </c>
      <c r="P26" s="312" t="s">
        <v>2592</v>
      </c>
      <c r="Q26" s="635" t="s">
        <v>2593</v>
      </c>
      <c r="R26" s="619" t="s">
        <v>859</v>
      </c>
      <c r="S26" s="619" t="s">
        <v>484</v>
      </c>
      <c r="T26" s="274" t="s">
        <v>899</v>
      </c>
      <c r="U26" s="625" t="s">
        <v>1618</v>
      </c>
      <c r="V26" s="626"/>
      <c r="W26" s="627" t="s">
        <v>159</v>
      </c>
      <c r="X26" s="628">
        <v>18</v>
      </c>
      <c r="Y26" s="627" t="s">
        <v>159</v>
      </c>
      <c r="Z26" s="629"/>
      <c r="AA26" s="625"/>
      <c r="AB26" s="626"/>
      <c r="AC26" s="627" t="s">
        <v>159</v>
      </c>
      <c r="AD26" s="628"/>
      <c r="AE26" s="627" t="s">
        <v>159</v>
      </c>
      <c r="AF26" s="629"/>
      <c r="AG26" s="625"/>
      <c r="AH26" s="626"/>
      <c r="AI26" s="627" t="s">
        <v>159</v>
      </c>
      <c r="AJ26" s="628"/>
      <c r="AK26" s="627" t="s">
        <v>159</v>
      </c>
      <c r="AL26" s="629"/>
      <c r="AM26" s="630"/>
      <c r="AN26" s="631" t="s">
        <v>1630</v>
      </c>
      <c r="AO26" s="632"/>
      <c r="AP26" s="632" t="s">
        <v>147</v>
      </c>
      <c r="AQ26" s="634" t="s">
        <v>147</v>
      </c>
    </row>
    <row r="27" spans="1:43" s="311" customFormat="1" ht="85.5" customHeight="1">
      <c r="A27" s="273">
        <v>17</v>
      </c>
      <c r="B27" s="312" t="s">
        <v>1065</v>
      </c>
      <c r="C27" s="274" t="s">
        <v>277</v>
      </c>
      <c r="D27" s="274" t="s">
        <v>605</v>
      </c>
      <c r="E27" s="534">
        <v>79.423000000000002</v>
      </c>
      <c r="F27" s="534">
        <v>43.524999999999999</v>
      </c>
      <c r="G27" s="534">
        <v>42.320869999999999</v>
      </c>
      <c r="H27" s="238" t="s">
        <v>1832</v>
      </c>
      <c r="I27" s="239" t="s">
        <v>1834</v>
      </c>
      <c r="J27" s="240" t="s">
        <v>1833</v>
      </c>
      <c r="K27" s="328">
        <v>64</v>
      </c>
      <c r="L27" s="39">
        <v>0</v>
      </c>
      <c r="M27" s="304">
        <v>-64</v>
      </c>
      <c r="N27" s="575">
        <v>-64</v>
      </c>
      <c r="O27" s="404" t="s">
        <v>2450</v>
      </c>
      <c r="P27" s="312" t="s">
        <v>2594</v>
      </c>
      <c r="Q27" s="274"/>
      <c r="R27" s="404" t="s">
        <v>859</v>
      </c>
      <c r="S27" s="404" t="s">
        <v>484</v>
      </c>
      <c r="T27" s="274" t="s">
        <v>899</v>
      </c>
      <c r="U27" s="307" t="s">
        <v>1618</v>
      </c>
      <c r="V27" s="301"/>
      <c r="W27" s="293" t="s">
        <v>159</v>
      </c>
      <c r="X27" s="319">
        <v>19</v>
      </c>
      <c r="Y27" s="293" t="s">
        <v>159</v>
      </c>
      <c r="Z27" s="320"/>
      <c r="AA27" s="307"/>
      <c r="AB27" s="301"/>
      <c r="AC27" s="293" t="s">
        <v>159</v>
      </c>
      <c r="AD27" s="319"/>
      <c r="AE27" s="293" t="s">
        <v>159</v>
      </c>
      <c r="AF27" s="320"/>
      <c r="AG27" s="307"/>
      <c r="AH27" s="301"/>
      <c r="AI27" s="293" t="s">
        <v>159</v>
      </c>
      <c r="AJ27" s="319"/>
      <c r="AK27" s="293" t="s">
        <v>159</v>
      </c>
      <c r="AL27" s="320"/>
      <c r="AM27" s="277"/>
      <c r="AN27" s="227" t="s">
        <v>1623</v>
      </c>
      <c r="AO27" s="316"/>
      <c r="AP27" s="316" t="s">
        <v>147</v>
      </c>
      <c r="AQ27" s="278"/>
    </row>
    <row r="28" spans="1:43" s="311" customFormat="1" ht="147.75" customHeight="1">
      <c r="A28" s="273">
        <v>18</v>
      </c>
      <c r="B28" s="312" t="s">
        <v>251</v>
      </c>
      <c r="C28" s="274" t="s">
        <v>277</v>
      </c>
      <c r="D28" s="274" t="s">
        <v>605</v>
      </c>
      <c r="E28" s="534">
        <v>339.1</v>
      </c>
      <c r="F28" s="534">
        <v>339.1</v>
      </c>
      <c r="G28" s="534">
        <v>334.01258899999999</v>
      </c>
      <c r="H28" s="238" t="s">
        <v>1835</v>
      </c>
      <c r="I28" s="239" t="s">
        <v>1818</v>
      </c>
      <c r="J28" s="240" t="s">
        <v>1836</v>
      </c>
      <c r="K28" s="328">
        <v>350</v>
      </c>
      <c r="L28" s="39">
        <v>0</v>
      </c>
      <c r="M28" s="304">
        <v>-350</v>
      </c>
      <c r="N28" s="39">
        <v>0</v>
      </c>
      <c r="O28" s="404" t="s">
        <v>2440</v>
      </c>
      <c r="P28" s="312" t="s">
        <v>2595</v>
      </c>
      <c r="Q28" s="274"/>
      <c r="R28" s="404" t="s">
        <v>859</v>
      </c>
      <c r="S28" s="404" t="s">
        <v>484</v>
      </c>
      <c r="T28" s="274" t="s">
        <v>899</v>
      </c>
      <c r="U28" s="307" t="s">
        <v>1618</v>
      </c>
      <c r="V28" s="301"/>
      <c r="W28" s="293" t="s">
        <v>159</v>
      </c>
      <c r="X28" s="319">
        <v>20</v>
      </c>
      <c r="Y28" s="293" t="s">
        <v>159</v>
      </c>
      <c r="Z28" s="320"/>
      <c r="AA28" s="307"/>
      <c r="AB28" s="301"/>
      <c r="AC28" s="293" t="s">
        <v>159</v>
      </c>
      <c r="AD28" s="319"/>
      <c r="AE28" s="293" t="s">
        <v>159</v>
      </c>
      <c r="AF28" s="320"/>
      <c r="AG28" s="307"/>
      <c r="AH28" s="301"/>
      <c r="AI28" s="293" t="s">
        <v>159</v>
      </c>
      <c r="AJ28" s="319"/>
      <c r="AK28" s="293" t="s">
        <v>159</v>
      </c>
      <c r="AL28" s="320"/>
      <c r="AM28" s="277"/>
      <c r="AN28" s="227" t="s">
        <v>1623</v>
      </c>
      <c r="AO28" s="316"/>
      <c r="AP28" s="316" t="s">
        <v>147</v>
      </c>
      <c r="AQ28" s="278"/>
    </row>
    <row r="29" spans="1:43" s="311" customFormat="1" ht="147.75" customHeight="1">
      <c r="A29" s="273">
        <v>19</v>
      </c>
      <c r="B29" s="312" t="s">
        <v>609</v>
      </c>
      <c r="C29" s="274" t="s">
        <v>277</v>
      </c>
      <c r="D29" s="274" t="s">
        <v>605</v>
      </c>
      <c r="E29" s="534">
        <v>117.098</v>
      </c>
      <c r="F29" s="534">
        <v>117.098</v>
      </c>
      <c r="G29" s="534">
        <v>116.694</v>
      </c>
      <c r="H29" s="238" t="s">
        <v>1837</v>
      </c>
      <c r="I29" s="239" t="s">
        <v>1818</v>
      </c>
      <c r="J29" s="240" t="s">
        <v>1838</v>
      </c>
      <c r="K29" s="328">
        <v>144.11000000000001</v>
      </c>
      <c r="L29" s="328">
        <v>158</v>
      </c>
      <c r="M29" s="304">
        <v>13.889999999999986</v>
      </c>
      <c r="N29" s="39">
        <v>0</v>
      </c>
      <c r="O29" s="404" t="s">
        <v>2440</v>
      </c>
      <c r="P29" s="312" t="s">
        <v>2596</v>
      </c>
      <c r="Q29" s="305"/>
      <c r="R29" s="404" t="s">
        <v>859</v>
      </c>
      <c r="S29" s="404" t="s">
        <v>484</v>
      </c>
      <c r="T29" s="305" t="s">
        <v>899</v>
      </c>
      <c r="U29" s="307" t="s">
        <v>1618</v>
      </c>
      <c r="V29" s="301"/>
      <c r="W29" s="293" t="s">
        <v>159</v>
      </c>
      <c r="X29" s="319">
        <v>21</v>
      </c>
      <c r="Y29" s="293" t="s">
        <v>159</v>
      </c>
      <c r="Z29" s="320"/>
      <c r="AA29" s="307"/>
      <c r="AB29" s="301"/>
      <c r="AC29" s="293" t="s">
        <v>159</v>
      </c>
      <c r="AD29" s="319"/>
      <c r="AE29" s="293" t="s">
        <v>159</v>
      </c>
      <c r="AF29" s="320"/>
      <c r="AG29" s="307"/>
      <c r="AH29" s="301"/>
      <c r="AI29" s="293" t="s">
        <v>159</v>
      </c>
      <c r="AJ29" s="319"/>
      <c r="AK29" s="293" t="s">
        <v>159</v>
      </c>
      <c r="AL29" s="320"/>
      <c r="AM29" s="277"/>
      <c r="AN29" s="227" t="s">
        <v>1623</v>
      </c>
      <c r="AO29" s="316"/>
      <c r="AP29" s="316" t="s">
        <v>147</v>
      </c>
      <c r="AQ29" s="278"/>
    </row>
    <row r="30" spans="1:43" s="311" customFormat="1" ht="70.5" customHeight="1">
      <c r="A30" s="273">
        <v>20</v>
      </c>
      <c r="B30" s="312" t="s">
        <v>52</v>
      </c>
      <c r="C30" s="274" t="s">
        <v>1056</v>
      </c>
      <c r="D30" s="274" t="s">
        <v>795</v>
      </c>
      <c r="E30" s="534">
        <v>130000</v>
      </c>
      <c r="F30" s="534">
        <v>8012</v>
      </c>
      <c r="G30" s="534">
        <v>8012</v>
      </c>
      <c r="H30" s="222" t="s">
        <v>2523</v>
      </c>
      <c r="I30" s="239" t="s">
        <v>1816</v>
      </c>
      <c r="J30" s="240" t="s">
        <v>1842</v>
      </c>
      <c r="K30" s="328">
        <v>100.55500000000001</v>
      </c>
      <c r="L30" s="387">
        <v>400</v>
      </c>
      <c r="M30" s="304">
        <v>299.44499999999999</v>
      </c>
      <c r="N30" s="39">
        <v>0</v>
      </c>
      <c r="O30" s="404" t="s">
        <v>1816</v>
      </c>
      <c r="P30" s="312" t="s">
        <v>2597</v>
      </c>
      <c r="Q30" s="274"/>
      <c r="R30" s="404" t="s">
        <v>859</v>
      </c>
      <c r="S30" s="404" t="s">
        <v>484</v>
      </c>
      <c r="T30" s="274" t="s">
        <v>899</v>
      </c>
      <c r="U30" s="307" t="s">
        <v>1618</v>
      </c>
      <c r="V30" s="301"/>
      <c r="W30" s="293" t="s">
        <v>159</v>
      </c>
      <c r="X30" s="319">
        <v>22</v>
      </c>
      <c r="Y30" s="293" t="s">
        <v>159</v>
      </c>
      <c r="Z30" s="320"/>
      <c r="AA30" s="307"/>
      <c r="AB30" s="301"/>
      <c r="AC30" s="293" t="s">
        <v>159</v>
      </c>
      <c r="AD30" s="319"/>
      <c r="AE30" s="293" t="s">
        <v>159</v>
      </c>
      <c r="AF30" s="320"/>
      <c r="AG30" s="307"/>
      <c r="AH30" s="301"/>
      <c r="AI30" s="293" t="s">
        <v>159</v>
      </c>
      <c r="AJ30" s="319"/>
      <c r="AK30" s="293" t="s">
        <v>159</v>
      </c>
      <c r="AL30" s="320"/>
      <c r="AM30" s="277"/>
      <c r="AN30" s="227" t="s">
        <v>1435</v>
      </c>
      <c r="AO30" s="316"/>
      <c r="AP30" s="316" t="s">
        <v>147</v>
      </c>
      <c r="AQ30" s="278"/>
    </row>
    <row r="31" spans="1:43" s="311" customFormat="1" ht="108.75" customHeight="1">
      <c r="A31" s="273">
        <v>21</v>
      </c>
      <c r="B31" s="312" t="s">
        <v>26</v>
      </c>
      <c r="C31" s="274" t="s">
        <v>1646</v>
      </c>
      <c r="D31" s="274" t="s">
        <v>379</v>
      </c>
      <c r="E31" s="534">
        <v>712.77</v>
      </c>
      <c r="F31" s="535">
        <v>717.13199999999995</v>
      </c>
      <c r="G31" s="534">
        <v>704.27596100000005</v>
      </c>
      <c r="H31" s="238" t="s">
        <v>1843</v>
      </c>
      <c r="I31" s="239" t="s">
        <v>1818</v>
      </c>
      <c r="J31" s="240" t="s">
        <v>1844</v>
      </c>
      <c r="K31" s="328">
        <v>712.77</v>
      </c>
      <c r="L31" s="387">
        <v>712.77</v>
      </c>
      <c r="M31" s="304">
        <v>0</v>
      </c>
      <c r="N31" s="39">
        <v>0</v>
      </c>
      <c r="O31" s="404" t="s">
        <v>1816</v>
      </c>
      <c r="P31" s="312" t="s">
        <v>2598</v>
      </c>
      <c r="Q31" s="305"/>
      <c r="R31" s="404" t="s">
        <v>747</v>
      </c>
      <c r="S31" s="182" t="s">
        <v>18</v>
      </c>
      <c r="T31" s="874" t="s">
        <v>899</v>
      </c>
      <c r="U31" s="307" t="s">
        <v>1618</v>
      </c>
      <c r="V31" s="301" t="s">
        <v>463</v>
      </c>
      <c r="W31" s="293" t="s">
        <v>159</v>
      </c>
      <c r="X31" s="319">
        <v>1</v>
      </c>
      <c r="Y31" s="293" t="s">
        <v>159</v>
      </c>
      <c r="Z31" s="320"/>
      <c r="AA31" s="307"/>
      <c r="AB31" s="301"/>
      <c r="AC31" s="293" t="s">
        <v>159</v>
      </c>
      <c r="AD31" s="319"/>
      <c r="AE31" s="293" t="s">
        <v>159</v>
      </c>
      <c r="AF31" s="320"/>
      <c r="AG31" s="307"/>
      <c r="AH31" s="301"/>
      <c r="AI31" s="293" t="s">
        <v>159</v>
      </c>
      <c r="AJ31" s="319"/>
      <c r="AK31" s="293" t="s">
        <v>159</v>
      </c>
      <c r="AL31" s="320"/>
      <c r="AM31" s="277"/>
      <c r="AN31" s="227" t="s">
        <v>1372</v>
      </c>
      <c r="AO31" s="316"/>
      <c r="AP31" s="316" t="s">
        <v>147</v>
      </c>
      <c r="AQ31" s="278"/>
    </row>
    <row r="32" spans="1:43" s="311" customFormat="1" ht="77.25" customHeight="1">
      <c r="A32" s="273">
        <v>22</v>
      </c>
      <c r="B32" s="312" t="s">
        <v>1647</v>
      </c>
      <c r="C32" s="274" t="s">
        <v>1646</v>
      </c>
      <c r="D32" s="274" t="s">
        <v>543</v>
      </c>
      <c r="E32" s="534">
        <v>610.94600000000003</v>
      </c>
      <c r="F32" s="535">
        <v>780.94600000000003</v>
      </c>
      <c r="G32" s="534">
        <v>717.89499999999998</v>
      </c>
      <c r="H32" s="238" t="s">
        <v>1845</v>
      </c>
      <c r="I32" s="239" t="s">
        <v>1818</v>
      </c>
      <c r="J32" s="240" t="s">
        <v>1846</v>
      </c>
      <c r="K32" s="328">
        <v>610.94600000000003</v>
      </c>
      <c r="L32" s="387">
        <v>586.64599999999996</v>
      </c>
      <c r="M32" s="304">
        <v>-24.300000000000068</v>
      </c>
      <c r="N32" s="39">
        <v>0</v>
      </c>
      <c r="O32" s="404" t="s">
        <v>2440</v>
      </c>
      <c r="P32" s="312" t="s">
        <v>2599</v>
      </c>
      <c r="Q32" s="305"/>
      <c r="R32" s="406" t="s">
        <v>859</v>
      </c>
      <c r="S32" s="404" t="s">
        <v>18</v>
      </c>
      <c r="T32" s="305" t="s">
        <v>899</v>
      </c>
      <c r="U32" s="307" t="s">
        <v>1618</v>
      </c>
      <c r="V32" s="301" t="s">
        <v>463</v>
      </c>
      <c r="W32" s="293" t="s">
        <v>159</v>
      </c>
      <c r="X32" s="319">
        <v>2</v>
      </c>
      <c r="Y32" s="293" t="s">
        <v>159</v>
      </c>
      <c r="Z32" s="320"/>
      <c r="AA32" s="307"/>
      <c r="AB32" s="301"/>
      <c r="AC32" s="293" t="s">
        <v>159</v>
      </c>
      <c r="AD32" s="319"/>
      <c r="AE32" s="293" t="s">
        <v>159</v>
      </c>
      <c r="AF32" s="320"/>
      <c r="AG32" s="307"/>
      <c r="AH32" s="301"/>
      <c r="AI32" s="293" t="s">
        <v>159</v>
      </c>
      <c r="AJ32" s="319"/>
      <c r="AK32" s="293" t="s">
        <v>159</v>
      </c>
      <c r="AL32" s="320"/>
      <c r="AM32" s="277"/>
      <c r="AN32" s="227" t="s">
        <v>1372</v>
      </c>
      <c r="AO32" s="316"/>
      <c r="AP32" s="316" t="s">
        <v>147</v>
      </c>
      <c r="AQ32" s="278"/>
    </row>
    <row r="33" spans="1:43" s="311" customFormat="1" ht="98.25" customHeight="1">
      <c r="A33" s="273">
        <v>23</v>
      </c>
      <c r="B33" s="312" t="s">
        <v>290</v>
      </c>
      <c r="C33" s="274" t="s">
        <v>1646</v>
      </c>
      <c r="D33" s="274" t="s">
        <v>543</v>
      </c>
      <c r="E33" s="534">
        <v>35.637999999999998</v>
      </c>
      <c r="F33" s="535">
        <v>36</v>
      </c>
      <c r="G33" s="534">
        <v>35</v>
      </c>
      <c r="H33" s="238" t="s">
        <v>1847</v>
      </c>
      <c r="I33" s="239" t="s">
        <v>1818</v>
      </c>
      <c r="J33" s="240" t="s">
        <v>1848</v>
      </c>
      <c r="K33" s="328">
        <v>35.637999999999998</v>
      </c>
      <c r="L33" s="387">
        <v>45.637999999999998</v>
      </c>
      <c r="M33" s="304">
        <v>10</v>
      </c>
      <c r="N33" s="39">
        <v>0</v>
      </c>
      <c r="O33" s="404" t="s">
        <v>1816</v>
      </c>
      <c r="P33" s="312" t="s">
        <v>2600</v>
      </c>
      <c r="Q33" s="305" t="s">
        <v>2601</v>
      </c>
      <c r="R33" s="406" t="s">
        <v>747</v>
      </c>
      <c r="S33" s="182" t="s">
        <v>18</v>
      </c>
      <c r="T33" s="305" t="s">
        <v>899</v>
      </c>
      <c r="U33" s="307" t="s">
        <v>1618</v>
      </c>
      <c r="V33" s="301" t="s">
        <v>463</v>
      </c>
      <c r="W33" s="293" t="s">
        <v>159</v>
      </c>
      <c r="X33" s="319">
        <v>3</v>
      </c>
      <c r="Y33" s="293" t="s">
        <v>159</v>
      </c>
      <c r="Z33" s="320"/>
      <c r="AA33" s="307"/>
      <c r="AB33" s="301"/>
      <c r="AC33" s="293" t="s">
        <v>159</v>
      </c>
      <c r="AD33" s="319"/>
      <c r="AE33" s="293" t="s">
        <v>159</v>
      </c>
      <c r="AF33" s="320"/>
      <c r="AG33" s="307"/>
      <c r="AH33" s="301"/>
      <c r="AI33" s="293" t="s">
        <v>159</v>
      </c>
      <c r="AJ33" s="319"/>
      <c r="AK33" s="293" t="s">
        <v>159</v>
      </c>
      <c r="AL33" s="320"/>
      <c r="AM33" s="277"/>
      <c r="AN33" s="227" t="s">
        <v>1372</v>
      </c>
      <c r="AO33" s="316"/>
      <c r="AP33" s="316" t="s">
        <v>147</v>
      </c>
      <c r="AQ33" s="278"/>
    </row>
    <row r="34" spans="1:43" s="657" customFormat="1" ht="25.5" customHeight="1">
      <c r="A34" s="638"/>
      <c r="B34" s="639" t="s">
        <v>716</v>
      </c>
      <c r="C34" s="640"/>
      <c r="D34" s="640"/>
      <c r="E34" s="641"/>
      <c r="F34" s="642"/>
      <c r="G34" s="643"/>
      <c r="H34" s="422"/>
      <c r="I34" s="644"/>
      <c r="J34" s="645"/>
      <c r="K34" s="643"/>
      <c r="L34" s="34"/>
      <c r="M34" s="41"/>
      <c r="N34" s="646"/>
      <c r="O34" s="644"/>
      <c r="P34" s="44"/>
      <c r="Q34" s="647"/>
      <c r="R34" s="648"/>
      <c r="S34" s="644"/>
      <c r="T34" s="873"/>
      <c r="U34" s="649"/>
      <c r="V34" s="650"/>
      <c r="W34" s="651"/>
      <c r="X34" s="652"/>
      <c r="Y34" s="651"/>
      <c r="Z34" s="653"/>
      <c r="AA34" s="649"/>
      <c r="AB34" s="650"/>
      <c r="AC34" s="651"/>
      <c r="AD34" s="652"/>
      <c r="AE34" s="651"/>
      <c r="AF34" s="653"/>
      <c r="AG34" s="649"/>
      <c r="AH34" s="650"/>
      <c r="AI34" s="651"/>
      <c r="AJ34" s="652"/>
      <c r="AK34" s="651"/>
      <c r="AL34" s="653"/>
      <c r="AM34" s="654"/>
      <c r="AN34" s="648"/>
      <c r="AO34" s="655"/>
      <c r="AP34" s="655"/>
      <c r="AQ34" s="656"/>
    </row>
    <row r="35" spans="1:43" s="311" customFormat="1" ht="234.75" customHeight="1">
      <c r="A35" s="273">
        <v>24</v>
      </c>
      <c r="B35" s="312" t="s">
        <v>1067</v>
      </c>
      <c r="C35" s="274" t="s">
        <v>872</v>
      </c>
      <c r="D35" s="274" t="s">
        <v>1031</v>
      </c>
      <c r="E35" s="328">
        <v>57.585000000000001</v>
      </c>
      <c r="F35" s="327">
        <v>57.585000000000001</v>
      </c>
      <c r="G35" s="328">
        <v>47.408999999999999</v>
      </c>
      <c r="H35" s="222" t="s">
        <v>2523</v>
      </c>
      <c r="I35" s="239" t="s">
        <v>1834</v>
      </c>
      <c r="J35" s="240" t="s">
        <v>1876</v>
      </c>
      <c r="K35" s="328">
        <v>57.585000000000001</v>
      </c>
      <c r="L35" s="328">
        <v>74.385999999999996</v>
      </c>
      <c r="M35" s="235">
        <f>L35-K35</f>
        <v>16.800999999999995</v>
      </c>
      <c r="N35" s="39">
        <v>0</v>
      </c>
      <c r="O35" s="404" t="s">
        <v>2399</v>
      </c>
      <c r="P35" s="312" t="s">
        <v>2906</v>
      </c>
      <c r="Q35" s="305"/>
      <c r="R35" s="236" t="s">
        <v>994</v>
      </c>
      <c r="S35" s="404" t="s">
        <v>18</v>
      </c>
      <c r="T35" s="305" t="s">
        <v>1648</v>
      </c>
      <c r="U35" s="307" t="s">
        <v>1618</v>
      </c>
      <c r="V35" s="301"/>
      <c r="W35" s="293" t="s">
        <v>159</v>
      </c>
      <c r="X35" s="319">
        <v>23</v>
      </c>
      <c r="Y35" s="293" t="s">
        <v>159</v>
      </c>
      <c r="Z35" s="320"/>
      <c r="AA35" s="307"/>
      <c r="AB35" s="301"/>
      <c r="AC35" s="293" t="s">
        <v>159</v>
      </c>
      <c r="AD35" s="319"/>
      <c r="AE35" s="293" t="s">
        <v>159</v>
      </c>
      <c r="AF35" s="320"/>
      <c r="AG35" s="307"/>
      <c r="AH35" s="301"/>
      <c r="AI35" s="293" t="s">
        <v>159</v>
      </c>
      <c r="AJ35" s="319"/>
      <c r="AK35" s="293" t="s">
        <v>159</v>
      </c>
      <c r="AL35" s="320"/>
      <c r="AM35" s="277"/>
      <c r="AN35" s="227" t="s">
        <v>1630</v>
      </c>
      <c r="AO35" s="316" t="s">
        <v>147</v>
      </c>
      <c r="AP35" s="316"/>
      <c r="AQ35" s="278"/>
    </row>
    <row r="36" spans="1:43" s="657" customFormat="1" ht="25.5" customHeight="1">
      <c r="A36" s="638"/>
      <c r="B36" s="639" t="s">
        <v>924</v>
      </c>
      <c r="C36" s="662"/>
      <c r="D36" s="662"/>
      <c r="E36" s="663"/>
      <c r="F36" s="663"/>
      <c r="G36" s="643"/>
      <c r="H36" s="422"/>
      <c r="I36" s="644"/>
      <c r="J36" s="645"/>
      <c r="K36" s="643"/>
      <c r="L36" s="34"/>
      <c r="M36" s="41"/>
      <c r="N36" s="646"/>
      <c r="O36" s="644"/>
      <c r="P36" s="44"/>
      <c r="Q36" s="647"/>
      <c r="R36" s="648"/>
      <c r="S36" s="644"/>
      <c r="T36" s="873"/>
      <c r="U36" s="649"/>
      <c r="V36" s="650"/>
      <c r="W36" s="651"/>
      <c r="X36" s="652"/>
      <c r="Y36" s="651"/>
      <c r="Z36" s="653"/>
      <c r="AA36" s="649"/>
      <c r="AB36" s="650"/>
      <c r="AC36" s="651"/>
      <c r="AD36" s="652"/>
      <c r="AE36" s="651"/>
      <c r="AF36" s="653"/>
      <c r="AG36" s="649"/>
      <c r="AH36" s="650"/>
      <c r="AI36" s="651"/>
      <c r="AJ36" s="652"/>
      <c r="AK36" s="651"/>
      <c r="AL36" s="653"/>
      <c r="AM36" s="654"/>
      <c r="AN36" s="648"/>
      <c r="AO36" s="655"/>
      <c r="AP36" s="655"/>
      <c r="AQ36" s="656"/>
    </row>
    <row r="37" spans="1:43" s="311" customFormat="1" ht="71.099999999999994" customHeight="1">
      <c r="A37" s="273">
        <v>25</v>
      </c>
      <c r="B37" s="312" t="s">
        <v>1069</v>
      </c>
      <c r="C37" s="274" t="s">
        <v>1071</v>
      </c>
      <c r="D37" s="274" t="s">
        <v>1031</v>
      </c>
      <c r="E37" s="328">
        <v>16.649999999999999</v>
      </c>
      <c r="F37" s="327">
        <v>16.649999999999999</v>
      </c>
      <c r="G37" s="328">
        <v>16.5</v>
      </c>
      <c r="H37" s="222" t="s">
        <v>2523</v>
      </c>
      <c r="I37" s="239" t="s">
        <v>1816</v>
      </c>
      <c r="J37" s="240" t="s">
        <v>1877</v>
      </c>
      <c r="K37" s="328">
        <v>16.5</v>
      </c>
      <c r="L37" s="328">
        <v>16.2</v>
      </c>
      <c r="M37" s="235">
        <f t="shared" ref="M37:M39" si="0">L37-K37</f>
        <v>-0.30000000000000071</v>
      </c>
      <c r="N37" s="39">
        <v>0</v>
      </c>
      <c r="O37" s="404" t="s">
        <v>1816</v>
      </c>
      <c r="P37" s="312" t="s">
        <v>2907</v>
      </c>
      <c r="Q37" s="305"/>
      <c r="R37" s="236" t="s">
        <v>981</v>
      </c>
      <c r="S37" s="404" t="s">
        <v>18</v>
      </c>
      <c r="T37" s="305" t="s">
        <v>1073</v>
      </c>
      <c r="U37" s="307" t="s">
        <v>1618</v>
      </c>
      <c r="V37" s="301"/>
      <c r="W37" s="293" t="s">
        <v>159</v>
      </c>
      <c r="X37" s="319">
        <v>24</v>
      </c>
      <c r="Y37" s="293" t="s">
        <v>159</v>
      </c>
      <c r="Z37" s="320"/>
      <c r="AA37" s="307"/>
      <c r="AB37" s="301"/>
      <c r="AC37" s="293" t="s">
        <v>159</v>
      </c>
      <c r="AD37" s="319"/>
      <c r="AE37" s="293" t="s">
        <v>159</v>
      </c>
      <c r="AF37" s="320"/>
      <c r="AG37" s="307"/>
      <c r="AH37" s="301"/>
      <c r="AI37" s="293" t="s">
        <v>159</v>
      </c>
      <c r="AJ37" s="319"/>
      <c r="AK37" s="293" t="s">
        <v>159</v>
      </c>
      <c r="AL37" s="320"/>
      <c r="AM37" s="277"/>
      <c r="AN37" s="227" t="s">
        <v>1630</v>
      </c>
      <c r="AO37" s="316"/>
      <c r="AP37" s="316"/>
      <c r="AQ37" s="278"/>
    </row>
    <row r="38" spans="1:43" s="311" customFormat="1" ht="71.099999999999994" customHeight="1">
      <c r="A38" s="273">
        <v>26</v>
      </c>
      <c r="B38" s="312" t="s">
        <v>1027</v>
      </c>
      <c r="C38" s="274" t="s">
        <v>31</v>
      </c>
      <c r="D38" s="274" t="s">
        <v>1031</v>
      </c>
      <c r="E38" s="328">
        <v>13.875</v>
      </c>
      <c r="F38" s="327">
        <v>13.875</v>
      </c>
      <c r="G38" s="328">
        <v>13.75</v>
      </c>
      <c r="H38" s="222" t="s">
        <v>2523</v>
      </c>
      <c r="I38" s="239" t="s">
        <v>1816</v>
      </c>
      <c r="J38" s="240" t="s">
        <v>1878</v>
      </c>
      <c r="K38" s="328">
        <v>13.75</v>
      </c>
      <c r="L38" s="328">
        <v>13.5</v>
      </c>
      <c r="M38" s="235">
        <f t="shared" si="0"/>
        <v>-0.25</v>
      </c>
      <c r="N38" s="39">
        <v>0</v>
      </c>
      <c r="O38" s="404" t="s">
        <v>1816</v>
      </c>
      <c r="P38" s="312" t="s">
        <v>2907</v>
      </c>
      <c r="Q38" s="305"/>
      <c r="R38" s="236" t="s">
        <v>981</v>
      </c>
      <c r="S38" s="404" t="s">
        <v>18</v>
      </c>
      <c r="T38" s="305" t="s">
        <v>1073</v>
      </c>
      <c r="U38" s="307" t="s">
        <v>1618</v>
      </c>
      <c r="V38" s="301"/>
      <c r="W38" s="293" t="s">
        <v>159</v>
      </c>
      <c r="X38" s="319">
        <v>25</v>
      </c>
      <c r="Y38" s="293" t="s">
        <v>159</v>
      </c>
      <c r="Z38" s="320"/>
      <c r="AA38" s="307"/>
      <c r="AB38" s="301"/>
      <c r="AC38" s="293" t="s">
        <v>159</v>
      </c>
      <c r="AD38" s="319"/>
      <c r="AE38" s="293" t="s">
        <v>159</v>
      </c>
      <c r="AF38" s="320"/>
      <c r="AG38" s="307"/>
      <c r="AH38" s="301"/>
      <c r="AI38" s="293" t="s">
        <v>159</v>
      </c>
      <c r="AJ38" s="319"/>
      <c r="AK38" s="293" t="s">
        <v>159</v>
      </c>
      <c r="AL38" s="320"/>
      <c r="AM38" s="277"/>
      <c r="AN38" s="227" t="s">
        <v>1630</v>
      </c>
      <c r="AO38" s="316"/>
      <c r="AP38" s="316"/>
      <c r="AQ38" s="278"/>
    </row>
    <row r="39" spans="1:43" s="311" customFormat="1" ht="98.25" customHeight="1">
      <c r="A39" s="273">
        <v>27</v>
      </c>
      <c r="B39" s="312" t="s">
        <v>1076</v>
      </c>
      <c r="C39" s="274" t="s">
        <v>209</v>
      </c>
      <c r="D39" s="274" t="s">
        <v>1031</v>
      </c>
      <c r="E39" s="328">
        <v>32.152000000000001</v>
      </c>
      <c r="F39" s="327">
        <v>32.152000000000001</v>
      </c>
      <c r="G39" s="328">
        <v>30.425000000000001</v>
      </c>
      <c r="H39" s="222" t="s">
        <v>2523</v>
      </c>
      <c r="I39" s="239" t="s">
        <v>1818</v>
      </c>
      <c r="J39" s="240" t="s">
        <v>1879</v>
      </c>
      <c r="K39" s="328">
        <v>29.957000000000001</v>
      </c>
      <c r="L39" s="328">
        <v>83.917000000000002</v>
      </c>
      <c r="M39" s="235">
        <f t="shared" si="0"/>
        <v>53.96</v>
      </c>
      <c r="N39" s="39">
        <v>0</v>
      </c>
      <c r="O39" s="404" t="s">
        <v>2399</v>
      </c>
      <c r="P39" s="312" t="s">
        <v>2908</v>
      </c>
      <c r="Q39" s="305"/>
      <c r="R39" s="236" t="s">
        <v>981</v>
      </c>
      <c r="S39" s="404" t="s">
        <v>18</v>
      </c>
      <c r="T39" s="305" t="s">
        <v>1649</v>
      </c>
      <c r="U39" s="307" t="s">
        <v>1618</v>
      </c>
      <c r="V39" s="301"/>
      <c r="W39" s="293" t="s">
        <v>159</v>
      </c>
      <c r="X39" s="319">
        <v>26</v>
      </c>
      <c r="Y39" s="293" t="s">
        <v>159</v>
      </c>
      <c r="Z39" s="320"/>
      <c r="AA39" s="307"/>
      <c r="AB39" s="301"/>
      <c r="AC39" s="293" t="s">
        <v>159</v>
      </c>
      <c r="AD39" s="319"/>
      <c r="AE39" s="293" t="s">
        <v>159</v>
      </c>
      <c r="AF39" s="320"/>
      <c r="AG39" s="307"/>
      <c r="AH39" s="301"/>
      <c r="AI39" s="293" t="s">
        <v>159</v>
      </c>
      <c r="AJ39" s="319"/>
      <c r="AK39" s="293" t="s">
        <v>159</v>
      </c>
      <c r="AL39" s="320"/>
      <c r="AM39" s="277"/>
      <c r="AN39" s="227" t="s">
        <v>1630</v>
      </c>
      <c r="AO39" s="316" t="s">
        <v>147</v>
      </c>
      <c r="AP39" s="316"/>
      <c r="AQ39" s="278"/>
    </row>
    <row r="40" spans="1:43" ht="90" customHeight="1">
      <c r="A40" s="615">
        <v>28</v>
      </c>
      <c r="B40" s="616" t="s">
        <v>806</v>
      </c>
      <c r="C40" s="635" t="s">
        <v>929</v>
      </c>
      <c r="D40" s="635" t="s">
        <v>1031</v>
      </c>
      <c r="E40" s="572">
        <v>20388.919000000002</v>
      </c>
      <c r="F40" s="658">
        <v>17020.921554</v>
      </c>
      <c r="G40" s="572">
        <v>17017.236532999999</v>
      </c>
      <c r="H40" s="222" t="s">
        <v>2523</v>
      </c>
      <c r="I40" s="619" t="s">
        <v>1818</v>
      </c>
      <c r="J40" s="620" t="s">
        <v>2191</v>
      </c>
      <c r="K40" s="572">
        <v>15597.782999999999</v>
      </c>
      <c r="L40" s="572">
        <v>12613.037</v>
      </c>
      <c r="M40" s="235">
        <f>L40-K40</f>
        <v>-2984.7459999999992</v>
      </c>
      <c r="N40" s="304">
        <v>0</v>
      </c>
      <c r="O40" s="619" t="s">
        <v>2399</v>
      </c>
      <c r="P40" s="312" t="s">
        <v>2650</v>
      </c>
      <c r="Q40" s="882" t="s">
        <v>2572</v>
      </c>
      <c r="R40" s="470" t="s">
        <v>1080</v>
      </c>
      <c r="S40" s="619" t="s">
        <v>322</v>
      </c>
      <c r="T40" s="305" t="s">
        <v>1082</v>
      </c>
      <c r="U40" s="625" t="s">
        <v>1618</v>
      </c>
      <c r="V40" s="626"/>
      <c r="W40" s="627" t="s">
        <v>159</v>
      </c>
      <c r="X40" s="628">
        <v>27</v>
      </c>
      <c r="Y40" s="627" t="s">
        <v>159</v>
      </c>
      <c r="Z40" s="629"/>
      <c r="AA40" s="625"/>
      <c r="AB40" s="626"/>
      <c r="AC40" s="627" t="s">
        <v>159</v>
      </c>
      <c r="AD40" s="628"/>
      <c r="AE40" s="627" t="s">
        <v>159</v>
      </c>
      <c r="AF40" s="629"/>
      <c r="AG40" s="625"/>
      <c r="AH40" s="626"/>
      <c r="AI40" s="627" t="s">
        <v>159</v>
      </c>
      <c r="AJ40" s="628"/>
      <c r="AK40" s="627" t="s">
        <v>159</v>
      </c>
      <c r="AL40" s="629"/>
      <c r="AM40" s="630"/>
      <c r="AN40" s="631" t="s">
        <v>1630</v>
      </c>
      <c r="AO40" s="632" t="s">
        <v>147</v>
      </c>
      <c r="AP40" s="632" t="s">
        <v>147</v>
      </c>
      <c r="AQ40" s="634"/>
    </row>
    <row r="41" spans="1:43" s="311" customFormat="1" ht="104.25" customHeight="1">
      <c r="A41" s="273">
        <v>29</v>
      </c>
      <c r="B41" s="312" t="s">
        <v>1084</v>
      </c>
      <c r="C41" s="274" t="s">
        <v>632</v>
      </c>
      <c r="D41" s="274" t="s">
        <v>100</v>
      </c>
      <c r="E41" s="328">
        <v>38.200000000000003</v>
      </c>
      <c r="F41" s="327">
        <v>38.200000000000003</v>
      </c>
      <c r="G41" s="328">
        <v>38.002000000000002</v>
      </c>
      <c r="H41" s="222" t="s">
        <v>2523</v>
      </c>
      <c r="I41" s="239" t="s">
        <v>1834</v>
      </c>
      <c r="J41" s="240" t="s">
        <v>2192</v>
      </c>
      <c r="K41" s="328">
        <v>38.69</v>
      </c>
      <c r="L41" s="328">
        <v>38.69</v>
      </c>
      <c r="M41" s="235">
        <f>L41-K41</f>
        <v>0</v>
      </c>
      <c r="N41" s="39">
        <v>0</v>
      </c>
      <c r="O41" s="404" t="s">
        <v>2399</v>
      </c>
      <c r="P41" s="312" t="s">
        <v>2613</v>
      </c>
      <c r="Q41" s="305"/>
      <c r="R41" s="234" t="s">
        <v>760</v>
      </c>
      <c r="S41" s="404" t="s">
        <v>18</v>
      </c>
      <c r="T41" s="305" t="s">
        <v>1086</v>
      </c>
      <c r="U41" s="307" t="s">
        <v>1618</v>
      </c>
      <c r="V41" s="301"/>
      <c r="W41" s="293" t="s">
        <v>159</v>
      </c>
      <c r="X41" s="319">
        <v>28</v>
      </c>
      <c r="Y41" s="293" t="s">
        <v>159</v>
      </c>
      <c r="Z41" s="320"/>
      <c r="AA41" s="307"/>
      <c r="AB41" s="301"/>
      <c r="AC41" s="293" t="s">
        <v>159</v>
      </c>
      <c r="AD41" s="319"/>
      <c r="AE41" s="293" t="s">
        <v>159</v>
      </c>
      <c r="AF41" s="320"/>
      <c r="AG41" s="307"/>
      <c r="AH41" s="301"/>
      <c r="AI41" s="293" t="s">
        <v>159</v>
      </c>
      <c r="AJ41" s="319"/>
      <c r="AK41" s="293" t="s">
        <v>159</v>
      </c>
      <c r="AL41" s="320"/>
      <c r="AM41" s="277"/>
      <c r="AN41" s="227" t="s">
        <v>1630</v>
      </c>
      <c r="AO41" s="316" t="s">
        <v>147</v>
      </c>
      <c r="AP41" s="316"/>
      <c r="AQ41" s="278"/>
    </row>
    <row r="42" spans="1:43" s="311" customFormat="1" ht="99.75" customHeight="1">
      <c r="A42" s="273">
        <v>30</v>
      </c>
      <c r="B42" s="312" t="s">
        <v>1088</v>
      </c>
      <c r="C42" s="274" t="s">
        <v>1089</v>
      </c>
      <c r="D42" s="274" t="s">
        <v>1031</v>
      </c>
      <c r="E42" s="328">
        <v>41.625</v>
      </c>
      <c r="F42" s="327">
        <v>41.625</v>
      </c>
      <c r="G42" s="538">
        <v>20.367999999999999</v>
      </c>
      <c r="H42" s="222" t="s">
        <v>2523</v>
      </c>
      <c r="I42" s="36" t="s">
        <v>1818</v>
      </c>
      <c r="J42" s="38" t="s">
        <v>1956</v>
      </c>
      <c r="K42" s="328">
        <v>21.611999999999998</v>
      </c>
      <c r="L42" s="328">
        <v>29.693999999999999</v>
      </c>
      <c r="M42" s="235">
        <f>L42-K42</f>
        <v>8.0820000000000007</v>
      </c>
      <c r="N42" s="39">
        <v>0</v>
      </c>
      <c r="O42" s="404" t="s">
        <v>2399</v>
      </c>
      <c r="P42" s="312" t="s">
        <v>2731</v>
      </c>
      <c r="Q42" s="305"/>
      <c r="R42" s="236" t="s">
        <v>1092</v>
      </c>
      <c r="S42" s="404" t="s">
        <v>18</v>
      </c>
      <c r="T42" s="305" t="s">
        <v>1094</v>
      </c>
      <c r="U42" s="307" t="s">
        <v>1618</v>
      </c>
      <c r="V42" s="301"/>
      <c r="W42" s="293" t="s">
        <v>159</v>
      </c>
      <c r="X42" s="319">
        <v>29</v>
      </c>
      <c r="Y42" s="293" t="s">
        <v>159</v>
      </c>
      <c r="Z42" s="320"/>
      <c r="AA42" s="307"/>
      <c r="AB42" s="301"/>
      <c r="AC42" s="293" t="s">
        <v>159</v>
      </c>
      <c r="AD42" s="319"/>
      <c r="AE42" s="293" t="s">
        <v>159</v>
      </c>
      <c r="AF42" s="320"/>
      <c r="AG42" s="307"/>
      <c r="AH42" s="301"/>
      <c r="AI42" s="293" t="s">
        <v>159</v>
      </c>
      <c r="AJ42" s="319"/>
      <c r="AK42" s="293" t="s">
        <v>159</v>
      </c>
      <c r="AL42" s="320"/>
      <c r="AM42" s="277"/>
      <c r="AN42" s="227" t="s">
        <v>1630</v>
      </c>
      <c r="AO42" s="316"/>
      <c r="AP42" s="316" t="s">
        <v>147</v>
      </c>
      <c r="AQ42" s="278"/>
    </row>
    <row r="43" spans="1:43" s="586" customFormat="1" ht="99.75" customHeight="1">
      <c r="A43" s="615">
        <v>31</v>
      </c>
      <c r="B43" s="635" t="s">
        <v>1716</v>
      </c>
      <c r="C43" s="617" t="s">
        <v>416</v>
      </c>
      <c r="D43" s="617" t="s">
        <v>100</v>
      </c>
      <c r="E43" s="618">
        <v>520.49</v>
      </c>
      <c r="F43" s="664">
        <v>840.26400000000001</v>
      </c>
      <c r="G43" s="618">
        <v>598.77</v>
      </c>
      <c r="H43" s="222" t="s">
        <v>2523</v>
      </c>
      <c r="I43" s="619" t="s">
        <v>1818</v>
      </c>
      <c r="J43" s="620" t="s">
        <v>1994</v>
      </c>
      <c r="K43" s="572">
        <v>597.42200000000003</v>
      </c>
      <c r="L43" s="572">
        <v>2333.317</v>
      </c>
      <c r="M43" s="235">
        <f>L43-K43</f>
        <v>1735.895</v>
      </c>
      <c r="N43" s="304">
        <v>0</v>
      </c>
      <c r="O43" s="619" t="s">
        <v>2399</v>
      </c>
      <c r="P43" s="312" t="s">
        <v>2846</v>
      </c>
      <c r="Q43" s="624"/>
      <c r="R43" s="470" t="s">
        <v>800</v>
      </c>
      <c r="S43" s="619" t="s">
        <v>18</v>
      </c>
      <c r="T43" s="305" t="s">
        <v>1097</v>
      </c>
      <c r="U43" s="625" t="s">
        <v>1618</v>
      </c>
      <c r="V43" s="626"/>
      <c r="W43" s="627" t="s">
        <v>159</v>
      </c>
      <c r="X43" s="628">
        <v>30</v>
      </c>
      <c r="Y43" s="627" t="s">
        <v>159</v>
      </c>
      <c r="Z43" s="665"/>
      <c r="AA43" s="625"/>
      <c r="AB43" s="626"/>
      <c r="AC43" s="627" t="s">
        <v>159</v>
      </c>
      <c r="AD43" s="666"/>
      <c r="AE43" s="627" t="s">
        <v>159</v>
      </c>
      <c r="AF43" s="665"/>
      <c r="AG43" s="625"/>
      <c r="AH43" s="626"/>
      <c r="AI43" s="627" t="s">
        <v>159</v>
      </c>
      <c r="AJ43" s="666"/>
      <c r="AK43" s="627" t="s">
        <v>159</v>
      </c>
      <c r="AL43" s="665"/>
      <c r="AM43" s="630"/>
      <c r="AN43" s="631" t="s">
        <v>1622</v>
      </c>
      <c r="AO43" s="632"/>
      <c r="AP43" s="632" t="s">
        <v>147</v>
      </c>
      <c r="AQ43" s="634"/>
    </row>
    <row r="44" spans="1:43" s="356" customFormat="1" ht="99.75" customHeight="1">
      <c r="A44" s="273">
        <v>32</v>
      </c>
      <c r="B44" s="274" t="s">
        <v>1717</v>
      </c>
      <c r="C44" s="325" t="s">
        <v>983</v>
      </c>
      <c r="D44" s="325" t="s">
        <v>1031</v>
      </c>
      <c r="E44" s="534">
        <v>521</v>
      </c>
      <c r="F44" s="535">
        <v>684.95500000000004</v>
      </c>
      <c r="G44" s="534">
        <v>503.23200000000003</v>
      </c>
      <c r="H44" s="222" t="s">
        <v>2523</v>
      </c>
      <c r="I44" s="239" t="s">
        <v>1818</v>
      </c>
      <c r="J44" s="240" t="s">
        <v>1995</v>
      </c>
      <c r="K44" s="328">
        <v>660.6</v>
      </c>
      <c r="L44" s="328">
        <v>366.9</v>
      </c>
      <c r="M44" s="235">
        <f t="shared" ref="M44:M47" si="1">L44-K44</f>
        <v>-293.70000000000005</v>
      </c>
      <c r="N44" s="39">
        <v>0</v>
      </c>
      <c r="O44" s="404" t="s">
        <v>2399</v>
      </c>
      <c r="P44" s="312" t="s">
        <v>2847</v>
      </c>
      <c r="Q44" s="305"/>
      <c r="R44" s="237" t="s">
        <v>800</v>
      </c>
      <c r="S44" s="404" t="s">
        <v>18</v>
      </c>
      <c r="T44" s="305" t="s">
        <v>1097</v>
      </c>
      <c r="U44" s="307" t="s">
        <v>1618</v>
      </c>
      <c r="V44" s="301"/>
      <c r="W44" s="293" t="s">
        <v>159</v>
      </c>
      <c r="X44" s="319">
        <v>31</v>
      </c>
      <c r="Y44" s="293" t="s">
        <v>159</v>
      </c>
      <c r="Z44" s="339"/>
      <c r="AA44" s="307"/>
      <c r="AB44" s="301"/>
      <c r="AC44" s="293" t="s">
        <v>159</v>
      </c>
      <c r="AD44" s="338"/>
      <c r="AE44" s="293" t="s">
        <v>159</v>
      </c>
      <c r="AF44" s="339"/>
      <c r="AG44" s="307"/>
      <c r="AH44" s="301"/>
      <c r="AI44" s="293" t="s">
        <v>159</v>
      </c>
      <c r="AJ44" s="338"/>
      <c r="AK44" s="293" t="s">
        <v>159</v>
      </c>
      <c r="AL44" s="339"/>
      <c r="AM44" s="277"/>
      <c r="AN44" s="227" t="s">
        <v>1622</v>
      </c>
      <c r="AO44" s="389"/>
      <c r="AP44" s="389" t="s">
        <v>147</v>
      </c>
      <c r="AQ44" s="278"/>
    </row>
    <row r="45" spans="1:43" s="586" customFormat="1" ht="253.5" customHeight="1">
      <c r="A45" s="615">
        <v>33</v>
      </c>
      <c r="B45" s="622" t="s">
        <v>1098</v>
      </c>
      <c r="C45" s="617" t="s">
        <v>1220</v>
      </c>
      <c r="D45" s="617" t="s">
        <v>1031</v>
      </c>
      <c r="E45" s="618">
        <v>17667.897000000001</v>
      </c>
      <c r="F45" s="664">
        <v>25025.834999999999</v>
      </c>
      <c r="G45" s="660">
        <v>15932.361999999999</v>
      </c>
      <c r="H45" s="222" t="s">
        <v>2523</v>
      </c>
      <c r="I45" s="619" t="s">
        <v>1818</v>
      </c>
      <c r="J45" s="620" t="s">
        <v>1996</v>
      </c>
      <c r="K45" s="572">
        <v>13330.89</v>
      </c>
      <c r="L45" s="572">
        <v>10686.928</v>
      </c>
      <c r="M45" s="235">
        <f t="shared" si="1"/>
        <v>-2643.9619999999995</v>
      </c>
      <c r="N45" s="304">
        <v>0</v>
      </c>
      <c r="O45" s="621" t="s">
        <v>2399</v>
      </c>
      <c r="P45" s="312" t="s">
        <v>2848</v>
      </c>
      <c r="Q45" s="624"/>
      <c r="R45" s="470" t="s">
        <v>800</v>
      </c>
      <c r="S45" s="619" t="s">
        <v>18</v>
      </c>
      <c r="T45" s="305" t="s">
        <v>1099</v>
      </c>
      <c r="U45" s="625" t="s">
        <v>1618</v>
      </c>
      <c r="V45" s="626"/>
      <c r="W45" s="627" t="s">
        <v>159</v>
      </c>
      <c r="X45" s="628">
        <v>32</v>
      </c>
      <c r="Y45" s="627" t="s">
        <v>159</v>
      </c>
      <c r="Z45" s="665"/>
      <c r="AA45" s="625"/>
      <c r="AB45" s="626"/>
      <c r="AC45" s="627" t="s">
        <v>159</v>
      </c>
      <c r="AD45" s="666"/>
      <c r="AE45" s="627" t="s">
        <v>159</v>
      </c>
      <c r="AF45" s="665"/>
      <c r="AG45" s="625"/>
      <c r="AH45" s="626"/>
      <c r="AI45" s="627" t="s">
        <v>159</v>
      </c>
      <c r="AJ45" s="666"/>
      <c r="AK45" s="627" t="s">
        <v>159</v>
      </c>
      <c r="AL45" s="665"/>
      <c r="AM45" s="630"/>
      <c r="AN45" s="631" t="s">
        <v>934</v>
      </c>
      <c r="AO45" s="632" t="s">
        <v>147</v>
      </c>
      <c r="AP45" s="632" t="s">
        <v>147</v>
      </c>
      <c r="AQ45" s="634"/>
    </row>
    <row r="46" spans="1:43" s="356" customFormat="1" ht="130.5" customHeight="1">
      <c r="A46" s="273">
        <v>34</v>
      </c>
      <c r="B46" s="326" t="s">
        <v>743</v>
      </c>
      <c r="C46" s="325" t="s">
        <v>1100</v>
      </c>
      <c r="D46" s="325" t="s">
        <v>1031</v>
      </c>
      <c r="E46" s="534">
        <v>2.5590000000000002</v>
      </c>
      <c r="F46" s="534">
        <v>2.5590000000000002</v>
      </c>
      <c r="G46" s="534">
        <v>2.5590000000000002</v>
      </c>
      <c r="H46" s="222" t="s">
        <v>2523</v>
      </c>
      <c r="I46" s="239" t="s">
        <v>1818</v>
      </c>
      <c r="J46" s="240" t="s">
        <v>1997</v>
      </c>
      <c r="K46" s="328">
        <v>2.8119999999999998</v>
      </c>
      <c r="L46" s="328">
        <v>3.5219999999999998</v>
      </c>
      <c r="M46" s="235">
        <f t="shared" si="1"/>
        <v>0.71</v>
      </c>
      <c r="N46" s="39">
        <v>0</v>
      </c>
      <c r="O46" s="404" t="s">
        <v>2399</v>
      </c>
      <c r="P46" s="312" t="s">
        <v>2849</v>
      </c>
      <c r="Q46" s="305"/>
      <c r="R46" s="404" t="s">
        <v>410</v>
      </c>
      <c r="S46" s="404" t="s">
        <v>18</v>
      </c>
      <c r="T46" s="305" t="s">
        <v>1101</v>
      </c>
      <c r="U46" s="307" t="s">
        <v>1618</v>
      </c>
      <c r="V46" s="301"/>
      <c r="W46" s="293" t="s">
        <v>159</v>
      </c>
      <c r="X46" s="319">
        <v>33</v>
      </c>
      <c r="Y46" s="293" t="s">
        <v>159</v>
      </c>
      <c r="Z46" s="339"/>
      <c r="AA46" s="307"/>
      <c r="AB46" s="301"/>
      <c r="AC46" s="293" t="s">
        <v>159</v>
      </c>
      <c r="AD46" s="338"/>
      <c r="AE46" s="293" t="s">
        <v>159</v>
      </c>
      <c r="AF46" s="339"/>
      <c r="AG46" s="307"/>
      <c r="AH46" s="301"/>
      <c r="AI46" s="293" t="s">
        <v>159</v>
      </c>
      <c r="AJ46" s="338"/>
      <c r="AK46" s="293" t="s">
        <v>159</v>
      </c>
      <c r="AL46" s="339"/>
      <c r="AM46" s="277"/>
      <c r="AN46" s="227" t="s">
        <v>934</v>
      </c>
      <c r="AO46" s="389" t="s">
        <v>147</v>
      </c>
      <c r="AP46" s="389"/>
      <c r="AQ46" s="278"/>
    </row>
    <row r="47" spans="1:43" s="356" customFormat="1" ht="78.75" customHeight="1">
      <c r="A47" s="273">
        <v>35</v>
      </c>
      <c r="B47" s="326" t="s">
        <v>1104</v>
      </c>
      <c r="C47" s="274" t="s">
        <v>1631</v>
      </c>
      <c r="D47" s="274" t="s">
        <v>1031</v>
      </c>
      <c r="E47" s="534">
        <v>326.77499999999998</v>
      </c>
      <c r="F47" s="535">
        <v>326.77499999999998</v>
      </c>
      <c r="G47" s="534">
        <v>243.17599999999999</v>
      </c>
      <c r="H47" s="222" t="s">
        <v>1982</v>
      </c>
      <c r="I47" s="239" t="s">
        <v>1818</v>
      </c>
      <c r="J47" s="240" t="s">
        <v>1983</v>
      </c>
      <c r="K47" s="328">
        <v>337.46199999999999</v>
      </c>
      <c r="L47" s="328">
        <v>593.43299999999999</v>
      </c>
      <c r="M47" s="570">
        <f t="shared" si="1"/>
        <v>255.971</v>
      </c>
      <c r="N47" s="39">
        <v>0</v>
      </c>
      <c r="O47" s="404" t="s">
        <v>2440</v>
      </c>
      <c r="P47" s="312" t="s">
        <v>2850</v>
      </c>
      <c r="Q47" s="305"/>
      <c r="R47" s="406" t="s">
        <v>800</v>
      </c>
      <c r="S47" s="406" t="s">
        <v>18</v>
      </c>
      <c r="T47" s="305" t="s">
        <v>816</v>
      </c>
      <c r="U47" s="307" t="s">
        <v>1618</v>
      </c>
      <c r="V47" s="301" t="s">
        <v>463</v>
      </c>
      <c r="W47" s="293" t="s">
        <v>159</v>
      </c>
      <c r="X47" s="319">
        <v>4</v>
      </c>
      <c r="Y47" s="293" t="s">
        <v>159</v>
      </c>
      <c r="Z47" s="339"/>
      <c r="AA47" s="307"/>
      <c r="AB47" s="301"/>
      <c r="AC47" s="293" t="s">
        <v>159</v>
      </c>
      <c r="AD47" s="338"/>
      <c r="AE47" s="293" t="s">
        <v>159</v>
      </c>
      <c r="AF47" s="339"/>
      <c r="AG47" s="307"/>
      <c r="AH47" s="301"/>
      <c r="AI47" s="293" t="s">
        <v>159</v>
      </c>
      <c r="AJ47" s="338"/>
      <c r="AK47" s="293" t="s">
        <v>159</v>
      </c>
      <c r="AL47" s="339"/>
      <c r="AM47" s="277"/>
      <c r="AN47" s="227" t="s">
        <v>1372</v>
      </c>
      <c r="AO47" s="389" t="s">
        <v>147</v>
      </c>
      <c r="AP47" s="389"/>
      <c r="AQ47" s="278"/>
    </row>
    <row r="48" spans="1:43" s="657" customFormat="1" ht="25.5" customHeight="1">
      <c r="A48" s="638"/>
      <c r="B48" s="667" t="s">
        <v>927</v>
      </c>
      <c r="C48" s="668"/>
      <c r="D48" s="668"/>
      <c r="E48" s="643"/>
      <c r="F48" s="642"/>
      <c r="G48" s="643"/>
      <c r="H48" s="422"/>
      <c r="I48" s="644"/>
      <c r="J48" s="645"/>
      <c r="K48" s="643"/>
      <c r="L48" s="34"/>
      <c r="M48" s="41"/>
      <c r="N48" s="646"/>
      <c r="O48" s="644"/>
      <c r="P48" s="44"/>
      <c r="Q48" s="647"/>
      <c r="R48" s="648"/>
      <c r="S48" s="644"/>
      <c r="T48" s="873"/>
      <c r="U48" s="649"/>
      <c r="V48" s="650"/>
      <c r="W48" s="651"/>
      <c r="X48" s="652"/>
      <c r="Y48" s="651"/>
      <c r="Z48" s="653"/>
      <c r="AA48" s="649"/>
      <c r="AB48" s="650"/>
      <c r="AC48" s="651"/>
      <c r="AD48" s="652"/>
      <c r="AE48" s="651"/>
      <c r="AF48" s="653"/>
      <c r="AG48" s="649"/>
      <c r="AH48" s="650"/>
      <c r="AI48" s="651"/>
      <c r="AJ48" s="652"/>
      <c r="AK48" s="651"/>
      <c r="AL48" s="653"/>
      <c r="AM48" s="654"/>
      <c r="AN48" s="648"/>
      <c r="AO48" s="655"/>
      <c r="AP48" s="655"/>
      <c r="AQ48" s="656"/>
    </row>
    <row r="49" spans="1:43" ht="224.25" customHeight="1">
      <c r="A49" s="615">
        <v>36</v>
      </c>
      <c r="B49" s="616" t="s">
        <v>1107</v>
      </c>
      <c r="C49" s="635" t="s">
        <v>1024</v>
      </c>
      <c r="D49" s="635" t="s">
        <v>1108</v>
      </c>
      <c r="E49" s="572">
        <v>875446</v>
      </c>
      <c r="F49" s="658">
        <v>747489.31085699995</v>
      </c>
      <c r="G49" s="572">
        <v>746612.27247299999</v>
      </c>
      <c r="H49" s="222" t="s">
        <v>2523</v>
      </c>
      <c r="I49" s="619" t="s">
        <v>1818</v>
      </c>
      <c r="J49" s="620" t="s">
        <v>2265</v>
      </c>
      <c r="K49" s="572">
        <v>744587</v>
      </c>
      <c r="L49" s="572">
        <v>732486</v>
      </c>
      <c r="M49" s="235">
        <f>L49-K49</f>
        <v>-12101</v>
      </c>
      <c r="N49" s="304">
        <v>0</v>
      </c>
      <c r="O49" s="619" t="s">
        <v>2399</v>
      </c>
      <c r="P49" s="312" t="s">
        <v>2700</v>
      </c>
      <c r="Q49" s="624" t="s">
        <v>2701</v>
      </c>
      <c r="R49" s="619" t="s">
        <v>356</v>
      </c>
      <c r="S49" s="619" t="s">
        <v>18</v>
      </c>
      <c r="T49" s="305" t="s">
        <v>86</v>
      </c>
      <c r="U49" s="625" t="s">
        <v>1618</v>
      </c>
      <c r="V49" s="626"/>
      <c r="W49" s="627" t="s">
        <v>159</v>
      </c>
      <c r="X49" s="628">
        <v>35</v>
      </c>
      <c r="Y49" s="627" t="s">
        <v>159</v>
      </c>
      <c r="Z49" s="629"/>
      <c r="AA49" s="625"/>
      <c r="AB49" s="626"/>
      <c r="AC49" s="627" t="s">
        <v>159</v>
      </c>
      <c r="AD49" s="628"/>
      <c r="AE49" s="627" t="s">
        <v>159</v>
      </c>
      <c r="AF49" s="629"/>
      <c r="AG49" s="625"/>
      <c r="AH49" s="626"/>
      <c r="AI49" s="627" t="s">
        <v>159</v>
      </c>
      <c r="AJ49" s="628"/>
      <c r="AK49" s="627" t="s">
        <v>159</v>
      </c>
      <c r="AL49" s="629"/>
      <c r="AM49" s="630"/>
      <c r="AN49" s="631" t="s">
        <v>934</v>
      </c>
      <c r="AO49" s="632" t="s">
        <v>147</v>
      </c>
      <c r="AP49" s="632"/>
      <c r="AQ49" s="634"/>
    </row>
    <row r="50" spans="1:43" ht="118.5" customHeight="1">
      <c r="A50" s="615">
        <v>37</v>
      </c>
      <c r="B50" s="616" t="s">
        <v>624</v>
      </c>
      <c r="C50" s="635" t="s">
        <v>1109</v>
      </c>
      <c r="D50" s="635" t="s">
        <v>1031</v>
      </c>
      <c r="E50" s="572">
        <v>47726</v>
      </c>
      <c r="F50" s="658">
        <v>37451.485155000002</v>
      </c>
      <c r="G50" s="572">
        <v>36993.180118999997</v>
      </c>
      <c r="H50" s="222" t="s">
        <v>2523</v>
      </c>
      <c r="I50" s="619" t="s">
        <v>1818</v>
      </c>
      <c r="J50" s="620" t="s">
        <v>2266</v>
      </c>
      <c r="K50" s="572">
        <v>37498</v>
      </c>
      <c r="L50" s="572">
        <v>30069</v>
      </c>
      <c r="M50" s="235">
        <f t="shared" ref="M50:M53" si="2">L50-K50</f>
        <v>-7429</v>
      </c>
      <c r="N50" s="304">
        <v>0</v>
      </c>
      <c r="O50" s="619" t="s">
        <v>2399</v>
      </c>
      <c r="P50" s="312" t="s">
        <v>2702</v>
      </c>
      <c r="Q50" s="624" t="s">
        <v>2701</v>
      </c>
      <c r="R50" s="619" t="s">
        <v>356</v>
      </c>
      <c r="S50" s="619" t="s">
        <v>484</v>
      </c>
      <c r="T50" s="305" t="s">
        <v>1110</v>
      </c>
      <c r="U50" s="625" t="s">
        <v>1618</v>
      </c>
      <c r="V50" s="626"/>
      <c r="W50" s="627" t="s">
        <v>159</v>
      </c>
      <c r="X50" s="628">
        <v>36</v>
      </c>
      <c r="Y50" s="627" t="s">
        <v>159</v>
      </c>
      <c r="Z50" s="629"/>
      <c r="AA50" s="625"/>
      <c r="AB50" s="626"/>
      <c r="AC50" s="627" t="s">
        <v>159</v>
      </c>
      <c r="AD50" s="628"/>
      <c r="AE50" s="627" t="s">
        <v>159</v>
      </c>
      <c r="AF50" s="629"/>
      <c r="AG50" s="625"/>
      <c r="AH50" s="626"/>
      <c r="AI50" s="627" t="s">
        <v>159</v>
      </c>
      <c r="AJ50" s="628"/>
      <c r="AK50" s="627" t="s">
        <v>159</v>
      </c>
      <c r="AL50" s="629"/>
      <c r="AM50" s="630"/>
      <c r="AN50" s="631" t="s">
        <v>934</v>
      </c>
      <c r="AO50" s="632"/>
      <c r="AP50" s="632"/>
      <c r="AQ50" s="634"/>
    </row>
    <row r="51" spans="1:43" s="311" customFormat="1" ht="71.099999999999994" customHeight="1">
      <c r="A51" s="273">
        <v>38</v>
      </c>
      <c r="B51" s="312" t="s">
        <v>875</v>
      </c>
      <c r="C51" s="274" t="s">
        <v>456</v>
      </c>
      <c r="D51" s="274" t="s">
        <v>1744</v>
      </c>
      <c r="E51" s="328">
        <v>10.186</v>
      </c>
      <c r="F51" s="327">
        <v>10.186</v>
      </c>
      <c r="G51" s="328">
        <v>9.9920000000000009</v>
      </c>
      <c r="H51" s="222" t="s">
        <v>2523</v>
      </c>
      <c r="I51" s="239" t="s">
        <v>1828</v>
      </c>
      <c r="J51" s="240" t="s">
        <v>2267</v>
      </c>
      <c r="K51" s="304">
        <v>0</v>
      </c>
      <c r="L51" s="304">
        <v>0</v>
      </c>
      <c r="M51" s="235">
        <f t="shared" si="2"/>
        <v>0</v>
      </c>
      <c r="N51" s="39">
        <v>0</v>
      </c>
      <c r="O51" s="404" t="s">
        <v>2396</v>
      </c>
      <c r="P51" s="312" t="s">
        <v>2703</v>
      </c>
      <c r="Q51" s="305"/>
      <c r="R51" s="406" t="s">
        <v>356</v>
      </c>
      <c r="S51" s="404" t="s">
        <v>484</v>
      </c>
      <c r="T51" s="305" t="s">
        <v>1111</v>
      </c>
      <c r="U51" s="307" t="s">
        <v>1618</v>
      </c>
      <c r="V51" s="301"/>
      <c r="W51" s="293" t="s">
        <v>159</v>
      </c>
      <c r="X51" s="319">
        <v>37</v>
      </c>
      <c r="Y51" s="293" t="s">
        <v>159</v>
      </c>
      <c r="Z51" s="320"/>
      <c r="AA51" s="307"/>
      <c r="AB51" s="301"/>
      <c r="AC51" s="293" t="s">
        <v>159</v>
      </c>
      <c r="AD51" s="319"/>
      <c r="AE51" s="293" t="s">
        <v>159</v>
      </c>
      <c r="AF51" s="320"/>
      <c r="AG51" s="307"/>
      <c r="AH51" s="301"/>
      <c r="AI51" s="293" t="s">
        <v>159</v>
      </c>
      <c r="AJ51" s="319"/>
      <c r="AK51" s="293" t="s">
        <v>159</v>
      </c>
      <c r="AL51" s="320"/>
      <c r="AM51" s="277"/>
      <c r="AN51" s="227" t="s">
        <v>1435</v>
      </c>
      <c r="AO51" s="316" t="s">
        <v>147</v>
      </c>
      <c r="AP51" s="316"/>
      <c r="AQ51" s="278"/>
    </row>
    <row r="52" spans="1:43" s="311" customFormat="1" ht="320.25" customHeight="1">
      <c r="A52" s="273">
        <v>39</v>
      </c>
      <c r="B52" s="312" t="s">
        <v>360</v>
      </c>
      <c r="C52" s="274" t="s">
        <v>456</v>
      </c>
      <c r="D52" s="274" t="s">
        <v>1744</v>
      </c>
      <c r="E52" s="328">
        <v>13.037000000000001</v>
      </c>
      <c r="F52" s="327">
        <v>13.037000000000001</v>
      </c>
      <c r="G52" s="328">
        <v>12.87</v>
      </c>
      <c r="H52" s="222" t="s">
        <v>2523</v>
      </c>
      <c r="I52" s="239" t="s">
        <v>1828</v>
      </c>
      <c r="J52" s="240" t="s">
        <v>2268</v>
      </c>
      <c r="K52" s="39">
        <v>0</v>
      </c>
      <c r="L52" s="39">
        <v>0</v>
      </c>
      <c r="M52" s="235">
        <f t="shared" si="2"/>
        <v>0</v>
      </c>
      <c r="N52" s="39">
        <v>0</v>
      </c>
      <c r="O52" s="404" t="s">
        <v>2396</v>
      </c>
      <c r="P52" s="312" t="s">
        <v>2704</v>
      </c>
      <c r="Q52" s="305"/>
      <c r="R52" s="406" t="s">
        <v>356</v>
      </c>
      <c r="S52" s="404" t="s">
        <v>484</v>
      </c>
      <c r="T52" s="305" t="s">
        <v>1111</v>
      </c>
      <c r="U52" s="307" t="s">
        <v>1618</v>
      </c>
      <c r="V52" s="301"/>
      <c r="W52" s="293" t="s">
        <v>159</v>
      </c>
      <c r="X52" s="319">
        <v>38</v>
      </c>
      <c r="Y52" s="293" t="s">
        <v>159</v>
      </c>
      <c r="Z52" s="320"/>
      <c r="AA52" s="307"/>
      <c r="AB52" s="301"/>
      <c r="AC52" s="293" t="s">
        <v>159</v>
      </c>
      <c r="AD52" s="319"/>
      <c r="AE52" s="293" t="s">
        <v>159</v>
      </c>
      <c r="AF52" s="320"/>
      <c r="AG52" s="307"/>
      <c r="AH52" s="301"/>
      <c r="AI52" s="293" t="s">
        <v>159</v>
      </c>
      <c r="AJ52" s="319"/>
      <c r="AK52" s="293" t="s">
        <v>159</v>
      </c>
      <c r="AL52" s="320"/>
      <c r="AM52" s="277"/>
      <c r="AN52" s="227" t="s">
        <v>1435</v>
      </c>
      <c r="AO52" s="316" t="s">
        <v>147</v>
      </c>
      <c r="AP52" s="316"/>
      <c r="AQ52" s="278"/>
    </row>
    <row r="53" spans="1:43" s="311" customFormat="1" ht="185.25" customHeight="1">
      <c r="A53" s="273">
        <v>40</v>
      </c>
      <c r="B53" s="312" t="s">
        <v>1116</v>
      </c>
      <c r="C53" s="274" t="s">
        <v>1631</v>
      </c>
      <c r="D53" s="274" t="s">
        <v>1621</v>
      </c>
      <c r="E53" s="328">
        <v>18.338000000000001</v>
      </c>
      <c r="F53" s="327">
        <v>18.332999999999998</v>
      </c>
      <c r="G53" s="328">
        <v>16.664999999999999</v>
      </c>
      <c r="H53" s="222" t="s">
        <v>2279</v>
      </c>
      <c r="I53" s="239" t="s">
        <v>1828</v>
      </c>
      <c r="J53" s="240" t="s">
        <v>2280</v>
      </c>
      <c r="K53" s="304">
        <v>14.981999999999999</v>
      </c>
      <c r="L53" s="39">
        <v>0</v>
      </c>
      <c r="M53" s="235">
        <f t="shared" si="2"/>
        <v>-14.981999999999999</v>
      </c>
      <c r="N53" s="39">
        <v>0</v>
      </c>
      <c r="O53" s="404" t="s">
        <v>2396</v>
      </c>
      <c r="P53" s="312" t="s">
        <v>2949</v>
      </c>
      <c r="Q53" s="305"/>
      <c r="R53" s="406" t="s">
        <v>356</v>
      </c>
      <c r="S53" s="406" t="s">
        <v>1734</v>
      </c>
      <c r="T53" s="305" t="s">
        <v>1745</v>
      </c>
      <c r="U53" s="307" t="s">
        <v>1618</v>
      </c>
      <c r="V53" s="301" t="s">
        <v>1481</v>
      </c>
      <c r="W53" s="293" t="s">
        <v>159</v>
      </c>
      <c r="X53" s="319">
        <v>5</v>
      </c>
      <c r="Y53" s="293" t="s">
        <v>159</v>
      </c>
      <c r="Z53" s="320"/>
      <c r="AA53" s="307"/>
      <c r="AB53" s="301"/>
      <c r="AC53" s="293" t="s">
        <v>159</v>
      </c>
      <c r="AD53" s="319"/>
      <c r="AE53" s="293" t="s">
        <v>159</v>
      </c>
      <c r="AF53" s="320"/>
      <c r="AG53" s="307"/>
      <c r="AH53" s="301"/>
      <c r="AI53" s="293" t="s">
        <v>159</v>
      </c>
      <c r="AJ53" s="319"/>
      <c r="AK53" s="293" t="s">
        <v>159</v>
      </c>
      <c r="AL53" s="320"/>
      <c r="AM53" s="277"/>
      <c r="AN53" s="227" t="s">
        <v>1372</v>
      </c>
      <c r="AO53" s="316" t="s">
        <v>147</v>
      </c>
      <c r="AP53" s="316"/>
      <c r="AQ53" s="278"/>
    </row>
    <row r="54" spans="1:43" s="311" customFormat="1" ht="103.5" customHeight="1">
      <c r="A54" s="273">
        <v>41</v>
      </c>
      <c r="B54" s="312" t="s">
        <v>1720</v>
      </c>
      <c r="C54" s="325" t="s">
        <v>204</v>
      </c>
      <c r="D54" s="325" t="s">
        <v>1721</v>
      </c>
      <c r="E54" s="328">
        <v>529.80200000000002</v>
      </c>
      <c r="F54" s="327">
        <v>529.80200000000002</v>
      </c>
      <c r="G54" s="328">
        <v>475.19</v>
      </c>
      <c r="H54" s="417" t="s">
        <v>1922</v>
      </c>
      <c r="I54" s="36" t="s">
        <v>1818</v>
      </c>
      <c r="J54" s="38" t="s">
        <v>1923</v>
      </c>
      <c r="K54" s="292">
        <v>512.46100000000001</v>
      </c>
      <c r="L54" s="328">
        <v>791.49699999999996</v>
      </c>
      <c r="M54" s="235">
        <f>L54-K54</f>
        <v>279.03599999999994</v>
      </c>
      <c r="N54" s="39">
        <v>0</v>
      </c>
      <c r="O54" s="404" t="s">
        <v>2399</v>
      </c>
      <c r="P54" s="312" t="s">
        <v>2948</v>
      </c>
      <c r="Q54" s="305" t="s">
        <v>2860</v>
      </c>
      <c r="R54" s="404" t="s">
        <v>459</v>
      </c>
      <c r="S54" s="404" t="s">
        <v>18</v>
      </c>
      <c r="T54" s="305" t="s">
        <v>1114</v>
      </c>
      <c r="U54" s="307" t="s">
        <v>1618</v>
      </c>
      <c r="V54" s="301"/>
      <c r="W54" s="293" t="s">
        <v>159</v>
      </c>
      <c r="X54" s="319">
        <v>39</v>
      </c>
      <c r="Y54" s="293" t="s">
        <v>159</v>
      </c>
      <c r="Z54" s="320"/>
      <c r="AA54" s="307"/>
      <c r="AB54" s="301"/>
      <c r="AC54" s="293" t="s">
        <v>159</v>
      </c>
      <c r="AD54" s="319"/>
      <c r="AE54" s="293" t="s">
        <v>159</v>
      </c>
      <c r="AF54" s="320"/>
      <c r="AG54" s="307"/>
      <c r="AH54" s="301"/>
      <c r="AI54" s="293" t="s">
        <v>159</v>
      </c>
      <c r="AJ54" s="319"/>
      <c r="AK54" s="293" t="s">
        <v>159</v>
      </c>
      <c r="AL54" s="320"/>
      <c r="AM54" s="277"/>
      <c r="AN54" s="227" t="s">
        <v>1622</v>
      </c>
      <c r="AO54" s="316"/>
      <c r="AP54" s="316" t="s">
        <v>147</v>
      </c>
      <c r="AQ54" s="278"/>
    </row>
    <row r="55" spans="1:43" s="311" customFormat="1" ht="71.099999999999994" customHeight="1">
      <c r="A55" s="273">
        <v>42</v>
      </c>
      <c r="B55" s="326" t="s">
        <v>1722</v>
      </c>
      <c r="C55" s="325" t="s">
        <v>1089</v>
      </c>
      <c r="D55" s="325" t="s">
        <v>1031</v>
      </c>
      <c r="E55" s="328">
        <v>277.47500000000002</v>
      </c>
      <c r="F55" s="327">
        <v>277.47500000000002</v>
      </c>
      <c r="G55" s="328">
        <v>275.43200000000002</v>
      </c>
      <c r="H55" s="222" t="s">
        <v>2523</v>
      </c>
      <c r="I55" s="36" t="s">
        <v>1834</v>
      </c>
      <c r="J55" s="38" t="s">
        <v>1924</v>
      </c>
      <c r="K55" s="328">
        <v>259.32799999999997</v>
      </c>
      <c r="L55" s="328">
        <v>324.39100000000002</v>
      </c>
      <c r="M55" s="235">
        <f t="shared" ref="M55:M57" si="3">L55-K55</f>
        <v>65.063000000000045</v>
      </c>
      <c r="N55" s="39">
        <v>0</v>
      </c>
      <c r="O55" s="404" t="s">
        <v>2399</v>
      </c>
      <c r="P55" s="312" t="s">
        <v>2861</v>
      </c>
      <c r="Q55" s="305"/>
      <c r="R55" s="404" t="s">
        <v>459</v>
      </c>
      <c r="S55" s="404" t="s">
        <v>1115</v>
      </c>
      <c r="T55" s="305" t="s">
        <v>704</v>
      </c>
      <c r="U55" s="307" t="s">
        <v>1618</v>
      </c>
      <c r="V55" s="301"/>
      <c r="W55" s="293" t="s">
        <v>159</v>
      </c>
      <c r="X55" s="319">
        <v>40</v>
      </c>
      <c r="Y55" s="293" t="s">
        <v>159</v>
      </c>
      <c r="Z55" s="320"/>
      <c r="AA55" s="307"/>
      <c r="AB55" s="301"/>
      <c r="AC55" s="293" t="s">
        <v>159</v>
      </c>
      <c r="AD55" s="319"/>
      <c r="AE55" s="293" t="s">
        <v>159</v>
      </c>
      <c r="AF55" s="320"/>
      <c r="AG55" s="307"/>
      <c r="AH55" s="301"/>
      <c r="AI55" s="293" t="s">
        <v>159</v>
      </c>
      <c r="AJ55" s="319"/>
      <c r="AK55" s="293" t="s">
        <v>159</v>
      </c>
      <c r="AL55" s="320"/>
      <c r="AM55" s="277"/>
      <c r="AN55" s="227" t="s">
        <v>934</v>
      </c>
      <c r="AO55" s="316"/>
      <c r="AP55" s="316"/>
      <c r="AQ55" s="278"/>
    </row>
    <row r="56" spans="1:43" s="311" customFormat="1" ht="71.099999999999994" customHeight="1">
      <c r="A56" s="273">
        <v>43</v>
      </c>
      <c r="B56" s="326" t="s">
        <v>821</v>
      </c>
      <c r="C56" s="325" t="s">
        <v>1089</v>
      </c>
      <c r="D56" s="325" t="s">
        <v>1031</v>
      </c>
      <c r="E56" s="328">
        <v>204.69900000000001</v>
      </c>
      <c r="F56" s="327">
        <v>204.69900000000001</v>
      </c>
      <c r="G56" s="328">
        <v>196.89500000000001</v>
      </c>
      <c r="H56" s="222" t="s">
        <v>2523</v>
      </c>
      <c r="I56" s="36" t="s">
        <v>1818</v>
      </c>
      <c r="J56" s="38" t="s">
        <v>1925</v>
      </c>
      <c r="K56" s="328">
        <v>197.815</v>
      </c>
      <c r="L56" s="328">
        <v>242.74199999999999</v>
      </c>
      <c r="M56" s="235">
        <f t="shared" si="3"/>
        <v>44.926999999999992</v>
      </c>
      <c r="N56" s="39">
        <v>0</v>
      </c>
      <c r="O56" s="404" t="s">
        <v>2399</v>
      </c>
      <c r="P56" s="312" t="s">
        <v>2862</v>
      </c>
      <c r="Q56" s="305"/>
      <c r="R56" s="404" t="s">
        <v>459</v>
      </c>
      <c r="S56" s="404" t="s">
        <v>1115</v>
      </c>
      <c r="T56" s="305" t="s">
        <v>704</v>
      </c>
      <c r="U56" s="307" t="s">
        <v>1618</v>
      </c>
      <c r="V56" s="301"/>
      <c r="W56" s="293" t="s">
        <v>159</v>
      </c>
      <c r="X56" s="319">
        <v>41</v>
      </c>
      <c r="Y56" s="293" t="s">
        <v>159</v>
      </c>
      <c r="Z56" s="320"/>
      <c r="AA56" s="307"/>
      <c r="AB56" s="301"/>
      <c r="AC56" s="293" t="s">
        <v>159</v>
      </c>
      <c r="AD56" s="319"/>
      <c r="AE56" s="293" t="s">
        <v>159</v>
      </c>
      <c r="AF56" s="320"/>
      <c r="AG56" s="307"/>
      <c r="AH56" s="301"/>
      <c r="AI56" s="293" t="s">
        <v>159</v>
      </c>
      <c r="AJ56" s="319"/>
      <c r="AK56" s="293" t="s">
        <v>159</v>
      </c>
      <c r="AL56" s="320"/>
      <c r="AM56" s="277"/>
      <c r="AN56" s="227" t="s">
        <v>934</v>
      </c>
      <c r="AO56" s="316"/>
      <c r="AP56" s="316"/>
      <c r="AQ56" s="278"/>
    </row>
    <row r="57" spans="1:43" s="311" customFormat="1" ht="71.099999999999994" customHeight="1">
      <c r="A57" s="273">
        <v>44</v>
      </c>
      <c r="B57" s="326" t="s">
        <v>1519</v>
      </c>
      <c r="C57" s="325" t="s">
        <v>1631</v>
      </c>
      <c r="D57" s="325" t="s">
        <v>1631</v>
      </c>
      <c r="E57" s="328">
        <v>99.998000000000005</v>
      </c>
      <c r="F57" s="327">
        <v>99.998000000000005</v>
      </c>
      <c r="G57" s="328">
        <v>98.4</v>
      </c>
      <c r="H57" s="417" t="s">
        <v>1926</v>
      </c>
      <c r="I57" s="36" t="s">
        <v>1828</v>
      </c>
      <c r="J57" s="38" t="s">
        <v>1927</v>
      </c>
      <c r="K57" s="39">
        <v>0</v>
      </c>
      <c r="L57" s="39">
        <v>0</v>
      </c>
      <c r="M57" s="235">
        <f t="shared" si="3"/>
        <v>0</v>
      </c>
      <c r="N57" s="39">
        <v>0</v>
      </c>
      <c r="O57" s="405" t="s">
        <v>2396</v>
      </c>
      <c r="P57" s="326" t="s">
        <v>2863</v>
      </c>
      <c r="Q57" s="305"/>
      <c r="R57" s="404" t="s">
        <v>459</v>
      </c>
      <c r="S57" s="405" t="s">
        <v>18</v>
      </c>
      <c r="T57" s="364" t="s">
        <v>1114</v>
      </c>
      <c r="U57" s="307" t="s">
        <v>1618</v>
      </c>
      <c r="V57" s="301" t="s">
        <v>463</v>
      </c>
      <c r="W57" s="293" t="s">
        <v>159</v>
      </c>
      <c r="X57" s="319"/>
      <c r="Y57" s="293" t="s">
        <v>159</v>
      </c>
      <c r="Z57" s="320"/>
      <c r="AA57" s="307"/>
      <c r="AB57" s="301"/>
      <c r="AC57" s="293" t="s">
        <v>159</v>
      </c>
      <c r="AD57" s="319"/>
      <c r="AE57" s="293" t="s">
        <v>159</v>
      </c>
      <c r="AF57" s="320"/>
      <c r="AG57" s="307"/>
      <c r="AH57" s="301"/>
      <c r="AI57" s="293" t="s">
        <v>159</v>
      </c>
      <c r="AJ57" s="319"/>
      <c r="AK57" s="293" t="s">
        <v>159</v>
      </c>
      <c r="AL57" s="320"/>
      <c r="AM57" s="277"/>
      <c r="AN57" s="227" t="s">
        <v>1372</v>
      </c>
      <c r="AO57" s="389"/>
      <c r="AP57" s="389" t="s">
        <v>147</v>
      </c>
      <c r="AQ57" s="278"/>
    </row>
    <row r="58" spans="1:43" s="657" customFormat="1" ht="25.5" customHeight="1">
      <c r="A58" s="638"/>
      <c r="B58" s="640" t="s">
        <v>1122</v>
      </c>
      <c r="C58" s="668"/>
      <c r="D58" s="668"/>
      <c r="E58" s="643"/>
      <c r="F58" s="642"/>
      <c r="G58" s="643"/>
      <c r="H58" s="422"/>
      <c r="I58" s="644"/>
      <c r="J58" s="645"/>
      <c r="K58" s="643"/>
      <c r="L58" s="34"/>
      <c r="M58" s="41"/>
      <c r="N58" s="646"/>
      <c r="O58" s="644"/>
      <c r="P58" s="44"/>
      <c r="Q58" s="647"/>
      <c r="R58" s="648"/>
      <c r="S58" s="644"/>
      <c r="T58" s="873"/>
      <c r="U58" s="649"/>
      <c r="V58" s="650"/>
      <c r="W58" s="651"/>
      <c r="X58" s="652"/>
      <c r="Y58" s="651"/>
      <c r="Z58" s="653"/>
      <c r="AA58" s="649"/>
      <c r="AB58" s="650"/>
      <c r="AC58" s="651"/>
      <c r="AD58" s="652"/>
      <c r="AE58" s="651"/>
      <c r="AF58" s="653"/>
      <c r="AG58" s="649"/>
      <c r="AH58" s="650"/>
      <c r="AI58" s="651"/>
      <c r="AJ58" s="652"/>
      <c r="AK58" s="651"/>
      <c r="AL58" s="653"/>
      <c r="AM58" s="654"/>
      <c r="AN58" s="648"/>
      <c r="AO58" s="655"/>
      <c r="AP58" s="655"/>
      <c r="AQ58" s="656"/>
    </row>
    <row r="59" spans="1:43" s="311" customFormat="1" ht="100.5" customHeight="1">
      <c r="A59" s="273">
        <v>45</v>
      </c>
      <c r="B59" s="274" t="s">
        <v>982</v>
      </c>
      <c r="C59" s="274" t="s">
        <v>587</v>
      </c>
      <c r="D59" s="274" t="s">
        <v>100</v>
      </c>
      <c r="E59" s="328">
        <v>6.2990000000000004</v>
      </c>
      <c r="F59" s="327">
        <v>6.2990000000000004</v>
      </c>
      <c r="G59" s="328">
        <v>6.2539999999999996</v>
      </c>
      <c r="H59" s="222" t="s">
        <v>2523</v>
      </c>
      <c r="I59" s="239" t="s">
        <v>1818</v>
      </c>
      <c r="J59" s="240" t="s">
        <v>2193</v>
      </c>
      <c r="K59" s="292">
        <v>5.8650000000000002</v>
      </c>
      <c r="L59" s="328">
        <v>6.1189999999999998</v>
      </c>
      <c r="M59" s="235">
        <f>L59-K59</f>
        <v>0.25399999999999956</v>
      </c>
      <c r="N59" s="39">
        <v>0</v>
      </c>
      <c r="O59" s="404" t="s">
        <v>2399</v>
      </c>
      <c r="P59" s="312" t="s">
        <v>2614</v>
      </c>
      <c r="Q59" s="305"/>
      <c r="R59" s="234" t="s">
        <v>760</v>
      </c>
      <c r="S59" s="404" t="s">
        <v>18</v>
      </c>
      <c r="T59" s="305" t="s">
        <v>1093</v>
      </c>
      <c r="U59" s="307" t="s">
        <v>1618</v>
      </c>
      <c r="V59" s="301"/>
      <c r="W59" s="293" t="s">
        <v>159</v>
      </c>
      <c r="X59" s="319">
        <v>44</v>
      </c>
      <c r="Y59" s="293" t="s">
        <v>159</v>
      </c>
      <c r="Z59" s="320"/>
      <c r="AA59" s="307"/>
      <c r="AB59" s="301"/>
      <c r="AC59" s="293" t="s">
        <v>159</v>
      </c>
      <c r="AD59" s="319"/>
      <c r="AE59" s="293" t="s">
        <v>159</v>
      </c>
      <c r="AF59" s="320"/>
      <c r="AG59" s="307"/>
      <c r="AH59" s="301"/>
      <c r="AI59" s="293" t="s">
        <v>159</v>
      </c>
      <c r="AJ59" s="319"/>
      <c r="AK59" s="293" t="s">
        <v>159</v>
      </c>
      <c r="AL59" s="320"/>
      <c r="AM59" s="277"/>
      <c r="AN59" s="227" t="s">
        <v>1630</v>
      </c>
      <c r="AO59" s="316" t="s">
        <v>147</v>
      </c>
      <c r="AP59" s="316"/>
      <c r="AQ59" s="278"/>
    </row>
    <row r="60" spans="1:43" ht="141" customHeight="1">
      <c r="A60" s="615">
        <v>46</v>
      </c>
      <c r="B60" s="635" t="s">
        <v>1037</v>
      </c>
      <c r="C60" s="635" t="s">
        <v>1123</v>
      </c>
      <c r="D60" s="635" t="s">
        <v>1031</v>
      </c>
      <c r="E60" s="572">
        <v>12332</v>
      </c>
      <c r="F60" s="658">
        <v>12721</v>
      </c>
      <c r="G60" s="572">
        <v>12721</v>
      </c>
      <c r="H60" s="222" t="s">
        <v>2523</v>
      </c>
      <c r="I60" s="619" t="s">
        <v>1818</v>
      </c>
      <c r="J60" s="620" t="s">
        <v>2194</v>
      </c>
      <c r="K60" s="572">
        <v>11829.386</v>
      </c>
      <c r="L60" s="572">
        <v>12243</v>
      </c>
      <c r="M60" s="235">
        <f>L60-K60</f>
        <v>413.61399999999958</v>
      </c>
      <c r="N60" s="304">
        <v>0</v>
      </c>
      <c r="O60" s="619" t="s">
        <v>2399</v>
      </c>
      <c r="P60" s="312" t="s">
        <v>2651</v>
      </c>
      <c r="Q60" s="882" t="s">
        <v>2572</v>
      </c>
      <c r="R60" s="619" t="s">
        <v>1103</v>
      </c>
      <c r="S60" s="619" t="s">
        <v>322</v>
      </c>
      <c r="T60" s="305" t="s">
        <v>1769</v>
      </c>
      <c r="U60" s="625" t="s">
        <v>1618</v>
      </c>
      <c r="V60" s="626"/>
      <c r="W60" s="627" t="s">
        <v>159</v>
      </c>
      <c r="X60" s="628">
        <v>45</v>
      </c>
      <c r="Y60" s="627" t="s">
        <v>159</v>
      </c>
      <c r="Z60" s="629"/>
      <c r="AA60" s="625"/>
      <c r="AB60" s="626"/>
      <c r="AC60" s="627" t="s">
        <v>159</v>
      </c>
      <c r="AD60" s="628"/>
      <c r="AE60" s="627" t="s">
        <v>159</v>
      </c>
      <c r="AF60" s="629"/>
      <c r="AG60" s="625"/>
      <c r="AH60" s="626"/>
      <c r="AI60" s="627" t="s">
        <v>159</v>
      </c>
      <c r="AJ60" s="628"/>
      <c r="AK60" s="627" t="s">
        <v>159</v>
      </c>
      <c r="AL60" s="629"/>
      <c r="AM60" s="630"/>
      <c r="AN60" s="631" t="s">
        <v>1630</v>
      </c>
      <c r="AO60" s="632"/>
      <c r="AP60" s="632"/>
      <c r="AQ60" s="634"/>
    </row>
    <row r="61" spans="1:43" s="311" customFormat="1" ht="137.25" customHeight="1">
      <c r="A61" s="273">
        <v>47</v>
      </c>
      <c r="B61" s="312" t="s">
        <v>276</v>
      </c>
      <c r="C61" s="274" t="s">
        <v>918</v>
      </c>
      <c r="D61" s="274" t="s">
        <v>100</v>
      </c>
      <c r="E61" s="328">
        <v>33.29</v>
      </c>
      <c r="F61" s="327">
        <v>33.29</v>
      </c>
      <c r="G61" s="328">
        <v>31.166</v>
      </c>
      <c r="H61" s="222" t="s">
        <v>2523</v>
      </c>
      <c r="I61" s="239" t="s">
        <v>1834</v>
      </c>
      <c r="J61" s="240" t="s">
        <v>2195</v>
      </c>
      <c r="K61" s="292">
        <v>35.728000000000002</v>
      </c>
      <c r="L61" s="328">
        <v>37.5</v>
      </c>
      <c r="M61" s="235">
        <f t="shared" ref="M61:M66" si="4">L61-K61</f>
        <v>1.7719999999999985</v>
      </c>
      <c r="N61" s="39">
        <v>0</v>
      </c>
      <c r="O61" s="436" t="s">
        <v>2399</v>
      </c>
      <c r="P61" s="312" t="s">
        <v>2615</v>
      </c>
      <c r="Q61" s="305" t="s">
        <v>2612</v>
      </c>
      <c r="R61" s="404" t="s">
        <v>1103</v>
      </c>
      <c r="S61" s="404" t="s">
        <v>18</v>
      </c>
      <c r="T61" s="305" t="s">
        <v>1006</v>
      </c>
      <c r="U61" s="307" t="s">
        <v>1618</v>
      </c>
      <c r="V61" s="301"/>
      <c r="W61" s="293" t="s">
        <v>159</v>
      </c>
      <c r="X61" s="319">
        <v>46</v>
      </c>
      <c r="Y61" s="293" t="s">
        <v>159</v>
      </c>
      <c r="Z61" s="320"/>
      <c r="AA61" s="307"/>
      <c r="AB61" s="301"/>
      <c r="AC61" s="293" t="s">
        <v>159</v>
      </c>
      <c r="AD61" s="319"/>
      <c r="AE61" s="293" t="s">
        <v>159</v>
      </c>
      <c r="AF61" s="320"/>
      <c r="AG61" s="307"/>
      <c r="AH61" s="301"/>
      <c r="AI61" s="293" t="s">
        <v>159</v>
      </c>
      <c r="AJ61" s="319"/>
      <c r="AK61" s="293" t="s">
        <v>159</v>
      </c>
      <c r="AL61" s="320"/>
      <c r="AM61" s="277"/>
      <c r="AN61" s="227" t="s">
        <v>1630</v>
      </c>
      <c r="AO61" s="316" t="s">
        <v>147</v>
      </c>
      <c r="AP61" s="316"/>
      <c r="AQ61" s="278"/>
    </row>
    <row r="62" spans="1:43" s="311" customFormat="1" ht="71.099999999999994" customHeight="1">
      <c r="A62" s="273">
        <v>48</v>
      </c>
      <c r="B62" s="312" t="s">
        <v>982</v>
      </c>
      <c r="C62" s="274" t="s">
        <v>315</v>
      </c>
      <c r="D62" s="274" t="s">
        <v>100</v>
      </c>
      <c r="E62" s="328">
        <v>38.034999999999997</v>
      </c>
      <c r="F62" s="327">
        <v>38.034999999999997</v>
      </c>
      <c r="G62" s="328">
        <v>36.209000000000003</v>
      </c>
      <c r="H62" s="222" t="s">
        <v>2523</v>
      </c>
      <c r="I62" s="239" t="s">
        <v>1818</v>
      </c>
      <c r="J62" s="240" t="s">
        <v>2616</v>
      </c>
      <c r="K62" s="292">
        <v>32.481999999999999</v>
      </c>
      <c r="L62" s="328">
        <v>35</v>
      </c>
      <c r="M62" s="235">
        <f t="shared" si="4"/>
        <v>2.5180000000000007</v>
      </c>
      <c r="N62" s="39">
        <v>0</v>
      </c>
      <c r="O62" s="436" t="s">
        <v>2399</v>
      </c>
      <c r="P62" s="312" t="s">
        <v>2617</v>
      </c>
      <c r="Q62" s="305" t="s">
        <v>2618</v>
      </c>
      <c r="R62" s="404" t="s">
        <v>60</v>
      </c>
      <c r="S62" s="404" t="s">
        <v>18</v>
      </c>
      <c r="T62" s="305" t="s">
        <v>1006</v>
      </c>
      <c r="U62" s="307" t="s">
        <v>1618</v>
      </c>
      <c r="V62" s="301"/>
      <c r="W62" s="293" t="s">
        <v>159</v>
      </c>
      <c r="X62" s="319">
        <v>47</v>
      </c>
      <c r="Y62" s="293" t="s">
        <v>159</v>
      </c>
      <c r="Z62" s="320"/>
      <c r="AA62" s="307"/>
      <c r="AB62" s="301"/>
      <c r="AC62" s="293" t="s">
        <v>159</v>
      </c>
      <c r="AD62" s="319"/>
      <c r="AE62" s="293" t="s">
        <v>159</v>
      </c>
      <c r="AF62" s="320"/>
      <c r="AG62" s="307"/>
      <c r="AH62" s="301"/>
      <c r="AI62" s="293" t="s">
        <v>159</v>
      </c>
      <c r="AJ62" s="319"/>
      <c r="AK62" s="293" t="s">
        <v>159</v>
      </c>
      <c r="AL62" s="320"/>
      <c r="AM62" s="277"/>
      <c r="AN62" s="227" t="s">
        <v>1630</v>
      </c>
      <c r="AO62" s="316" t="s">
        <v>147</v>
      </c>
      <c r="AP62" s="316"/>
      <c r="AQ62" s="278"/>
    </row>
    <row r="63" spans="1:43" s="311" customFormat="1" ht="156.75" customHeight="1">
      <c r="A63" s="273">
        <v>49</v>
      </c>
      <c r="B63" s="312" t="s">
        <v>302</v>
      </c>
      <c r="C63" s="274" t="s">
        <v>553</v>
      </c>
      <c r="D63" s="274" t="s">
        <v>100</v>
      </c>
      <c r="E63" s="328">
        <v>5.9850000000000003</v>
      </c>
      <c r="F63" s="327">
        <v>5.9850000000000003</v>
      </c>
      <c r="G63" s="328">
        <v>5.5419999999999998</v>
      </c>
      <c r="H63" s="222" t="s">
        <v>2523</v>
      </c>
      <c r="I63" s="239" t="s">
        <v>1818</v>
      </c>
      <c r="J63" s="240" t="s">
        <v>2196</v>
      </c>
      <c r="K63" s="292">
        <v>5.38</v>
      </c>
      <c r="L63" s="328">
        <v>7</v>
      </c>
      <c r="M63" s="235">
        <f t="shared" si="4"/>
        <v>1.62</v>
      </c>
      <c r="N63" s="39">
        <v>0</v>
      </c>
      <c r="O63" s="436" t="s">
        <v>2399</v>
      </c>
      <c r="P63" s="312" t="s">
        <v>2619</v>
      </c>
      <c r="Q63" s="305"/>
      <c r="R63" s="404" t="s">
        <v>1124</v>
      </c>
      <c r="S63" s="404" t="s">
        <v>18</v>
      </c>
      <c r="T63" s="305" t="s">
        <v>1006</v>
      </c>
      <c r="U63" s="307" t="s">
        <v>1618</v>
      </c>
      <c r="V63" s="301"/>
      <c r="W63" s="293" t="s">
        <v>159</v>
      </c>
      <c r="X63" s="319">
        <v>48</v>
      </c>
      <c r="Y63" s="293" t="s">
        <v>159</v>
      </c>
      <c r="Z63" s="320"/>
      <c r="AA63" s="307"/>
      <c r="AB63" s="301"/>
      <c r="AC63" s="293" t="s">
        <v>159</v>
      </c>
      <c r="AD63" s="319"/>
      <c r="AE63" s="293" t="s">
        <v>159</v>
      </c>
      <c r="AF63" s="320"/>
      <c r="AG63" s="307"/>
      <c r="AH63" s="301"/>
      <c r="AI63" s="293" t="s">
        <v>159</v>
      </c>
      <c r="AJ63" s="319"/>
      <c r="AK63" s="293" t="s">
        <v>159</v>
      </c>
      <c r="AL63" s="320"/>
      <c r="AM63" s="277"/>
      <c r="AN63" s="227" t="s">
        <v>1630</v>
      </c>
      <c r="AO63" s="316" t="s">
        <v>147</v>
      </c>
      <c r="AP63" s="316"/>
      <c r="AQ63" s="278"/>
    </row>
    <row r="64" spans="1:43" s="311" customFormat="1" ht="71.099999999999994" customHeight="1">
      <c r="A64" s="273">
        <v>50</v>
      </c>
      <c r="B64" s="312" t="s">
        <v>932</v>
      </c>
      <c r="C64" s="274" t="s">
        <v>1083</v>
      </c>
      <c r="D64" s="274" t="s">
        <v>100</v>
      </c>
      <c r="E64" s="328">
        <v>13.712999999999999</v>
      </c>
      <c r="F64" s="327">
        <v>13.712999999999999</v>
      </c>
      <c r="G64" s="328">
        <v>12.478999999999999</v>
      </c>
      <c r="H64" s="222" t="s">
        <v>2523</v>
      </c>
      <c r="I64" s="239" t="s">
        <v>1818</v>
      </c>
      <c r="J64" s="240" t="s">
        <v>2197</v>
      </c>
      <c r="K64" s="292">
        <v>13.714</v>
      </c>
      <c r="L64" s="328">
        <v>13.714</v>
      </c>
      <c r="M64" s="235">
        <f t="shared" si="4"/>
        <v>0</v>
      </c>
      <c r="N64" s="39">
        <v>0</v>
      </c>
      <c r="O64" s="436" t="s">
        <v>2399</v>
      </c>
      <c r="P64" s="312" t="s">
        <v>2620</v>
      </c>
      <c r="Q64" s="305"/>
      <c r="R64" s="404" t="s">
        <v>1103</v>
      </c>
      <c r="S64" s="404" t="s">
        <v>18</v>
      </c>
      <c r="T64" s="305" t="s">
        <v>1006</v>
      </c>
      <c r="U64" s="307" t="s">
        <v>1618</v>
      </c>
      <c r="V64" s="301"/>
      <c r="W64" s="293" t="s">
        <v>159</v>
      </c>
      <c r="X64" s="319">
        <v>49</v>
      </c>
      <c r="Y64" s="293" t="s">
        <v>159</v>
      </c>
      <c r="Z64" s="320"/>
      <c r="AA64" s="307"/>
      <c r="AB64" s="301"/>
      <c r="AC64" s="293" t="s">
        <v>159</v>
      </c>
      <c r="AD64" s="319"/>
      <c r="AE64" s="293" t="s">
        <v>159</v>
      </c>
      <c r="AF64" s="320"/>
      <c r="AG64" s="307"/>
      <c r="AH64" s="301"/>
      <c r="AI64" s="293" t="s">
        <v>159</v>
      </c>
      <c r="AJ64" s="319"/>
      <c r="AK64" s="293" t="s">
        <v>159</v>
      </c>
      <c r="AL64" s="320"/>
      <c r="AM64" s="277"/>
      <c r="AN64" s="227" t="s">
        <v>1630</v>
      </c>
      <c r="AO64" s="316" t="s">
        <v>147</v>
      </c>
      <c r="AP64" s="316"/>
      <c r="AQ64" s="278"/>
    </row>
    <row r="65" spans="1:43" s="311" customFormat="1" ht="78" customHeight="1">
      <c r="A65" s="273">
        <v>51</v>
      </c>
      <c r="B65" s="312" t="s">
        <v>1125</v>
      </c>
      <c r="C65" s="274" t="s">
        <v>1127</v>
      </c>
      <c r="D65" s="274" t="s">
        <v>100</v>
      </c>
      <c r="E65" s="328">
        <v>12.935</v>
      </c>
      <c r="F65" s="327">
        <v>12.935</v>
      </c>
      <c r="G65" s="328">
        <v>12.754</v>
      </c>
      <c r="H65" s="222" t="s">
        <v>2523</v>
      </c>
      <c r="I65" s="239" t="s">
        <v>1818</v>
      </c>
      <c r="J65" s="240" t="s">
        <v>2621</v>
      </c>
      <c r="K65" s="292">
        <v>9.4079999999999995</v>
      </c>
      <c r="L65" s="328">
        <v>15.7</v>
      </c>
      <c r="M65" s="235">
        <f t="shared" si="4"/>
        <v>6.2919999999999998</v>
      </c>
      <c r="N65" s="39">
        <v>0</v>
      </c>
      <c r="O65" s="436" t="s">
        <v>2399</v>
      </c>
      <c r="P65" s="312" t="s">
        <v>2622</v>
      </c>
      <c r="Q65" s="305" t="s">
        <v>2618</v>
      </c>
      <c r="R65" s="404" t="s">
        <v>60</v>
      </c>
      <c r="S65" s="404" t="s">
        <v>18</v>
      </c>
      <c r="T65" s="305" t="s">
        <v>1006</v>
      </c>
      <c r="U65" s="307" t="s">
        <v>1618</v>
      </c>
      <c r="V65" s="301"/>
      <c r="W65" s="293" t="s">
        <v>159</v>
      </c>
      <c r="X65" s="319">
        <v>50</v>
      </c>
      <c r="Y65" s="293" t="s">
        <v>159</v>
      </c>
      <c r="Z65" s="320"/>
      <c r="AA65" s="307"/>
      <c r="AB65" s="301"/>
      <c r="AC65" s="293" t="s">
        <v>159</v>
      </c>
      <c r="AD65" s="319"/>
      <c r="AE65" s="293" t="s">
        <v>159</v>
      </c>
      <c r="AF65" s="320"/>
      <c r="AG65" s="307"/>
      <c r="AH65" s="301"/>
      <c r="AI65" s="293" t="s">
        <v>159</v>
      </c>
      <c r="AJ65" s="319"/>
      <c r="AK65" s="293" t="s">
        <v>159</v>
      </c>
      <c r="AL65" s="320"/>
      <c r="AM65" s="277"/>
      <c r="AN65" s="227" t="s">
        <v>1630</v>
      </c>
      <c r="AO65" s="316" t="s">
        <v>147</v>
      </c>
      <c r="AP65" s="316"/>
      <c r="AQ65" s="278"/>
    </row>
    <row r="66" spans="1:43" s="311" customFormat="1" ht="142.5" customHeight="1">
      <c r="A66" s="140">
        <v>52</v>
      </c>
      <c r="B66" s="312" t="s">
        <v>188</v>
      </c>
      <c r="C66" s="274" t="s">
        <v>277</v>
      </c>
      <c r="D66" s="274" t="s">
        <v>1781</v>
      </c>
      <c r="E66" s="328">
        <v>11.63</v>
      </c>
      <c r="F66" s="327">
        <v>11.63</v>
      </c>
      <c r="G66" s="328">
        <v>11.57</v>
      </c>
      <c r="H66" s="238" t="s">
        <v>2217</v>
      </c>
      <c r="I66" s="239" t="s">
        <v>1818</v>
      </c>
      <c r="J66" s="240" t="s">
        <v>2623</v>
      </c>
      <c r="K66" s="292">
        <v>10.565</v>
      </c>
      <c r="L66" s="39">
        <v>0</v>
      </c>
      <c r="M66" s="235">
        <f t="shared" si="4"/>
        <v>-10.565</v>
      </c>
      <c r="N66" s="39">
        <v>0</v>
      </c>
      <c r="O66" s="436" t="s">
        <v>2396</v>
      </c>
      <c r="P66" s="312" t="s">
        <v>2624</v>
      </c>
      <c r="Q66" s="305"/>
      <c r="R66" s="404" t="s">
        <v>60</v>
      </c>
      <c r="S66" s="404" t="s">
        <v>18</v>
      </c>
      <c r="T66" s="305" t="s">
        <v>1006</v>
      </c>
      <c r="U66" s="307" t="s">
        <v>1618</v>
      </c>
      <c r="V66" s="301"/>
      <c r="W66" s="293" t="s">
        <v>159</v>
      </c>
      <c r="X66" s="319">
        <v>51</v>
      </c>
      <c r="Y66" s="293" t="s">
        <v>159</v>
      </c>
      <c r="Z66" s="320"/>
      <c r="AA66" s="307"/>
      <c r="AB66" s="301"/>
      <c r="AC66" s="293" t="s">
        <v>159</v>
      </c>
      <c r="AD66" s="319"/>
      <c r="AE66" s="293" t="s">
        <v>159</v>
      </c>
      <c r="AF66" s="320"/>
      <c r="AG66" s="307"/>
      <c r="AH66" s="301"/>
      <c r="AI66" s="293" t="s">
        <v>159</v>
      </c>
      <c r="AJ66" s="319"/>
      <c r="AK66" s="293" t="s">
        <v>159</v>
      </c>
      <c r="AL66" s="320"/>
      <c r="AM66" s="277"/>
      <c r="AN66" s="227" t="s">
        <v>1623</v>
      </c>
      <c r="AO66" s="316" t="s">
        <v>147</v>
      </c>
      <c r="AP66" s="316"/>
      <c r="AQ66" s="278"/>
    </row>
    <row r="67" spans="1:43" s="657" customFormat="1" ht="25.5" customHeight="1">
      <c r="A67" s="638"/>
      <c r="B67" s="640" t="s">
        <v>1129</v>
      </c>
      <c r="C67" s="668"/>
      <c r="D67" s="668"/>
      <c r="E67" s="643"/>
      <c r="F67" s="642"/>
      <c r="G67" s="643"/>
      <c r="H67" s="422"/>
      <c r="I67" s="644"/>
      <c r="J67" s="645"/>
      <c r="K67" s="643"/>
      <c r="L67" s="34"/>
      <c r="M67" s="41"/>
      <c r="N67" s="646"/>
      <c r="O67" s="644"/>
      <c r="P67" s="44"/>
      <c r="Q67" s="669"/>
      <c r="R67" s="648"/>
      <c r="S67" s="644"/>
      <c r="T67" s="873"/>
      <c r="U67" s="649"/>
      <c r="V67" s="650"/>
      <c r="W67" s="651"/>
      <c r="X67" s="652"/>
      <c r="Y67" s="651"/>
      <c r="Z67" s="653"/>
      <c r="AA67" s="649"/>
      <c r="AB67" s="650"/>
      <c r="AC67" s="651"/>
      <c r="AD67" s="652"/>
      <c r="AE67" s="651"/>
      <c r="AF67" s="653"/>
      <c r="AG67" s="649"/>
      <c r="AH67" s="650"/>
      <c r="AI67" s="651"/>
      <c r="AJ67" s="652"/>
      <c r="AK67" s="651"/>
      <c r="AL67" s="653"/>
      <c r="AM67" s="654"/>
      <c r="AN67" s="648"/>
      <c r="AO67" s="655"/>
      <c r="AP67" s="655"/>
      <c r="AQ67" s="656"/>
    </row>
    <row r="68" spans="1:43" ht="136.5" customHeight="1">
      <c r="A68" s="615">
        <v>53</v>
      </c>
      <c r="B68" s="616" t="s">
        <v>1130</v>
      </c>
      <c r="C68" s="635" t="s">
        <v>983</v>
      </c>
      <c r="D68" s="635" t="s">
        <v>1031</v>
      </c>
      <c r="E68" s="572">
        <v>20967.940999999999</v>
      </c>
      <c r="F68" s="658">
        <v>21437.077000000001</v>
      </c>
      <c r="G68" s="572">
        <v>21374.614000000001</v>
      </c>
      <c r="H68" s="222" t="s">
        <v>2523</v>
      </c>
      <c r="I68" s="619" t="s">
        <v>1818</v>
      </c>
      <c r="J68" s="620" t="s">
        <v>2233</v>
      </c>
      <c r="K68" s="661">
        <v>19230.598000000002</v>
      </c>
      <c r="L68" s="572">
        <v>18927.517</v>
      </c>
      <c r="M68" s="471">
        <v>-303.08100000000002</v>
      </c>
      <c r="N68" s="304">
        <v>0</v>
      </c>
      <c r="O68" s="621" t="s">
        <v>2399</v>
      </c>
      <c r="P68" s="485" t="s">
        <v>2462</v>
      </c>
      <c r="Q68" s="635" t="s">
        <v>2455</v>
      </c>
      <c r="R68" s="670" t="s">
        <v>145</v>
      </c>
      <c r="S68" s="619" t="s">
        <v>18</v>
      </c>
      <c r="T68" s="305" t="s">
        <v>1131</v>
      </c>
      <c r="U68" s="625" t="s">
        <v>1618</v>
      </c>
      <c r="V68" s="626"/>
      <c r="W68" s="627" t="s">
        <v>159</v>
      </c>
      <c r="X68" s="628">
        <v>52</v>
      </c>
      <c r="Y68" s="627" t="s">
        <v>159</v>
      </c>
      <c r="Z68" s="629"/>
      <c r="AA68" s="625"/>
      <c r="AB68" s="626"/>
      <c r="AC68" s="627" t="s">
        <v>159</v>
      </c>
      <c r="AD68" s="628"/>
      <c r="AE68" s="627" t="s">
        <v>159</v>
      </c>
      <c r="AF68" s="629"/>
      <c r="AG68" s="625"/>
      <c r="AH68" s="626"/>
      <c r="AI68" s="627" t="s">
        <v>159</v>
      </c>
      <c r="AJ68" s="628"/>
      <c r="AK68" s="627" t="s">
        <v>159</v>
      </c>
      <c r="AL68" s="629"/>
      <c r="AM68" s="630"/>
      <c r="AN68" s="631" t="s">
        <v>1630</v>
      </c>
      <c r="AO68" s="632" t="s">
        <v>147</v>
      </c>
      <c r="AP68" s="632" t="s">
        <v>147</v>
      </c>
      <c r="AQ68" s="634"/>
    </row>
    <row r="69" spans="1:43" s="311" customFormat="1" ht="71.099999999999994" customHeight="1">
      <c r="A69" s="273">
        <v>54</v>
      </c>
      <c r="B69" s="312" t="s">
        <v>883</v>
      </c>
      <c r="C69" s="274" t="s">
        <v>1127</v>
      </c>
      <c r="D69" s="274" t="s">
        <v>1031</v>
      </c>
      <c r="E69" s="328">
        <v>152.77799999999999</v>
      </c>
      <c r="F69" s="327">
        <v>152.77799999999999</v>
      </c>
      <c r="G69" s="328">
        <v>152.77799999999999</v>
      </c>
      <c r="H69" s="222" t="s">
        <v>2523</v>
      </c>
      <c r="I69" s="239" t="s">
        <v>1816</v>
      </c>
      <c r="J69" s="240" t="s">
        <v>2234</v>
      </c>
      <c r="K69" s="292">
        <v>160</v>
      </c>
      <c r="L69" s="571">
        <v>160</v>
      </c>
      <c r="M69" s="472">
        <v>0</v>
      </c>
      <c r="N69" s="39">
        <v>0</v>
      </c>
      <c r="O69" s="405" t="s">
        <v>1816</v>
      </c>
      <c r="P69" s="485" t="s">
        <v>2463</v>
      </c>
      <c r="Q69" s="441"/>
      <c r="R69" s="404" t="s">
        <v>145</v>
      </c>
      <c r="S69" s="404" t="s">
        <v>18</v>
      </c>
      <c r="T69" s="305" t="s">
        <v>1132</v>
      </c>
      <c r="U69" s="307" t="s">
        <v>1618</v>
      </c>
      <c r="V69" s="301"/>
      <c r="W69" s="293" t="s">
        <v>159</v>
      </c>
      <c r="X69" s="319">
        <v>53</v>
      </c>
      <c r="Y69" s="293" t="s">
        <v>159</v>
      </c>
      <c r="Z69" s="320"/>
      <c r="AA69" s="307"/>
      <c r="AB69" s="301"/>
      <c r="AC69" s="293" t="s">
        <v>159</v>
      </c>
      <c r="AD69" s="319"/>
      <c r="AE69" s="293" t="s">
        <v>159</v>
      </c>
      <c r="AF69" s="320"/>
      <c r="AG69" s="307"/>
      <c r="AH69" s="301"/>
      <c r="AI69" s="293" t="s">
        <v>159</v>
      </c>
      <c r="AJ69" s="319"/>
      <c r="AK69" s="293" t="s">
        <v>159</v>
      </c>
      <c r="AL69" s="320"/>
      <c r="AM69" s="277"/>
      <c r="AN69" s="227" t="s">
        <v>1630</v>
      </c>
      <c r="AO69" s="316"/>
      <c r="AP69" s="316" t="s">
        <v>147</v>
      </c>
      <c r="AQ69" s="278"/>
    </row>
    <row r="70" spans="1:43" s="657" customFormat="1" ht="25.5" customHeight="1">
      <c r="A70" s="638"/>
      <c r="B70" s="640" t="s">
        <v>1133</v>
      </c>
      <c r="C70" s="668"/>
      <c r="D70" s="668"/>
      <c r="E70" s="643"/>
      <c r="F70" s="642"/>
      <c r="G70" s="643"/>
      <c r="H70" s="422"/>
      <c r="I70" s="644"/>
      <c r="J70" s="645"/>
      <c r="K70" s="643"/>
      <c r="L70" s="34"/>
      <c r="M70" s="41"/>
      <c r="N70" s="646"/>
      <c r="O70" s="644"/>
      <c r="P70" s="44"/>
      <c r="Q70" s="647"/>
      <c r="R70" s="648"/>
      <c r="S70" s="644"/>
      <c r="T70" s="873"/>
      <c r="U70" s="649"/>
      <c r="V70" s="650"/>
      <c r="W70" s="651"/>
      <c r="X70" s="652"/>
      <c r="Y70" s="651"/>
      <c r="Z70" s="653"/>
      <c r="AA70" s="649"/>
      <c r="AB70" s="650"/>
      <c r="AC70" s="651"/>
      <c r="AD70" s="652"/>
      <c r="AE70" s="651"/>
      <c r="AF70" s="653"/>
      <c r="AG70" s="649"/>
      <c r="AH70" s="650"/>
      <c r="AI70" s="651"/>
      <c r="AJ70" s="652"/>
      <c r="AK70" s="651"/>
      <c r="AL70" s="653"/>
      <c r="AM70" s="654"/>
      <c r="AN70" s="648"/>
      <c r="AO70" s="655"/>
      <c r="AP70" s="655"/>
      <c r="AQ70" s="656"/>
    </row>
    <row r="71" spans="1:43">
      <c r="A71" s="615" t="s">
        <v>159</v>
      </c>
      <c r="B71" s="616" t="s">
        <v>1336</v>
      </c>
      <c r="C71" s="635"/>
      <c r="D71" s="635"/>
      <c r="E71" s="572"/>
      <c r="F71" s="658"/>
      <c r="G71" s="572"/>
      <c r="H71" s="222" t="s">
        <v>3089</v>
      </c>
      <c r="I71" s="619"/>
      <c r="J71" s="620"/>
      <c r="K71" s="572"/>
      <c r="L71" s="304"/>
      <c r="M71" s="235"/>
      <c r="N71" s="276"/>
      <c r="O71" s="619"/>
      <c r="P71" s="312"/>
      <c r="Q71" s="624"/>
      <c r="R71" s="619" t="s">
        <v>145</v>
      </c>
      <c r="S71" s="619"/>
      <c r="T71" s="305"/>
      <c r="U71" s="625"/>
      <c r="V71" s="626"/>
      <c r="W71" s="627"/>
      <c r="X71" s="671"/>
      <c r="Y71" s="627"/>
      <c r="Z71" s="672"/>
      <c r="AA71" s="625"/>
      <c r="AB71" s="626"/>
      <c r="AC71" s="627"/>
      <c r="AD71" s="671"/>
      <c r="AE71" s="627"/>
      <c r="AF71" s="672"/>
      <c r="AG71" s="625"/>
      <c r="AH71" s="626"/>
      <c r="AI71" s="627"/>
      <c r="AJ71" s="671"/>
      <c r="AK71" s="627"/>
      <c r="AL71" s="672"/>
      <c r="AM71" s="673"/>
      <c r="AN71" s="659"/>
      <c r="AO71" s="632"/>
      <c r="AP71" s="632"/>
      <c r="AQ71" s="634"/>
    </row>
    <row r="72" spans="1:43" ht="134.25" customHeight="1">
      <c r="A72" s="615">
        <v>55</v>
      </c>
      <c r="B72" s="616" t="s">
        <v>1134</v>
      </c>
      <c r="C72" s="617" t="s">
        <v>1090</v>
      </c>
      <c r="D72" s="617" t="s">
        <v>1031</v>
      </c>
      <c r="E72" s="618">
        <v>416542.39299999998</v>
      </c>
      <c r="F72" s="664">
        <v>313871.041302</v>
      </c>
      <c r="G72" s="618">
        <v>312412.63143000001</v>
      </c>
      <c r="H72" s="222" t="s">
        <v>2523</v>
      </c>
      <c r="I72" s="619" t="s">
        <v>1818</v>
      </c>
      <c r="J72" s="620" t="s">
        <v>2191</v>
      </c>
      <c r="K72" s="572">
        <v>340780.94</v>
      </c>
      <c r="L72" s="572">
        <v>213935.00099999999</v>
      </c>
      <c r="M72" s="235">
        <f>L72-K72</f>
        <v>-126845.93900000001</v>
      </c>
      <c r="N72" s="304">
        <v>0</v>
      </c>
      <c r="O72" s="619" t="s">
        <v>2399</v>
      </c>
      <c r="P72" s="139" t="s">
        <v>3148</v>
      </c>
      <c r="Q72" s="773" t="s">
        <v>2546</v>
      </c>
      <c r="R72" s="470" t="s">
        <v>1080</v>
      </c>
      <c r="S72" s="619" t="s">
        <v>322</v>
      </c>
      <c r="T72" s="305" t="s">
        <v>439</v>
      </c>
      <c r="U72" s="625" t="s">
        <v>1618</v>
      </c>
      <c r="V72" s="626"/>
      <c r="W72" s="627" t="s">
        <v>159</v>
      </c>
      <c r="X72" s="628">
        <v>54</v>
      </c>
      <c r="Y72" s="627" t="s">
        <v>159</v>
      </c>
      <c r="Z72" s="629"/>
      <c r="AA72" s="625"/>
      <c r="AB72" s="626"/>
      <c r="AC72" s="627" t="s">
        <v>159</v>
      </c>
      <c r="AD72" s="628"/>
      <c r="AE72" s="627" t="s">
        <v>159</v>
      </c>
      <c r="AF72" s="629"/>
      <c r="AG72" s="625"/>
      <c r="AH72" s="626"/>
      <c r="AI72" s="627" t="s">
        <v>159</v>
      </c>
      <c r="AJ72" s="628"/>
      <c r="AK72" s="627" t="s">
        <v>159</v>
      </c>
      <c r="AL72" s="629"/>
      <c r="AM72" s="630"/>
      <c r="AN72" s="631" t="s">
        <v>1630</v>
      </c>
      <c r="AO72" s="632" t="s">
        <v>147</v>
      </c>
      <c r="AP72" s="632" t="s">
        <v>147</v>
      </c>
      <c r="AQ72" s="634"/>
    </row>
    <row r="73" spans="1:43" ht="128.25" customHeight="1">
      <c r="A73" s="615">
        <v>56</v>
      </c>
      <c r="B73" s="616" t="s">
        <v>212</v>
      </c>
      <c r="C73" s="617" t="s">
        <v>1135</v>
      </c>
      <c r="D73" s="617" t="s">
        <v>1031</v>
      </c>
      <c r="E73" s="618">
        <v>15523.454</v>
      </c>
      <c r="F73" s="664">
        <v>9428.5470019999993</v>
      </c>
      <c r="G73" s="618">
        <v>9118.7270000000008</v>
      </c>
      <c r="H73" s="222" t="s">
        <v>2523</v>
      </c>
      <c r="I73" s="619" t="s">
        <v>1818</v>
      </c>
      <c r="J73" s="620" t="s">
        <v>2198</v>
      </c>
      <c r="K73" s="572">
        <v>29573.255000000001</v>
      </c>
      <c r="L73" s="572">
        <v>29416.255000000001</v>
      </c>
      <c r="M73" s="235">
        <f>L73-K73</f>
        <v>-157</v>
      </c>
      <c r="N73" s="304">
        <v>0</v>
      </c>
      <c r="O73" s="619" t="s">
        <v>2399</v>
      </c>
      <c r="P73" s="312" t="s">
        <v>2652</v>
      </c>
      <c r="Q73" s="624"/>
      <c r="R73" s="470" t="s">
        <v>1080</v>
      </c>
      <c r="S73" s="619" t="s">
        <v>322</v>
      </c>
      <c r="T73" s="305" t="s">
        <v>1770</v>
      </c>
      <c r="U73" s="625" t="s">
        <v>1618</v>
      </c>
      <c r="V73" s="626"/>
      <c r="W73" s="627" t="s">
        <v>159</v>
      </c>
      <c r="X73" s="628">
        <v>55</v>
      </c>
      <c r="Y73" s="627" t="s">
        <v>159</v>
      </c>
      <c r="Z73" s="629"/>
      <c r="AA73" s="625"/>
      <c r="AB73" s="626"/>
      <c r="AC73" s="627" t="s">
        <v>159</v>
      </c>
      <c r="AD73" s="628"/>
      <c r="AE73" s="627" t="s">
        <v>159</v>
      </c>
      <c r="AF73" s="629"/>
      <c r="AG73" s="625"/>
      <c r="AH73" s="626"/>
      <c r="AI73" s="627" t="s">
        <v>159</v>
      </c>
      <c r="AJ73" s="628"/>
      <c r="AK73" s="627" t="s">
        <v>159</v>
      </c>
      <c r="AL73" s="629"/>
      <c r="AM73" s="630"/>
      <c r="AN73" s="631" t="s">
        <v>1630</v>
      </c>
      <c r="AO73" s="632" t="s">
        <v>147</v>
      </c>
      <c r="AP73" s="632" t="s">
        <v>147</v>
      </c>
      <c r="AQ73" s="634"/>
    </row>
    <row r="74" spans="1:43" ht="71.45" customHeight="1">
      <c r="A74" s="615">
        <v>57</v>
      </c>
      <c r="B74" s="674" t="s">
        <v>945</v>
      </c>
      <c r="C74" s="617" t="s">
        <v>1138</v>
      </c>
      <c r="D74" s="617" t="s">
        <v>100</v>
      </c>
      <c r="E74" s="618">
        <v>5.3979999999999997</v>
      </c>
      <c r="F74" s="664">
        <v>5.3979999999999997</v>
      </c>
      <c r="G74" s="618">
        <v>3.8</v>
      </c>
      <c r="H74" s="222" t="s">
        <v>2523</v>
      </c>
      <c r="I74" s="619" t="s">
        <v>1818</v>
      </c>
      <c r="J74" s="620" t="s">
        <v>2625</v>
      </c>
      <c r="K74" s="572">
        <v>5.4</v>
      </c>
      <c r="L74" s="572">
        <v>5.4</v>
      </c>
      <c r="M74" s="235">
        <f>L74-K74</f>
        <v>0</v>
      </c>
      <c r="N74" s="304">
        <v>0</v>
      </c>
      <c r="O74" s="619" t="s">
        <v>2399</v>
      </c>
      <c r="P74" s="312" t="s">
        <v>2626</v>
      </c>
      <c r="Q74" s="624"/>
      <c r="R74" s="470" t="s">
        <v>760</v>
      </c>
      <c r="S74" s="619" t="s">
        <v>18</v>
      </c>
      <c r="T74" s="305" t="s">
        <v>1139</v>
      </c>
      <c r="U74" s="625" t="s">
        <v>1618</v>
      </c>
      <c r="V74" s="626"/>
      <c r="W74" s="627" t="s">
        <v>159</v>
      </c>
      <c r="X74" s="628">
        <v>56</v>
      </c>
      <c r="Y74" s="627" t="s">
        <v>159</v>
      </c>
      <c r="Z74" s="629"/>
      <c r="AA74" s="625"/>
      <c r="AB74" s="626"/>
      <c r="AC74" s="627" t="s">
        <v>159</v>
      </c>
      <c r="AD74" s="628"/>
      <c r="AE74" s="627" t="s">
        <v>159</v>
      </c>
      <c r="AF74" s="629"/>
      <c r="AG74" s="625"/>
      <c r="AH74" s="626"/>
      <c r="AI74" s="627" t="s">
        <v>159</v>
      </c>
      <c r="AJ74" s="628"/>
      <c r="AK74" s="627" t="s">
        <v>159</v>
      </c>
      <c r="AL74" s="629"/>
      <c r="AM74" s="630"/>
      <c r="AN74" s="631" t="s">
        <v>1630</v>
      </c>
      <c r="AO74" s="632" t="s">
        <v>147</v>
      </c>
      <c r="AP74" s="632"/>
      <c r="AQ74" s="634"/>
    </row>
    <row r="75" spans="1:43" s="311" customFormat="1" ht="340.5" customHeight="1">
      <c r="A75" s="273">
        <v>58</v>
      </c>
      <c r="B75" s="329" t="s">
        <v>1140</v>
      </c>
      <c r="C75" s="325" t="s">
        <v>136</v>
      </c>
      <c r="D75" s="325" t="s">
        <v>100</v>
      </c>
      <c r="E75" s="534">
        <v>102.137</v>
      </c>
      <c r="F75" s="535">
        <v>102.137</v>
      </c>
      <c r="G75" s="534">
        <v>101.53400000000001</v>
      </c>
      <c r="H75" s="222" t="s">
        <v>2523</v>
      </c>
      <c r="I75" s="239" t="s">
        <v>1834</v>
      </c>
      <c r="J75" s="240" t="s">
        <v>2199</v>
      </c>
      <c r="K75" s="292">
        <v>104.19799999999999</v>
      </c>
      <c r="L75" s="328">
        <v>138.874</v>
      </c>
      <c r="M75" s="235">
        <f t="shared" ref="M75:M76" si="5">L75-K75</f>
        <v>34.676000000000002</v>
      </c>
      <c r="N75" s="39">
        <v>0</v>
      </c>
      <c r="O75" s="404" t="s">
        <v>2399</v>
      </c>
      <c r="P75" s="312" t="s">
        <v>2627</v>
      </c>
      <c r="Q75" s="305" t="s">
        <v>2628</v>
      </c>
      <c r="R75" s="234" t="s">
        <v>760</v>
      </c>
      <c r="S75" s="404" t="s">
        <v>18</v>
      </c>
      <c r="T75" s="305" t="s">
        <v>1139</v>
      </c>
      <c r="U75" s="307" t="s">
        <v>1618</v>
      </c>
      <c r="V75" s="301"/>
      <c r="W75" s="293" t="s">
        <v>159</v>
      </c>
      <c r="X75" s="319">
        <v>57</v>
      </c>
      <c r="Y75" s="293" t="s">
        <v>159</v>
      </c>
      <c r="Z75" s="320"/>
      <c r="AA75" s="307"/>
      <c r="AB75" s="301"/>
      <c r="AC75" s="293" t="s">
        <v>159</v>
      </c>
      <c r="AD75" s="319"/>
      <c r="AE75" s="293" t="s">
        <v>159</v>
      </c>
      <c r="AF75" s="320"/>
      <c r="AG75" s="307"/>
      <c r="AH75" s="301"/>
      <c r="AI75" s="293" t="s">
        <v>159</v>
      </c>
      <c r="AJ75" s="319"/>
      <c r="AK75" s="293" t="s">
        <v>159</v>
      </c>
      <c r="AL75" s="320"/>
      <c r="AM75" s="277"/>
      <c r="AN75" s="227" t="s">
        <v>1630</v>
      </c>
      <c r="AO75" s="316" t="s">
        <v>147</v>
      </c>
      <c r="AP75" s="316"/>
      <c r="AQ75" s="278"/>
    </row>
    <row r="76" spans="1:43" ht="140.25" customHeight="1">
      <c r="A76" s="615">
        <v>59</v>
      </c>
      <c r="B76" s="616" t="s">
        <v>1642</v>
      </c>
      <c r="C76" s="617" t="s">
        <v>599</v>
      </c>
      <c r="D76" s="617" t="s">
        <v>1399</v>
      </c>
      <c r="E76" s="618">
        <v>46.241</v>
      </c>
      <c r="F76" s="664">
        <v>46.241</v>
      </c>
      <c r="G76" s="618">
        <v>45.694000000000003</v>
      </c>
      <c r="H76" s="222" t="s">
        <v>2523</v>
      </c>
      <c r="I76" s="619" t="s">
        <v>1818</v>
      </c>
      <c r="J76" s="620" t="s">
        <v>2200</v>
      </c>
      <c r="K76" s="572">
        <v>36.728000000000002</v>
      </c>
      <c r="L76" s="572">
        <v>36.728000000000002</v>
      </c>
      <c r="M76" s="235">
        <f t="shared" si="5"/>
        <v>0</v>
      </c>
      <c r="N76" s="304">
        <v>0</v>
      </c>
      <c r="O76" s="619" t="s">
        <v>2399</v>
      </c>
      <c r="P76" s="312" t="s">
        <v>2629</v>
      </c>
      <c r="Q76" s="624"/>
      <c r="R76" s="659" t="s">
        <v>760</v>
      </c>
      <c r="S76" s="619" t="s">
        <v>18</v>
      </c>
      <c r="T76" s="305" t="s">
        <v>1139</v>
      </c>
      <c r="U76" s="625" t="s">
        <v>1618</v>
      </c>
      <c r="V76" s="626"/>
      <c r="W76" s="627" t="s">
        <v>159</v>
      </c>
      <c r="X76" s="628">
        <v>58</v>
      </c>
      <c r="Y76" s="627" t="s">
        <v>159</v>
      </c>
      <c r="Z76" s="629"/>
      <c r="AA76" s="625"/>
      <c r="AB76" s="626"/>
      <c r="AC76" s="627" t="s">
        <v>159</v>
      </c>
      <c r="AD76" s="628"/>
      <c r="AE76" s="627" t="s">
        <v>159</v>
      </c>
      <c r="AF76" s="629"/>
      <c r="AG76" s="625"/>
      <c r="AH76" s="626"/>
      <c r="AI76" s="627" t="s">
        <v>159</v>
      </c>
      <c r="AJ76" s="628"/>
      <c r="AK76" s="627" t="s">
        <v>159</v>
      </c>
      <c r="AL76" s="629"/>
      <c r="AM76" s="630"/>
      <c r="AN76" s="631" t="s">
        <v>934</v>
      </c>
      <c r="AO76" s="632" t="s">
        <v>147</v>
      </c>
      <c r="AP76" s="632"/>
      <c r="AQ76" s="634"/>
    </row>
    <row r="77" spans="1:43" s="311" customFormat="1" ht="81" customHeight="1">
      <c r="A77" s="273">
        <v>60</v>
      </c>
      <c r="B77" s="312" t="s">
        <v>317</v>
      </c>
      <c r="C77" s="325" t="s">
        <v>277</v>
      </c>
      <c r="D77" s="325" t="s">
        <v>1465</v>
      </c>
      <c r="E77" s="534">
        <v>16.805</v>
      </c>
      <c r="F77" s="535">
        <v>16.805</v>
      </c>
      <c r="G77" s="534">
        <v>16.72</v>
      </c>
      <c r="H77" s="222" t="s">
        <v>2523</v>
      </c>
      <c r="I77" s="239" t="s">
        <v>1828</v>
      </c>
      <c r="J77" s="240" t="s">
        <v>2201</v>
      </c>
      <c r="K77" s="166" t="s">
        <v>159</v>
      </c>
      <c r="L77" s="39">
        <v>0</v>
      </c>
      <c r="M77" s="435" t="s">
        <v>1718</v>
      </c>
      <c r="N77" s="39">
        <v>0</v>
      </c>
      <c r="O77" s="404" t="s">
        <v>2396</v>
      </c>
      <c r="P77" s="312" t="s">
        <v>2630</v>
      </c>
      <c r="Q77" s="305"/>
      <c r="R77" s="406" t="s">
        <v>760</v>
      </c>
      <c r="S77" s="404" t="s">
        <v>18</v>
      </c>
      <c r="T77" s="305" t="s">
        <v>1141</v>
      </c>
      <c r="U77" s="307" t="s">
        <v>1618</v>
      </c>
      <c r="V77" s="301"/>
      <c r="W77" s="293" t="s">
        <v>159</v>
      </c>
      <c r="X77" s="319">
        <v>59</v>
      </c>
      <c r="Y77" s="293" t="s">
        <v>159</v>
      </c>
      <c r="Z77" s="320"/>
      <c r="AA77" s="307"/>
      <c r="AB77" s="301"/>
      <c r="AC77" s="293" t="s">
        <v>159</v>
      </c>
      <c r="AD77" s="319"/>
      <c r="AE77" s="293" t="s">
        <v>159</v>
      </c>
      <c r="AF77" s="320"/>
      <c r="AG77" s="307"/>
      <c r="AH77" s="301"/>
      <c r="AI77" s="293" t="s">
        <v>159</v>
      </c>
      <c r="AJ77" s="319"/>
      <c r="AK77" s="293" t="s">
        <v>159</v>
      </c>
      <c r="AL77" s="320"/>
      <c r="AM77" s="277"/>
      <c r="AN77" s="227" t="s">
        <v>1435</v>
      </c>
      <c r="AO77" s="316" t="s">
        <v>147</v>
      </c>
      <c r="AP77" s="316"/>
      <c r="AQ77" s="278"/>
    </row>
    <row r="78" spans="1:43" s="311" customFormat="1" ht="259.5" customHeight="1">
      <c r="A78" s="273">
        <v>61</v>
      </c>
      <c r="B78" s="326" t="s">
        <v>647</v>
      </c>
      <c r="C78" s="325" t="s">
        <v>1465</v>
      </c>
      <c r="D78" s="325" t="s">
        <v>1399</v>
      </c>
      <c r="E78" s="534">
        <v>39.722999999999999</v>
      </c>
      <c r="F78" s="535">
        <v>39.722999999999999</v>
      </c>
      <c r="G78" s="534">
        <v>39.71</v>
      </c>
      <c r="H78" s="238" t="s">
        <v>2218</v>
      </c>
      <c r="I78" s="239" t="s">
        <v>1818</v>
      </c>
      <c r="J78" s="240" t="s">
        <v>2219</v>
      </c>
      <c r="K78" s="292">
        <v>30.488</v>
      </c>
      <c r="L78" s="328">
        <v>30.488</v>
      </c>
      <c r="M78" s="235">
        <f t="shared" ref="M78" si="6">L78-K78</f>
        <v>0</v>
      </c>
      <c r="N78" s="39">
        <v>0</v>
      </c>
      <c r="O78" s="404" t="s">
        <v>2399</v>
      </c>
      <c r="P78" s="312" t="s">
        <v>2631</v>
      </c>
      <c r="Q78" s="305"/>
      <c r="R78" s="406" t="s">
        <v>760</v>
      </c>
      <c r="S78" s="406" t="s">
        <v>18</v>
      </c>
      <c r="T78" s="305" t="s">
        <v>1139</v>
      </c>
      <c r="U78" s="307" t="s">
        <v>1618</v>
      </c>
      <c r="V78" s="301" t="s">
        <v>463</v>
      </c>
      <c r="W78" s="293" t="s">
        <v>159</v>
      </c>
      <c r="X78" s="319">
        <v>6</v>
      </c>
      <c r="Y78" s="293" t="s">
        <v>159</v>
      </c>
      <c r="Z78" s="320"/>
      <c r="AA78" s="307"/>
      <c r="AB78" s="301"/>
      <c r="AC78" s="293" t="s">
        <v>159</v>
      </c>
      <c r="AD78" s="319"/>
      <c r="AE78" s="293" t="s">
        <v>159</v>
      </c>
      <c r="AF78" s="320"/>
      <c r="AG78" s="307"/>
      <c r="AH78" s="301"/>
      <c r="AI78" s="293" t="s">
        <v>159</v>
      </c>
      <c r="AJ78" s="319"/>
      <c r="AK78" s="293" t="s">
        <v>159</v>
      </c>
      <c r="AL78" s="320"/>
      <c r="AM78" s="277"/>
      <c r="AN78" s="227" t="s">
        <v>1372</v>
      </c>
      <c r="AO78" s="316" t="s">
        <v>147</v>
      </c>
      <c r="AP78" s="316"/>
      <c r="AQ78" s="278"/>
    </row>
    <row r="79" spans="1:43" s="657" customFormat="1" ht="25.5" customHeight="1">
      <c r="A79" s="638"/>
      <c r="B79" s="640" t="s">
        <v>62</v>
      </c>
      <c r="C79" s="668"/>
      <c r="D79" s="668"/>
      <c r="E79" s="643"/>
      <c r="F79" s="642"/>
      <c r="G79" s="643"/>
      <c r="H79" s="422"/>
      <c r="I79" s="644"/>
      <c r="J79" s="645"/>
      <c r="K79" s="643"/>
      <c r="L79" s="34"/>
      <c r="M79" s="41"/>
      <c r="N79" s="646"/>
      <c r="O79" s="644"/>
      <c r="P79" s="44"/>
      <c r="Q79" s="647"/>
      <c r="R79" s="648"/>
      <c r="S79" s="644"/>
      <c r="T79" s="873"/>
      <c r="U79" s="649"/>
      <c r="V79" s="650"/>
      <c r="W79" s="651"/>
      <c r="X79" s="652"/>
      <c r="Y79" s="651"/>
      <c r="Z79" s="653"/>
      <c r="AA79" s="649"/>
      <c r="AB79" s="650"/>
      <c r="AC79" s="651"/>
      <c r="AD79" s="652"/>
      <c r="AE79" s="651"/>
      <c r="AF79" s="653"/>
      <c r="AG79" s="649"/>
      <c r="AH79" s="650"/>
      <c r="AI79" s="651"/>
      <c r="AJ79" s="652"/>
      <c r="AK79" s="651"/>
      <c r="AL79" s="653"/>
      <c r="AM79" s="654"/>
      <c r="AN79" s="648"/>
      <c r="AO79" s="655"/>
      <c r="AP79" s="655"/>
      <c r="AQ79" s="656"/>
    </row>
    <row r="80" spans="1:43" ht="195.75" customHeight="1">
      <c r="A80" s="615">
        <v>62</v>
      </c>
      <c r="B80" s="622" t="s">
        <v>785</v>
      </c>
      <c r="C80" s="617" t="s">
        <v>1143</v>
      </c>
      <c r="D80" s="617" t="s">
        <v>100</v>
      </c>
      <c r="E80" s="618">
        <v>34.545000000000002</v>
      </c>
      <c r="F80" s="664">
        <v>26.547999999999998</v>
      </c>
      <c r="G80" s="618">
        <v>25.292000000000002</v>
      </c>
      <c r="H80" s="222" t="s">
        <v>2523</v>
      </c>
      <c r="I80" s="621" t="s">
        <v>1818</v>
      </c>
      <c r="J80" s="622" t="s">
        <v>2389</v>
      </c>
      <c r="K80" s="618">
        <v>34.713999999999999</v>
      </c>
      <c r="L80" s="618">
        <v>82.713999999999999</v>
      </c>
      <c r="M80" s="468">
        <f>L80-K80</f>
        <v>48</v>
      </c>
      <c r="N80" s="304">
        <v>0</v>
      </c>
      <c r="O80" s="675" t="s">
        <v>2399</v>
      </c>
      <c r="P80" s="467" t="s">
        <v>3070</v>
      </c>
      <c r="Q80" s="677" t="s">
        <v>3092</v>
      </c>
      <c r="R80" s="621" t="s">
        <v>737</v>
      </c>
      <c r="S80" s="621" t="s">
        <v>18</v>
      </c>
      <c r="T80" s="364" t="s">
        <v>1738</v>
      </c>
      <c r="U80" s="678" t="s">
        <v>1618</v>
      </c>
      <c r="V80" s="679"/>
      <c r="W80" s="680" t="s">
        <v>159</v>
      </c>
      <c r="X80" s="681">
        <v>60</v>
      </c>
      <c r="Y80" s="680" t="s">
        <v>159</v>
      </c>
      <c r="Z80" s="682"/>
      <c r="AA80" s="678"/>
      <c r="AB80" s="679"/>
      <c r="AC80" s="680" t="s">
        <v>159</v>
      </c>
      <c r="AD80" s="681"/>
      <c r="AE80" s="680" t="s">
        <v>159</v>
      </c>
      <c r="AF80" s="682"/>
      <c r="AG80" s="678"/>
      <c r="AH80" s="679"/>
      <c r="AI80" s="680" t="s">
        <v>159</v>
      </c>
      <c r="AJ80" s="681"/>
      <c r="AK80" s="680" t="s">
        <v>159</v>
      </c>
      <c r="AL80" s="682"/>
      <c r="AM80" s="683"/>
      <c r="AN80" s="684" t="s">
        <v>1630</v>
      </c>
      <c r="AO80" s="685" t="s">
        <v>147</v>
      </c>
      <c r="AP80" s="685"/>
      <c r="AQ80" s="685"/>
    </row>
    <row r="81" spans="1:43" s="311" customFormat="1" ht="123.75" customHeight="1">
      <c r="A81" s="273">
        <v>63</v>
      </c>
      <c r="B81" s="325" t="s">
        <v>1145</v>
      </c>
      <c r="C81" s="325" t="s">
        <v>136</v>
      </c>
      <c r="D81" s="325" t="s">
        <v>1031</v>
      </c>
      <c r="E81" s="534">
        <v>6.2839999999999998</v>
      </c>
      <c r="F81" s="535">
        <v>7.1999999999999995E-2</v>
      </c>
      <c r="G81" s="534">
        <v>7.1999999999999995E-2</v>
      </c>
      <c r="H81" s="222" t="s">
        <v>2523</v>
      </c>
      <c r="I81" s="239" t="s">
        <v>1834</v>
      </c>
      <c r="J81" s="240" t="s">
        <v>2390</v>
      </c>
      <c r="K81" s="125">
        <v>4.907</v>
      </c>
      <c r="L81" s="536">
        <v>4.907</v>
      </c>
      <c r="M81" s="235">
        <f t="shared" ref="M81:M84" si="7">L81-K81</f>
        <v>0</v>
      </c>
      <c r="N81" s="39">
        <v>0</v>
      </c>
      <c r="O81" s="401" t="s">
        <v>2399</v>
      </c>
      <c r="P81" s="467" t="s">
        <v>3071</v>
      </c>
      <c r="Q81" s="305"/>
      <c r="R81" s="404" t="s">
        <v>763</v>
      </c>
      <c r="S81" s="404" t="s">
        <v>18</v>
      </c>
      <c r="T81" s="305" t="s">
        <v>1738</v>
      </c>
      <c r="U81" s="307" t="s">
        <v>1618</v>
      </c>
      <c r="V81" s="301"/>
      <c r="W81" s="293" t="s">
        <v>159</v>
      </c>
      <c r="X81" s="319">
        <v>61</v>
      </c>
      <c r="Y81" s="293" t="s">
        <v>159</v>
      </c>
      <c r="Z81" s="320"/>
      <c r="AA81" s="307"/>
      <c r="AB81" s="301"/>
      <c r="AC81" s="293" t="s">
        <v>159</v>
      </c>
      <c r="AD81" s="319"/>
      <c r="AE81" s="293" t="s">
        <v>159</v>
      </c>
      <c r="AF81" s="320"/>
      <c r="AG81" s="307"/>
      <c r="AH81" s="301"/>
      <c r="AI81" s="293" t="s">
        <v>159</v>
      </c>
      <c r="AJ81" s="319"/>
      <c r="AK81" s="293" t="s">
        <v>159</v>
      </c>
      <c r="AL81" s="320"/>
      <c r="AM81" s="277"/>
      <c r="AN81" s="227" t="s">
        <v>1435</v>
      </c>
      <c r="AO81" s="316" t="s">
        <v>147</v>
      </c>
      <c r="AP81" s="316"/>
      <c r="AQ81" s="278"/>
    </row>
    <row r="82" spans="1:43" s="311" customFormat="1" ht="102.75" customHeight="1">
      <c r="A82" s="273">
        <v>64</v>
      </c>
      <c r="B82" s="326" t="s">
        <v>1146</v>
      </c>
      <c r="C82" s="325" t="s">
        <v>1147</v>
      </c>
      <c r="D82" s="325" t="s">
        <v>1031</v>
      </c>
      <c r="E82" s="534">
        <v>8.5079999999999991</v>
      </c>
      <c r="F82" s="535">
        <v>8.5079999999999991</v>
      </c>
      <c r="G82" s="534">
        <v>6.4969999999999999</v>
      </c>
      <c r="H82" s="222" t="s">
        <v>2523</v>
      </c>
      <c r="I82" s="239" t="s">
        <v>1818</v>
      </c>
      <c r="J82" s="240" t="s">
        <v>1880</v>
      </c>
      <c r="K82" s="328">
        <v>7.8029999999999999</v>
      </c>
      <c r="L82" s="328">
        <v>7.7859999999999996</v>
      </c>
      <c r="M82" s="235">
        <f t="shared" si="7"/>
        <v>-1.7000000000000348E-2</v>
      </c>
      <c r="N82" s="39">
        <v>0</v>
      </c>
      <c r="O82" s="404" t="s">
        <v>2399</v>
      </c>
      <c r="P82" s="312" t="s">
        <v>2909</v>
      </c>
      <c r="Q82" s="305"/>
      <c r="R82" s="404" t="s">
        <v>737</v>
      </c>
      <c r="S82" s="404" t="s">
        <v>18</v>
      </c>
      <c r="T82" s="305" t="s">
        <v>1148</v>
      </c>
      <c r="U82" s="307" t="s">
        <v>1618</v>
      </c>
      <c r="V82" s="301"/>
      <c r="W82" s="293" t="s">
        <v>159</v>
      </c>
      <c r="X82" s="319">
        <v>62</v>
      </c>
      <c r="Y82" s="293" t="s">
        <v>159</v>
      </c>
      <c r="Z82" s="320"/>
      <c r="AA82" s="307"/>
      <c r="AB82" s="301"/>
      <c r="AC82" s="293" t="s">
        <v>159</v>
      </c>
      <c r="AD82" s="319"/>
      <c r="AE82" s="293" t="s">
        <v>159</v>
      </c>
      <c r="AF82" s="320"/>
      <c r="AG82" s="307"/>
      <c r="AH82" s="301"/>
      <c r="AI82" s="293" t="s">
        <v>159</v>
      </c>
      <c r="AJ82" s="319"/>
      <c r="AK82" s="293" t="s">
        <v>159</v>
      </c>
      <c r="AL82" s="320"/>
      <c r="AM82" s="277"/>
      <c r="AN82" s="227" t="s">
        <v>1630</v>
      </c>
      <c r="AO82" s="316" t="s">
        <v>147</v>
      </c>
      <c r="AP82" s="316"/>
      <c r="AQ82" s="278"/>
    </row>
    <row r="83" spans="1:43" ht="249" customHeight="1">
      <c r="A83" s="615">
        <v>65</v>
      </c>
      <c r="B83" s="622" t="s">
        <v>1653</v>
      </c>
      <c r="C83" s="617" t="s">
        <v>204</v>
      </c>
      <c r="D83" s="617" t="s">
        <v>1031</v>
      </c>
      <c r="E83" s="618">
        <v>137.19</v>
      </c>
      <c r="F83" s="664">
        <v>37.295999999999999</v>
      </c>
      <c r="G83" s="618">
        <v>29.351621000000002</v>
      </c>
      <c r="H83" s="222" t="s">
        <v>2523</v>
      </c>
      <c r="I83" s="619" t="s">
        <v>1818</v>
      </c>
      <c r="J83" s="620" t="s">
        <v>1881</v>
      </c>
      <c r="K83" s="572">
        <v>31.332999999999998</v>
      </c>
      <c r="L83" s="572">
        <v>209.61500000000001</v>
      </c>
      <c r="M83" s="235">
        <f t="shared" si="7"/>
        <v>178.28200000000001</v>
      </c>
      <c r="N83" s="304">
        <v>0</v>
      </c>
      <c r="O83" s="619" t="s">
        <v>1816</v>
      </c>
      <c r="P83" s="312" t="s">
        <v>2910</v>
      </c>
      <c r="Q83" s="686" t="s">
        <v>1791</v>
      </c>
      <c r="R83" s="619" t="s">
        <v>737</v>
      </c>
      <c r="S83" s="619" t="s">
        <v>18</v>
      </c>
      <c r="T83" s="305" t="s">
        <v>1148</v>
      </c>
      <c r="U83" s="625" t="s">
        <v>1618</v>
      </c>
      <c r="V83" s="626"/>
      <c r="W83" s="627" t="s">
        <v>159</v>
      </c>
      <c r="X83" s="628">
        <v>63</v>
      </c>
      <c r="Y83" s="627" t="s">
        <v>159</v>
      </c>
      <c r="Z83" s="629"/>
      <c r="AA83" s="625"/>
      <c r="AB83" s="626"/>
      <c r="AC83" s="627" t="s">
        <v>159</v>
      </c>
      <c r="AD83" s="628"/>
      <c r="AE83" s="627" t="s">
        <v>159</v>
      </c>
      <c r="AF83" s="629"/>
      <c r="AG83" s="625"/>
      <c r="AH83" s="626"/>
      <c r="AI83" s="627" t="s">
        <v>159</v>
      </c>
      <c r="AJ83" s="628"/>
      <c r="AK83" s="627" t="s">
        <v>159</v>
      </c>
      <c r="AL83" s="629"/>
      <c r="AM83" s="630"/>
      <c r="AN83" s="631" t="s">
        <v>1435</v>
      </c>
      <c r="AO83" s="632"/>
      <c r="AP83" s="632" t="s">
        <v>147</v>
      </c>
      <c r="AQ83" s="634"/>
    </row>
    <row r="84" spans="1:43" s="311" customFormat="1" ht="111" customHeight="1">
      <c r="A84" s="273">
        <v>66</v>
      </c>
      <c r="B84" s="312" t="s">
        <v>221</v>
      </c>
      <c r="C84" s="325" t="s">
        <v>277</v>
      </c>
      <c r="D84" s="325" t="s">
        <v>1621</v>
      </c>
      <c r="E84" s="534">
        <v>6.7649999999999997</v>
      </c>
      <c r="F84" s="535">
        <v>6.7649999999999997</v>
      </c>
      <c r="G84" s="534">
        <v>6.601</v>
      </c>
      <c r="H84" s="222" t="s">
        <v>2375</v>
      </c>
      <c r="I84" s="239" t="s">
        <v>1828</v>
      </c>
      <c r="J84" s="240" t="s">
        <v>2376</v>
      </c>
      <c r="K84" s="125">
        <v>17.026</v>
      </c>
      <c r="L84" s="534">
        <v>5.0990000000000002</v>
      </c>
      <c r="M84" s="235">
        <f t="shared" si="7"/>
        <v>-11.927</v>
      </c>
      <c r="N84" s="39">
        <v>0</v>
      </c>
      <c r="O84" s="165" t="s">
        <v>2399</v>
      </c>
      <c r="P84" s="139" t="s">
        <v>3072</v>
      </c>
      <c r="Q84" s="437"/>
      <c r="R84" s="404" t="s">
        <v>737</v>
      </c>
      <c r="S84" s="404" t="s">
        <v>18</v>
      </c>
      <c r="T84" s="305" t="s">
        <v>389</v>
      </c>
      <c r="U84" s="307" t="s">
        <v>1618</v>
      </c>
      <c r="V84" s="301"/>
      <c r="W84" s="293" t="s">
        <v>159</v>
      </c>
      <c r="X84" s="319">
        <v>64</v>
      </c>
      <c r="Y84" s="293" t="s">
        <v>159</v>
      </c>
      <c r="Z84" s="320"/>
      <c r="AA84" s="307"/>
      <c r="AB84" s="301"/>
      <c r="AC84" s="293" t="s">
        <v>159</v>
      </c>
      <c r="AD84" s="319"/>
      <c r="AE84" s="293" t="s">
        <v>159</v>
      </c>
      <c r="AF84" s="320"/>
      <c r="AG84" s="307"/>
      <c r="AH84" s="301"/>
      <c r="AI84" s="293" t="s">
        <v>159</v>
      </c>
      <c r="AJ84" s="319"/>
      <c r="AK84" s="293" t="s">
        <v>159</v>
      </c>
      <c r="AL84" s="320"/>
      <c r="AM84" s="277"/>
      <c r="AN84" s="227" t="s">
        <v>1623</v>
      </c>
      <c r="AO84" s="316" t="s">
        <v>147</v>
      </c>
      <c r="AP84" s="316"/>
      <c r="AQ84" s="278"/>
    </row>
    <row r="85" spans="1:43" s="311" customFormat="1" ht="102.75" customHeight="1">
      <c r="A85" s="273">
        <v>67</v>
      </c>
      <c r="B85" s="326" t="s">
        <v>1149</v>
      </c>
      <c r="C85" s="325" t="s">
        <v>961</v>
      </c>
      <c r="D85" s="325" t="s">
        <v>1399</v>
      </c>
      <c r="E85" s="534">
        <v>40.137</v>
      </c>
      <c r="F85" s="535">
        <v>40.137</v>
      </c>
      <c r="G85" s="534">
        <v>40.095999999999997</v>
      </c>
      <c r="H85" s="222" t="s">
        <v>2523</v>
      </c>
      <c r="I85" s="239" t="s">
        <v>1818</v>
      </c>
      <c r="J85" s="240" t="s">
        <v>2235</v>
      </c>
      <c r="K85" s="292">
        <v>23.608000000000001</v>
      </c>
      <c r="L85" s="328">
        <v>10.685</v>
      </c>
      <c r="M85" s="235">
        <v>-12.923</v>
      </c>
      <c r="N85" s="39">
        <v>0</v>
      </c>
      <c r="O85" s="405" t="s">
        <v>1816</v>
      </c>
      <c r="P85" s="485" t="s">
        <v>2464</v>
      </c>
      <c r="Q85" s="437"/>
      <c r="R85" s="404" t="s">
        <v>145</v>
      </c>
      <c r="S85" s="404" t="s">
        <v>18</v>
      </c>
      <c r="T85" s="305" t="s">
        <v>1150</v>
      </c>
      <c r="U85" s="307" t="s">
        <v>1618</v>
      </c>
      <c r="V85" s="301"/>
      <c r="W85" s="293" t="s">
        <v>159</v>
      </c>
      <c r="X85" s="319">
        <v>65</v>
      </c>
      <c r="Y85" s="293" t="s">
        <v>159</v>
      </c>
      <c r="Z85" s="320"/>
      <c r="AA85" s="307"/>
      <c r="AB85" s="301"/>
      <c r="AC85" s="293" t="s">
        <v>159</v>
      </c>
      <c r="AD85" s="319"/>
      <c r="AE85" s="293" t="s">
        <v>159</v>
      </c>
      <c r="AF85" s="320"/>
      <c r="AG85" s="307"/>
      <c r="AH85" s="301"/>
      <c r="AI85" s="293" t="s">
        <v>159</v>
      </c>
      <c r="AJ85" s="319"/>
      <c r="AK85" s="293" t="s">
        <v>159</v>
      </c>
      <c r="AL85" s="320"/>
      <c r="AM85" s="277"/>
      <c r="AN85" s="227" t="s">
        <v>934</v>
      </c>
      <c r="AO85" s="316" t="s">
        <v>147</v>
      </c>
      <c r="AP85" s="316"/>
      <c r="AQ85" s="278"/>
    </row>
    <row r="86" spans="1:43" s="311" customFormat="1" ht="71.45" customHeight="1">
      <c r="A86" s="273">
        <v>68</v>
      </c>
      <c r="B86" s="326" t="s">
        <v>1048</v>
      </c>
      <c r="C86" s="325" t="s">
        <v>277</v>
      </c>
      <c r="D86" s="325" t="s">
        <v>1621</v>
      </c>
      <c r="E86" s="534">
        <v>11.102</v>
      </c>
      <c r="F86" s="535">
        <v>11.102</v>
      </c>
      <c r="G86" s="534">
        <v>11</v>
      </c>
      <c r="H86" s="238" t="s">
        <v>2220</v>
      </c>
      <c r="I86" s="239" t="s">
        <v>1818</v>
      </c>
      <c r="J86" s="240" t="s">
        <v>2221</v>
      </c>
      <c r="K86" s="292">
        <v>8.08</v>
      </c>
      <c r="L86" s="39">
        <v>0</v>
      </c>
      <c r="M86" s="235">
        <f t="shared" ref="M86" si="8">L86-K86</f>
        <v>-8.08</v>
      </c>
      <c r="N86" s="39">
        <v>0</v>
      </c>
      <c r="O86" s="404" t="s">
        <v>2396</v>
      </c>
      <c r="P86" s="312" t="s">
        <v>2632</v>
      </c>
      <c r="Q86" s="305"/>
      <c r="R86" s="236" t="s">
        <v>760</v>
      </c>
      <c r="S86" s="404" t="s">
        <v>18</v>
      </c>
      <c r="T86" s="305" t="s">
        <v>1152</v>
      </c>
      <c r="U86" s="307" t="s">
        <v>1618</v>
      </c>
      <c r="V86" s="301"/>
      <c r="W86" s="293" t="s">
        <v>159</v>
      </c>
      <c r="X86" s="319">
        <v>66</v>
      </c>
      <c r="Y86" s="293" t="s">
        <v>159</v>
      </c>
      <c r="Z86" s="320"/>
      <c r="AA86" s="307"/>
      <c r="AB86" s="301"/>
      <c r="AC86" s="293" t="s">
        <v>159</v>
      </c>
      <c r="AD86" s="319"/>
      <c r="AE86" s="293" t="s">
        <v>159</v>
      </c>
      <c r="AF86" s="320"/>
      <c r="AG86" s="307"/>
      <c r="AH86" s="301"/>
      <c r="AI86" s="293" t="s">
        <v>159</v>
      </c>
      <c r="AJ86" s="319"/>
      <c r="AK86" s="293" t="s">
        <v>159</v>
      </c>
      <c r="AL86" s="320"/>
      <c r="AM86" s="277"/>
      <c r="AN86" s="227" t="s">
        <v>1623</v>
      </c>
      <c r="AO86" s="316" t="s">
        <v>147</v>
      </c>
      <c r="AP86" s="316"/>
      <c r="AQ86" s="278"/>
    </row>
    <row r="87" spans="1:43" s="311" customFormat="1" ht="71.45" customHeight="1">
      <c r="A87" s="273">
        <v>69</v>
      </c>
      <c r="B87" s="326" t="s">
        <v>1154</v>
      </c>
      <c r="C87" s="325" t="s">
        <v>93</v>
      </c>
      <c r="D87" s="325" t="s">
        <v>1641</v>
      </c>
      <c r="E87" s="534">
        <v>57.231000000000002</v>
      </c>
      <c r="F87" s="534">
        <v>57</v>
      </c>
      <c r="G87" s="534">
        <v>57</v>
      </c>
      <c r="H87" s="222" t="s">
        <v>2523</v>
      </c>
      <c r="I87" s="239" t="s">
        <v>1818</v>
      </c>
      <c r="J87" s="240" t="s">
        <v>1849</v>
      </c>
      <c r="K87" s="292">
        <v>60.530999999999999</v>
      </c>
      <c r="L87" s="328">
        <v>59.831000000000003</v>
      </c>
      <c r="M87" s="304">
        <v>-0.69999999999999574</v>
      </c>
      <c r="N87" s="39">
        <v>0</v>
      </c>
      <c r="O87" s="404" t="s">
        <v>2440</v>
      </c>
      <c r="P87" s="312" t="s">
        <v>2602</v>
      </c>
      <c r="Q87" s="274"/>
      <c r="R87" s="404" t="s">
        <v>859</v>
      </c>
      <c r="S87" s="404" t="s">
        <v>484</v>
      </c>
      <c r="T87" s="274" t="s">
        <v>1155</v>
      </c>
      <c r="U87" s="307" t="s">
        <v>1618</v>
      </c>
      <c r="V87" s="301"/>
      <c r="W87" s="293" t="s">
        <v>159</v>
      </c>
      <c r="X87" s="319">
        <v>67</v>
      </c>
      <c r="Y87" s="293" t="s">
        <v>159</v>
      </c>
      <c r="Z87" s="320"/>
      <c r="AA87" s="307"/>
      <c r="AB87" s="301"/>
      <c r="AC87" s="293" t="s">
        <v>159</v>
      </c>
      <c r="AD87" s="319"/>
      <c r="AE87" s="293" t="s">
        <v>159</v>
      </c>
      <c r="AF87" s="320"/>
      <c r="AG87" s="307"/>
      <c r="AH87" s="301"/>
      <c r="AI87" s="293" t="s">
        <v>159</v>
      </c>
      <c r="AJ87" s="319"/>
      <c r="AK87" s="293" t="s">
        <v>159</v>
      </c>
      <c r="AL87" s="320"/>
      <c r="AM87" s="277"/>
      <c r="AN87" s="227" t="s">
        <v>934</v>
      </c>
      <c r="AO87" s="316" t="s">
        <v>147</v>
      </c>
      <c r="AP87" s="316"/>
      <c r="AQ87" s="278"/>
    </row>
    <row r="88" spans="1:43" ht="89.25" customHeight="1">
      <c r="A88" s="615">
        <v>70</v>
      </c>
      <c r="B88" s="616" t="s">
        <v>1058</v>
      </c>
      <c r="C88" s="617" t="s">
        <v>884</v>
      </c>
      <c r="D88" s="617" t="s">
        <v>1644</v>
      </c>
      <c r="E88" s="618">
        <v>9982.8019999999997</v>
      </c>
      <c r="F88" s="618">
        <v>11175.625995</v>
      </c>
      <c r="G88" s="618">
        <v>7632.3048040000003</v>
      </c>
      <c r="H88" s="222" t="s">
        <v>2523</v>
      </c>
      <c r="I88" s="619" t="s">
        <v>1818</v>
      </c>
      <c r="J88" s="620" t="s">
        <v>1850</v>
      </c>
      <c r="K88" s="572">
        <v>9069.6219999999994</v>
      </c>
      <c r="L88" s="572">
        <v>10070.161</v>
      </c>
      <c r="M88" s="304">
        <v>1000.5390000000007</v>
      </c>
      <c r="N88" s="304">
        <v>0</v>
      </c>
      <c r="O88" s="619" t="s">
        <v>2440</v>
      </c>
      <c r="P88" s="312" t="s">
        <v>2603</v>
      </c>
      <c r="Q88" s="635" t="s">
        <v>2604</v>
      </c>
      <c r="R88" s="619" t="s">
        <v>859</v>
      </c>
      <c r="S88" s="619" t="s">
        <v>484</v>
      </c>
      <c r="T88" s="274" t="s">
        <v>1155</v>
      </c>
      <c r="U88" s="625" t="s">
        <v>1618</v>
      </c>
      <c r="V88" s="626"/>
      <c r="W88" s="627" t="s">
        <v>159</v>
      </c>
      <c r="X88" s="628">
        <v>68</v>
      </c>
      <c r="Y88" s="627" t="s">
        <v>159</v>
      </c>
      <c r="Z88" s="629"/>
      <c r="AA88" s="625"/>
      <c r="AB88" s="626"/>
      <c r="AC88" s="627" t="s">
        <v>159</v>
      </c>
      <c r="AD88" s="628"/>
      <c r="AE88" s="627" t="s">
        <v>159</v>
      </c>
      <c r="AF88" s="629"/>
      <c r="AG88" s="625"/>
      <c r="AH88" s="626"/>
      <c r="AI88" s="627" t="s">
        <v>159</v>
      </c>
      <c r="AJ88" s="628"/>
      <c r="AK88" s="627" t="s">
        <v>159</v>
      </c>
      <c r="AL88" s="629"/>
      <c r="AM88" s="630"/>
      <c r="AN88" s="631" t="s">
        <v>1630</v>
      </c>
      <c r="AO88" s="632"/>
      <c r="AP88" s="632" t="s">
        <v>147</v>
      </c>
      <c r="AQ88" s="634"/>
    </row>
    <row r="89" spans="1:43" s="311" customFormat="1" ht="71.45" customHeight="1">
      <c r="A89" s="273">
        <v>71</v>
      </c>
      <c r="B89" s="312" t="s">
        <v>398</v>
      </c>
      <c r="C89" s="325" t="s">
        <v>1156</v>
      </c>
      <c r="D89" s="325" t="s">
        <v>1031</v>
      </c>
      <c r="E89" s="534">
        <v>13.760999999999999</v>
      </c>
      <c r="F89" s="534">
        <v>13.760999999999999</v>
      </c>
      <c r="G89" s="558">
        <v>13.236000000000001</v>
      </c>
      <c r="H89" s="222" t="s">
        <v>2523</v>
      </c>
      <c r="I89" s="36" t="s">
        <v>1818</v>
      </c>
      <c r="J89" s="38" t="s">
        <v>1957</v>
      </c>
      <c r="K89" s="328">
        <v>29.565000000000001</v>
      </c>
      <c r="L89" s="328">
        <v>49.298999999999999</v>
      </c>
      <c r="M89" s="235">
        <f>L89-K89</f>
        <v>19.733999999999998</v>
      </c>
      <c r="N89" s="39">
        <v>0</v>
      </c>
      <c r="O89" s="404" t="s">
        <v>2399</v>
      </c>
      <c r="P89" s="312" t="s">
        <v>2732</v>
      </c>
      <c r="Q89" s="305"/>
      <c r="R89" s="404" t="s">
        <v>955</v>
      </c>
      <c r="S89" s="404" t="s">
        <v>18</v>
      </c>
      <c r="T89" s="305" t="s">
        <v>689</v>
      </c>
      <c r="U89" s="307" t="s">
        <v>1618</v>
      </c>
      <c r="V89" s="301"/>
      <c r="W89" s="293" t="s">
        <v>159</v>
      </c>
      <c r="X89" s="319">
        <v>69</v>
      </c>
      <c r="Y89" s="293" t="s">
        <v>159</v>
      </c>
      <c r="Z89" s="320"/>
      <c r="AA89" s="307"/>
      <c r="AB89" s="301"/>
      <c r="AC89" s="293" t="s">
        <v>159</v>
      </c>
      <c r="AD89" s="319"/>
      <c r="AE89" s="293" t="s">
        <v>159</v>
      </c>
      <c r="AF89" s="320"/>
      <c r="AG89" s="307"/>
      <c r="AH89" s="301"/>
      <c r="AI89" s="293" t="s">
        <v>159</v>
      </c>
      <c r="AJ89" s="319"/>
      <c r="AK89" s="293" t="s">
        <v>159</v>
      </c>
      <c r="AL89" s="320"/>
      <c r="AM89" s="277"/>
      <c r="AN89" s="227" t="s">
        <v>934</v>
      </c>
      <c r="AO89" s="316" t="s">
        <v>147</v>
      </c>
      <c r="AP89" s="316"/>
      <c r="AQ89" s="278"/>
    </row>
    <row r="90" spans="1:43" s="356" customFormat="1" ht="71.45" customHeight="1">
      <c r="A90" s="273">
        <v>72</v>
      </c>
      <c r="B90" s="312" t="s">
        <v>57</v>
      </c>
      <c r="C90" s="325" t="s">
        <v>757</v>
      </c>
      <c r="D90" s="325" t="s">
        <v>1031</v>
      </c>
      <c r="E90" s="534">
        <v>74.088999999999999</v>
      </c>
      <c r="F90" s="534">
        <v>74.088999999999999</v>
      </c>
      <c r="G90" s="558">
        <v>71.902000000000001</v>
      </c>
      <c r="H90" s="222" t="s">
        <v>2523</v>
      </c>
      <c r="I90" s="36" t="s">
        <v>1818</v>
      </c>
      <c r="J90" s="38" t="s">
        <v>1957</v>
      </c>
      <c r="K90" s="328">
        <v>11.968999999999999</v>
      </c>
      <c r="L90" s="328">
        <v>18.260000000000002</v>
      </c>
      <c r="M90" s="235">
        <f>L90-K90</f>
        <v>6.2910000000000021</v>
      </c>
      <c r="N90" s="39">
        <v>0</v>
      </c>
      <c r="O90" s="404" t="s">
        <v>2399</v>
      </c>
      <c r="P90" s="312" t="s">
        <v>2732</v>
      </c>
      <c r="Q90" s="305"/>
      <c r="R90" s="404" t="s">
        <v>955</v>
      </c>
      <c r="S90" s="404" t="s">
        <v>18</v>
      </c>
      <c r="T90" s="305" t="s">
        <v>1159</v>
      </c>
      <c r="U90" s="307" t="s">
        <v>1618</v>
      </c>
      <c r="V90" s="301"/>
      <c r="W90" s="293" t="s">
        <v>159</v>
      </c>
      <c r="X90" s="319">
        <v>70</v>
      </c>
      <c r="Y90" s="293" t="s">
        <v>159</v>
      </c>
      <c r="Z90" s="320"/>
      <c r="AA90" s="307"/>
      <c r="AB90" s="301"/>
      <c r="AC90" s="293" t="s">
        <v>159</v>
      </c>
      <c r="AD90" s="319"/>
      <c r="AE90" s="293" t="s">
        <v>159</v>
      </c>
      <c r="AF90" s="320"/>
      <c r="AG90" s="307"/>
      <c r="AH90" s="301"/>
      <c r="AI90" s="293" t="s">
        <v>159</v>
      </c>
      <c r="AJ90" s="319"/>
      <c r="AK90" s="293" t="s">
        <v>159</v>
      </c>
      <c r="AL90" s="320"/>
      <c r="AM90" s="277"/>
      <c r="AN90" s="227" t="s">
        <v>1435</v>
      </c>
      <c r="AO90" s="316" t="s">
        <v>147</v>
      </c>
      <c r="AP90" s="316"/>
      <c r="AQ90" s="278"/>
    </row>
    <row r="91" spans="1:43" s="657" customFormat="1" ht="25.5" customHeight="1">
      <c r="A91" s="638"/>
      <c r="B91" s="640" t="s">
        <v>200</v>
      </c>
      <c r="C91" s="668"/>
      <c r="D91" s="668"/>
      <c r="E91" s="643"/>
      <c r="F91" s="642"/>
      <c r="G91" s="643"/>
      <c r="H91" s="422"/>
      <c r="I91" s="644"/>
      <c r="J91" s="645"/>
      <c r="K91" s="643"/>
      <c r="L91" s="34"/>
      <c r="M91" s="41"/>
      <c r="N91" s="646"/>
      <c r="O91" s="644"/>
      <c r="P91" s="44"/>
      <c r="Q91" s="647"/>
      <c r="R91" s="648"/>
      <c r="S91" s="644"/>
      <c r="T91" s="873"/>
      <c r="U91" s="649"/>
      <c r="V91" s="650"/>
      <c r="W91" s="651"/>
      <c r="X91" s="652"/>
      <c r="Y91" s="651"/>
      <c r="Z91" s="653"/>
      <c r="AA91" s="649"/>
      <c r="AB91" s="650"/>
      <c r="AC91" s="651"/>
      <c r="AD91" s="652"/>
      <c r="AE91" s="651"/>
      <c r="AF91" s="653"/>
      <c r="AG91" s="649"/>
      <c r="AH91" s="650"/>
      <c r="AI91" s="651"/>
      <c r="AJ91" s="652"/>
      <c r="AK91" s="651"/>
      <c r="AL91" s="653"/>
      <c r="AM91" s="654"/>
      <c r="AN91" s="648"/>
      <c r="AO91" s="655"/>
      <c r="AP91" s="655"/>
      <c r="AQ91" s="656"/>
    </row>
    <row r="92" spans="1:43" s="311" customFormat="1" ht="71.45" customHeight="1">
      <c r="A92" s="273">
        <v>73</v>
      </c>
      <c r="B92" s="312" t="s">
        <v>1160</v>
      </c>
      <c r="C92" s="274" t="s">
        <v>418</v>
      </c>
      <c r="D92" s="274" t="s">
        <v>715</v>
      </c>
      <c r="E92" s="328">
        <v>4.2460000000000004</v>
      </c>
      <c r="F92" s="327">
        <v>4</v>
      </c>
      <c r="G92" s="328">
        <v>4</v>
      </c>
      <c r="H92" s="222" t="s">
        <v>2523</v>
      </c>
      <c r="I92" s="239" t="s">
        <v>1828</v>
      </c>
      <c r="J92" s="337" t="s">
        <v>2659</v>
      </c>
      <c r="K92" s="39">
        <v>0</v>
      </c>
      <c r="L92" s="39">
        <v>0</v>
      </c>
      <c r="M92" s="235">
        <f>L92-K92</f>
        <v>0</v>
      </c>
      <c r="N92" s="39">
        <v>0</v>
      </c>
      <c r="O92" s="404" t="s">
        <v>2396</v>
      </c>
      <c r="P92" s="312" t="s">
        <v>2660</v>
      </c>
      <c r="Q92" s="305"/>
      <c r="R92" s="404" t="s">
        <v>862</v>
      </c>
      <c r="S92" s="404" t="s">
        <v>322</v>
      </c>
      <c r="T92" s="305" t="s">
        <v>937</v>
      </c>
      <c r="U92" s="307" t="s">
        <v>1618</v>
      </c>
      <c r="V92" s="301"/>
      <c r="W92" s="293" t="s">
        <v>159</v>
      </c>
      <c r="X92" s="319">
        <v>71</v>
      </c>
      <c r="Y92" s="293" t="s">
        <v>159</v>
      </c>
      <c r="Z92" s="320"/>
      <c r="AA92" s="307"/>
      <c r="AB92" s="301"/>
      <c r="AC92" s="293" t="s">
        <v>159</v>
      </c>
      <c r="AD92" s="319"/>
      <c r="AE92" s="293" t="s">
        <v>159</v>
      </c>
      <c r="AF92" s="320"/>
      <c r="AG92" s="307"/>
      <c r="AH92" s="301"/>
      <c r="AI92" s="293" t="s">
        <v>159</v>
      </c>
      <c r="AJ92" s="319"/>
      <c r="AK92" s="293" t="s">
        <v>159</v>
      </c>
      <c r="AL92" s="320"/>
      <c r="AM92" s="277"/>
      <c r="AN92" s="227" t="s">
        <v>1435</v>
      </c>
      <c r="AO92" s="316"/>
      <c r="AP92" s="316"/>
      <c r="AQ92" s="278"/>
    </row>
    <row r="93" spans="1:43" s="311" customFormat="1" ht="175.5" customHeight="1">
      <c r="A93" s="273">
        <v>74</v>
      </c>
      <c r="B93" s="312" t="s">
        <v>662</v>
      </c>
      <c r="C93" s="274" t="s">
        <v>1162</v>
      </c>
      <c r="D93" s="274" t="s">
        <v>100</v>
      </c>
      <c r="E93" s="328">
        <v>314.37799999999999</v>
      </c>
      <c r="F93" s="327">
        <v>364.74700000000001</v>
      </c>
      <c r="G93" s="328">
        <v>347.52300000000002</v>
      </c>
      <c r="H93" s="222" t="s">
        <v>2519</v>
      </c>
      <c r="I93" s="239" t="s">
        <v>1818</v>
      </c>
      <c r="J93" s="473" t="s">
        <v>2310</v>
      </c>
      <c r="K93" s="292">
        <v>245.33099999999999</v>
      </c>
      <c r="L93" s="328">
        <v>243.876</v>
      </c>
      <c r="M93" s="304">
        <v>-1.4550000000000001</v>
      </c>
      <c r="N93" s="39">
        <v>0</v>
      </c>
      <c r="O93" s="404" t="s">
        <v>2399</v>
      </c>
      <c r="P93" s="326" t="s">
        <v>2520</v>
      </c>
      <c r="Q93" s="305"/>
      <c r="R93" s="234" t="s">
        <v>501</v>
      </c>
      <c r="S93" s="404" t="s">
        <v>18</v>
      </c>
      <c r="T93" s="305" t="s">
        <v>937</v>
      </c>
      <c r="U93" s="307" t="s">
        <v>1618</v>
      </c>
      <c r="V93" s="301"/>
      <c r="W93" s="293" t="s">
        <v>159</v>
      </c>
      <c r="X93" s="319">
        <v>72</v>
      </c>
      <c r="Y93" s="293" t="s">
        <v>159</v>
      </c>
      <c r="Z93" s="320"/>
      <c r="AA93" s="307"/>
      <c r="AB93" s="301"/>
      <c r="AC93" s="293" t="s">
        <v>159</v>
      </c>
      <c r="AD93" s="319"/>
      <c r="AE93" s="293" t="s">
        <v>159</v>
      </c>
      <c r="AF93" s="320"/>
      <c r="AG93" s="307"/>
      <c r="AH93" s="301"/>
      <c r="AI93" s="293" t="s">
        <v>159</v>
      </c>
      <c r="AJ93" s="319"/>
      <c r="AK93" s="293" t="s">
        <v>159</v>
      </c>
      <c r="AL93" s="320"/>
      <c r="AM93" s="277"/>
      <c r="AN93" s="227" t="s">
        <v>1632</v>
      </c>
      <c r="AO93" s="316"/>
      <c r="AP93" s="316"/>
      <c r="AQ93" s="278"/>
    </row>
    <row r="94" spans="1:43" s="311" customFormat="1" ht="114" customHeight="1">
      <c r="A94" s="273">
        <v>75</v>
      </c>
      <c r="B94" s="312" t="s">
        <v>357</v>
      </c>
      <c r="C94" s="274" t="s">
        <v>1164</v>
      </c>
      <c r="D94" s="274" t="s">
        <v>100</v>
      </c>
      <c r="E94" s="328">
        <v>719.64099999999996</v>
      </c>
      <c r="F94" s="327">
        <v>229.74100000000001</v>
      </c>
      <c r="G94" s="328">
        <v>209.11799999999999</v>
      </c>
      <c r="H94" s="222" t="s">
        <v>2519</v>
      </c>
      <c r="I94" s="239" t="s">
        <v>1818</v>
      </c>
      <c r="J94" s="337" t="s">
        <v>2310</v>
      </c>
      <c r="K94" s="292">
        <v>46.439</v>
      </c>
      <c r="L94" s="328">
        <v>50.515999999999998</v>
      </c>
      <c r="M94" s="304">
        <v>4.077</v>
      </c>
      <c r="N94" s="39">
        <v>0</v>
      </c>
      <c r="O94" s="404" t="s">
        <v>2399</v>
      </c>
      <c r="P94" s="312" t="s">
        <v>2521</v>
      </c>
      <c r="Q94" s="305" t="s">
        <v>2522</v>
      </c>
      <c r="R94" s="234" t="s">
        <v>501</v>
      </c>
      <c r="S94" s="404" t="s">
        <v>18</v>
      </c>
      <c r="T94" s="305" t="s">
        <v>937</v>
      </c>
      <c r="U94" s="307" t="s">
        <v>1618</v>
      </c>
      <c r="V94" s="301"/>
      <c r="W94" s="293" t="s">
        <v>159</v>
      </c>
      <c r="X94" s="319">
        <v>73</v>
      </c>
      <c r="Y94" s="293" t="s">
        <v>159</v>
      </c>
      <c r="Z94" s="320"/>
      <c r="AA94" s="307"/>
      <c r="AB94" s="301"/>
      <c r="AC94" s="293" t="s">
        <v>159</v>
      </c>
      <c r="AD94" s="319"/>
      <c r="AE94" s="293" t="s">
        <v>159</v>
      </c>
      <c r="AF94" s="320"/>
      <c r="AG94" s="307"/>
      <c r="AH94" s="301"/>
      <c r="AI94" s="293" t="s">
        <v>159</v>
      </c>
      <c r="AJ94" s="319"/>
      <c r="AK94" s="293" t="s">
        <v>159</v>
      </c>
      <c r="AL94" s="320"/>
      <c r="AM94" s="277"/>
      <c r="AN94" s="227" t="s">
        <v>1632</v>
      </c>
      <c r="AO94" s="316"/>
      <c r="AP94" s="316"/>
      <c r="AQ94" s="278"/>
    </row>
    <row r="95" spans="1:43" s="311" customFormat="1" ht="124.5" customHeight="1">
      <c r="A95" s="273">
        <v>76</v>
      </c>
      <c r="B95" s="312" t="s">
        <v>1165</v>
      </c>
      <c r="C95" s="274" t="s">
        <v>1167</v>
      </c>
      <c r="D95" s="274" t="s">
        <v>100</v>
      </c>
      <c r="E95" s="328">
        <v>269.65899999999999</v>
      </c>
      <c r="F95" s="327">
        <v>269.65899999999999</v>
      </c>
      <c r="G95" s="328">
        <v>262.07499999999999</v>
      </c>
      <c r="H95" s="222" t="s">
        <v>2523</v>
      </c>
      <c r="I95" s="239" t="s">
        <v>1818</v>
      </c>
      <c r="J95" s="337" t="s">
        <v>2306</v>
      </c>
      <c r="K95" s="328">
        <v>145.60900000000001</v>
      </c>
      <c r="L95" s="328">
        <v>145.30000000000001</v>
      </c>
      <c r="M95" s="304">
        <v>-0.309</v>
      </c>
      <c r="N95" s="39">
        <v>0</v>
      </c>
      <c r="O95" s="404" t="s">
        <v>2440</v>
      </c>
      <c r="P95" s="312" t="s">
        <v>2524</v>
      </c>
      <c r="Q95" s="305"/>
      <c r="R95" s="234" t="s">
        <v>501</v>
      </c>
      <c r="S95" s="404" t="s">
        <v>18</v>
      </c>
      <c r="T95" s="305" t="s">
        <v>937</v>
      </c>
      <c r="U95" s="307" t="s">
        <v>1618</v>
      </c>
      <c r="V95" s="301"/>
      <c r="W95" s="293" t="s">
        <v>159</v>
      </c>
      <c r="X95" s="319">
        <v>74</v>
      </c>
      <c r="Y95" s="293" t="s">
        <v>159</v>
      </c>
      <c r="Z95" s="320"/>
      <c r="AA95" s="307"/>
      <c r="AB95" s="301"/>
      <c r="AC95" s="293" t="s">
        <v>159</v>
      </c>
      <c r="AD95" s="319"/>
      <c r="AE95" s="293" t="s">
        <v>159</v>
      </c>
      <c r="AF95" s="320"/>
      <c r="AG95" s="307"/>
      <c r="AH95" s="301"/>
      <c r="AI95" s="293" t="s">
        <v>159</v>
      </c>
      <c r="AJ95" s="319"/>
      <c r="AK95" s="293" t="s">
        <v>159</v>
      </c>
      <c r="AL95" s="320"/>
      <c r="AM95" s="277"/>
      <c r="AN95" s="227" t="s">
        <v>1630</v>
      </c>
      <c r="AO95" s="316"/>
      <c r="AP95" s="316"/>
      <c r="AQ95" s="278"/>
    </row>
    <row r="96" spans="1:43" s="311" customFormat="1" ht="94.5" customHeight="1">
      <c r="A96" s="273">
        <v>77</v>
      </c>
      <c r="B96" s="312" t="s">
        <v>1168</v>
      </c>
      <c r="C96" s="283" t="s">
        <v>1170</v>
      </c>
      <c r="D96" s="283" t="s">
        <v>1031</v>
      </c>
      <c r="E96" s="328">
        <f>305.959+193.072</f>
        <v>499.03100000000001</v>
      </c>
      <c r="F96" s="327">
        <v>408.30900000000003</v>
      </c>
      <c r="G96" s="328">
        <v>381.89600000000002</v>
      </c>
      <c r="H96" s="222" t="s">
        <v>2523</v>
      </c>
      <c r="I96" s="239" t="s">
        <v>1834</v>
      </c>
      <c r="J96" s="240" t="s">
        <v>2123</v>
      </c>
      <c r="K96" s="328">
        <v>434.15600000000001</v>
      </c>
      <c r="L96" s="328">
        <v>732.86500000000001</v>
      </c>
      <c r="M96" s="235">
        <f>L96-K96</f>
        <v>298.709</v>
      </c>
      <c r="N96" s="39">
        <v>0</v>
      </c>
      <c r="O96" s="404" t="s">
        <v>2399</v>
      </c>
      <c r="P96" s="312" t="s">
        <v>2822</v>
      </c>
      <c r="Q96" s="305" t="s">
        <v>2823</v>
      </c>
      <c r="R96" s="404" t="s">
        <v>461</v>
      </c>
      <c r="S96" s="407" t="s">
        <v>18</v>
      </c>
      <c r="T96" s="305" t="s">
        <v>1699</v>
      </c>
      <c r="U96" s="307" t="s">
        <v>1618</v>
      </c>
      <c r="V96" s="301"/>
      <c r="W96" s="293" t="s">
        <v>159</v>
      </c>
      <c r="X96" s="319">
        <v>75</v>
      </c>
      <c r="Y96" s="293" t="s">
        <v>159</v>
      </c>
      <c r="Z96" s="320"/>
      <c r="AA96" s="307"/>
      <c r="AB96" s="301"/>
      <c r="AC96" s="293" t="s">
        <v>159</v>
      </c>
      <c r="AD96" s="319"/>
      <c r="AE96" s="293" t="s">
        <v>159</v>
      </c>
      <c r="AF96" s="320"/>
      <c r="AG96" s="307"/>
      <c r="AH96" s="301"/>
      <c r="AI96" s="293" t="s">
        <v>159</v>
      </c>
      <c r="AJ96" s="319"/>
      <c r="AK96" s="293" t="s">
        <v>159</v>
      </c>
      <c r="AL96" s="320"/>
      <c r="AM96" s="277"/>
      <c r="AN96" s="227" t="s">
        <v>1630</v>
      </c>
      <c r="AO96" s="316"/>
      <c r="AP96" s="316"/>
      <c r="AQ96" s="278"/>
    </row>
    <row r="97" spans="1:43" ht="90.75" customHeight="1">
      <c r="A97" s="615">
        <v>78</v>
      </c>
      <c r="B97" s="616" t="s">
        <v>1171</v>
      </c>
      <c r="C97" s="687" t="s">
        <v>1170</v>
      </c>
      <c r="D97" s="687" t="s">
        <v>1031</v>
      </c>
      <c r="E97" s="572">
        <v>3735.538</v>
      </c>
      <c r="F97" s="658">
        <v>2933.9760000000001</v>
      </c>
      <c r="G97" s="572">
        <v>2912.2220000000002</v>
      </c>
      <c r="H97" s="222" t="s">
        <v>2523</v>
      </c>
      <c r="I97" s="619" t="s">
        <v>1818</v>
      </c>
      <c r="J97" s="620" t="s">
        <v>2124</v>
      </c>
      <c r="K97" s="572">
        <v>2381.0079999999998</v>
      </c>
      <c r="L97" s="572">
        <v>1935.6320000000001</v>
      </c>
      <c r="M97" s="235">
        <f t="shared" ref="M97:M120" si="9">L97-K97</f>
        <v>-445.37599999999975</v>
      </c>
      <c r="N97" s="304">
        <v>0</v>
      </c>
      <c r="O97" s="619" t="s">
        <v>2399</v>
      </c>
      <c r="P97" s="326" t="s">
        <v>2824</v>
      </c>
      <c r="Q97" s="624"/>
      <c r="R97" s="619" t="s">
        <v>461</v>
      </c>
      <c r="S97" s="688" t="s">
        <v>18</v>
      </c>
      <c r="T97" s="305" t="s">
        <v>1699</v>
      </c>
      <c r="U97" s="625" t="s">
        <v>1618</v>
      </c>
      <c r="V97" s="626"/>
      <c r="W97" s="627" t="s">
        <v>159</v>
      </c>
      <c r="X97" s="628">
        <v>76</v>
      </c>
      <c r="Y97" s="627" t="s">
        <v>159</v>
      </c>
      <c r="Z97" s="629"/>
      <c r="AA97" s="625"/>
      <c r="AB97" s="626"/>
      <c r="AC97" s="627" t="s">
        <v>159</v>
      </c>
      <c r="AD97" s="628"/>
      <c r="AE97" s="627" t="s">
        <v>159</v>
      </c>
      <c r="AF97" s="629"/>
      <c r="AG97" s="625"/>
      <c r="AH97" s="626"/>
      <c r="AI97" s="627" t="s">
        <v>159</v>
      </c>
      <c r="AJ97" s="628"/>
      <c r="AK97" s="627" t="s">
        <v>159</v>
      </c>
      <c r="AL97" s="629"/>
      <c r="AM97" s="630"/>
      <c r="AN97" s="631" t="s">
        <v>934</v>
      </c>
      <c r="AO97" s="632"/>
      <c r="AP97" s="632"/>
      <c r="AQ97" s="634"/>
    </row>
    <row r="98" spans="1:43" s="311" customFormat="1" ht="71.45" customHeight="1">
      <c r="A98" s="273">
        <v>79</v>
      </c>
      <c r="B98" s="312" t="s">
        <v>1172</v>
      </c>
      <c r="C98" s="283" t="s">
        <v>1153</v>
      </c>
      <c r="D98" s="283" t="s">
        <v>1031</v>
      </c>
      <c r="E98" s="328">
        <v>552.35699999999997</v>
      </c>
      <c r="F98" s="327">
        <v>552.35699999999997</v>
      </c>
      <c r="G98" s="328">
        <v>552.35599999999999</v>
      </c>
      <c r="H98" s="222" t="s">
        <v>2523</v>
      </c>
      <c r="I98" s="239" t="s">
        <v>1818</v>
      </c>
      <c r="J98" s="240" t="s">
        <v>2125</v>
      </c>
      <c r="K98" s="328">
        <v>552.35699999999997</v>
      </c>
      <c r="L98" s="328">
        <v>552.35699999999997</v>
      </c>
      <c r="M98" s="235">
        <f t="shared" si="9"/>
        <v>0</v>
      </c>
      <c r="N98" s="39">
        <v>0</v>
      </c>
      <c r="O98" s="404" t="s">
        <v>2399</v>
      </c>
      <c r="P98" s="326" t="s">
        <v>2825</v>
      </c>
      <c r="Q98" s="305"/>
      <c r="R98" s="404" t="s">
        <v>461</v>
      </c>
      <c r="S98" s="407" t="s">
        <v>18</v>
      </c>
      <c r="T98" s="305" t="s">
        <v>1699</v>
      </c>
      <c r="U98" s="307" t="s">
        <v>1618</v>
      </c>
      <c r="V98" s="301"/>
      <c r="W98" s="293" t="s">
        <v>159</v>
      </c>
      <c r="X98" s="319">
        <v>77</v>
      </c>
      <c r="Y98" s="293" t="s">
        <v>159</v>
      </c>
      <c r="Z98" s="320"/>
      <c r="AA98" s="307"/>
      <c r="AB98" s="301"/>
      <c r="AC98" s="293" t="s">
        <v>159</v>
      </c>
      <c r="AD98" s="319"/>
      <c r="AE98" s="293" t="s">
        <v>159</v>
      </c>
      <c r="AF98" s="320"/>
      <c r="AG98" s="307"/>
      <c r="AH98" s="301"/>
      <c r="AI98" s="293" t="s">
        <v>159</v>
      </c>
      <c r="AJ98" s="319"/>
      <c r="AK98" s="293" t="s">
        <v>159</v>
      </c>
      <c r="AL98" s="320"/>
      <c r="AM98" s="277"/>
      <c r="AN98" s="227" t="s">
        <v>1630</v>
      </c>
      <c r="AO98" s="316"/>
      <c r="AP98" s="316"/>
      <c r="AQ98" s="278"/>
    </row>
    <row r="99" spans="1:43" s="311" customFormat="1" ht="121.5" customHeight="1">
      <c r="A99" s="273">
        <v>80</v>
      </c>
      <c r="B99" s="312" t="s">
        <v>1173</v>
      </c>
      <c r="C99" s="283" t="s">
        <v>1170</v>
      </c>
      <c r="D99" s="283" t="s">
        <v>1031</v>
      </c>
      <c r="E99" s="559">
        <f>993.817+398.265</f>
        <v>1392.0819999999999</v>
      </c>
      <c r="F99" s="327">
        <v>1608.1289999999999</v>
      </c>
      <c r="G99" s="328">
        <v>1587.567</v>
      </c>
      <c r="H99" s="222" t="s">
        <v>2523</v>
      </c>
      <c r="I99" s="239" t="s">
        <v>1818</v>
      </c>
      <c r="J99" s="240" t="s">
        <v>2125</v>
      </c>
      <c r="K99" s="559">
        <v>2437.04</v>
      </c>
      <c r="L99" s="328">
        <v>616.73500000000001</v>
      </c>
      <c r="M99" s="235">
        <f t="shared" si="9"/>
        <v>-1820.3049999999998</v>
      </c>
      <c r="N99" s="575">
        <v>-47</v>
      </c>
      <c r="O99" s="407" t="s">
        <v>2751</v>
      </c>
      <c r="P99" s="279" t="s">
        <v>2826</v>
      </c>
      <c r="Q99" s="283" t="s">
        <v>2455</v>
      </c>
      <c r="R99" s="404" t="s">
        <v>461</v>
      </c>
      <c r="S99" s="407" t="s">
        <v>18</v>
      </c>
      <c r="T99" s="875" t="s">
        <v>1174</v>
      </c>
      <c r="U99" s="307" t="s">
        <v>1618</v>
      </c>
      <c r="V99" s="301"/>
      <c r="W99" s="293" t="s">
        <v>159</v>
      </c>
      <c r="X99" s="319">
        <v>78</v>
      </c>
      <c r="Y99" s="293" t="s">
        <v>159</v>
      </c>
      <c r="Z99" s="320"/>
      <c r="AA99" s="307"/>
      <c r="AB99" s="301"/>
      <c r="AC99" s="293" t="s">
        <v>159</v>
      </c>
      <c r="AD99" s="319"/>
      <c r="AE99" s="293" t="s">
        <v>159</v>
      </c>
      <c r="AF99" s="320"/>
      <c r="AG99" s="307"/>
      <c r="AH99" s="301"/>
      <c r="AI99" s="293" t="s">
        <v>159</v>
      </c>
      <c r="AJ99" s="319"/>
      <c r="AK99" s="293" t="s">
        <v>159</v>
      </c>
      <c r="AL99" s="320"/>
      <c r="AM99" s="277"/>
      <c r="AN99" s="227" t="s">
        <v>1630</v>
      </c>
      <c r="AO99" s="316"/>
      <c r="AP99" s="316"/>
      <c r="AQ99" s="278"/>
    </row>
    <row r="100" spans="1:43" s="311" customFormat="1" ht="153.75" customHeight="1">
      <c r="A100" s="273">
        <v>81</v>
      </c>
      <c r="B100" s="312" t="s">
        <v>420</v>
      </c>
      <c r="C100" s="283" t="s">
        <v>1170</v>
      </c>
      <c r="D100" s="283" t="s">
        <v>1031</v>
      </c>
      <c r="E100" s="559">
        <f>2568.895+87.714</f>
        <v>2656.6089999999999</v>
      </c>
      <c r="F100" s="327">
        <v>1467.7190000000001</v>
      </c>
      <c r="G100" s="328">
        <v>1447.8620000000001</v>
      </c>
      <c r="H100" s="222" t="s">
        <v>2523</v>
      </c>
      <c r="I100" s="239" t="s">
        <v>1834</v>
      </c>
      <c r="J100" s="240" t="s">
        <v>2126</v>
      </c>
      <c r="K100" s="559">
        <v>859.97199999999998</v>
      </c>
      <c r="L100" s="328">
        <v>425.81299999999999</v>
      </c>
      <c r="M100" s="235">
        <f t="shared" si="9"/>
        <v>-434.15899999999999</v>
      </c>
      <c r="N100" s="39">
        <v>0</v>
      </c>
      <c r="O100" s="407" t="s">
        <v>2399</v>
      </c>
      <c r="P100" s="279" t="s">
        <v>2827</v>
      </c>
      <c r="Q100" s="279" t="s">
        <v>2455</v>
      </c>
      <c r="R100" s="404" t="s">
        <v>461</v>
      </c>
      <c r="S100" s="407" t="s">
        <v>18</v>
      </c>
      <c r="T100" s="875" t="s">
        <v>307</v>
      </c>
      <c r="U100" s="307" t="s">
        <v>1618</v>
      </c>
      <c r="V100" s="301"/>
      <c r="W100" s="293" t="s">
        <v>159</v>
      </c>
      <c r="X100" s="319">
        <v>79</v>
      </c>
      <c r="Y100" s="293" t="s">
        <v>159</v>
      </c>
      <c r="Z100" s="320"/>
      <c r="AA100" s="307"/>
      <c r="AB100" s="301"/>
      <c r="AC100" s="293" t="s">
        <v>159</v>
      </c>
      <c r="AD100" s="319"/>
      <c r="AE100" s="293" t="s">
        <v>159</v>
      </c>
      <c r="AF100" s="320"/>
      <c r="AG100" s="307"/>
      <c r="AH100" s="301"/>
      <c r="AI100" s="293" t="s">
        <v>159</v>
      </c>
      <c r="AJ100" s="319"/>
      <c r="AK100" s="293" t="s">
        <v>159</v>
      </c>
      <c r="AL100" s="320"/>
      <c r="AM100" s="277"/>
      <c r="AN100" s="227" t="s">
        <v>1630</v>
      </c>
      <c r="AO100" s="316"/>
      <c r="AP100" s="316"/>
      <c r="AQ100" s="278"/>
    </row>
    <row r="101" spans="1:43" s="311" customFormat="1" ht="71.45" customHeight="1">
      <c r="A101" s="273">
        <v>82</v>
      </c>
      <c r="B101" s="312" t="s">
        <v>923</v>
      </c>
      <c r="C101" s="283" t="s">
        <v>1170</v>
      </c>
      <c r="D101" s="283" t="s">
        <v>1031</v>
      </c>
      <c r="E101" s="559">
        <v>27.893999999999998</v>
      </c>
      <c r="F101" s="327">
        <v>27.893999999999998</v>
      </c>
      <c r="G101" s="328">
        <v>27.558</v>
      </c>
      <c r="H101" s="222" t="s">
        <v>2523</v>
      </c>
      <c r="I101" s="239" t="s">
        <v>1818</v>
      </c>
      <c r="J101" s="240" t="s">
        <v>2125</v>
      </c>
      <c r="K101" s="559">
        <v>27.984999999999999</v>
      </c>
      <c r="L101" s="328">
        <v>28.094000000000001</v>
      </c>
      <c r="M101" s="235">
        <f t="shared" si="9"/>
        <v>0.10900000000000176</v>
      </c>
      <c r="N101" s="39">
        <v>0</v>
      </c>
      <c r="O101" s="532" t="s">
        <v>2399</v>
      </c>
      <c r="P101" s="279" t="s">
        <v>2828</v>
      </c>
      <c r="Q101" s="47"/>
      <c r="R101" s="404" t="s">
        <v>461</v>
      </c>
      <c r="S101" s="407" t="s">
        <v>18</v>
      </c>
      <c r="T101" s="875" t="s">
        <v>1174</v>
      </c>
      <c r="U101" s="307" t="s">
        <v>1618</v>
      </c>
      <c r="V101" s="301"/>
      <c r="W101" s="293" t="s">
        <v>159</v>
      </c>
      <c r="X101" s="319">
        <v>80</v>
      </c>
      <c r="Y101" s="293" t="s">
        <v>159</v>
      </c>
      <c r="Z101" s="320"/>
      <c r="AA101" s="307"/>
      <c r="AB101" s="301"/>
      <c r="AC101" s="293" t="s">
        <v>159</v>
      </c>
      <c r="AD101" s="319"/>
      <c r="AE101" s="293" t="s">
        <v>159</v>
      </c>
      <c r="AF101" s="320"/>
      <c r="AG101" s="307"/>
      <c r="AH101" s="301"/>
      <c r="AI101" s="293" t="s">
        <v>159</v>
      </c>
      <c r="AJ101" s="319"/>
      <c r="AK101" s="293" t="s">
        <v>159</v>
      </c>
      <c r="AL101" s="320"/>
      <c r="AM101" s="277"/>
      <c r="AN101" s="227" t="s">
        <v>934</v>
      </c>
      <c r="AO101" s="316"/>
      <c r="AP101" s="316"/>
      <c r="AQ101" s="278"/>
    </row>
    <row r="102" spans="1:43" s="311" customFormat="1" ht="71.45" customHeight="1">
      <c r="A102" s="273">
        <v>83</v>
      </c>
      <c r="B102" s="312" t="s">
        <v>1016</v>
      </c>
      <c r="C102" s="283" t="s">
        <v>1170</v>
      </c>
      <c r="D102" s="283" t="s">
        <v>1031</v>
      </c>
      <c r="E102" s="559">
        <v>12.192</v>
      </c>
      <c r="F102" s="327">
        <v>12.192</v>
      </c>
      <c r="G102" s="328">
        <v>12.151999999999999</v>
      </c>
      <c r="H102" s="222" t="s">
        <v>2523</v>
      </c>
      <c r="I102" s="239" t="s">
        <v>1818</v>
      </c>
      <c r="J102" s="240" t="s">
        <v>2125</v>
      </c>
      <c r="K102" s="559">
        <v>12.247999999999999</v>
      </c>
      <c r="L102" s="328">
        <v>12.247999999999999</v>
      </c>
      <c r="M102" s="235">
        <f t="shared" si="9"/>
        <v>0</v>
      </c>
      <c r="N102" s="39">
        <v>0</v>
      </c>
      <c r="O102" s="532" t="s">
        <v>2399</v>
      </c>
      <c r="P102" s="279" t="s">
        <v>2828</v>
      </c>
      <c r="Q102" s="47"/>
      <c r="R102" s="404" t="s">
        <v>461</v>
      </c>
      <c r="S102" s="407" t="s">
        <v>18</v>
      </c>
      <c r="T102" s="875" t="s">
        <v>1174</v>
      </c>
      <c r="U102" s="307" t="s">
        <v>1618</v>
      </c>
      <c r="V102" s="301"/>
      <c r="W102" s="293" t="s">
        <v>159</v>
      </c>
      <c r="X102" s="319">
        <v>81</v>
      </c>
      <c r="Y102" s="293" t="s">
        <v>159</v>
      </c>
      <c r="Z102" s="320"/>
      <c r="AA102" s="307"/>
      <c r="AB102" s="301"/>
      <c r="AC102" s="293" t="s">
        <v>159</v>
      </c>
      <c r="AD102" s="319"/>
      <c r="AE102" s="293" t="s">
        <v>159</v>
      </c>
      <c r="AF102" s="320"/>
      <c r="AG102" s="307"/>
      <c r="AH102" s="301"/>
      <c r="AI102" s="293" t="s">
        <v>159</v>
      </c>
      <c r="AJ102" s="319"/>
      <c r="AK102" s="293" t="s">
        <v>159</v>
      </c>
      <c r="AL102" s="320"/>
      <c r="AM102" s="277"/>
      <c r="AN102" s="227" t="s">
        <v>1435</v>
      </c>
      <c r="AO102" s="316"/>
      <c r="AP102" s="316"/>
      <c r="AQ102" s="278"/>
    </row>
    <row r="103" spans="1:43" s="311" customFormat="1" ht="98.25" customHeight="1">
      <c r="A103" s="273">
        <v>84</v>
      </c>
      <c r="B103" s="312" t="s">
        <v>643</v>
      </c>
      <c r="C103" s="283" t="s">
        <v>1175</v>
      </c>
      <c r="D103" s="283" t="s">
        <v>1031</v>
      </c>
      <c r="E103" s="559">
        <v>278.625</v>
      </c>
      <c r="F103" s="327">
        <v>278.625</v>
      </c>
      <c r="G103" s="328">
        <v>277.74299999999999</v>
      </c>
      <c r="H103" s="222" t="s">
        <v>2523</v>
      </c>
      <c r="I103" s="239" t="s">
        <v>1818</v>
      </c>
      <c r="J103" s="240" t="s">
        <v>2125</v>
      </c>
      <c r="K103" s="559">
        <v>292.51499999999999</v>
      </c>
      <c r="L103" s="328">
        <v>31.576000000000001</v>
      </c>
      <c r="M103" s="235">
        <f t="shared" si="9"/>
        <v>-260.93899999999996</v>
      </c>
      <c r="N103" s="575">
        <v>-261</v>
      </c>
      <c r="O103" s="405" t="s">
        <v>2751</v>
      </c>
      <c r="P103" s="326" t="s">
        <v>2829</v>
      </c>
      <c r="Q103" s="305"/>
      <c r="R103" s="404" t="s">
        <v>461</v>
      </c>
      <c r="S103" s="407" t="s">
        <v>18</v>
      </c>
      <c r="T103" s="875" t="s">
        <v>1174</v>
      </c>
      <c r="U103" s="307" t="s">
        <v>1618</v>
      </c>
      <c r="V103" s="301"/>
      <c r="W103" s="293" t="s">
        <v>159</v>
      </c>
      <c r="X103" s="319">
        <v>82</v>
      </c>
      <c r="Y103" s="293" t="s">
        <v>159</v>
      </c>
      <c r="Z103" s="320"/>
      <c r="AA103" s="307"/>
      <c r="AB103" s="301"/>
      <c r="AC103" s="293" t="s">
        <v>159</v>
      </c>
      <c r="AD103" s="319"/>
      <c r="AE103" s="293" t="s">
        <v>159</v>
      </c>
      <c r="AF103" s="320"/>
      <c r="AG103" s="307"/>
      <c r="AH103" s="301"/>
      <c r="AI103" s="293" t="s">
        <v>159</v>
      </c>
      <c r="AJ103" s="319"/>
      <c r="AK103" s="293" t="s">
        <v>159</v>
      </c>
      <c r="AL103" s="320"/>
      <c r="AM103" s="277"/>
      <c r="AN103" s="227" t="s">
        <v>1435</v>
      </c>
      <c r="AO103" s="316"/>
      <c r="AP103" s="316"/>
      <c r="AQ103" s="278"/>
    </row>
    <row r="104" spans="1:43" s="311" customFormat="1" ht="63" customHeight="1">
      <c r="A104" s="273">
        <v>85</v>
      </c>
      <c r="B104" s="312" t="s">
        <v>146</v>
      </c>
      <c r="C104" s="283" t="s">
        <v>1170</v>
      </c>
      <c r="D104" s="283" t="s">
        <v>1031</v>
      </c>
      <c r="E104" s="559">
        <v>461.62900000000002</v>
      </c>
      <c r="F104" s="327">
        <v>461.62900000000002</v>
      </c>
      <c r="G104" s="328">
        <v>459.74200000000002</v>
      </c>
      <c r="H104" s="222" t="s">
        <v>2523</v>
      </c>
      <c r="I104" s="239" t="s">
        <v>1818</v>
      </c>
      <c r="J104" s="240" t="s">
        <v>2125</v>
      </c>
      <c r="K104" s="559">
        <v>464.01100000000002</v>
      </c>
      <c r="L104" s="328">
        <v>464.01100000000002</v>
      </c>
      <c r="M104" s="235">
        <f t="shared" si="9"/>
        <v>0</v>
      </c>
      <c r="N104" s="39">
        <v>0</v>
      </c>
      <c r="O104" s="532" t="s">
        <v>2399</v>
      </c>
      <c r="P104" s="279" t="s">
        <v>2828</v>
      </c>
      <c r="Q104" s="47" t="s">
        <v>2455</v>
      </c>
      <c r="R104" s="404" t="s">
        <v>461</v>
      </c>
      <c r="S104" s="407" t="s">
        <v>18</v>
      </c>
      <c r="T104" s="875" t="s">
        <v>1174</v>
      </c>
      <c r="U104" s="307" t="s">
        <v>1618</v>
      </c>
      <c r="V104" s="301"/>
      <c r="W104" s="293" t="s">
        <v>159</v>
      </c>
      <c r="X104" s="319">
        <v>83</v>
      </c>
      <c r="Y104" s="293" t="s">
        <v>159</v>
      </c>
      <c r="Z104" s="320"/>
      <c r="AA104" s="307"/>
      <c r="AB104" s="301"/>
      <c r="AC104" s="293" t="s">
        <v>159</v>
      </c>
      <c r="AD104" s="319"/>
      <c r="AE104" s="293" t="s">
        <v>159</v>
      </c>
      <c r="AF104" s="320"/>
      <c r="AG104" s="307"/>
      <c r="AH104" s="301"/>
      <c r="AI104" s="293" t="s">
        <v>159</v>
      </c>
      <c r="AJ104" s="319"/>
      <c r="AK104" s="293" t="s">
        <v>159</v>
      </c>
      <c r="AL104" s="320"/>
      <c r="AM104" s="277"/>
      <c r="AN104" s="227" t="s">
        <v>934</v>
      </c>
      <c r="AO104" s="316"/>
      <c r="AP104" s="316"/>
      <c r="AQ104" s="278"/>
    </row>
    <row r="105" spans="1:43" ht="168" customHeight="1">
      <c r="A105" s="615">
        <v>86</v>
      </c>
      <c r="B105" s="616" t="s">
        <v>1177</v>
      </c>
      <c r="C105" s="687" t="s">
        <v>1170</v>
      </c>
      <c r="D105" s="687" t="s">
        <v>1031</v>
      </c>
      <c r="E105" s="689">
        <v>2201.69</v>
      </c>
      <c r="F105" s="658">
        <v>2597.0479999999998</v>
      </c>
      <c r="G105" s="572">
        <v>2589.547</v>
      </c>
      <c r="H105" s="222" t="s">
        <v>2523</v>
      </c>
      <c r="I105" s="619" t="s">
        <v>1818</v>
      </c>
      <c r="J105" s="620" t="s">
        <v>2126</v>
      </c>
      <c r="K105" s="689">
        <v>1669.1790000000001</v>
      </c>
      <c r="L105" s="572">
        <v>2387.9639999999999</v>
      </c>
      <c r="M105" s="235">
        <f t="shared" si="9"/>
        <v>718.78499999999985</v>
      </c>
      <c r="N105" s="304">
        <v>0</v>
      </c>
      <c r="O105" s="619" t="s">
        <v>2399</v>
      </c>
      <c r="P105" s="312" t="s">
        <v>2830</v>
      </c>
      <c r="Q105" s="624" t="s">
        <v>2831</v>
      </c>
      <c r="R105" s="619" t="s">
        <v>461</v>
      </c>
      <c r="S105" s="619" t="s">
        <v>18</v>
      </c>
      <c r="T105" s="875" t="s">
        <v>205</v>
      </c>
      <c r="U105" s="625" t="s">
        <v>1618</v>
      </c>
      <c r="V105" s="626"/>
      <c r="W105" s="627" t="s">
        <v>159</v>
      </c>
      <c r="X105" s="628">
        <v>84</v>
      </c>
      <c r="Y105" s="627" t="s">
        <v>159</v>
      </c>
      <c r="Z105" s="629"/>
      <c r="AA105" s="625"/>
      <c r="AB105" s="626"/>
      <c r="AC105" s="627" t="s">
        <v>159</v>
      </c>
      <c r="AD105" s="628"/>
      <c r="AE105" s="627" t="s">
        <v>159</v>
      </c>
      <c r="AF105" s="629"/>
      <c r="AG105" s="625"/>
      <c r="AH105" s="626"/>
      <c r="AI105" s="627" t="s">
        <v>159</v>
      </c>
      <c r="AJ105" s="628"/>
      <c r="AK105" s="627" t="s">
        <v>159</v>
      </c>
      <c r="AL105" s="629"/>
      <c r="AM105" s="630"/>
      <c r="AN105" s="631" t="s">
        <v>1630</v>
      </c>
      <c r="AO105" s="632"/>
      <c r="AP105" s="632"/>
      <c r="AQ105" s="634"/>
    </row>
    <row r="106" spans="1:43" s="311" customFormat="1" ht="71.45" customHeight="1">
      <c r="A106" s="273">
        <v>87</v>
      </c>
      <c r="B106" s="312" t="s">
        <v>1179</v>
      </c>
      <c r="C106" s="283" t="s">
        <v>1170</v>
      </c>
      <c r="D106" s="283" t="s">
        <v>1031</v>
      </c>
      <c r="E106" s="559">
        <v>107.39</v>
      </c>
      <c r="F106" s="327">
        <v>107.39</v>
      </c>
      <c r="G106" s="328">
        <v>106.851</v>
      </c>
      <c r="H106" s="222" t="s">
        <v>2523</v>
      </c>
      <c r="I106" s="239" t="s">
        <v>1816</v>
      </c>
      <c r="J106" s="240" t="s">
        <v>2125</v>
      </c>
      <c r="K106" s="559">
        <v>44.706000000000003</v>
      </c>
      <c r="L106" s="328">
        <v>44.706000000000003</v>
      </c>
      <c r="M106" s="235">
        <f t="shared" si="9"/>
        <v>0</v>
      </c>
      <c r="N106" s="39">
        <v>0</v>
      </c>
      <c r="O106" s="404" t="s">
        <v>2399</v>
      </c>
      <c r="P106" s="312" t="s">
        <v>2821</v>
      </c>
      <c r="Q106" s="305"/>
      <c r="R106" s="404" t="s">
        <v>461</v>
      </c>
      <c r="S106" s="404" t="s">
        <v>18</v>
      </c>
      <c r="T106" s="875" t="s">
        <v>1174</v>
      </c>
      <c r="U106" s="307" t="s">
        <v>1618</v>
      </c>
      <c r="V106" s="301"/>
      <c r="W106" s="293" t="s">
        <v>159</v>
      </c>
      <c r="X106" s="319">
        <v>85</v>
      </c>
      <c r="Y106" s="293" t="s">
        <v>159</v>
      </c>
      <c r="Z106" s="320"/>
      <c r="AA106" s="307"/>
      <c r="AB106" s="301"/>
      <c r="AC106" s="293" t="s">
        <v>159</v>
      </c>
      <c r="AD106" s="319"/>
      <c r="AE106" s="293" t="s">
        <v>159</v>
      </c>
      <c r="AF106" s="320"/>
      <c r="AG106" s="307"/>
      <c r="AH106" s="301"/>
      <c r="AI106" s="293" t="s">
        <v>159</v>
      </c>
      <c r="AJ106" s="319"/>
      <c r="AK106" s="293" t="s">
        <v>159</v>
      </c>
      <c r="AL106" s="320"/>
      <c r="AM106" s="277"/>
      <c r="AN106" s="227" t="s">
        <v>934</v>
      </c>
      <c r="AO106" s="316"/>
      <c r="AP106" s="316"/>
      <c r="AQ106" s="278"/>
    </row>
    <row r="107" spans="1:43" s="311" customFormat="1" ht="71.45" customHeight="1">
      <c r="A107" s="273">
        <v>88</v>
      </c>
      <c r="B107" s="312" t="s">
        <v>827</v>
      </c>
      <c r="C107" s="283" t="s">
        <v>1170</v>
      </c>
      <c r="D107" s="283" t="s">
        <v>1031</v>
      </c>
      <c r="E107" s="559">
        <v>768.46400000000006</v>
      </c>
      <c r="F107" s="327">
        <v>926.87400000000002</v>
      </c>
      <c r="G107" s="328">
        <v>923.64099999999996</v>
      </c>
      <c r="H107" s="222" t="s">
        <v>2523</v>
      </c>
      <c r="I107" s="239" t="s">
        <v>1818</v>
      </c>
      <c r="J107" s="240" t="s">
        <v>2125</v>
      </c>
      <c r="K107" s="559">
        <v>1031.6500000000001</v>
      </c>
      <c r="L107" s="328">
        <v>683.82299999999998</v>
      </c>
      <c r="M107" s="235">
        <f t="shared" si="9"/>
        <v>-347.82700000000011</v>
      </c>
      <c r="N107" s="39">
        <v>0</v>
      </c>
      <c r="O107" s="404" t="s">
        <v>2399</v>
      </c>
      <c r="P107" s="312" t="s">
        <v>2828</v>
      </c>
      <c r="Q107" s="305" t="s">
        <v>2831</v>
      </c>
      <c r="R107" s="404" t="s">
        <v>461</v>
      </c>
      <c r="S107" s="404" t="s">
        <v>18</v>
      </c>
      <c r="T107" s="875" t="s">
        <v>205</v>
      </c>
      <c r="U107" s="307" t="s">
        <v>1618</v>
      </c>
      <c r="V107" s="301"/>
      <c r="W107" s="293" t="s">
        <v>159</v>
      </c>
      <c r="X107" s="319">
        <v>86</v>
      </c>
      <c r="Y107" s="293" t="s">
        <v>159</v>
      </c>
      <c r="Z107" s="320"/>
      <c r="AA107" s="307"/>
      <c r="AB107" s="301"/>
      <c r="AC107" s="293" t="s">
        <v>159</v>
      </c>
      <c r="AD107" s="319"/>
      <c r="AE107" s="293" t="s">
        <v>159</v>
      </c>
      <c r="AF107" s="320"/>
      <c r="AG107" s="307"/>
      <c r="AH107" s="301"/>
      <c r="AI107" s="293" t="s">
        <v>159</v>
      </c>
      <c r="AJ107" s="319"/>
      <c r="AK107" s="293" t="s">
        <v>159</v>
      </c>
      <c r="AL107" s="320"/>
      <c r="AM107" s="277"/>
      <c r="AN107" s="227" t="s">
        <v>1435</v>
      </c>
      <c r="AO107" s="316"/>
      <c r="AP107" s="316"/>
      <c r="AQ107" s="278"/>
    </row>
    <row r="108" spans="1:43" s="311" customFormat="1" ht="117" customHeight="1">
      <c r="A108" s="273">
        <v>89</v>
      </c>
      <c r="B108" s="312" t="s">
        <v>1128</v>
      </c>
      <c r="C108" s="274" t="s">
        <v>1663</v>
      </c>
      <c r="D108" s="274" t="s">
        <v>1031</v>
      </c>
      <c r="E108" s="328">
        <v>691.66700000000003</v>
      </c>
      <c r="F108" s="327">
        <v>691.66700000000003</v>
      </c>
      <c r="G108" s="328">
        <v>677.07</v>
      </c>
      <c r="H108" s="222" t="s">
        <v>2523</v>
      </c>
      <c r="I108" s="239" t="s">
        <v>1818</v>
      </c>
      <c r="J108" s="240" t="s">
        <v>2127</v>
      </c>
      <c r="K108" s="328">
        <v>688.80499999999995</v>
      </c>
      <c r="L108" s="328">
        <v>734.23199999999997</v>
      </c>
      <c r="M108" s="235">
        <f t="shared" si="9"/>
        <v>45.427000000000021</v>
      </c>
      <c r="N108" s="39">
        <v>0</v>
      </c>
      <c r="O108" s="404" t="s">
        <v>2399</v>
      </c>
      <c r="P108" s="312" t="s">
        <v>2832</v>
      </c>
      <c r="Q108" s="305" t="s">
        <v>2831</v>
      </c>
      <c r="R108" s="404" t="s">
        <v>461</v>
      </c>
      <c r="S108" s="404" t="s">
        <v>18</v>
      </c>
      <c r="T108" s="305" t="s">
        <v>1700</v>
      </c>
      <c r="U108" s="307" t="s">
        <v>1618</v>
      </c>
      <c r="V108" s="301"/>
      <c r="W108" s="293" t="s">
        <v>159</v>
      </c>
      <c r="X108" s="319">
        <v>87</v>
      </c>
      <c r="Y108" s="293" t="s">
        <v>159</v>
      </c>
      <c r="Z108" s="320"/>
      <c r="AA108" s="307"/>
      <c r="AB108" s="301"/>
      <c r="AC108" s="293" t="s">
        <v>159</v>
      </c>
      <c r="AD108" s="319"/>
      <c r="AE108" s="293" t="s">
        <v>159</v>
      </c>
      <c r="AF108" s="320"/>
      <c r="AG108" s="307"/>
      <c r="AH108" s="301"/>
      <c r="AI108" s="293" t="s">
        <v>159</v>
      </c>
      <c r="AJ108" s="319"/>
      <c r="AK108" s="293" t="s">
        <v>159</v>
      </c>
      <c r="AL108" s="320"/>
      <c r="AM108" s="277"/>
      <c r="AN108" s="227" t="s">
        <v>1622</v>
      </c>
      <c r="AO108" s="316"/>
      <c r="AP108" s="316"/>
      <c r="AQ108" s="278"/>
    </row>
    <row r="109" spans="1:43" s="311" customFormat="1" ht="71.45" customHeight="1">
      <c r="A109" s="273">
        <v>90</v>
      </c>
      <c r="B109" s="312" t="s">
        <v>1077</v>
      </c>
      <c r="C109" s="274" t="s">
        <v>1042</v>
      </c>
      <c r="D109" s="274" t="s">
        <v>1031</v>
      </c>
      <c r="E109" s="328">
        <f>75.403+34.661</f>
        <v>110.06400000000001</v>
      </c>
      <c r="F109" s="327">
        <v>148.64699999999999</v>
      </c>
      <c r="G109" s="328">
        <v>144.34299999999999</v>
      </c>
      <c r="H109" s="222" t="s">
        <v>2523</v>
      </c>
      <c r="I109" s="239" t="s">
        <v>1818</v>
      </c>
      <c r="J109" s="240" t="s">
        <v>2125</v>
      </c>
      <c r="K109" s="328">
        <v>71.816000000000003</v>
      </c>
      <c r="L109" s="328">
        <v>62.189</v>
      </c>
      <c r="M109" s="235">
        <f t="shared" si="9"/>
        <v>-9.6270000000000024</v>
      </c>
      <c r="N109" s="39">
        <v>0</v>
      </c>
      <c r="O109" s="404" t="s">
        <v>2399</v>
      </c>
      <c r="P109" s="312" t="s">
        <v>2828</v>
      </c>
      <c r="Q109" s="305"/>
      <c r="R109" s="404" t="s">
        <v>461</v>
      </c>
      <c r="S109" s="404" t="s">
        <v>18</v>
      </c>
      <c r="T109" s="305" t="s">
        <v>388</v>
      </c>
      <c r="U109" s="307" t="s">
        <v>1618</v>
      </c>
      <c r="V109" s="301"/>
      <c r="W109" s="293" t="s">
        <v>159</v>
      </c>
      <c r="X109" s="319">
        <v>88</v>
      </c>
      <c r="Y109" s="293" t="s">
        <v>159</v>
      </c>
      <c r="Z109" s="320"/>
      <c r="AA109" s="307"/>
      <c r="AB109" s="301"/>
      <c r="AC109" s="293" t="s">
        <v>159</v>
      </c>
      <c r="AD109" s="319"/>
      <c r="AE109" s="293" t="s">
        <v>159</v>
      </c>
      <c r="AF109" s="320"/>
      <c r="AG109" s="307"/>
      <c r="AH109" s="301"/>
      <c r="AI109" s="293" t="s">
        <v>159</v>
      </c>
      <c r="AJ109" s="319"/>
      <c r="AK109" s="293" t="s">
        <v>159</v>
      </c>
      <c r="AL109" s="320"/>
      <c r="AM109" s="277"/>
      <c r="AN109" s="227" t="s">
        <v>1435</v>
      </c>
      <c r="AO109" s="316"/>
      <c r="AP109" s="316"/>
      <c r="AQ109" s="278"/>
    </row>
    <row r="110" spans="1:43" s="311" customFormat="1" ht="71.45" customHeight="1">
      <c r="A110" s="273">
        <v>91</v>
      </c>
      <c r="B110" s="312" t="s">
        <v>841</v>
      </c>
      <c r="C110" s="274" t="s">
        <v>1042</v>
      </c>
      <c r="D110" s="274" t="s">
        <v>1031</v>
      </c>
      <c r="E110" s="328">
        <f>96.854+132.553</f>
        <v>229.40699999999998</v>
      </c>
      <c r="F110" s="327">
        <v>99.100999999999999</v>
      </c>
      <c r="G110" s="328">
        <v>97.698999999999998</v>
      </c>
      <c r="H110" s="222" t="s">
        <v>2523</v>
      </c>
      <c r="I110" s="239" t="s">
        <v>1818</v>
      </c>
      <c r="J110" s="240" t="s">
        <v>2125</v>
      </c>
      <c r="K110" s="328">
        <v>103.42400000000001</v>
      </c>
      <c r="L110" s="328">
        <v>110.91200000000001</v>
      </c>
      <c r="M110" s="235">
        <f t="shared" si="9"/>
        <v>7.4879999999999995</v>
      </c>
      <c r="N110" s="39">
        <v>0</v>
      </c>
      <c r="O110" s="404" t="s">
        <v>2399</v>
      </c>
      <c r="P110" s="312" t="s">
        <v>2828</v>
      </c>
      <c r="Q110" s="305"/>
      <c r="R110" s="404" t="s">
        <v>461</v>
      </c>
      <c r="S110" s="404" t="s">
        <v>18</v>
      </c>
      <c r="T110" s="305" t="s">
        <v>388</v>
      </c>
      <c r="U110" s="307" t="s">
        <v>1618</v>
      </c>
      <c r="V110" s="301"/>
      <c r="W110" s="293" t="s">
        <v>159</v>
      </c>
      <c r="X110" s="319">
        <v>89</v>
      </c>
      <c r="Y110" s="293" t="s">
        <v>159</v>
      </c>
      <c r="Z110" s="320"/>
      <c r="AA110" s="307"/>
      <c r="AB110" s="301"/>
      <c r="AC110" s="293" t="s">
        <v>159</v>
      </c>
      <c r="AD110" s="319"/>
      <c r="AE110" s="293" t="s">
        <v>159</v>
      </c>
      <c r="AF110" s="320"/>
      <c r="AG110" s="307"/>
      <c r="AH110" s="301"/>
      <c r="AI110" s="293" t="s">
        <v>159</v>
      </c>
      <c r="AJ110" s="319"/>
      <c r="AK110" s="293" t="s">
        <v>159</v>
      </c>
      <c r="AL110" s="320"/>
      <c r="AM110" s="277"/>
      <c r="AN110" s="227" t="s">
        <v>1435</v>
      </c>
      <c r="AO110" s="316"/>
      <c r="AP110" s="316"/>
      <c r="AQ110" s="278"/>
    </row>
    <row r="111" spans="1:43" s="311" customFormat="1" ht="71.45" customHeight="1">
      <c r="A111" s="273">
        <v>92</v>
      </c>
      <c r="B111" s="312" t="s">
        <v>1181</v>
      </c>
      <c r="C111" s="274" t="s">
        <v>306</v>
      </c>
      <c r="D111" s="274" t="s">
        <v>1031</v>
      </c>
      <c r="E111" s="328">
        <v>147.81</v>
      </c>
      <c r="F111" s="327">
        <v>1019.624</v>
      </c>
      <c r="G111" s="328">
        <v>1017.724</v>
      </c>
      <c r="H111" s="222" t="s">
        <v>2523</v>
      </c>
      <c r="I111" s="239" t="s">
        <v>1818</v>
      </c>
      <c r="J111" s="240" t="s">
        <v>2125</v>
      </c>
      <c r="K111" s="328">
        <v>149.17500000000001</v>
      </c>
      <c r="L111" s="328">
        <v>149.19399999999999</v>
      </c>
      <c r="M111" s="235">
        <f t="shared" si="9"/>
        <v>1.8999999999977035E-2</v>
      </c>
      <c r="N111" s="39">
        <v>0</v>
      </c>
      <c r="O111" s="404" t="s">
        <v>2399</v>
      </c>
      <c r="P111" s="312" t="s">
        <v>2828</v>
      </c>
      <c r="Q111" s="305"/>
      <c r="R111" s="404" t="s">
        <v>461</v>
      </c>
      <c r="S111" s="404" t="s">
        <v>18</v>
      </c>
      <c r="T111" s="305" t="s">
        <v>388</v>
      </c>
      <c r="U111" s="307" t="s">
        <v>1618</v>
      </c>
      <c r="V111" s="301"/>
      <c r="W111" s="293" t="s">
        <v>159</v>
      </c>
      <c r="X111" s="319">
        <v>90</v>
      </c>
      <c r="Y111" s="293" t="s">
        <v>159</v>
      </c>
      <c r="Z111" s="320"/>
      <c r="AA111" s="307"/>
      <c r="AB111" s="301"/>
      <c r="AC111" s="293" t="s">
        <v>159</v>
      </c>
      <c r="AD111" s="319"/>
      <c r="AE111" s="293" t="s">
        <v>159</v>
      </c>
      <c r="AF111" s="320"/>
      <c r="AG111" s="307"/>
      <c r="AH111" s="301"/>
      <c r="AI111" s="293" t="s">
        <v>159</v>
      </c>
      <c r="AJ111" s="319"/>
      <c r="AK111" s="293" t="s">
        <v>159</v>
      </c>
      <c r="AL111" s="320"/>
      <c r="AM111" s="277"/>
      <c r="AN111" s="227" t="s">
        <v>934</v>
      </c>
      <c r="AO111" s="316"/>
      <c r="AP111" s="316"/>
      <c r="AQ111" s="278"/>
    </row>
    <row r="112" spans="1:43" s="311" customFormat="1" ht="71.45" customHeight="1">
      <c r="A112" s="273">
        <v>93</v>
      </c>
      <c r="B112" s="312" t="s">
        <v>1183</v>
      </c>
      <c r="C112" s="274" t="s">
        <v>1184</v>
      </c>
      <c r="D112" s="274" t="s">
        <v>1031</v>
      </c>
      <c r="E112" s="328">
        <v>147.268</v>
      </c>
      <c r="F112" s="327">
        <v>147.268</v>
      </c>
      <c r="G112" s="328">
        <v>145.92599999999999</v>
      </c>
      <c r="H112" s="222" t="s">
        <v>2523</v>
      </c>
      <c r="I112" s="239" t="s">
        <v>1818</v>
      </c>
      <c r="J112" s="240" t="s">
        <v>2125</v>
      </c>
      <c r="K112" s="328">
        <v>82.665000000000006</v>
      </c>
      <c r="L112" s="328">
        <v>83.373000000000005</v>
      </c>
      <c r="M112" s="235">
        <f t="shared" si="9"/>
        <v>0.70799999999999841</v>
      </c>
      <c r="N112" s="39">
        <v>0</v>
      </c>
      <c r="O112" s="404" t="s">
        <v>2399</v>
      </c>
      <c r="P112" s="312" t="s">
        <v>2828</v>
      </c>
      <c r="Q112" s="305"/>
      <c r="R112" s="404" t="s">
        <v>461</v>
      </c>
      <c r="S112" s="404" t="s">
        <v>18</v>
      </c>
      <c r="T112" s="305" t="s">
        <v>1700</v>
      </c>
      <c r="U112" s="307" t="s">
        <v>1618</v>
      </c>
      <c r="V112" s="301"/>
      <c r="W112" s="293" t="s">
        <v>159</v>
      </c>
      <c r="X112" s="319">
        <v>91</v>
      </c>
      <c r="Y112" s="293" t="s">
        <v>159</v>
      </c>
      <c r="Z112" s="320"/>
      <c r="AA112" s="307"/>
      <c r="AB112" s="301"/>
      <c r="AC112" s="293" t="s">
        <v>159</v>
      </c>
      <c r="AD112" s="319"/>
      <c r="AE112" s="293" t="s">
        <v>159</v>
      </c>
      <c r="AF112" s="320"/>
      <c r="AG112" s="307"/>
      <c r="AH112" s="301"/>
      <c r="AI112" s="293" t="s">
        <v>159</v>
      </c>
      <c r="AJ112" s="319"/>
      <c r="AK112" s="293" t="s">
        <v>159</v>
      </c>
      <c r="AL112" s="320"/>
      <c r="AM112" s="277"/>
      <c r="AN112" s="227" t="s">
        <v>1435</v>
      </c>
      <c r="AO112" s="316"/>
      <c r="AP112" s="316"/>
      <c r="AQ112" s="278"/>
    </row>
    <row r="113" spans="1:43" s="311" customFormat="1" ht="86.25" customHeight="1">
      <c r="A113" s="273">
        <v>94</v>
      </c>
      <c r="B113" s="312" t="s">
        <v>1186</v>
      </c>
      <c r="C113" s="274" t="s">
        <v>1187</v>
      </c>
      <c r="D113" s="274" t="s">
        <v>1031</v>
      </c>
      <c r="E113" s="328">
        <v>52.83</v>
      </c>
      <c r="F113" s="327">
        <v>52.83</v>
      </c>
      <c r="G113" s="328">
        <v>52.662999999999997</v>
      </c>
      <c r="H113" s="222" t="s">
        <v>2128</v>
      </c>
      <c r="I113" s="239" t="s">
        <v>1818</v>
      </c>
      <c r="J113" s="240" t="s">
        <v>2129</v>
      </c>
      <c r="K113" s="328">
        <v>53.561</v>
      </c>
      <c r="L113" s="328">
        <v>11.977</v>
      </c>
      <c r="M113" s="235">
        <f t="shared" si="9"/>
        <v>-41.584000000000003</v>
      </c>
      <c r="N113" s="39">
        <v>0</v>
      </c>
      <c r="O113" s="404" t="s">
        <v>2399</v>
      </c>
      <c r="P113" s="312" t="s">
        <v>2833</v>
      </c>
      <c r="Q113" s="305"/>
      <c r="R113" s="404" t="s">
        <v>461</v>
      </c>
      <c r="S113" s="404" t="s">
        <v>18</v>
      </c>
      <c r="T113" s="305" t="s">
        <v>1700</v>
      </c>
      <c r="U113" s="307" t="s">
        <v>1618</v>
      </c>
      <c r="V113" s="301"/>
      <c r="W113" s="293" t="s">
        <v>159</v>
      </c>
      <c r="X113" s="319">
        <v>92</v>
      </c>
      <c r="Y113" s="293" t="s">
        <v>159</v>
      </c>
      <c r="Z113" s="320"/>
      <c r="AA113" s="307"/>
      <c r="AB113" s="301"/>
      <c r="AC113" s="293" t="s">
        <v>159</v>
      </c>
      <c r="AD113" s="319"/>
      <c r="AE113" s="293" t="s">
        <v>159</v>
      </c>
      <c r="AF113" s="320"/>
      <c r="AG113" s="307"/>
      <c r="AH113" s="301"/>
      <c r="AI113" s="293" t="s">
        <v>159</v>
      </c>
      <c r="AJ113" s="319"/>
      <c r="AK113" s="293" t="s">
        <v>159</v>
      </c>
      <c r="AL113" s="320"/>
      <c r="AM113" s="277"/>
      <c r="AN113" s="227" t="s">
        <v>1632</v>
      </c>
      <c r="AO113" s="316"/>
      <c r="AP113" s="316"/>
      <c r="AQ113" s="278"/>
    </row>
    <row r="114" spans="1:43" s="311" customFormat="1" ht="71.45" customHeight="1">
      <c r="A114" s="273">
        <v>95</v>
      </c>
      <c r="B114" s="312" t="s">
        <v>812</v>
      </c>
      <c r="C114" s="274" t="s">
        <v>1042</v>
      </c>
      <c r="D114" s="274" t="s">
        <v>1031</v>
      </c>
      <c r="E114" s="328">
        <v>3.2160000000000002</v>
      </c>
      <c r="F114" s="327">
        <v>3.2160000000000002</v>
      </c>
      <c r="G114" s="328">
        <v>3.1989999999999998</v>
      </c>
      <c r="H114" s="222" t="s">
        <v>2131</v>
      </c>
      <c r="I114" s="239" t="s">
        <v>1818</v>
      </c>
      <c r="J114" s="240" t="s">
        <v>2130</v>
      </c>
      <c r="K114" s="328">
        <v>3.2280000000000002</v>
      </c>
      <c r="L114" s="328">
        <v>3.2280000000000002</v>
      </c>
      <c r="M114" s="235">
        <f t="shared" si="9"/>
        <v>0</v>
      </c>
      <c r="N114" s="39">
        <v>0</v>
      </c>
      <c r="O114" s="404" t="s">
        <v>2399</v>
      </c>
      <c r="P114" s="312" t="s">
        <v>2834</v>
      </c>
      <c r="Q114" s="305"/>
      <c r="R114" s="404" t="s">
        <v>461</v>
      </c>
      <c r="S114" s="404" t="s">
        <v>18</v>
      </c>
      <c r="T114" s="305" t="s">
        <v>1700</v>
      </c>
      <c r="U114" s="307" t="s">
        <v>1618</v>
      </c>
      <c r="V114" s="301"/>
      <c r="W114" s="293" t="s">
        <v>159</v>
      </c>
      <c r="X114" s="319">
        <v>993</v>
      </c>
      <c r="Y114" s="293" t="s">
        <v>159</v>
      </c>
      <c r="Z114" s="320"/>
      <c r="AA114" s="307"/>
      <c r="AB114" s="301"/>
      <c r="AC114" s="293" t="s">
        <v>159</v>
      </c>
      <c r="AD114" s="319"/>
      <c r="AE114" s="293" t="s">
        <v>159</v>
      </c>
      <c r="AF114" s="320"/>
      <c r="AG114" s="307"/>
      <c r="AH114" s="301"/>
      <c r="AI114" s="293" t="s">
        <v>159</v>
      </c>
      <c r="AJ114" s="319"/>
      <c r="AK114" s="293" t="s">
        <v>159</v>
      </c>
      <c r="AL114" s="320"/>
      <c r="AM114" s="277"/>
      <c r="AN114" s="227" t="s">
        <v>1632</v>
      </c>
      <c r="AO114" s="316"/>
      <c r="AP114" s="316"/>
      <c r="AQ114" s="278"/>
    </row>
    <row r="115" spans="1:43" s="311" customFormat="1" ht="71.45" customHeight="1">
      <c r="A115" s="273">
        <v>96</v>
      </c>
      <c r="B115" s="312" t="s">
        <v>794</v>
      </c>
      <c r="C115" s="274" t="s">
        <v>329</v>
      </c>
      <c r="D115" s="274" t="s">
        <v>1031</v>
      </c>
      <c r="E115" s="328">
        <v>3.887</v>
      </c>
      <c r="F115" s="327">
        <v>3.887</v>
      </c>
      <c r="G115" s="328">
        <v>3.7669999999999999</v>
      </c>
      <c r="H115" s="222" t="s">
        <v>2523</v>
      </c>
      <c r="I115" s="239" t="s">
        <v>1818</v>
      </c>
      <c r="J115" s="240" t="s">
        <v>2125</v>
      </c>
      <c r="K115" s="328">
        <v>4.25</v>
      </c>
      <c r="L115" s="328">
        <v>4.25</v>
      </c>
      <c r="M115" s="235">
        <f t="shared" si="9"/>
        <v>0</v>
      </c>
      <c r="N115" s="39">
        <v>0</v>
      </c>
      <c r="O115" s="404" t="s">
        <v>2399</v>
      </c>
      <c r="P115" s="312" t="s">
        <v>2828</v>
      </c>
      <c r="Q115" s="305"/>
      <c r="R115" s="404" t="s">
        <v>461</v>
      </c>
      <c r="S115" s="404" t="s">
        <v>18</v>
      </c>
      <c r="T115" s="305" t="s">
        <v>1700</v>
      </c>
      <c r="U115" s="307" t="s">
        <v>1618</v>
      </c>
      <c r="V115" s="301"/>
      <c r="W115" s="293" t="s">
        <v>159</v>
      </c>
      <c r="X115" s="319">
        <v>94</v>
      </c>
      <c r="Y115" s="293" t="s">
        <v>159</v>
      </c>
      <c r="Z115" s="320"/>
      <c r="AA115" s="307"/>
      <c r="AB115" s="301"/>
      <c r="AC115" s="293" t="s">
        <v>159</v>
      </c>
      <c r="AD115" s="319"/>
      <c r="AE115" s="293" t="s">
        <v>159</v>
      </c>
      <c r="AF115" s="320"/>
      <c r="AG115" s="307"/>
      <c r="AH115" s="301"/>
      <c r="AI115" s="293" t="s">
        <v>159</v>
      </c>
      <c r="AJ115" s="319"/>
      <c r="AK115" s="293" t="s">
        <v>159</v>
      </c>
      <c r="AL115" s="320"/>
      <c r="AM115" s="277"/>
      <c r="AN115" s="227" t="s">
        <v>934</v>
      </c>
      <c r="AO115" s="316"/>
      <c r="AP115" s="316"/>
      <c r="AQ115" s="278"/>
    </row>
    <row r="116" spans="1:43" s="311" customFormat="1" ht="71.45" customHeight="1">
      <c r="A116" s="273">
        <v>97</v>
      </c>
      <c r="B116" s="312" t="s">
        <v>1189</v>
      </c>
      <c r="C116" s="274" t="s">
        <v>1701</v>
      </c>
      <c r="D116" s="274" t="s">
        <v>1031</v>
      </c>
      <c r="E116" s="328">
        <v>40.619999999999997</v>
      </c>
      <c r="F116" s="327">
        <v>40.619999999999997</v>
      </c>
      <c r="G116" s="328">
        <v>40.354999999999997</v>
      </c>
      <c r="H116" s="222" t="s">
        <v>2132</v>
      </c>
      <c r="I116" s="239" t="s">
        <v>1818</v>
      </c>
      <c r="J116" s="240" t="s">
        <v>2133</v>
      </c>
      <c r="K116" s="328">
        <v>37.500999999999998</v>
      </c>
      <c r="L116" s="328">
        <v>37.500999999999998</v>
      </c>
      <c r="M116" s="235">
        <f t="shared" si="9"/>
        <v>0</v>
      </c>
      <c r="N116" s="39">
        <v>0</v>
      </c>
      <c r="O116" s="404" t="s">
        <v>2399</v>
      </c>
      <c r="P116" s="312" t="s">
        <v>2835</v>
      </c>
      <c r="Q116" s="305"/>
      <c r="R116" s="404" t="s">
        <v>461</v>
      </c>
      <c r="S116" s="404" t="s">
        <v>18</v>
      </c>
      <c r="T116" s="305" t="s">
        <v>1700</v>
      </c>
      <c r="U116" s="307" t="s">
        <v>1618</v>
      </c>
      <c r="V116" s="301"/>
      <c r="W116" s="293" t="s">
        <v>159</v>
      </c>
      <c r="X116" s="319">
        <v>95</v>
      </c>
      <c r="Y116" s="293" t="s">
        <v>159</v>
      </c>
      <c r="Z116" s="320"/>
      <c r="AA116" s="307"/>
      <c r="AB116" s="301"/>
      <c r="AC116" s="293" t="s">
        <v>159</v>
      </c>
      <c r="AD116" s="319"/>
      <c r="AE116" s="293" t="s">
        <v>159</v>
      </c>
      <c r="AF116" s="320"/>
      <c r="AG116" s="307"/>
      <c r="AH116" s="301"/>
      <c r="AI116" s="293" t="s">
        <v>159</v>
      </c>
      <c r="AJ116" s="319"/>
      <c r="AK116" s="293" t="s">
        <v>159</v>
      </c>
      <c r="AL116" s="320"/>
      <c r="AM116" s="277"/>
      <c r="AN116" s="227" t="s">
        <v>1632</v>
      </c>
      <c r="AO116" s="316"/>
      <c r="AP116" s="316"/>
      <c r="AQ116" s="278"/>
    </row>
    <row r="117" spans="1:43" s="311" customFormat="1" ht="71.45" customHeight="1">
      <c r="A117" s="273">
        <v>98</v>
      </c>
      <c r="B117" s="312" t="s">
        <v>468</v>
      </c>
      <c r="C117" s="274" t="s">
        <v>1702</v>
      </c>
      <c r="D117" s="274" t="s">
        <v>1031</v>
      </c>
      <c r="E117" s="328">
        <v>6.4189999999999996</v>
      </c>
      <c r="F117" s="327">
        <v>6.4189999999999996</v>
      </c>
      <c r="G117" s="328">
        <v>6.399</v>
      </c>
      <c r="H117" s="222" t="s">
        <v>2523</v>
      </c>
      <c r="I117" s="239" t="s">
        <v>1818</v>
      </c>
      <c r="J117" s="240" t="s">
        <v>2125</v>
      </c>
      <c r="K117" s="328">
        <v>6.45</v>
      </c>
      <c r="L117" s="328">
        <v>6.45</v>
      </c>
      <c r="M117" s="235">
        <f t="shared" si="9"/>
        <v>0</v>
      </c>
      <c r="N117" s="39">
        <v>0</v>
      </c>
      <c r="O117" s="404" t="s">
        <v>2399</v>
      </c>
      <c r="P117" s="312" t="s">
        <v>2828</v>
      </c>
      <c r="Q117" s="305"/>
      <c r="R117" s="404" t="s">
        <v>461</v>
      </c>
      <c r="S117" s="404" t="s">
        <v>18</v>
      </c>
      <c r="T117" s="305" t="s">
        <v>1700</v>
      </c>
      <c r="U117" s="307" t="s">
        <v>1618</v>
      </c>
      <c r="V117" s="301"/>
      <c r="W117" s="293" t="s">
        <v>159</v>
      </c>
      <c r="X117" s="319">
        <v>96</v>
      </c>
      <c r="Y117" s="293" t="s">
        <v>159</v>
      </c>
      <c r="Z117" s="320"/>
      <c r="AA117" s="307"/>
      <c r="AB117" s="301"/>
      <c r="AC117" s="293" t="s">
        <v>159</v>
      </c>
      <c r="AD117" s="319"/>
      <c r="AE117" s="293" t="s">
        <v>159</v>
      </c>
      <c r="AF117" s="320"/>
      <c r="AG117" s="307"/>
      <c r="AH117" s="301"/>
      <c r="AI117" s="293" t="s">
        <v>159</v>
      </c>
      <c r="AJ117" s="319"/>
      <c r="AK117" s="293" t="s">
        <v>159</v>
      </c>
      <c r="AL117" s="320"/>
      <c r="AM117" s="277"/>
      <c r="AN117" s="227" t="s">
        <v>934</v>
      </c>
      <c r="AO117" s="316"/>
      <c r="AP117" s="316"/>
      <c r="AQ117" s="278"/>
    </row>
    <row r="118" spans="1:43" s="311" customFormat="1" ht="246" customHeight="1">
      <c r="A118" s="273">
        <v>99</v>
      </c>
      <c r="B118" s="312" t="s">
        <v>601</v>
      </c>
      <c r="C118" s="274" t="s">
        <v>338</v>
      </c>
      <c r="D118" s="274" t="s">
        <v>1031</v>
      </c>
      <c r="E118" s="328">
        <v>107.833</v>
      </c>
      <c r="F118" s="327">
        <v>107.833</v>
      </c>
      <c r="G118" s="328">
        <v>106.262</v>
      </c>
      <c r="H118" s="209" t="s">
        <v>2134</v>
      </c>
      <c r="I118" s="239" t="s">
        <v>1818</v>
      </c>
      <c r="J118" s="240" t="s">
        <v>2135</v>
      </c>
      <c r="K118" s="328">
        <v>66.933000000000007</v>
      </c>
      <c r="L118" s="328">
        <v>75.343000000000004</v>
      </c>
      <c r="M118" s="235">
        <f t="shared" si="9"/>
        <v>8.4099999999999966</v>
      </c>
      <c r="N118" s="39">
        <v>0</v>
      </c>
      <c r="O118" s="404" t="s">
        <v>2399</v>
      </c>
      <c r="P118" s="312" t="s">
        <v>2836</v>
      </c>
      <c r="Q118" s="305"/>
      <c r="R118" s="404" t="s">
        <v>461</v>
      </c>
      <c r="S118" s="404" t="s">
        <v>18</v>
      </c>
      <c r="T118" s="305" t="s">
        <v>1700</v>
      </c>
      <c r="U118" s="307" t="s">
        <v>1618</v>
      </c>
      <c r="V118" s="301"/>
      <c r="W118" s="293" t="s">
        <v>159</v>
      </c>
      <c r="X118" s="319">
        <v>97</v>
      </c>
      <c r="Y118" s="293" t="s">
        <v>159</v>
      </c>
      <c r="Z118" s="320"/>
      <c r="AA118" s="307"/>
      <c r="AB118" s="301"/>
      <c r="AC118" s="293" t="s">
        <v>159</v>
      </c>
      <c r="AD118" s="319"/>
      <c r="AE118" s="293" t="s">
        <v>159</v>
      </c>
      <c r="AF118" s="320"/>
      <c r="AG118" s="307"/>
      <c r="AH118" s="301"/>
      <c r="AI118" s="293" t="s">
        <v>159</v>
      </c>
      <c r="AJ118" s="319"/>
      <c r="AK118" s="293" t="s">
        <v>159</v>
      </c>
      <c r="AL118" s="320"/>
      <c r="AM118" s="277"/>
      <c r="AN118" s="227" t="s">
        <v>1632</v>
      </c>
      <c r="AO118" s="316"/>
      <c r="AP118" s="316"/>
      <c r="AQ118" s="278"/>
    </row>
    <row r="119" spans="1:43" ht="58.5" customHeight="1">
      <c r="A119" s="615">
        <v>100</v>
      </c>
      <c r="B119" s="616" t="s">
        <v>604</v>
      </c>
      <c r="C119" s="635" t="s">
        <v>1191</v>
      </c>
      <c r="D119" s="635" t="s">
        <v>100</v>
      </c>
      <c r="E119" s="572">
        <v>3077.5639999999999</v>
      </c>
      <c r="F119" s="658">
        <v>3077.5639999999999</v>
      </c>
      <c r="G119" s="572">
        <v>3072.9989999999998</v>
      </c>
      <c r="H119" s="222" t="s">
        <v>2523</v>
      </c>
      <c r="I119" s="619" t="s">
        <v>1818</v>
      </c>
      <c r="J119" s="620" t="s">
        <v>2125</v>
      </c>
      <c r="K119" s="572">
        <v>3002.6750000000002</v>
      </c>
      <c r="L119" s="572">
        <v>2960.453</v>
      </c>
      <c r="M119" s="235">
        <f t="shared" si="9"/>
        <v>-42.222000000000207</v>
      </c>
      <c r="N119" s="304">
        <v>0</v>
      </c>
      <c r="O119" s="619" t="s">
        <v>2399</v>
      </c>
      <c r="P119" s="312" t="s">
        <v>2821</v>
      </c>
      <c r="Q119" s="624" t="s">
        <v>2837</v>
      </c>
      <c r="R119" s="619" t="s">
        <v>461</v>
      </c>
      <c r="S119" s="619" t="s">
        <v>18</v>
      </c>
      <c r="T119" s="305" t="s">
        <v>1075</v>
      </c>
      <c r="U119" s="625" t="s">
        <v>1618</v>
      </c>
      <c r="V119" s="626"/>
      <c r="W119" s="627" t="s">
        <v>159</v>
      </c>
      <c r="X119" s="628">
        <v>98</v>
      </c>
      <c r="Y119" s="627" t="s">
        <v>159</v>
      </c>
      <c r="Z119" s="629"/>
      <c r="AA119" s="625"/>
      <c r="AB119" s="626"/>
      <c r="AC119" s="627" t="s">
        <v>159</v>
      </c>
      <c r="AD119" s="628"/>
      <c r="AE119" s="627" t="s">
        <v>159</v>
      </c>
      <c r="AF119" s="629"/>
      <c r="AG119" s="625"/>
      <c r="AH119" s="626"/>
      <c r="AI119" s="627" t="s">
        <v>159</v>
      </c>
      <c r="AJ119" s="628"/>
      <c r="AK119" s="627" t="s">
        <v>159</v>
      </c>
      <c r="AL119" s="629"/>
      <c r="AM119" s="630"/>
      <c r="AN119" s="631" t="s">
        <v>1622</v>
      </c>
      <c r="AO119" s="632"/>
      <c r="AP119" s="632"/>
      <c r="AQ119" s="634"/>
    </row>
    <row r="120" spans="1:43" s="311" customFormat="1" ht="71.45" customHeight="1">
      <c r="A120" s="273">
        <v>101</v>
      </c>
      <c r="B120" s="312" t="s">
        <v>1192</v>
      </c>
      <c r="C120" s="274" t="s">
        <v>1663</v>
      </c>
      <c r="D120" s="274" t="s">
        <v>1031</v>
      </c>
      <c r="E120" s="328">
        <v>742.60199999999998</v>
      </c>
      <c r="F120" s="327">
        <v>742.60199999999998</v>
      </c>
      <c r="G120" s="328">
        <v>742.601</v>
      </c>
      <c r="H120" s="222" t="s">
        <v>2523</v>
      </c>
      <c r="I120" s="239" t="s">
        <v>1818</v>
      </c>
      <c r="J120" s="240" t="s">
        <v>2136</v>
      </c>
      <c r="K120" s="328">
        <v>672.75199999999995</v>
      </c>
      <c r="L120" s="328">
        <v>705.74300000000005</v>
      </c>
      <c r="M120" s="235">
        <f t="shared" si="9"/>
        <v>32.991000000000099</v>
      </c>
      <c r="N120" s="39">
        <v>0</v>
      </c>
      <c r="O120" s="404" t="s">
        <v>2399</v>
      </c>
      <c r="P120" s="312" t="s">
        <v>2838</v>
      </c>
      <c r="Q120" s="305"/>
      <c r="R120" s="404" t="s">
        <v>461</v>
      </c>
      <c r="S120" s="404" t="s">
        <v>18</v>
      </c>
      <c r="T120" s="305" t="s">
        <v>1700</v>
      </c>
      <c r="U120" s="307" t="s">
        <v>1618</v>
      </c>
      <c r="V120" s="301"/>
      <c r="W120" s="293" t="s">
        <v>159</v>
      </c>
      <c r="X120" s="319">
        <v>99</v>
      </c>
      <c r="Y120" s="293" t="s">
        <v>159</v>
      </c>
      <c r="Z120" s="320"/>
      <c r="AA120" s="307"/>
      <c r="AB120" s="301"/>
      <c r="AC120" s="293" t="s">
        <v>159</v>
      </c>
      <c r="AD120" s="319"/>
      <c r="AE120" s="293" t="s">
        <v>159</v>
      </c>
      <c r="AF120" s="320"/>
      <c r="AG120" s="307"/>
      <c r="AH120" s="301"/>
      <c r="AI120" s="293" t="s">
        <v>159</v>
      </c>
      <c r="AJ120" s="319"/>
      <c r="AK120" s="293" t="s">
        <v>159</v>
      </c>
      <c r="AL120" s="320"/>
      <c r="AM120" s="277"/>
      <c r="AN120" s="227" t="s">
        <v>1630</v>
      </c>
      <c r="AO120" s="316"/>
      <c r="AP120" s="316"/>
      <c r="AQ120" s="278"/>
    </row>
    <row r="121" spans="1:43" s="657" customFormat="1" ht="25.5" customHeight="1">
      <c r="A121" s="638"/>
      <c r="B121" s="640" t="s">
        <v>349</v>
      </c>
      <c r="C121" s="668"/>
      <c r="D121" s="668"/>
      <c r="E121" s="643"/>
      <c r="F121" s="642"/>
      <c r="G121" s="643"/>
      <c r="H121" s="422"/>
      <c r="I121" s="644"/>
      <c r="J121" s="645"/>
      <c r="K121" s="643"/>
      <c r="L121" s="34"/>
      <c r="M121" s="41"/>
      <c r="N121" s="646"/>
      <c r="O121" s="644"/>
      <c r="P121" s="44"/>
      <c r="Q121" s="647"/>
      <c r="R121" s="648"/>
      <c r="S121" s="644"/>
      <c r="T121" s="873"/>
      <c r="U121" s="649"/>
      <c r="V121" s="650"/>
      <c r="W121" s="651"/>
      <c r="X121" s="652"/>
      <c r="Y121" s="651"/>
      <c r="Z121" s="653"/>
      <c r="AA121" s="649"/>
      <c r="AB121" s="650"/>
      <c r="AC121" s="651"/>
      <c r="AD121" s="652"/>
      <c r="AE121" s="651"/>
      <c r="AF121" s="653"/>
      <c r="AG121" s="649"/>
      <c r="AH121" s="650"/>
      <c r="AI121" s="651"/>
      <c r="AJ121" s="652"/>
      <c r="AK121" s="651"/>
      <c r="AL121" s="653"/>
      <c r="AM121" s="654"/>
      <c r="AN121" s="648"/>
      <c r="AO121" s="655"/>
      <c r="AP121" s="655"/>
      <c r="AQ121" s="656"/>
    </row>
    <row r="122" spans="1:43" ht="126.75" customHeight="1">
      <c r="A122" s="615">
        <v>102</v>
      </c>
      <c r="B122" s="616" t="s">
        <v>843</v>
      </c>
      <c r="C122" s="635" t="s">
        <v>1194</v>
      </c>
      <c r="D122" s="635" t="s">
        <v>1031</v>
      </c>
      <c r="E122" s="572">
        <v>2737</v>
      </c>
      <c r="F122" s="658">
        <v>2304.9670000000001</v>
      </c>
      <c r="G122" s="572">
        <v>2304.9670000000001</v>
      </c>
      <c r="H122" s="222" t="s">
        <v>2255</v>
      </c>
      <c r="I122" s="619" t="s">
        <v>1818</v>
      </c>
      <c r="J122" s="620" t="s">
        <v>2252</v>
      </c>
      <c r="K122" s="572">
        <v>2737</v>
      </c>
      <c r="L122" s="572">
        <v>2737</v>
      </c>
      <c r="M122" s="235">
        <v>0</v>
      </c>
      <c r="N122" s="304">
        <v>0</v>
      </c>
      <c r="O122" s="690" t="s">
        <v>2440</v>
      </c>
      <c r="P122" s="487" t="s">
        <v>2465</v>
      </c>
      <c r="Q122" s="691" t="s">
        <v>2455</v>
      </c>
      <c r="R122" s="619" t="s">
        <v>145</v>
      </c>
      <c r="S122" s="619" t="s">
        <v>18</v>
      </c>
      <c r="T122" s="305" t="s">
        <v>1195</v>
      </c>
      <c r="U122" s="625" t="s">
        <v>1618</v>
      </c>
      <c r="V122" s="626"/>
      <c r="W122" s="627" t="s">
        <v>159</v>
      </c>
      <c r="X122" s="628">
        <v>100</v>
      </c>
      <c r="Y122" s="627" t="s">
        <v>159</v>
      </c>
      <c r="Z122" s="629"/>
      <c r="AA122" s="625"/>
      <c r="AB122" s="626"/>
      <c r="AC122" s="627" t="s">
        <v>159</v>
      </c>
      <c r="AD122" s="628"/>
      <c r="AE122" s="627" t="s">
        <v>159</v>
      </c>
      <c r="AF122" s="629"/>
      <c r="AG122" s="625"/>
      <c r="AH122" s="626"/>
      <c r="AI122" s="627" t="s">
        <v>159</v>
      </c>
      <c r="AJ122" s="628"/>
      <c r="AK122" s="627" t="s">
        <v>159</v>
      </c>
      <c r="AL122" s="629"/>
      <c r="AM122" s="630"/>
      <c r="AN122" s="631" t="s">
        <v>1632</v>
      </c>
      <c r="AO122" s="632"/>
      <c r="AP122" s="632" t="s">
        <v>147</v>
      </c>
      <c r="AQ122" s="634"/>
    </row>
    <row r="123" spans="1:43" s="311" customFormat="1" ht="138" customHeight="1">
      <c r="A123" s="273">
        <v>103</v>
      </c>
      <c r="B123" s="312" t="s">
        <v>953</v>
      </c>
      <c r="C123" s="274" t="s">
        <v>1100</v>
      </c>
      <c r="D123" s="274" t="s">
        <v>1031</v>
      </c>
      <c r="E123" s="328">
        <v>96.108999999999995</v>
      </c>
      <c r="F123" s="327">
        <v>96.108999999999995</v>
      </c>
      <c r="G123" s="328">
        <v>90.025000000000006</v>
      </c>
      <c r="H123" s="222" t="s">
        <v>2523</v>
      </c>
      <c r="I123" s="239" t="s">
        <v>1818</v>
      </c>
      <c r="J123" s="240" t="s">
        <v>2236</v>
      </c>
      <c r="K123" s="292">
        <v>100</v>
      </c>
      <c r="L123" s="328">
        <v>100</v>
      </c>
      <c r="M123" s="304">
        <v>0</v>
      </c>
      <c r="N123" s="39">
        <v>0</v>
      </c>
      <c r="O123" s="486" t="s">
        <v>2399</v>
      </c>
      <c r="P123" s="487" t="s">
        <v>2466</v>
      </c>
      <c r="Q123" s="437"/>
      <c r="R123" s="404" t="s">
        <v>145</v>
      </c>
      <c r="S123" s="404" t="s">
        <v>18</v>
      </c>
      <c r="T123" s="305" t="s">
        <v>765</v>
      </c>
      <c r="U123" s="307" t="s">
        <v>1618</v>
      </c>
      <c r="V123" s="301"/>
      <c r="W123" s="293" t="s">
        <v>159</v>
      </c>
      <c r="X123" s="319">
        <v>101</v>
      </c>
      <c r="Y123" s="293" t="s">
        <v>159</v>
      </c>
      <c r="Z123" s="320"/>
      <c r="AA123" s="307"/>
      <c r="AB123" s="301"/>
      <c r="AC123" s="293" t="s">
        <v>159</v>
      </c>
      <c r="AD123" s="319"/>
      <c r="AE123" s="293" t="s">
        <v>159</v>
      </c>
      <c r="AF123" s="320"/>
      <c r="AG123" s="307"/>
      <c r="AH123" s="301"/>
      <c r="AI123" s="293" t="s">
        <v>159</v>
      </c>
      <c r="AJ123" s="319"/>
      <c r="AK123" s="293" t="s">
        <v>159</v>
      </c>
      <c r="AL123" s="320"/>
      <c r="AM123" s="277"/>
      <c r="AN123" s="227" t="s">
        <v>1435</v>
      </c>
      <c r="AO123" s="316"/>
      <c r="AP123" s="316" t="s">
        <v>147</v>
      </c>
      <c r="AQ123" s="278"/>
    </row>
    <row r="124" spans="1:43" s="311" customFormat="1" ht="141.75" customHeight="1">
      <c r="A124" s="273">
        <v>104</v>
      </c>
      <c r="B124" s="312" t="s">
        <v>1196</v>
      </c>
      <c r="C124" s="274" t="s">
        <v>1001</v>
      </c>
      <c r="D124" s="274" t="s">
        <v>1031</v>
      </c>
      <c r="E124" s="328">
        <v>450</v>
      </c>
      <c r="F124" s="327">
        <v>407</v>
      </c>
      <c r="G124" s="328">
        <v>407</v>
      </c>
      <c r="H124" s="222" t="s">
        <v>2253</v>
      </c>
      <c r="I124" s="239" t="s">
        <v>1834</v>
      </c>
      <c r="J124" s="240" t="s">
        <v>2254</v>
      </c>
      <c r="K124" s="292">
        <v>450</v>
      </c>
      <c r="L124" s="328">
        <v>360</v>
      </c>
      <c r="M124" s="304">
        <v>-90</v>
      </c>
      <c r="N124" s="39">
        <v>0</v>
      </c>
      <c r="O124" s="486" t="s">
        <v>2399</v>
      </c>
      <c r="P124" s="487" t="s">
        <v>2467</v>
      </c>
      <c r="Q124" s="437" t="s">
        <v>2455</v>
      </c>
      <c r="R124" s="404" t="s">
        <v>145</v>
      </c>
      <c r="S124" s="404" t="s">
        <v>18</v>
      </c>
      <c r="T124" s="305" t="s">
        <v>556</v>
      </c>
      <c r="U124" s="307" t="s">
        <v>1618</v>
      </c>
      <c r="V124" s="301"/>
      <c r="W124" s="293" t="s">
        <v>159</v>
      </c>
      <c r="X124" s="319">
        <v>102</v>
      </c>
      <c r="Y124" s="293" t="s">
        <v>159</v>
      </c>
      <c r="Z124" s="320"/>
      <c r="AA124" s="307"/>
      <c r="AB124" s="301"/>
      <c r="AC124" s="293" t="s">
        <v>159</v>
      </c>
      <c r="AD124" s="319"/>
      <c r="AE124" s="293" t="s">
        <v>159</v>
      </c>
      <c r="AF124" s="320"/>
      <c r="AG124" s="307"/>
      <c r="AH124" s="301"/>
      <c r="AI124" s="293" t="s">
        <v>159</v>
      </c>
      <c r="AJ124" s="319"/>
      <c r="AK124" s="293" t="s">
        <v>159</v>
      </c>
      <c r="AL124" s="320"/>
      <c r="AM124" s="277"/>
      <c r="AN124" s="227" t="s">
        <v>1632</v>
      </c>
      <c r="AO124" s="316"/>
      <c r="AP124" s="316" t="s">
        <v>147</v>
      </c>
      <c r="AQ124" s="278"/>
    </row>
    <row r="125" spans="1:43" s="311" customFormat="1" ht="71.45" customHeight="1">
      <c r="A125" s="273">
        <v>105</v>
      </c>
      <c r="B125" s="312" t="s">
        <v>179</v>
      </c>
      <c r="C125" s="274" t="s">
        <v>678</v>
      </c>
      <c r="D125" s="274" t="s">
        <v>1031</v>
      </c>
      <c r="E125" s="328">
        <v>23.119</v>
      </c>
      <c r="F125" s="327">
        <v>23</v>
      </c>
      <c r="G125" s="328">
        <v>23</v>
      </c>
      <c r="H125" s="222" t="s">
        <v>2523</v>
      </c>
      <c r="I125" s="239" t="s">
        <v>1818</v>
      </c>
      <c r="J125" s="240" t="s">
        <v>2237</v>
      </c>
      <c r="K125" s="292">
        <v>17.059000000000001</v>
      </c>
      <c r="L125" s="328">
        <v>26.100999999999999</v>
      </c>
      <c r="M125" s="304">
        <v>9.0419999999999998</v>
      </c>
      <c r="N125" s="39">
        <v>0</v>
      </c>
      <c r="O125" s="486" t="s">
        <v>2399</v>
      </c>
      <c r="P125" s="487" t="s">
        <v>2468</v>
      </c>
      <c r="Q125" s="437"/>
      <c r="R125" s="404" t="s">
        <v>232</v>
      </c>
      <c r="S125" s="404" t="s">
        <v>18</v>
      </c>
      <c r="T125" s="305" t="s">
        <v>979</v>
      </c>
      <c r="U125" s="307" t="s">
        <v>1618</v>
      </c>
      <c r="V125" s="301"/>
      <c r="W125" s="293" t="s">
        <v>159</v>
      </c>
      <c r="X125" s="319">
        <v>103</v>
      </c>
      <c r="Y125" s="293" t="s">
        <v>159</v>
      </c>
      <c r="Z125" s="320"/>
      <c r="AA125" s="307"/>
      <c r="AB125" s="301"/>
      <c r="AC125" s="293" t="s">
        <v>159</v>
      </c>
      <c r="AD125" s="319"/>
      <c r="AE125" s="293" t="s">
        <v>159</v>
      </c>
      <c r="AF125" s="320"/>
      <c r="AG125" s="307"/>
      <c r="AH125" s="301"/>
      <c r="AI125" s="293" t="s">
        <v>159</v>
      </c>
      <c r="AJ125" s="319"/>
      <c r="AK125" s="293" t="s">
        <v>159</v>
      </c>
      <c r="AL125" s="320"/>
      <c r="AM125" s="277"/>
      <c r="AN125" s="227" t="s">
        <v>1622</v>
      </c>
      <c r="AO125" s="316" t="s">
        <v>147</v>
      </c>
      <c r="AP125" s="316"/>
      <c r="AQ125" s="278"/>
    </row>
    <row r="126" spans="1:43" s="474" customFormat="1" ht="71.45" customHeight="1">
      <c r="A126" s="273">
        <v>106</v>
      </c>
      <c r="B126" s="330" t="s">
        <v>750</v>
      </c>
      <c r="C126" s="332" t="s">
        <v>678</v>
      </c>
      <c r="D126" s="332" t="s">
        <v>1782</v>
      </c>
      <c r="E126" s="560">
        <v>57.75</v>
      </c>
      <c r="F126" s="561">
        <v>105.59</v>
      </c>
      <c r="G126" s="562">
        <v>105.59</v>
      </c>
      <c r="H126" s="222" t="s">
        <v>2523</v>
      </c>
      <c r="I126" s="333" t="s">
        <v>1828</v>
      </c>
      <c r="J126" s="334" t="s">
        <v>2238</v>
      </c>
      <c r="K126" s="331" t="s">
        <v>159</v>
      </c>
      <c r="L126" s="520" t="s">
        <v>1718</v>
      </c>
      <c r="M126" s="438" t="s">
        <v>1718</v>
      </c>
      <c r="N126" s="39">
        <v>0</v>
      </c>
      <c r="O126" s="488" t="s">
        <v>2396</v>
      </c>
      <c r="P126" s="487" t="s">
        <v>2469</v>
      </c>
      <c r="Q126" s="439"/>
      <c r="R126" s="336" t="s">
        <v>232</v>
      </c>
      <c r="S126" s="336" t="s">
        <v>18</v>
      </c>
      <c r="T126" s="876" t="s">
        <v>610</v>
      </c>
      <c r="U126" s="307" t="s">
        <v>1618</v>
      </c>
      <c r="V126" s="340"/>
      <c r="W126" s="341" t="s">
        <v>159</v>
      </c>
      <c r="X126" s="319">
        <v>104</v>
      </c>
      <c r="Y126" s="341" t="s">
        <v>159</v>
      </c>
      <c r="Z126" s="320"/>
      <c r="AA126" s="337"/>
      <c r="AB126" s="342"/>
      <c r="AC126" s="343" t="s">
        <v>159</v>
      </c>
      <c r="AD126" s="338"/>
      <c r="AE126" s="343" t="s">
        <v>159</v>
      </c>
      <c r="AF126" s="339"/>
      <c r="AG126" s="337"/>
      <c r="AH126" s="342"/>
      <c r="AI126" s="343" t="s">
        <v>159</v>
      </c>
      <c r="AJ126" s="338"/>
      <c r="AK126" s="343" t="s">
        <v>159</v>
      </c>
      <c r="AL126" s="339"/>
      <c r="AM126" s="344"/>
      <c r="AN126" s="345" t="s">
        <v>1435</v>
      </c>
      <c r="AO126" s="353"/>
      <c r="AP126" s="353" t="s">
        <v>147</v>
      </c>
      <c r="AQ126" s="354"/>
    </row>
    <row r="127" spans="1:43">
      <c r="A127" s="615" t="s">
        <v>159</v>
      </c>
      <c r="B127" s="616" t="s">
        <v>1710</v>
      </c>
      <c r="C127" s="635"/>
      <c r="D127" s="635"/>
      <c r="E127" s="572"/>
      <c r="F127" s="658"/>
      <c r="G127" s="572"/>
      <c r="H127" s="222" t="s">
        <v>3089</v>
      </c>
      <c r="I127" s="619"/>
      <c r="J127" s="620"/>
      <c r="K127" s="572"/>
      <c r="L127" s="304"/>
      <c r="M127" s="235"/>
      <c r="N127" s="276"/>
      <c r="O127" s="619"/>
      <c r="P127" s="312"/>
      <c r="Q127" s="624"/>
      <c r="R127" s="470" t="s">
        <v>760</v>
      </c>
      <c r="S127" s="619"/>
      <c r="T127" s="305"/>
      <c r="U127" s="625"/>
      <c r="V127" s="626"/>
      <c r="W127" s="627"/>
      <c r="X127" s="671"/>
      <c r="Y127" s="627"/>
      <c r="Z127" s="672"/>
      <c r="AA127" s="625"/>
      <c r="AB127" s="626"/>
      <c r="AC127" s="627"/>
      <c r="AD127" s="671"/>
      <c r="AE127" s="627"/>
      <c r="AF127" s="672"/>
      <c r="AG127" s="625"/>
      <c r="AH127" s="626"/>
      <c r="AI127" s="627"/>
      <c r="AJ127" s="671"/>
      <c r="AK127" s="627"/>
      <c r="AL127" s="672"/>
      <c r="AM127" s="673"/>
      <c r="AN127" s="659"/>
      <c r="AO127" s="632"/>
      <c r="AP127" s="632"/>
      <c r="AQ127" s="634"/>
    </row>
    <row r="128" spans="1:43" s="311" customFormat="1" ht="144" customHeight="1">
      <c r="A128" s="273">
        <v>107</v>
      </c>
      <c r="B128" s="312" t="s">
        <v>1091</v>
      </c>
      <c r="C128" s="274" t="s">
        <v>277</v>
      </c>
      <c r="D128" s="274" t="s">
        <v>1783</v>
      </c>
      <c r="E128" s="534">
        <v>10.186</v>
      </c>
      <c r="F128" s="535">
        <v>10.186</v>
      </c>
      <c r="G128" s="534">
        <v>9.9</v>
      </c>
      <c r="H128" s="222" t="s">
        <v>2523</v>
      </c>
      <c r="I128" s="239" t="s">
        <v>1828</v>
      </c>
      <c r="J128" s="240" t="s">
        <v>2202</v>
      </c>
      <c r="K128" s="39">
        <v>0</v>
      </c>
      <c r="L128" s="39">
        <v>0</v>
      </c>
      <c r="M128" s="235">
        <f t="shared" ref="M128:M129" si="10">L128-K128</f>
        <v>0</v>
      </c>
      <c r="N128" s="39">
        <v>0</v>
      </c>
      <c r="O128" s="404" t="s">
        <v>2396</v>
      </c>
      <c r="P128" s="312" t="s">
        <v>2633</v>
      </c>
      <c r="Q128" s="305"/>
      <c r="R128" s="406" t="s">
        <v>760</v>
      </c>
      <c r="S128" s="404" t="s">
        <v>18</v>
      </c>
      <c r="T128" s="305" t="s">
        <v>1199</v>
      </c>
      <c r="U128" s="307" t="s">
        <v>1618</v>
      </c>
      <c r="V128" s="301"/>
      <c r="W128" s="293" t="s">
        <v>159</v>
      </c>
      <c r="X128" s="319">
        <v>107</v>
      </c>
      <c r="Y128" s="293" t="s">
        <v>159</v>
      </c>
      <c r="Z128" s="320"/>
      <c r="AA128" s="307"/>
      <c r="AB128" s="301"/>
      <c r="AC128" s="293" t="s">
        <v>159</v>
      </c>
      <c r="AD128" s="319"/>
      <c r="AE128" s="293" t="s">
        <v>159</v>
      </c>
      <c r="AF128" s="320"/>
      <c r="AG128" s="307"/>
      <c r="AH128" s="301"/>
      <c r="AI128" s="293" t="s">
        <v>159</v>
      </c>
      <c r="AJ128" s="319"/>
      <c r="AK128" s="293" t="s">
        <v>159</v>
      </c>
      <c r="AL128" s="320"/>
      <c r="AM128" s="277"/>
      <c r="AN128" s="227" t="s">
        <v>1435</v>
      </c>
      <c r="AO128" s="316" t="s">
        <v>147</v>
      </c>
      <c r="AP128" s="316"/>
      <c r="AQ128" s="278"/>
    </row>
    <row r="129" spans="1:43" s="311" customFormat="1" ht="105.75" customHeight="1">
      <c r="A129" s="273">
        <v>108</v>
      </c>
      <c r="B129" s="312" t="s">
        <v>825</v>
      </c>
      <c r="C129" s="325" t="s">
        <v>1620</v>
      </c>
      <c r="D129" s="325" t="s">
        <v>1621</v>
      </c>
      <c r="E129" s="534">
        <v>30.501000000000001</v>
      </c>
      <c r="F129" s="535">
        <v>30.501000000000001</v>
      </c>
      <c r="G129" s="534">
        <v>29.881</v>
      </c>
      <c r="H129" s="238" t="s">
        <v>2222</v>
      </c>
      <c r="I129" s="239" t="s">
        <v>1818</v>
      </c>
      <c r="J129" s="240" t="s">
        <v>2223</v>
      </c>
      <c r="K129" s="292">
        <v>25.696999999999999</v>
      </c>
      <c r="L129" s="39">
        <v>0</v>
      </c>
      <c r="M129" s="235">
        <f t="shared" si="10"/>
        <v>-25.696999999999999</v>
      </c>
      <c r="N129" s="39">
        <v>0</v>
      </c>
      <c r="O129" s="404" t="s">
        <v>2396</v>
      </c>
      <c r="P129" s="312" t="s">
        <v>2634</v>
      </c>
      <c r="Q129" s="305"/>
      <c r="R129" s="406" t="s">
        <v>760</v>
      </c>
      <c r="S129" s="406" t="s">
        <v>18</v>
      </c>
      <c r="T129" s="305" t="s">
        <v>1197</v>
      </c>
      <c r="U129" s="307" t="s">
        <v>1618</v>
      </c>
      <c r="V129" s="301" t="s">
        <v>463</v>
      </c>
      <c r="W129" s="293" t="s">
        <v>159</v>
      </c>
      <c r="X129" s="319">
        <v>7</v>
      </c>
      <c r="Y129" s="293" t="s">
        <v>159</v>
      </c>
      <c r="Z129" s="320"/>
      <c r="AA129" s="307"/>
      <c r="AB129" s="301"/>
      <c r="AC129" s="293" t="s">
        <v>159</v>
      </c>
      <c r="AD129" s="319"/>
      <c r="AE129" s="293" t="s">
        <v>159</v>
      </c>
      <c r="AF129" s="320"/>
      <c r="AG129" s="307"/>
      <c r="AH129" s="301"/>
      <c r="AI129" s="293" t="s">
        <v>159</v>
      </c>
      <c r="AJ129" s="319"/>
      <c r="AK129" s="293" t="s">
        <v>159</v>
      </c>
      <c r="AL129" s="320"/>
      <c r="AM129" s="277"/>
      <c r="AN129" s="227" t="s">
        <v>1372</v>
      </c>
      <c r="AO129" s="316" t="s">
        <v>147</v>
      </c>
      <c r="AP129" s="316"/>
      <c r="AQ129" s="278"/>
    </row>
    <row r="130" spans="1:43" ht="85.5" customHeight="1">
      <c r="A130" s="615">
        <v>109</v>
      </c>
      <c r="B130" s="616" t="s">
        <v>184</v>
      </c>
      <c r="C130" s="635" t="s">
        <v>160</v>
      </c>
      <c r="D130" s="617" t="s">
        <v>1031</v>
      </c>
      <c r="E130" s="618">
        <v>11152</v>
      </c>
      <c r="F130" s="664">
        <v>12485</v>
      </c>
      <c r="G130" s="618">
        <v>12485</v>
      </c>
      <c r="H130" s="222" t="s">
        <v>2523</v>
      </c>
      <c r="I130" s="619" t="s">
        <v>1818</v>
      </c>
      <c r="J130" s="620" t="s">
        <v>1851</v>
      </c>
      <c r="K130" s="572">
        <v>6787</v>
      </c>
      <c r="L130" s="572">
        <v>6641</v>
      </c>
      <c r="M130" s="235">
        <v>-146</v>
      </c>
      <c r="N130" s="304">
        <v>0</v>
      </c>
      <c r="O130" s="619" t="s">
        <v>2399</v>
      </c>
      <c r="P130" s="312" t="s">
        <v>2605</v>
      </c>
      <c r="Q130" s="624"/>
      <c r="R130" s="619" t="s">
        <v>859</v>
      </c>
      <c r="S130" s="619" t="s">
        <v>484</v>
      </c>
      <c r="T130" s="305" t="s">
        <v>772</v>
      </c>
      <c r="U130" s="625" t="s">
        <v>1618</v>
      </c>
      <c r="V130" s="626"/>
      <c r="W130" s="627" t="s">
        <v>159</v>
      </c>
      <c r="X130" s="628">
        <v>108</v>
      </c>
      <c r="Y130" s="627" t="s">
        <v>159</v>
      </c>
      <c r="Z130" s="629"/>
      <c r="AA130" s="625"/>
      <c r="AB130" s="626"/>
      <c r="AC130" s="627" t="s">
        <v>159</v>
      </c>
      <c r="AD130" s="628"/>
      <c r="AE130" s="627" t="s">
        <v>159</v>
      </c>
      <c r="AF130" s="629"/>
      <c r="AG130" s="625"/>
      <c r="AH130" s="626"/>
      <c r="AI130" s="627" t="s">
        <v>159</v>
      </c>
      <c r="AJ130" s="628"/>
      <c r="AK130" s="627" t="s">
        <v>159</v>
      </c>
      <c r="AL130" s="629"/>
      <c r="AM130" s="630"/>
      <c r="AN130" s="631" t="s">
        <v>1630</v>
      </c>
      <c r="AO130" s="632"/>
      <c r="AP130" s="632" t="s">
        <v>147</v>
      </c>
      <c r="AQ130" s="634"/>
    </row>
    <row r="131" spans="1:43" ht="132" customHeight="1">
      <c r="A131" s="615">
        <v>110</v>
      </c>
      <c r="B131" s="616" t="s">
        <v>938</v>
      </c>
      <c r="C131" s="635" t="s">
        <v>908</v>
      </c>
      <c r="D131" s="617" t="s">
        <v>1031</v>
      </c>
      <c r="E131" s="618">
        <v>5759</v>
      </c>
      <c r="F131" s="664">
        <v>6373.5339999999997</v>
      </c>
      <c r="G131" s="618">
        <v>6298.5119999999997</v>
      </c>
      <c r="H131" s="222" t="s">
        <v>2523</v>
      </c>
      <c r="I131" s="619" t="s">
        <v>1818</v>
      </c>
      <c r="J131" s="620" t="s">
        <v>1852</v>
      </c>
      <c r="K131" s="572">
        <v>5774</v>
      </c>
      <c r="L131" s="572">
        <v>5174</v>
      </c>
      <c r="M131" s="235">
        <v>-600</v>
      </c>
      <c r="N131" s="304">
        <v>0</v>
      </c>
      <c r="O131" s="619" t="s">
        <v>2399</v>
      </c>
      <c r="P131" s="312" t="s">
        <v>2606</v>
      </c>
      <c r="Q131" s="624" t="s">
        <v>2546</v>
      </c>
      <c r="R131" s="619" t="s">
        <v>859</v>
      </c>
      <c r="S131" s="619" t="s">
        <v>484</v>
      </c>
      <c r="T131" s="305" t="s">
        <v>772</v>
      </c>
      <c r="U131" s="625" t="s">
        <v>1618</v>
      </c>
      <c r="V131" s="626"/>
      <c r="W131" s="627" t="s">
        <v>159</v>
      </c>
      <c r="X131" s="628">
        <v>109</v>
      </c>
      <c r="Y131" s="627" t="s">
        <v>159</v>
      </c>
      <c r="Z131" s="629"/>
      <c r="AA131" s="625"/>
      <c r="AB131" s="626"/>
      <c r="AC131" s="627" t="s">
        <v>159</v>
      </c>
      <c r="AD131" s="628"/>
      <c r="AE131" s="627" t="s">
        <v>159</v>
      </c>
      <c r="AF131" s="629"/>
      <c r="AG131" s="625"/>
      <c r="AH131" s="626"/>
      <c r="AI131" s="627" t="s">
        <v>159</v>
      </c>
      <c r="AJ131" s="628"/>
      <c r="AK131" s="627" t="s">
        <v>159</v>
      </c>
      <c r="AL131" s="629"/>
      <c r="AM131" s="630"/>
      <c r="AN131" s="631" t="s">
        <v>934</v>
      </c>
      <c r="AO131" s="632"/>
      <c r="AP131" s="632" t="s">
        <v>147</v>
      </c>
      <c r="AQ131" s="634"/>
    </row>
    <row r="132" spans="1:43" ht="138.75" customHeight="1">
      <c r="A132" s="615">
        <v>111</v>
      </c>
      <c r="B132" s="616" t="s">
        <v>1200</v>
      </c>
      <c r="C132" s="635" t="s">
        <v>1059</v>
      </c>
      <c r="D132" s="617" t="s">
        <v>1112</v>
      </c>
      <c r="E132" s="618">
        <v>3300</v>
      </c>
      <c r="F132" s="618">
        <v>2452.6642259999999</v>
      </c>
      <c r="G132" s="618">
        <v>2281.673221</v>
      </c>
      <c r="H132" s="222" t="s">
        <v>1860</v>
      </c>
      <c r="I132" s="619" t="s">
        <v>1834</v>
      </c>
      <c r="J132" s="620" t="s">
        <v>1861</v>
      </c>
      <c r="K132" s="572">
        <v>3500</v>
      </c>
      <c r="L132" s="572">
        <v>4500</v>
      </c>
      <c r="M132" s="304">
        <v>1000</v>
      </c>
      <c r="N132" s="304">
        <v>0</v>
      </c>
      <c r="O132" s="619" t="s">
        <v>2440</v>
      </c>
      <c r="P132" s="312" t="s">
        <v>2607</v>
      </c>
      <c r="Q132" s="624"/>
      <c r="R132" s="619" t="s">
        <v>859</v>
      </c>
      <c r="S132" s="619" t="s">
        <v>484</v>
      </c>
      <c r="T132" s="274" t="s">
        <v>772</v>
      </c>
      <c r="U132" s="625" t="s">
        <v>1618</v>
      </c>
      <c r="V132" s="626"/>
      <c r="W132" s="627" t="s">
        <v>159</v>
      </c>
      <c r="X132" s="628">
        <v>110</v>
      </c>
      <c r="Y132" s="627" t="s">
        <v>159</v>
      </c>
      <c r="Z132" s="629"/>
      <c r="AA132" s="625"/>
      <c r="AB132" s="626"/>
      <c r="AC132" s="627" t="s">
        <v>159</v>
      </c>
      <c r="AD132" s="628"/>
      <c r="AE132" s="627" t="s">
        <v>159</v>
      </c>
      <c r="AF132" s="629"/>
      <c r="AG132" s="625"/>
      <c r="AH132" s="626"/>
      <c r="AI132" s="627" t="s">
        <v>159</v>
      </c>
      <c r="AJ132" s="628"/>
      <c r="AK132" s="627" t="s">
        <v>159</v>
      </c>
      <c r="AL132" s="629"/>
      <c r="AM132" s="630"/>
      <c r="AN132" s="631" t="s">
        <v>1623</v>
      </c>
      <c r="AO132" s="632"/>
      <c r="AP132" s="632" t="s">
        <v>147</v>
      </c>
      <c r="AQ132" s="634"/>
    </row>
    <row r="133" spans="1:43" ht="71.45" customHeight="1">
      <c r="A133" s="615">
        <v>112</v>
      </c>
      <c r="B133" s="616" t="s">
        <v>775</v>
      </c>
      <c r="C133" s="635" t="s">
        <v>373</v>
      </c>
      <c r="D133" s="617" t="s">
        <v>1031</v>
      </c>
      <c r="E133" s="618">
        <v>29631</v>
      </c>
      <c r="F133" s="618">
        <v>40065</v>
      </c>
      <c r="G133" s="618">
        <v>39809.102462000003</v>
      </c>
      <c r="H133" s="222" t="s">
        <v>2523</v>
      </c>
      <c r="I133" s="619" t="s">
        <v>1818</v>
      </c>
      <c r="J133" s="620" t="s">
        <v>1853</v>
      </c>
      <c r="K133" s="572">
        <v>33740</v>
      </c>
      <c r="L133" s="572">
        <v>39643</v>
      </c>
      <c r="M133" s="304">
        <v>5903</v>
      </c>
      <c r="N133" s="304">
        <v>0</v>
      </c>
      <c r="O133" s="621" t="s">
        <v>2399</v>
      </c>
      <c r="P133" s="326" t="s">
        <v>2608</v>
      </c>
      <c r="Q133" s="623" t="s">
        <v>2572</v>
      </c>
      <c r="R133" s="619" t="s">
        <v>859</v>
      </c>
      <c r="S133" s="619" t="s">
        <v>484</v>
      </c>
      <c r="T133" s="274" t="s">
        <v>772</v>
      </c>
      <c r="U133" s="625" t="s">
        <v>1618</v>
      </c>
      <c r="V133" s="626"/>
      <c r="W133" s="627" t="s">
        <v>159</v>
      </c>
      <c r="X133" s="628">
        <v>111</v>
      </c>
      <c r="Y133" s="627" t="s">
        <v>159</v>
      </c>
      <c r="Z133" s="629"/>
      <c r="AA133" s="625"/>
      <c r="AB133" s="626"/>
      <c r="AC133" s="627" t="s">
        <v>159</v>
      </c>
      <c r="AD133" s="628"/>
      <c r="AE133" s="627" t="s">
        <v>159</v>
      </c>
      <c r="AF133" s="629"/>
      <c r="AG133" s="625"/>
      <c r="AH133" s="626"/>
      <c r="AI133" s="627" t="s">
        <v>159</v>
      </c>
      <c r="AJ133" s="628"/>
      <c r="AK133" s="627" t="s">
        <v>159</v>
      </c>
      <c r="AL133" s="629"/>
      <c r="AM133" s="630"/>
      <c r="AN133" s="631" t="s">
        <v>1630</v>
      </c>
      <c r="AO133" s="632"/>
      <c r="AP133" s="632" t="s">
        <v>147</v>
      </c>
      <c r="AQ133" s="634"/>
    </row>
    <row r="134" spans="1:43" ht="120" customHeight="1">
      <c r="A134" s="615">
        <v>113</v>
      </c>
      <c r="B134" s="692" t="s">
        <v>1202</v>
      </c>
      <c r="C134" s="693" t="s">
        <v>373</v>
      </c>
      <c r="D134" s="694" t="s">
        <v>1644</v>
      </c>
      <c r="E134" s="695">
        <v>12100</v>
      </c>
      <c r="F134" s="696">
        <v>10138</v>
      </c>
      <c r="G134" s="695">
        <v>7339.4525709999998</v>
      </c>
      <c r="H134" s="222" t="s">
        <v>2523</v>
      </c>
      <c r="I134" s="697" t="s">
        <v>1834</v>
      </c>
      <c r="J134" s="698" t="s">
        <v>1854</v>
      </c>
      <c r="K134" s="699">
        <v>11500</v>
      </c>
      <c r="L134" s="304">
        <v>0</v>
      </c>
      <c r="M134" s="235">
        <v>-11500</v>
      </c>
      <c r="N134" s="575">
        <v>-11500</v>
      </c>
      <c r="O134" s="697" t="s">
        <v>2450</v>
      </c>
      <c r="P134" s="579" t="s">
        <v>3107</v>
      </c>
      <c r="Q134" s="700"/>
      <c r="R134" s="697" t="s">
        <v>859</v>
      </c>
      <c r="S134" s="697" t="s">
        <v>484</v>
      </c>
      <c r="T134" s="877" t="s">
        <v>772</v>
      </c>
      <c r="U134" s="625" t="s">
        <v>1618</v>
      </c>
      <c r="V134" s="626"/>
      <c r="W134" s="627" t="s">
        <v>159</v>
      </c>
      <c r="X134" s="628">
        <v>112</v>
      </c>
      <c r="Y134" s="627" t="s">
        <v>159</v>
      </c>
      <c r="Z134" s="629"/>
      <c r="AA134" s="625"/>
      <c r="AB134" s="626"/>
      <c r="AC134" s="627" t="s">
        <v>159</v>
      </c>
      <c r="AD134" s="628"/>
      <c r="AE134" s="627" t="s">
        <v>159</v>
      </c>
      <c r="AF134" s="629"/>
      <c r="AG134" s="625"/>
      <c r="AH134" s="626"/>
      <c r="AI134" s="627" t="s">
        <v>159</v>
      </c>
      <c r="AJ134" s="628"/>
      <c r="AK134" s="627" t="s">
        <v>159</v>
      </c>
      <c r="AL134" s="629"/>
      <c r="AM134" s="630"/>
      <c r="AN134" s="631" t="s">
        <v>934</v>
      </c>
      <c r="AO134" s="632"/>
      <c r="AP134" s="632" t="s">
        <v>147</v>
      </c>
      <c r="AQ134" s="634"/>
    </row>
    <row r="135" spans="1:43" ht="71.45" customHeight="1">
      <c r="A135" s="615">
        <v>114</v>
      </c>
      <c r="B135" s="616" t="s">
        <v>936</v>
      </c>
      <c r="C135" s="635" t="s">
        <v>1041</v>
      </c>
      <c r="D135" s="617" t="s">
        <v>1641</v>
      </c>
      <c r="E135" s="618">
        <v>27500</v>
      </c>
      <c r="F135" s="664">
        <v>24104</v>
      </c>
      <c r="G135" s="618">
        <v>12447</v>
      </c>
      <c r="H135" s="222" t="s">
        <v>2523</v>
      </c>
      <c r="I135" s="619" t="s">
        <v>1818</v>
      </c>
      <c r="J135" s="620" t="s">
        <v>1855</v>
      </c>
      <c r="K135" s="572">
        <v>25000</v>
      </c>
      <c r="L135" s="572">
        <v>25000</v>
      </c>
      <c r="M135" s="304">
        <v>0</v>
      </c>
      <c r="N135" s="304">
        <v>0</v>
      </c>
      <c r="O135" s="619" t="s">
        <v>1816</v>
      </c>
      <c r="P135" s="312" t="s">
        <v>2609</v>
      </c>
      <c r="Q135" s="624"/>
      <c r="R135" s="619" t="s">
        <v>859</v>
      </c>
      <c r="S135" s="619" t="s">
        <v>484</v>
      </c>
      <c r="T135" s="305" t="s">
        <v>772</v>
      </c>
      <c r="U135" s="625" t="s">
        <v>1618</v>
      </c>
      <c r="V135" s="626"/>
      <c r="W135" s="627" t="s">
        <v>159</v>
      </c>
      <c r="X135" s="628">
        <v>113</v>
      </c>
      <c r="Y135" s="627" t="s">
        <v>159</v>
      </c>
      <c r="Z135" s="629"/>
      <c r="AA135" s="625"/>
      <c r="AB135" s="626"/>
      <c r="AC135" s="627" t="s">
        <v>159</v>
      </c>
      <c r="AD135" s="628"/>
      <c r="AE135" s="627" t="s">
        <v>159</v>
      </c>
      <c r="AF135" s="629"/>
      <c r="AG135" s="625"/>
      <c r="AH135" s="626"/>
      <c r="AI135" s="627" t="s">
        <v>159</v>
      </c>
      <c r="AJ135" s="628"/>
      <c r="AK135" s="627" t="s">
        <v>159</v>
      </c>
      <c r="AL135" s="629"/>
      <c r="AM135" s="630"/>
      <c r="AN135" s="631" t="s">
        <v>1630</v>
      </c>
      <c r="AO135" s="632"/>
      <c r="AP135" s="632" t="s">
        <v>147</v>
      </c>
      <c r="AQ135" s="634"/>
    </row>
    <row r="136" spans="1:43" s="311" customFormat="1" ht="120" customHeight="1">
      <c r="A136" s="273">
        <v>115</v>
      </c>
      <c r="B136" s="312" t="s">
        <v>1204</v>
      </c>
      <c r="C136" s="274" t="s">
        <v>1033</v>
      </c>
      <c r="D136" s="325" t="s">
        <v>1641</v>
      </c>
      <c r="E136" s="534">
        <v>3000</v>
      </c>
      <c r="F136" s="535">
        <v>2169.8519999999999</v>
      </c>
      <c r="G136" s="534">
        <v>1055.5550000000001</v>
      </c>
      <c r="H136" s="222" t="s">
        <v>2523</v>
      </c>
      <c r="I136" s="239" t="s">
        <v>1818</v>
      </c>
      <c r="J136" s="240" t="s">
        <v>1856</v>
      </c>
      <c r="K136" s="292">
        <v>3300</v>
      </c>
      <c r="L136" s="304">
        <v>0</v>
      </c>
      <c r="M136" s="235">
        <v>-3300</v>
      </c>
      <c r="N136" s="575">
        <v>-3300</v>
      </c>
      <c r="O136" s="404" t="s">
        <v>2450</v>
      </c>
      <c r="P136" s="312" t="s">
        <v>3107</v>
      </c>
      <c r="Q136" s="305"/>
      <c r="R136" s="404" t="s">
        <v>859</v>
      </c>
      <c r="S136" s="404" t="s">
        <v>484</v>
      </c>
      <c r="T136" s="305" t="s">
        <v>171</v>
      </c>
      <c r="U136" s="307" t="s">
        <v>1618</v>
      </c>
      <c r="V136" s="301"/>
      <c r="W136" s="293" t="s">
        <v>159</v>
      </c>
      <c r="X136" s="319">
        <v>114</v>
      </c>
      <c r="Y136" s="293" t="s">
        <v>159</v>
      </c>
      <c r="Z136" s="320"/>
      <c r="AA136" s="307"/>
      <c r="AB136" s="301"/>
      <c r="AC136" s="293" t="s">
        <v>159</v>
      </c>
      <c r="AD136" s="319"/>
      <c r="AE136" s="293" t="s">
        <v>159</v>
      </c>
      <c r="AF136" s="320"/>
      <c r="AG136" s="307"/>
      <c r="AH136" s="301"/>
      <c r="AI136" s="293" t="s">
        <v>159</v>
      </c>
      <c r="AJ136" s="319"/>
      <c r="AK136" s="293" t="s">
        <v>159</v>
      </c>
      <c r="AL136" s="320"/>
      <c r="AM136" s="277"/>
      <c r="AN136" s="227" t="s">
        <v>934</v>
      </c>
      <c r="AO136" s="316"/>
      <c r="AP136" s="316" t="s">
        <v>147</v>
      </c>
      <c r="AQ136" s="278"/>
    </row>
    <row r="137" spans="1:43" ht="249.75" customHeight="1">
      <c r="A137" s="615">
        <v>116</v>
      </c>
      <c r="B137" s="635" t="s">
        <v>1126</v>
      </c>
      <c r="C137" s="635" t="s">
        <v>908</v>
      </c>
      <c r="D137" s="617" t="s">
        <v>1112</v>
      </c>
      <c r="E137" s="618">
        <v>13000</v>
      </c>
      <c r="F137" s="618">
        <v>11650.068783999999</v>
      </c>
      <c r="G137" s="618">
        <v>8938</v>
      </c>
      <c r="H137" s="222" t="s">
        <v>1859</v>
      </c>
      <c r="I137" s="619" t="s">
        <v>1834</v>
      </c>
      <c r="J137" s="620" t="s">
        <v>1858</v>
      </c>
      <c r="K137" s="572">
        <v>13500</v>
      </c>
      <c r="L137" s="572">
        <v>14000</v>
      </c>
      <c r="M137" s="304">
        <v>500</v>
      </c>
      <c r="N137" s="304">
        <v>0</v>
      </c>
      <c r="O137" s="619" t="s">
        <v>2440</v>
      </c>
      <c r="P137" s="312" t="s">
        <v>2610</v>
      </c>
      <c r="Q137" s="635"/>
      <c r="R137" s="619" t="s">
        <v>859</v>
      </c>
      <c r="S137" s="619" t="s">
        <v>484</v>
      </c>
      <c r="T137" s="274" t="s">
        <v>772</v>
      </c>
      <c r="U137" s="625" t="s">
        <v>1618</v>
      </c>
      <c r="V137" s="626"/>
      <c r="W137" s="627" t="s">
        <v>159</v>
      </c>
      <c r="X137" s="628">
        <v>115</v>
      </c>
      <c r="Y137" s="627" t="s">
        <v>159</v>
      </c>
      <c r="Z137" s="629"/>
      <c r="AA137" s="625"/>
      <c r="AB137" s="626"/>
      <c r="AC137" s="627" t="s">
        <v>159</v>
      </c>
      <c r="AD137" s="628"/>
      <c r="AE137" s="627" t="s">
        <v>159</v>
      </c>
      <c r="AF137" s="629"/>
      <c r="AG137" s="625"/>
      <c r="AH137" s="626"/>
      <c r="AI137" s="627" t="s">
        <v>159</v>
      </c>
      <c r="AJ137" s="628"/>
      <c r="AK137" s="627" t="s">
        <v>159</v>
      </c>
      <c r="AL137" s="629"/>
      <c r="AM137" s="630"/>
      <c r="AN137" s="631" t="s">
        <v>1623</v>
      </c>
      <c r="AO137" s="632"/>
      <c r="AP137" s="632" t="s">
        <v>147</v>
      </c>
      <c r="AQ137" s="634"/>
    </row>
    <row r="138" spans="1:43" ht="133.5" customHeight="1">
      <c r="A138" s="615">
        <v>117</v>
      </c>
      <c r="B138" s="635" t="s">
        <v>550</v>
      </c>
      <c r="C138" s="635" t="s">
        <v>1059</v>
      </c>
      <c r="D138" s="617" t="s">
        <v>1644</v>
      </c>
      <c r="E138" s="618">
        <v>5000</v>
      </c>
      <c r="F138" s="618">
        <v>3354</v>
      </c>
      <c r="G138" s="618">
        <v>2016</v>
      </c>
      <c r="H138" s="222" t="s">
        <v>2523</v>
      </c>
      <c r="I138" s="619" t="s">
        <v>1818</v>
      </c>
      <c r="J138" s="620" t="s">
        <v>1857</v>
      </c>
      <c r="K138" s="572">
        <v>4500</v>
      </c>
      <c r="L138" s="572">
        <v>4500</v>
      </c>
      <c r="M138" s="304">
        <v>0</v>
      </c>
      <c r="N138" s="304">
        <v>0</v>
      </c>
      <c r="O138" s="619" t="s">
        <v>2399</v>
      </c>
      <c r="P138" s="312" t="s">
        <v>2611</v>
      </c>
      <c r="Q138" s="635"/>
      <c r="R138" s="619" t="s">
        <v>859</v>
      </c>
      <c r="S138" s="619" t="s">
        <v>484</v>
      </c>
      <c r="T138" s="274" t="s">
        <v>772</v>
      </c>
      <c r="U138" s="625" t="s">
        <v>1618</v>
      </c>
      <c r="V138" s="626"/>
      <c r="W138" s="627" t="s">
        <v>159</v>
      </c>
      <c r="X138" s="628">
        <v>116</v>
      </c>
      <c r="Y138" s="627" t="s">
        <v>159</v>
      </c>
      <c r="Z138" s="629"/>
      <c r="AA138" s="625"/>
      <c r="AB138" s="626"/>
      <c r="AC138" s="627" t="s">
        <v>159</v>
      </c>
      <c r="AD138" s="628"/>
      <c r="AE138" s="627" t="s">
        <v>159</v>
      </c>
      <c r="AF138" s="629"/>
      <c r="AG138" s="625"/>
      <c r="AH138" s="626"/>
      <c r="AI138" s="627" t="s">
        <v>159</v>
      </c>
      <c r="AJ138" s="628"/>
      <c r="AK138" s="627" t="s">
        <v>159</v>
      </c>
      <c r="AL138" s="629"/>
      <c r="AM138" s="630"/>
      <c r="AN138" s="631" t="s">
        <v>1435</v>
      </c>
      <c r="AO138" s="632"/>
      <c r="AP138" s="632" t="s">
        <v>147</v>
      </c>
      <c r="AQ138" s="634"/>
    </row>
    <row r="139" spans="1:43" s="657" customFormat="1" ht="25.5" customHeight="1">
      <c r="A139" s="638"/>
      <c r="B139" s="640" t="s">
        <v>738</v>
      </c>
      <c r="C139" s="668"/>
      <c r="D139" s="668"/>
      <c r="E139" s="643"/>
      <c r="F139" s="642"/>
      <c r="G139" s="643"/>
      <c r="H139" s="422"/>
      <c r="I139" s="644"/>
      <c r="J139" s="645"/>
      <c r="K139" s="643"/>
      <c r="L139" s="34"/>
      <c r="M139" s="41"/>
      <c r="N139" s="646"/>
      <c r="O139" s="644"/>
      <c r="P139" s="44"/>
      <c r="Q139" s="647"/>
      <c r="R139" s="648"/>
      <c r="S139" s="644"/>
      <c r="T139" s="873"/>
      <c r="U139" s="649"/>
      <c r="V139" s="650"/>
      <c r="W139" s="651"/>
      <c r="X139" s="652"/>
      <c r="Y139" s="651"/>
      <c r="Z139" s="653"/>
      <c r="AA139" s="649"/>
      <c r="AB139" s="650"/>
      <c r="AC139" s="651"/>
      <c r="AD139" s="652"/>
      <c r="AE139" s="651"/>
      <c r="AF139" s="653"/>
      <c r="AG139" s="649"/>
      <c r="AH139" s="650"/>
      <c r="AI139" s="651"/>
      <c r="AJ139" s="652"/>
      <c r="AK139" s="651"/>
      <c r="AL139" s="653"/>
      <c r="AM139" s="654"/>
      <c r="AN139" s="648"/>
      <c r="AO139" s="655"/>
      <c r="AP139" s="655"/>
      <c r="AQ139" s="656"/>
    </row>
    <row r="140" spans="1:43" s="311" customFormat="1" ht="71.45" customHeight="1">
      <c r="A140" s="273">
        <v>118</v>
      </c>
      <c r="B140" s="312" t="s">
        <v>873</v>
      </c>
      <c r="C140" s="274" t="s">
        <v>1205</v>
      </c>
      <c r="D140" s="274" t="s">
        <v>1631</v>
      </c>
      <c r="E140" s="328">
        <v>13686</v>
      </c>
      <c r="F140" s="327">
        <v>14394</v>
      </c>
      <c r="G140" s="328">
        <v>12731</v>
      </c>
      <c r="H140" s="222" t="s">
        <v>2523</v>
      </c>
      <c r="I140" s="239" t="s">
        <v>1828</v>
      </c>
      <c r="J140" s="240" t="s">
        <v>2167</v>
      </c>
      <c r="K140" s="166" t="s">
        <v>159</v>
      </c>
      <c r="L140" s="573" t="s">
        <v>159</v>
      </c>
      <c r="M140" s="166" t="s">
        <v>159</v>
      </c>
      <c r="N140" s="39">
        <v>0</v>
      </c>
      <c r="O140" s="122" t="s">
        <v>2396</v>
      </c>
      <c r="P140" s="312" t="s">
        <v>2435</v>
      </c>
      <c r="Q140" s="432"/>
      <c r="R140" s="404" t="s">
        <v>991</v>
      </c>
      <c r="S140" s="404" t="s">
        <v>322</v>
      </c>
      <c r="T140" s="305" t="s">
        <v>1206</v>
      </c>
      <c r="U140" s="307" t="s">
        <v>1618</v>
      </c>
      <c r="V140" s="301"/>
      <c r="W140" s="293" t="s">
        <v>159</v>
      </c>
      <c r="X140" s="319">
        <v>117</v>
      </c>
      <c r="Y140" s="293" t="s">
        <v>159</v>
      </c>
      <c r="Z140" s="320"/>
      <c r="AA140" s="307"/>
      <c r="AB140" s="301"/>
      <c r="AC140" s="293" t="s">
        <v>159</v>
      </c>
      <c r="AD140" s="319"/>
      <c r="AE140" s="293" t="s">
        <v>159</v>
      </c>
      <c r="AF140" s="320"/>
      <c r="AG140" s="307"/>
      <c r="AH140" s="301"/>
      <c r="AI140" s="293" t="s">
        <v>159</v>
      </c>
      <c r="AJ140" s="319"/>
      <c r="AK140" s="293" t="s">
        <v>159</v>
      </c>
      <c r="AL140" s="320"/>
      <c r="AM140" s="277"/>
      <c r="AN140" s="227" t="s">
        <v>1622</v>
      </c>
      <c r="AO140" s="316"/>
      <c r="AP140" s="316"/>
      <c r="AQ140" s="278"/>
    </row>
    <row r="141" spans="1:43">
      <c r="A141" s="615" t="s">
        <v>159</v>
      </c>
      <c r="B141" s="616" t="s">
        <v>1198</v>
      </c>
      <c r="C141" s="635"/>
      <c r="D141" s="635"/>
      <c r="E141" s="572"/>
      <c r="F141" s="658"/>
      <c r="G141" s="572"/>
      <c r="H141" s="222" t="s">
        <v>3089</v>
      </c>
      <c r="I141" s="619"/>
      <c r="J141" s="620"/>
      <c r="K141" s="572"/>
      <c r="L141" s="304"/>
      <c r="M141" s="235"/>
      <c r="N141" s="276"/>
      <c r="O141" s="619"/>
      <c r="P141" s="312"/>
      <c r="Q141" s="624"/>
      <c r="R141" s="470" t="s">
        <v>760</v>
      </c>
      <c r="S141" s="619"/>
      <c r="T141" s="305"/>
      <c r="U141" s="625"/>
      <c r="V141" s="626"/>
      <c r="W141" s="627"/>
      <c r="X141" s="671"/>
      <c r="Y141" s="627"/>
      <c r="Z141" s="672"/>
      <c r="AA141" s="625"/>
      <c r="AB141" s="626"/>
      <c r="AC141" s="627"/>
      <c r="AD141" s="671"/>
      <c r="AE141" s="627"/>
      <c r="AF141" s="672"/>
      <c r="AG141" s="625"/>
      <c r="AH141" s="626"/>
      <c r="AI141" s="627"/>
      <c r="AJ141" s="671"/>
      <c r="AK141" s="627"/>
      <c r="AL141" s="672"/>
      <c r="AM141" s="673"/>
      <c r="AN141" s="659"/>
      <c r="AO141" s="632"/>
      <c r="AP141" s="632"/>
      <c r="AQ141" s="634"/>
    </row>
    <row r="142" spans="1:43" ht="186.75" customHeight="1">
      <c r="A142" s="701">
        <v>119</v>
      </c>
      <c r="B142" s="702" t="s">
        <v>1096</v>
      </c>
      <c r="C142" s="703" t="s">
        <v>698</v>
      </c>
      <c r="D142" s="703" t="s">
        <v>1031</v>
      </c>
      <c r="E142" s="572">
        <v>6321</v>
      </c>
      <c r="F142" s="658">
        <v>7986.0354589999997</v>
      </c>
      <c r="G142" s="572">
        <v>7986.0333639999999</v>
      </c>
      <c r="H142" s="447" t="s">
        <v>2224</v>
      </c>
      <c r="I142" s="704" t="s">
        <v>1818</v>
      </c>
      <c r="J142" s="705" t="s">
        <v>2191</v>
      </c>
      <c r="K142" s="574">
        <v>5057</v>
      </c>
      <c r="L142" s="574">
        <v>3083</v>
      </c>
      <c r="M142" s="235">
        <f t="shared" ref="M142:M148" si="11">L142-K142</f>
        <v>-1974</v>
      </c>
      <c r="N142" s="304">
        <v>0</v>
      </c>
      <c r="O142" s="704" t="s">
        <v>2399</v>
      </c>
      <c r="P142" s="139" t="s">
        <v>2653</v>
      </c>
      <c r="Q142" s="624"/>
      <c r="R142" s="470" t="s">
        <v>1080</v>
      </c>
      <c r="S142" s="619" t="s">
        <v>322</v>
      </c>
      <c r="T142" s="305" t="s">
        <v>1743</v>
      </c>
      <c r="U142" s="625" t="s">
        <v>1618</v>
      </c>
      <c r="V142" s="626"/>
      <c r="W142" s="627" t="s">
        <v>159</v>
      </c>
      <c r="X142" s="628">
        <v>118</v>
      </c>
      <c r="Y142" s="627" t="s">
        <v>159</v>
      </c>
      <c r="Z142" s="629"/>
      <c r="AA142" s="625"/>
      <c r="AB142" s="626"/>
      <c r="AC142" s="627" t="s">
        <v>159</v>
      </c>
      <c r="AD142" s="628"/>
      <c r="AE142" s="627" t="s">
        <v>159</v>
      </c>
      <c r="AF142" s="629"/>
      <c r="AG142" s="625"/>
      <c r="AH142" s="626"/>
      <c r="AI142" s="627" t="s">
        <v>159</v>
      </c>
      <c r="AJ142" s="628"/>
      <c r="AK142" s="627" t="s">
        <v>159</v>
      </c>
      <c r="AL142" s="629"/>
      <c r="AM142" s="630"/>
      <c r="AN142" s="631" t="s">
        <v>1632</v>
      </c>
      <c r="AO142" s="632"/>
      <c r="AP142" s="632" t="s">
        <v>147</v>
      </c>
      <c r="AQ142" s="634"/>
    </row>
    <row r="143" spans="1:43" ht="206.25" customHeight="1">
      <c r="A143" s="615">
        <v>120</v>
      </c>
      <c r="B143" s="616" t="s">
        <v>541</v>
      </c>
      <c r="C143" s="703" t="s">
        <v>3150</v>
      </c>
      <c r="D143" s="635" t="s">
        <v>1031</v>
      </c>
      <c r="E143" s="572">
        <v>169790.01800000001</v>
      </c>
      <c r="F143" s="658">
        <v>171225.60586499999</v>
      </c>
      <c r="G143" s="572">
        <v>170927.48706399999</v>
      </c>
      <c r="H143" s="222" t="s">
        <v>2523</v>
      </c>
      <c r="I143" s="619" t="s">
        <v>1818</v>
      </c>
      <c r="J143" s="620" t="s">
        <v>2191</v>
      </c>
      <c r="K143" s="572">
        <v>165037.285</v>
      </c>
      <c r="L143" s="572">
        <v>164614.70000000001</v>
      </c>
      <c r="M143" s="235">
        <f t="shared" si="11"/>
        <v>-422.58499999999185</v>
      </c>
      <c r="N143" s="304">
        <v>0</v>
      </c>
      <c r="O143" s="619" t="s">
        <v>2399</v>
      </c>
      <c r="P143" s="139" t="s">
        <v>3149</v>
      </c>
      <c r="Q143" s="882" t="s">
        <v>2546</v>
      </c>
      <c r="R143" s="470" t="s">
        <v>1080</v>
      </c>
      <c r="S143" s="619" t="s">
        <v>322</v>
      </c>
      <c r="T143" s="305" t="s">
        <v>1208</v>
      </c>
      <c r="U143" s="625" t="s">
        <v>1618</v>
      </c>
      <c r="V143" s="626"/>
      <c r="W143" s="627" t="s">
        <v>159</v>
      </c>
      <c r="X143" s="628">
        <v>119</v>
      </c>
      <c r="Y143" s="627" t="s">
        <v>159</v>
      </c>
      <c r="Z143" s="629"/>
      <c r="AA143" s="625"/>
      <c r="AB143" s="626"/>
      <c r="AC143" s="627" t="s">
        <v>159</v>
      </c>
      <c r="AD143" s="628"/>
      <c r="AE143" s="627" t="s">
        <v>159</v>
      </c>
      <c r="AF143" s="629"/>
      <c r="AG143" s="625"/>
      <c r="AH143" s="626"/>
      <c r="AI143" s="627" t="s">
        <v>159</v>
      </c>
      <c r="AJ143" s="628"/>
      <c r="AK143" s="627" t="s">
        <v>159</v>
      </c>
      <c r="AL143" s="629"/>
      <c r="AM143" s="630"/>
      <c r="AN143" s="631" t="s">
        <v>1622</v>
      </c>
      <c r="AO143" s="632" t="s">
        <v>147</v>
      </c>
      <c r="AP143" s="632" t="s">
        <v>147</v>
      </c>
      <c r="AQ143" s="634"/>
    </row>
    <row r="144" spans="1:43" ht="115.5" customHeight="1">
      <c r="A144" s="615">
        <v>121</v>
      </c>
      <c r="B144" s="616" t="s">
        <v>1211</v>
      </c>
      <c r="C144" s="635" t="s">
        <v>1090</v>
      </c>
      <c r="D144" s="635" t="s">
        <v>1031</v>
      </c>
      <c r="E144" s="572">
        <v>254709.73699999999</v>
      </c>
      <c r="F144" s="658">
        <v>219507.60167999999</v>
      </c>
      <c r="G144" s="572">
        <v>218997.99255299999</v>
      </c>
      <c r="H144" s="222" t="s">
        <v>2523</v>
      </c>
      <c r="I144" s="619" t="s">
        <v>1818</v>
      </c>
      <c r="J144" s="620" t="s">
        <v>2203</v>
      </c>
      <c r="K144" s="572">
        <v>178115.01300000001</v>
      </c>
      <c r="L144" s="572">
        <v>164590.576</v>
      </c>
      <c r="M144" s="235">
        <f t="shared" si="11"/>
        <v>-13524.437000000005</v>
      </c>
      <c r="N144" s="304">
        <v>0</v>
      </c>
      <c r="O144" s="619" t="s">
        <v>2399</v>
      </c>
      <c r="P144" s="312" t="s">
        <v>2654</v>
      </c>
      <c r="Q144" s="773" t="s">
        <v>3159</v>
      </c>
      <c r="R144" s="470" t="s">
        <v>1080</v>
      </c>
      <c r="S144" s="619" t="s">
        <v>322</v>
      </c>
      <c r="T144" s="305" t="s">
        <v>1144</v>
      </c>
      <c r="U144" s="625" t="s">
        <v>1618</v>
      </c>
      <c r="V144" s="626"/>
      <c r="W144" s="627" t="s">
        <v>159</v>
      </c>
      <c r="X144" s="628">
        <v>120</v>
      </c>
      <c r="Y144" s="627" t="s">
        <v>159</v>
      </c>
      <c r="Z144" s="629"/>
      <c r="AA144" s="625"/>
      <c r="AB144" s="626"/>
      <c r="AC144" s="627" t="s">
        <v>159</v>
      </c>
      <c r="AD144" s="628"/>
      <c r="AE144" s="627" t="s">
        <v>159</v>
      </c>
      <c r="AF144" s="629"/>
      <c r="AG144" s="625"/>
      <c r="AH144" s="626"/>
      <c r="AI144" s="627" t="s">
        <v>159</v>
      </c>
      <c r="AJ144" s="628"/>
      <c r="AK144" s="627" t="s">
        <v>159</v>
      </c>
      <c r="AL144" s="629"/>
      <c r="AM144" s="630"/>
      <c r="AN144" s="631" t="s">
        <v>934</v>
      </c>
      <c r="AO144" s="632"/>
      <c r="AP144" s="632"/>
      <c r="AQ144" s="634"/>
    </row>
    <row r="145" spans="1:43" ht="189" customHeight="1">
      <c r="A145" s="615">
        <v>122</v>
      </c>
      <c r="B145" s="616" t="s">
        <v>653</v>
      </c>
      <c r="C145" s="635" t="s">
        <v>1090</v>
      </c>
      <c r="D145" s="635" t="s">
        <v>1031</v>
      </c>
      <c r="E145" s="572">
        <v>163831.03</v>
      </c>
      <c r="F145" s="658">
        <v>116977.627232</v>
      </c>
      <c r="G145" s="572">
        <v>116766.12738200001</v>
      </c>
      <c r="H145" s="222" t="s">
        <v>2523</v>
      </c>
      <c r="I145" s="619" t="s">
        <v>1818</v>
      </c>
      <c r="J145" s="620" t="s">
        <v>2204</v>
      </c>
      <c r="K145" s="572">
        <v>126565.144</v>
      </c>
      <c r="L145" s="572">
        <v>95439.357000000004</v>
      </c>
      <c r="M145" s="235">
        <f t="shared" si="11"/>
        <v>-31125.786999999997</v>
      </c>
      <c r="N145" s="304">
        <v>0</v>
      </c>
      <c r="O145" s="619" t="s">
        <v>2399</v>
      </c>
      <c r="P145" s="312" t="s">
        <v>2655</v>
      </c>
      <c r="Q145" s="773" t="s">
        <v>2546</v>
      </c>
      <c r="R145" s="470" t="s">
        <v>1080</v>
      </c>
      <c r="S145" s="619" t="s">
        <v>322</v>
      </c>
      <c r="T145" s="305" t="s">
        <v>1212</v>
      </c>
      <c r="U145" s="625" t="s">
        <v>1618</v>
      </c>
      <c r="V145" s="626"/>
      <c r="W145" s="627" t="s">
        <v>159</v>
      </c>
      <c r="X145" s="628">
        <v>121</v>
      </c>
      <c r="Y145" s="627" t="s">
        <v>159</v>
      </c>
      <c r="Z145" s="629"/>
      <c r="AA145" s="625"/>
      <c r="AB145" s="626"/>
      <c r="AC145" s="627" t="s">
        <v>159</v>
      </c>
      <c r="AD145" s="628"/>
      <c r="AE145" s="627" t="s">
        <v>159</v>
      </c>
      <c r="AF145" s="629"/>
      <c r="AG145" s="625"/>
      <c r="AH145" s="626"/>
      <c r="AI145" s="627" t="s">
        <v>159</v>
      </c>
      <c r="AJ145" s="628"/>
      <c r="AK145" s="627" t="s">
        <v>159</v>
      </c>
      <c r="AL145" s="629"/>
      <c r="AM145" s="630"/>
      <c r="AN145" s="631" t="s">
        <v>1435</v>
      </c>
      <c r="AO145" s="632" t="s">
        <v>147</v>
      </c>
      <c r="AP145" s="632" t="s">
        <v>147</v>
      </c>
      <c r="AQ145" s="634"/>
    </row>
    <row r="146" spans="1:43" ht="135" customHeight="1">
      <c r="A146" s="615">
        <v>123</v>
      </c>
      <c r="B146" s="616" t="s">
        <v>186</v>
      </c>
      <c r="C146" s="635" t="s">
        <v>352</v>
      </c>
      <c r="D146" s="635" t="s">
        <v>1031</v>
      </c>
      <c r="E146" s="572">
        <v>714.02200000000005</v>
      </c>
      <c r="F146" s="658">
        <v>683.00588200000004</v>
      </c>
      <c r="G146" s="572">
        <v>682.96342300000003</v>
      </c>
      <c r="H146" s="222" t="s">
        <v>2523</v>
      </c>
      <c r="I146" s="619" t="s">
        <v>1818</v>
      </c>
      <c r="J146" s="620" t="s">
        <v>2203</v>
      </c>
      <c r="K146" s="572">
        <v>1488.325</v>
      </c>
      <c r="L146" s="572">
        <v>1745.0309999999999</v>
      </c>
      <c r="M146" s="235">
        <f t="shared" si="11"/>
        <v>256.7059999999999</v>
      </c>
      <c r="N146" s="304">
        <v>0</v>
      </c>
      <c r="O146" s="619" t="s">
        <v>2399</v>
      </c>
      <c r="P146" s="312" t="s">
        <v>2656</v>
      </c>
      <c r="Q146" s="624"/>
      <c r="R146" s="470" t="s">
        <v>1080</v>
      </c>
      <c r="S146" s="619" t="s">
        <v>322</v>
      </c>
      <c r="T146" s="305" t="s">
        <v>348</v>
      </c>
      <c r="U146" s="625" t="s">
        <v>1618</v>
      </c>
      <c r="V146" s="626"/>
      <c r="W146" s="627" t="s">
        <v>159</v>
      </c>
      <c r="X146" s="628">
        <v>122</v>
      </c>
      <c r="Y146" s="627" t="s">
        <v>159</v>
      </c>
      <c r="Z146" s="629"/>
      <c r="AA146" s="625"/>
      <c r="AB146" s="626"/>
      <c r="AC146" s="627" t="s">
        <v>159</v>
      </c>
      <c r="AD146" s="628"/>
      <c r="AE146" s="627" t="s">
        <v>159</v>
      </c>
      <c r="AF146" s="629"/>
      <c r="AG146" s="625"/>
      <c r="AH146" s="626"/>
      <c r="AI146" s="627" t="s">
        <v>159</v>
      </c>
      <c r="AJ146" s="628"/>
      <c r="AK146" s="627" t="s">
        <v>159</v>
      </c>
      <c r="AL146" s="629"/>
      <c r="AM146" s="630"/>
      <c r="AN146" s="631" t="s">
        <v>934</v>
      </c>
      <c r="AO146" s="632"/>
      <c r="AP146" s="632"/>
      <c r="AQ146" s="634"/>
    </row>
    <row r="147" spans="1:43" ht="189.75" customHeight="1">
      <c r="A147" s="615">
        <v>124</v>
      </c>
      <c r="B147" s="616" t="s">
        <v>1213</v>
      </c>
      <c r="C147" s="635" t="s">
        <v>250</v>
      </c>
      <c r="D147" s="635" t="s">
        <v>1031</v>
      </c>
      <c r="E147" s="572">
        <v>12923.16</v>
      </c>
      <c r="F147" s="658">
        <v>8996.3914640000003</v>
      </c>
      <c r="G147" s="572">
        <v>8564.7610089999998</v>
      </c>
      <c r="H147" s="222" t="s">
        <v>2523</v>
      </c>
      <c r="I147" s="619" t="s">
        <v>1818</v>
      </c>
      <c r="J147" s="620" t="s">
        <v>2204</v>
      </c>
      <c r="K147" s="572">
        <v>12128.547</v>
      </c>
      <c r="L147" s="572">
        <v>11753.904</v>
      </c>
      <c r="M147" s="235">
        <f t="shared" si="11"/>
        <v>-374.64300000000003</v>
      </c>
      <c r="N147" s="304">
        <v>0</v>
      </c>
      <c r="O147" s="619" t="s">
        <v>2399</v>
      </c>
      <c r="P147" s="312" t="s">
        <v>2655</v>
      </c>
      <c r="Q147" s="882" t="s">
        <v>2546</v>
      </c>
      <c r="R147" s="470" t="s">
        <v>1080</v>
      </c>
      <c r="S147" s="619" t="s">
        <v>322</v>
      </c>
      <c r="T147" s="305" t="s">
        <v>1212</v>
      </c>
      <c r="U147" s="625" t="s">
        <v>1618</v>
      </c>
      <c r="V147" s="626"/>
      <c r="W147" s="627" t="s">
        <v>159</v>
      </c>
      <c r="X147" s="628">
        <v>123</v>
      </c>
      <c r="Y147" s="627" t="s">
        <v>159</v>
      </c>
      <c r="Z147" s="629"/>
      <c r="AA147" s="625"/>
      <c r="AB147" s="626"/>
      <c r="AC147" s="627" t="s">
        <v>159</v>
      </c>
      <c r="AD147" s="628"/>
      <c r="AE147" s="627" t="s">
        <v>159</v>
      </c>
      <c r="AF147" s="629"/>
      <c r="AG147" s="625"/>
      <c r="AH147" s="626"/>
      <c r="AI147" s="627" t="s">
        <v>159</v>
      </c>
      <c r="AJ147" s="628"/>
      <c r="AK147" s="627" t="s">
        <v>159</v>
      </c>
      <c r="AL147" s="629"/>
      <c r="AM147" s="630"/>
      <c r="AN147" s="631" t="s">
        <v>1435</v>
      </c>
      <c r="AO147" s="632" t="s">
        <v>88</v>
      </c>
      <c r="AP147" s="632" t="s">
        <v>147</v>
      </c>
      <c r="AQ147" s="634"/>
    </row>
    <row r="148" spans="1:43" ht="219" customHeight="1">
      <c r="A148" s="615">
        <v>125</v>
      </c>
      <c r="B148" s="616" t="s">
        <v>1214</v>
      </c>
      <c r="C148" s="635" t="s">
        <v>1187</v>
      </c>
      <c r="D148" s="635" t="s">
        <v>1031</v>
      </c>
      <c r="E148" s="572">
        <v>1661.0060000000001</v>
      </c>
      <c r="F148" s="658">
        <v>573.85994100000005</v>
      </c>
      <c r="G148" s="572">
        <v>573.57948399999998</v>
      </c>
      <c r="H148" s="222" t="s">
        <v>2523</v>
      </c>
      <c r="I148" s="619" t="s">
        <v>1818</v>
      </c>
      <c r="J148" s="620" t="s">
        <v>2204</v>
      </c>
      <c r="K148" s="572">
        <v>2001.8810000000001</v>
      </c>
      <c r="L148" s="572">
        <v>1390.181</v>
      </c>
      <c r="M148" s="235">
        <f t="shared" si="11"/>
        <v>-611.70000000000005</v>
      </c>
      <c r="N148" s="304">
        <v>0</v>
      </c>
      <c r="O148" s="619" t="s">
        <v>2399</v>
      </c>
      <c r="P148" s="312" t="s">
        <v>2657</v>
      </c>
      <c r="Q148" s="773" t="s">
        <v>2536</v>
      </c>
      <c r="R148" s="470" t="s">
        <v>1080</v>
      </c>
      <c r="S148" s="619" t="s">
        <v>322</v>
      </c>
      <c r="T148" s="883" t="s">
        <v>3160</v>
      </c>
      <c r="U148" s="625" t="s">
        <v>1618</v>
      </c>
      <c r="V148" s="626"/>
      <c r="W148" s="627" t="s">
        <v>159</v>
      </c>
      <c r="X148" s="628">
        <v>124</v>
      </c>
      <c r="Y148" s="627" t="s">
        <v>159</v>
      </c>
      <c r="Z148" s="629"/>
      <c r="AA148" s="625"/>
      <c r="AB148" s="626"/>
      <c r="AC148" s="627" t="s">
        <v>159</v>
      </c>
      <c r="AD148" s="628"/>
      <c r="AE148" s="627" t="s">
        <v>159</v>
      </c>
      <c r="AF148" s="629"/>
      <c r="AG148" s="625"/>
      <c r="AH148" s="626"/>
      <c r="AI148" s="627" t="s">
        <v>159</v>
      </c>
      <c r="AJ148" s="628"/>
      <c r="AK148" s="627" t="s">
        <v>159</v>
      </c>
      <c r="AL148" s="629"/>
      <c r="AM148" s="630"/>
      <c r="AN148" s="631" t="s">
        <v>1622</v>
      </c>
      <c r="AO148" s="632" t="s">
        <v>147</v>
      </c>
      <c r="AP148" s="632" t="s">
        <v>147</v>
      </c>
      <c r="AQ148" s="634"/>
    </row>
    <row r="149" spans="1:43" ht="19.5" customHeight="1">
      <c r="A149" s="615" t="s">
        <v>159</v>
      </c>
      <c r="B149" s="616" t="s">
        <v>1061</v>
      </c>
      <c r="C149" s="635"/>
      <c r="D149" s="635"/>
      <c r="E149" s="572"/>
      <c r="F149" s="658"/>
      <c r="G149" s="572"/>
      <c r="H149" s="222" t="s">
        <v>3089</v>
      </c>
      <c r="I149" s="619"/>
      <c r="J149" s="620"/>
      <c r="K149" s="572"/>
      <c r="L149" s="304"/>
      <c r="M149" s="235"/>
      <c r="N149" s="276"/>
      <c r="O149" s="619"/>
      <c r="P149" s="312"/>
      <c r="Q149" s="624"/>
      <c r="R149" s="470" t="s">
        <v>760</v>
      </c>
      <c r="S149" s="619"/>
      <c r="T149" s="305"/>
      <c r="U149" s="625"/>
      <c r="V149" s="626"/>
      <c r="W149" s="627"/>
      <c r="X149" s="671"/>
      <c r="Y149" s="627"/>
      <c r="Z149" s="672"/>
      <c r="AA149" s="625"/>
      <c r="AB149" s="626"/>
      <c r="AC149" s="627"/>
      <c r="AD149" s="671"/>
      <c r="AE149" s="627"/>
      <c r="AF149" s="672"/>
      <c r="AG149" s="625"/>
      <c r="AH149" s="626"/>
      <c r="AI149" s="627"/>
      <c r="AJ149" s="671"/>
      <c r="AK149" s="627"/>
      <c r="AL149" s="672"/>
      <c r="AM149" s="673"/>
      <c r="AN149" s="659"/>
      <c r="AO149" s="632"/>
      <c r="AP149" s="632"/>
      <c r="AQ149" s="634"/>
    </row>
    <row r="150" spans="1:43" ht="134.25" customHeight="1">
      <c r="A150" s="615">
        <v>126</v>
      </c>
      <c r="B150" s="635" t="s">
        <v>1215</v>
      </c>
      <c r="C150" s="635" t="s">
        <v>1216</v>
      </c>
      <c r="D150" s="635" t="s">
        <v>100</v>
      </c>
      <c r="E150" s="572">
        <v>12.597</v>
      </c>
      <c r="F150" s="658">
        <v>12.597</v>
      </c>
      <c r="G150" s="572">
        <v>11.618</v>
      </c>
      <c r="H150" s="222" t="s">
        <v>2523</v>
      </c>
      <c r="I150" s="619" t="s">
        <v>1816</v>
      </c>
      <c r="J150" s="620" t="s">
        <v>2205</v>
      </c>
      <c r="K150" s="572">
        <v>12.154999999999999</v>
      </c>
      <c r="L150" s="572">
        <v>12.154999999999999</v>
      </c>
      <c r="M150" s="235">
        <v>0</v>
      </c>
      <c r="N150" s="304">
        <v>0</v>
      </c>
      <c r="O150" s="619" t="s">
        <v>1816</v>
      </c>
      <c r="P150" s="312" t="s">
        <v>2635</v>
      </c>
      <c r="Q150" s="624"/>
      <c r="R150" s="470" t="s">
        <v>760</v>
      </c>
      <c r="S150" s="619" t="s">
        <v>18</v>
      </c>
      <c r="T150" s="305" t="s">
        <v>1217</v>
      </c>
      <c r="U150" s="625" t="s">
        <v>1618</v>
      </c>
      <c r="V150" s="626"/>
      <c r="W150" s="627" t="s">
        <v>159</v>
      </c>
      <c r="X150" s="628">
        <v>125</v>
      </c>
      <c r="Y150" s="627" t="s">
        <v>159</v>
      </c>
      <c r="Z150" s="629"/>
      <c r="AA150" s="625"/>
      <c r="AB150" s="626"/>
      <c r="AC150" s="627" t="s">
        <v>159</v>
      </c>
      <c r="AD150" s="628"/>
      <c r="AE150" s="627" t="s">
        <v>159</v>
      </c>
      <c r="AF150" s="629"/>
      <c r="AG150" s="625"/>
      <c r="AH150" s="626"/>
      <c r="AI150" s="627" t="s">
        <v>159</v>
      </c>
      <c r="AJ150" s="628"/>
      <c r="AK150" s="627" t="s">
        <v>159</v>
      </c>
      <c r="AL150" s="629"/>
      <c r="AM150" s="630"/>
      <c r="AN150" s="631" t="s">
        <v>1630</v>
      </c>
      <c r="AO150" s="632" t="s">
        <v>147</v>
      </c>
      <c r="AP150" s="632"/>
      <c r="AQ150" s="634"/>
    </row>
    <row r="151" spans="1:43" ht="70.5" customHeight="1">
      <c r="A151" s="615">
        <v>127</v>
      </c>
      <c r="B151" s="635" t="s">
        <v>1218</v>
      </c>
      <c r="C151" s="635" t="s">
        <v>1220</v>
      </c>
      <c r="D151" s="635" t="s">
        <v>100</v>
      </c>
      <c r="E151" s="572">
        <v>18.957000000000001</v>
      </c>
      <c r="F151" s="658">
        <v>18.957000000000001</v>
      </c>
      <c r="G151" s="572">
        <v>18.832000000000001</v>
      </c>
      <c r="H151" s="222" t="s">
        <v>2523</v>
      </c>
      <c r="I151" s="619" t="s">
        <v>1816</v>
      </c>
      <c r="J151" s="620" t="s">
        <v>2206</v>
      </c>
      <c r="K151" s="572">
        <v>18.97</v>
      </c>
      <c r="L151" s="572">
        <v>18.97</v>
      </c>
      <c r="M151" s="235">
        <v>0</v>
      </c>
      <c r="N151" s="304">
        <v>0</v>
      </c>
      <c r="O151" s="619" t="s">
        <v>1816</v>
      </c>
      <c r="P151" s="312" t="s">
        <v>2636</v>
      </c>
      <c r="Q151" s="624"/>
      <c r="R151" s="470" t="s">
        <v>760</v>
      </c>
      <c r="S151" s="619" t="s">
        <v>18</v>
      </c>
      <c r="T151" s="305" t="s">
        <v>1217</v>
      </c>
      <c r="U151" s="625" t="s">
        <v>1618</v>
      </c>
      <c r="V151" s="626"/>
      <c r="W151" s="627" t="s">
        <v>159</v>
      </c>
      <c r="X151" s="628">
        <v>126</v>
      </c>
      <c r="Y151" s="627" t="s">
        <v>159</v>
      </c>
      <c r="Z151" s="629"/>
      <c r="AA151" s="625"/>
      <c r="AB151" s="626"/>
      <c r="AC151" s="627" t="s">
        <v>159</v>
      </c>
      <c r="AD151" s="628"/>
      <c r="AE151" s="627" t="s">
        <v>159</v>
      </c>
      <c r="AF151" s="629"/>
      <c r="AG151" s="625"/>
      <c r="AH151" s="626"/>
      <c r="AI151" s="627" t="s">
        <v>159</v>
      </c>
      <c r="AJ151" s="628"/>
      <c r="AK151" s="627" t="s">
        <v>159</v>
      </c>
      <c r="AL151" s="629"/>
      <c r="AM151" s="630"/>
      <c r="AN151" s="631" t="s">
        <v>1630</v>
      </c>
      <c r="AO151" s="632" t="s">
        <v>147</v>
      </c>
      <c r="AP151" s="632"/>
      <c r="AQ151" s="634"/>
    </row>
    <row r="152" spans="1:43" ht="70.5" customHeight="1">
      <c r="A152" s="615">
        <v>128</v>
      </c>
      <c r="B152" s="635" t="s">
        <v>158</v>
      </c>
      <c r="C152" s="635" t="s">
        <v>1222</v>
      </c>
      <c r="D152" s="635" t="s">
        <v>100</v>
      </c>
      <c r="E152" s="572">
        <v>39.887</v>
      </c>
      <c r="F152" s="658">
        <v>39.887</v>
      </c>
      <c r="G152" s="572">
        <v>39.659999999999997</v>
      </c>
      <c r="H152" s="222" t="s">
        <v>2523</v>
      </c>
      <c r="I152" s="619" t="s">
        <v>1816</v>
      </c>
      <c r="J152" s="620" t="s">
        <v>2207</v>
      </c>
      <c r="K152" s="572">
        <v>39.945</v>
      </c>
      <c r="L152" s="572">
        <v>39.945</v>
      </c>
      <c r="M152" s="235">
        <v>0</v>
      </c>
      <c r="N152" s="304">
        <v>0</v>
      </c>
      <c r="O152" s="619" t="s">
        <v>1816</v>
      </c>
      <c r="P152" s="312" t="s">
        <v>2637</v>
      </c>
      <c r="Q152" s="624"/>
      <c r="R152" s="470" t="s">
        <v>760</v>
      </c>
      <c r="S152" s="619" t="s">
        <v>18</v>
      </c>
      <c r="T152" s="305" t="s">
        <v>1217</v>
      </c>
      <c r="U152" s="625" t="s">
        <v>1618</v>
      </c>
      <c r="V152" s="626"/>
      <c r="W152" s="627" t="s">
        <v>159</v>
      </c>
      <c r="X152" s="628">
        <v>127</v>
      </c>
      <c r="Y152" s="627" t="s">
        <v>159</v>
      </c>
      <c r="Z152" s="629"/>
      <c r="AA152" s="625"/>
      <c r="AB152" s="626"/>
      <c r="AC152" s="627" t="s">
        <v>159</v>
      </c>
      <c r="AD152" s="628"/>
      <c r="AE152" s="627" t="s">
        <v>159</v>
      </c>
      <c r="AF152" s="629"/>
      <c r="AG152" s="625"/>
      <c r="AH152" s="626"/>
      <c r="AI152" s="627" t="s">
        <v>159</v>
      </c>
      <c r="AJ152" s="628"/>
      <c r="AK152" s="627" t="s">
        <v>159</v>
      </c>
      <c r="AL152" s="629"/>
      <c r="AM152" s="630"/>
      <c r="AN152" s="631" t="s">
        <v>1630</v>
      </c>
      <c r="AO152" s="632"/>
      <c r="AP152" s="632"/>
      <c r="AQ152" s="634"/>
    </row>
    <row r="153" spans="1:43" ht="81" customHeight="1">
      <c r="A153" s="615">
        <v>129</v>
      </c>
      <c r="B153" s="635" t="s">
        <v>1113</v>
      </c>
      <c r="C153" s="635" t="s">
        <v>1222</v>
      </c>
      <c r="D153" s="635" t="s">
        <v>100</v>
      </c>
      <c r="E153" s="572">
        <v>6.7910000000000004</v>
      </c>
      <c r="F153" s="658">
        <v>6.7910000000000004</v>
      </c>
      <c r="G153" s="572">
        <v>6.7679999999999998</v>
      </c>
      <c r="H153" s="222" t="s">
        <v>2523</v>
      </c>
      <c r="I153" s="619" t="s">
        <v>1818</v>
      </c>
      <c r="J153" s="620" t="s">
        <v>2208</v>
      </c>
      <c r="K153" s="572">
        <v>6.7960000000000003</v>
      </c>
      <c r="L153" s="572">
        <v>6.7960000000000003</v>
      </c>
      <c r="M153" s="235">
        <v>0</v>
      </c>
      <c r="N153" s="304">
        <v>0</v>
      </c>
      <c r="O153" s="619" t="s">
        <v>2399</v>
      </c>
      <c r="P153" s="312" t="s">
        <v>2638</v>
      </c>
      <c r="Q153" s="624"/>
      <c r="R153" s="470" t="s">
        <v>760</v>
      </c>
      <c r="S153" s="619" t="s">
        <v>18</v>
      </c>
      <c r="T153" s="305" t="s">
        <v>850</v>
      </c>
      <c r="U153" s="625" t="s">
        <v>1618</v>
      </c>
      <c r="V153" s="626"/>
      <c r="W153" s="627" t="s">
        <v>159</v>
      </c>
      <c r="X153" s="628">
        <v>128</v>
      </c>
      <c r="Y153" s="627" t="s">
        <v>159</v>
      </c>
      <c r="Z153" s="629"/>
      <c r="AA153" s="625"/>
      <c r="AB153" s="626"/>
      <c r="AC153" s="627" t="s">
        <v>159</v>
      </c>
      <c r="AD153" s="628"/>
      <c r="AE153" s="627" t="s">
        <v>159</v>
      </c>
      <c r="AF153" s="629"/>
      <c r="AG153" s="625"/>
      <c r="AH153" s="626"/>
      <c r="AI153" s="627" t="s">
        <v>159</v>
      </c>
      <c r="AJ153" s="628"/>
      <c r="AK153" s="627" t="s">
        <v>159</v>
      </c>
      <c r="AL153" s="629"/>
      <c r="AM153" s="630"/>
      <c r="AN153" s="631" t="s">
        <v>1630</v>
      </c>
      <c r="AO153" s="632"/>
      <c r="AP153" s="632"/>
      <c r="AQ153" s="634"/>
    </row>
    <row r="154" spans="1:43" ht="79.5" customHeight="1">
      <c r="A154" s="615">
        <v>130</v>
      </c>
      <c r="B154" s="635" t="s">
        <v>744</v>
      </c>
      <c r="C154" s="635" t="s">
        <v>1220</v>
      </c>
      <c r="D154" s="635" t="s">
        <v>100</v>
      </c>
      <c r="E154" s="572">
        <v>67.057000000000002</v>
      </c>
      <c r="F154" s="658">
        <v>67.057000000000002</v>
      </c>
      <c r="G154" s="572">
        <v>66.971000000000004</v>
      </c>
      <c r="H154" s="222" t="s">
        <v>2523</v>
      </c>
      <c r="I154" s="619" t="s">
        <v>1818</v>
      </c>
      <c r="J154" s="620" t="s">
        <v>2209</v>
      </c>
      <c r="K154" s="572">
        <v>67.093000000000004</v>
      </c>
      <c r="L154" s="572">
        <v>67.093000000000004</v>
      </c>
      <c r="M154" s="235">
        <v>0</v>
      </c>
      <c r="N154" s="304">
        <v>0</v>
      </c>
      <c r="O154" s="619" t="s">
        <v>2399</v>
      </c>
      <c r="P154" s="312" t="s">
        <v>2639</v>
      </c>
      <c r="Q154" s="624"/>
      <c r="R154" s="470" t="s">
        <v>760</v>
      </c>
      <c r="S154" s="619" t="s">
        <v>18</v>
      </c>
      <c r="T154" s="305" t="s">
        <v>850</v>
      </c>
      <c r="U154" s="625" t="s">
        <v>1618</v>
      </c>
      <c r="V154" s="626"/>
      <c r="W154" s="627" t="s">
        <v>159</v>
      </c>
      <c r="X154" s="628">
        <v>129</v>
      </c>
      <c r="Y154" s="627" t="s">
        <v>159</v>
      </c>
      <c r="Z154" s="629"/>
      <c r="AA154" s="625"/>
      <c r="AB154" s="626"/>
      <c r="AC154" s="627" t="s">
        <v>159</v>
      </c>
      <c r="AD154" s="628"/>
      <c r="AE154" s="627" t="s">
        <v>159</v>
      </c>
      <c r="AF154" s="629"/>
      <c r="AG154" s="625"/>
      <c r="AH154" s="626"/>
      <c r="AI154" s="627" t="s">
        <v>159</v>
      </c>
      <c r="AJ154" s="628"/>
      <c r="AK154" s="627" t="s">
        <v>159</v>
      </c>
      <c r="AL154" s="629"/>
      <c r="AM154" s="630"/>
      <c r="AN154" s="631" t="s">
        <v>1630</v>
      </c>
      <c r="AO154" s="632"/>
      <c r="AP154" s="632"/>
      <c r="AQ154" s="634"/>
    </row>
    <row r="155" spans="1:43" ht="150" customHeight="1">
      <c r="A155" s="615">
        <v>131</v>
      </c>
      <c r="B155" s="616" t="s">
        <v>1085</v>
      </c>
      <c r="C155" s="617" t="s">
        <v>654</v>
      </c>
      <c r="D155" s="617" t="s">
        <v>100</v>
      </c>
      <c r="E155" s="572">
        <v>65</v>
      </c>
      <c r="F155" s="658">
        <v>65</v>
      </c>
      <c r="G155" s="572">
        <v>65</v>
      </c>
      <c r="H155" s="222" t="s">
        <v>2523</v>
      </c>
      <c r="I155" s="619" t="s">
        <v>1834</v>
      </c>
      <c r="J155" s="620" t="s">
        <v>2210</v>
      </c>
      <c r="K155" s="572">
        <v>65</v>
      </c>
      <c r="L155" s="572">
        <v>65</v>
      </c>
      <c r="M155" s="235">
        <v>0</v>
      </c>
      <c r="N155" s="304">
        <v>0</v>
      </c>
      <c r="O155" s="619" t="s">
        <v>2399</v>
      </c>
      <c r="P155" s="312" t="s">
        <v>2640</v>
      </c>
      <c r="Q155" s="624"/>
      <c r="R155" s="470" t="s">
        <v>760</v>
      </c>
      <c r="S155" s="619" t="s">
        <v>18</v>
      </c>
      <c r="T155" s="305" t="s">
        <v>1217</v>
      </c>
      <c r="U155" s="625" t="s">
        <v>1618</v>
      </c>
      <c r="V155" s="626"/>
      <c r="W155" s="627" t="s">
        <v>159</v>
      </c>
      <c r="X155" s="628">
        <v>130</v>
      </c>
      <c r="Y155" s="627" t="s">
        <v>159</v>
      </c>
      <c r="Z155" s="629"/>
      <c r="AA155" s="625"/>
      <c r="AB155" s="626"/>
      <c r="AC155" s="627" t="s">
        <v>159</v>
      </c>
      <c r="AD155" s="628"/>
      <c r="AE155" s="627" t="s">
        <v>159</v>
      </c>
      <c r="AF155" s="629"/>
      <c r="AG155" s="625"/>
      <c r="AH155" s="626"/>
      <c r="AI155" s="627" t="s">
        <v>159</v>
      </c>
      <c r="AJ155" s="628"/>
      <c r="AK155" s="627" t="s">
        <v>159</v>
      </c>
      <c r="AL155" s="629"/>
      <c r="AM155" s="630"/>
      <c r="AN155" s="631" t="s">
        <v>934</v>
      </c>
      <c r="AO155" s="632"/>
      <c r="AP155" s="632"/>
      <c r="AQ155" s="634"/>
    </row>
    <row r="156" spans="1:43" ht="87" customHeight="1">
      <c r="A156" s="615">
        <v>132</v>
      </c>
      <c r="B156" s="616" t="s">
        <v>1223</v>
      </c>
      <c r="C156" s="617" t="s">
        <v>654</v>
      </c>
      <c r="D156" s="617" t="s">
        <v>100</v>
      </c>
      <c r="E156" s="572">
        <v>4.407</v>
      </c>
      <c r="F156" s="658">
        <v>4.407</v>
      </c>
      <c r="G156" s="304">
        <v>0</v>
      </c>
      <c r="H156" s="222" t="s">
        <v>2523</v>
      </c>
      <c r="I156" s="619" t="s">
        <v>1818</v>
      </c>
      <c r="J156" s="620" t="s">
        <v>2211</v>
      </c>
      <c r="K156" s="572">
        <v>4.0910000000000002</v>
      </c>
      <c r="L156" s="572">
        <v>4.0910000000000002</v>
      </c>
      <c r="M156" s="235">
        <v>0</v>
      </c>
      <c r="N156" s="304">
        <v>0</v>
      </c>
      <c r="O156" s="619" t="s">
        <v>2399</v>
      </c>
      <c r="P156" s="312" t="s">
        <v>2641</v>
      </c>
      <c r="Q156" s="624"/>
      <c r="R156" s="470" t="s">
        <v>760</v>
      </c>
      <c r="S156" s="619" t="s">
        <v>18</v>
      </c>
      <c r="T156" s="305" t="s">
        <v>1217</v>
      </c>
      <c r="U156" s="625" t="s">
        <v>1618</v>
      </c>
      <c r="V156" s="626"/>
      <c r="W156" s="627" t="s">
        <v>159</v>
      </c>
      <c r="X156" s="628">
        <v>132</v>
      </c>
      <c r="Y156" s="627" t="s">
        <v>159</v>
      </c>
      <c r="Z156" s="629"/>
      <c r="AA156" s="625"/>
      <c r="AB156" s="626"/>
      <c r="AC156" s="627" t="s">
        <v>159</v>
      </c>
      <c r="AD156" s="628"/>
      <c r="AE156" s="627" t="s">
        <v>159</v>
      </c>
      <c r="AF156" s="629"/>
      <c r="AG156" s="625"/>
      <c r="AH156" s="626"/>
      <c r="AI156" s="627" t="s">
        <v>159</v>
      </c>
      <c r="AJ156" s="628"/>
      <c r="AK156" s="627" t="s">
        <v>159</v>
      </c>
      <c r="AL156" s="629"/>
      <c r="AM156" s="630"/>
      <c r="AN156" s="631" t="s">
        <v>934</v>
      </c>
      <c r="AO156" s="632" t="s">
        <v>147</v>
      </c>
      <c r="AP156" s="632"/>
      <c r="AQ156" s="634"/>
    </row>
    <row r="157" spans="1:43" ht="87" customHeight="1">
      <c r="A157" s="615">
        <v>133</v>
      </c>
      <c r="B157" s="616" t="s">
        <v>359</v>
      </c>
      <c r="C157" s="617" t="s">
        <v>277</v>
      </c>
      <c r="D157" s="617" t="s">
        <v>100</v>
      </c>
      <c r="E157" s="572">
        <v>31.7</v>
      </c>
      <c r="F157" s="658">
        <v>31.7</v>
      </c>
      <c r="G157" s="572">
        <v>31.625</v>
      </c>
      <c r="H157" s="222" t="s">
        <v>2523</v>
      </c>
      <c r="I157" s="619" t="s">
        <v>1818</v>
      </c>
      <c r="J157" s="620" t="s">
        <v>2212</v>
      </c>
      <c r="K157" s="572">
        <v>40</v>
      </c>
      <c r="L157" s="572">
        <v>40</v>
      </c>
      <c r="M157" s="235">
        <v>0</v>
      </c>
      <c r="N157" s="304">
        <v>0</v>
      </c>
      <c r="O157" s="619" t="s">
        <v>2399</v>
      </c>
      <c r="P157" s="312" t="s">
        <v>2642</v>
      </c>
      <c r="Q157" s="624"/>
      <c r="R157" s="659" t="s">
        <v>760</v>
      </c>
      <c r="S157" s="619" t="s">
        <v>18</v>
      </c>
      <c r="T157" s="305" t="s">
        <v>1063</v>
      </c>
      <c r="U157" s="625" t="s">
        <v>1618</v>
      </c>
      <c r="V157" s="626"/>
      <c r="W157" s="627" t="s">
        <v>159</v>
      </c>
      <c r="X157" s="628">
        <v>134</v>
      </c>
      <c r="Y157" s="627" t="s">
        <v>159</v>
      </c>
      <c r="Z157" s="629"/>
      <c r="AA157" s="625"/>
      <c r="AB157" s="626"/>
      <c r="AC157" s="627" t="s">
        <v>159</v>
      </c>
      <c r="AD157" s="628"/>
      <c r="AE157" s="627" t="s">
        <v>159</v>
      </c>
      <c r="AF157" s="629"/>
      <c r="AG157" s="625"/>
      <c r="AH157" s="626"/>
      <c r="AI157" s="627" t="s">
        <v>159</v>
      </c>
      <c r="AJ157" s="628"/>
      <c r="AK157" s="627" t="s">
        <v>159</v>
      </c>
      <c r="AL157" s="629"/>
      <c r="AM157" s="630"/>
      <c r="AN157" s="631" t="s">
        <v>1435</v>
      </c>
      <c r="AO157" s="632" t="s">
        <v>147</v>
      </c>
      <c r="AP157" s="632"/>
      <c r="AQ157" s="634"/>
    </row>
    <row r="158" spans="1:43" s="311" customFormat="1" ht="87" customHeight="1">
      <c r="A158" s="273">
        <v>134</v>
      </c>
      <c r="B158" s="312" t="s">
        <v>494</v>
      </c>
      <c r="C158" s="325" t="s">
        <v>277</v>
      </c>
      <c r="D158" s="325" t="s">
        <v>1465</v>
      </c>
      <c r="E158" s="328">
        <v>22.317</v>
      </c>
      <c r="F158" s="327">
        <v>22.317</v>
      </c>
      <c r="G158" s="328">
        <v>21.934000000000001</v>
      </c>
      <c r="H158" s="222" t="s">
        <v>2523</v>
      </c>
      <c r="I158" s="239" t="s">
        <v>1828</v>
      </c>
      <c r="J158" s="240" t="s">
        <v>2213</v>
      </c>
      <c r="K158" s="166" t="s">
        <v>159</v>
      </c>
      <c r="L158" s="39">
        <v>0</v>
      </c>
      <c r="M158" s="235">
        <v>0</v>
      </c>
      <c r="N158" s="39">
        <v>0</v>
      </c>
      <c r="O158" s="404" t="s">
        <v>2396</v>
      </c>
      <c r="P158" s="312" t="s">
        <v>2643</v>
      </c>
      <c r="Q158" s="305"/>
      <c r="R158" s="406" t="s">
        <v>760</v>
      </c>
      <c r="S158" s="404" t="s">
        <v>18</v>
      </c>
      <c r="T158" s="305" t="s">
        <v>1063</v>
      </c>
      <c r="U158" s="307" t="s">
        <v>1618</v>
      </c>
      <c r="V158" s="301"/>
      <c r="W158" s="293" t="s">
        <v>159</v>
      </c>
      <c r="X158" s="319">
        <v>135</v>
      </c>
      <c r="Y158" s="293" t="s">
        <v>159</v>
      </c>
      <c r="Z158" s="320"/>
      <c r="AA158" s="307"/>
      <c r="AB158" s="301"/>
      <c r="AC158" s="293" t="s">
        <v>159</v>
      </c>
      <c r="AD158" s="319"/>
      <c r="AE158" s="293" t="s">
        <v>159</v>
      </c>
      <c r="AF158" s="320"/>
      <c r="AG158" s="307"/>
      <c r="AH158" s="301"/>
      <c r="AI158" s="293" t="s">
        <v>159</v>
      </c>
      <c r="AJ158" s="319"/>
      <c r="AK158" s="293" t="s">
        <v>159</v>
      </c>
      <c r="AL158" s="320"/>
      <c r="AM158" s="277"/>
      <c r="AN158" s="227" t="s">
        <v>1435</v>
      </c>
      <c r="AO158" s="316" t="s">
        <v>147</v>
      </c>
      <c r="AP158" s="316"/>
      <c r="AQ158" s="278"/>
    </row>
    <row r="159" spans="1:43" s="311" customFormat="1" ht="87" customHeight="1">
      <c r="A159" s="273">
        <v>135</v>
      </c>
      <c r="B159" s="312" t="s">
        <v>227</v>
      </c>
      <c r="C159" s="325" t="s">
        <v>277</v>
      </c>
      <c r="D159" s="325" t="s">
        <v>1465</v>
      </c>
      <c r="E159" s="328">
        <v>10.186</v>
      </c>
      <c r="F159" s="327">
        <v>10.186</v>
      </c>
      <c r="G159" s="328">
        <v>9.9990000000000006</v>
      </c>
      <c r="H159" s="222" t="s">
        <v>2523</v>
      </c>
      <c r="I159" s="239" t="s">
        <v>1828</v>
      </c>
      <c r="J159" s="240" t="s">
        <v>2214</v>
      </c>
      <c r="K159" s="166" t="s">
        <v>159</v>
      </c>
      <c r="L159" s="39">
        <v>0</v>
      </c>
      <c r="M159" s="235">
        <v>0</v>
      </c>
      <c r="N159" s="39">
        <v>0</v>
      </c>
      <c r="O159" s="404" t="s">
        <v>2396</v>
      </c>
      <c r="P159" s="312" t="s">
        <v>2644</v>
      </c>
      <c r="Q159" s="305"/>
      <c r="R159" s="406" t="s">
        <v>760</v>
      </c>
      <c r="S159" s="404" t="s">
        <v>18</v>
      </c>
      <c r="T159" s="305" t="s">
        <v>1063</v>
      </c>
      <c r="U159" s="307" t="s">
        <v>1618</v>
      </c>
      <c r="V159" s="301"/>
      <c r="W159" s="293" t="s">
        <v>159</v>
      </c>
      <c r="X159" s="319">
        <v>136</v>
      </c>
      <c r="Y159" s="293" t="s">
        <v>159</v>
      </c>
      <c r="Z159" s="320"/>
      <c r="AA159" s="307"/>
      <c r="AB159" s="301"/>
      <c r="AC159" s="293" t="s">
        <v>159</v>
      </c>
      <c r="AD159" s="319"/>
      <c r="AE159" s="293" t="s">
        <v>159</v>
      </c>
      <c r="AF159" s="320"/>
      <c r="AG159" s="307"/>
      <c r="AH159" s="301"/>
      <c r="AI159" s="293" t="s">
        <v>159</v>
      </c>
      <c r="AJ159" s="319"/>
      <c r="AK159" s="293" t="s">
        <v>159</v>
      </c>
      <c r="AL159" s="320"/>
      <c r="AM159" s="277"/>
      <c r="AN159" s="227" t="s">
        <v>1435</v>
      </c>
      <c r="AO159" s="316" t="s">
        <v>147</v>
      </c>
      <c r="AP159" s="316"/>
      <c r="AQ159" s="278"/>
    </row>
    <row r="160" spans="1:43" s="311" customFormat="1" ht="87" customHeight="1">
      <c r="A160" s="273">
        <v>136</v>
      </c>
      <c r="B160" s="312" t="s">
        <v>1137</v>
      </c>
      <c r="C160" s="325" t="s">
        <v>277</v>
      </c>
      <c r="D160" s="325" t="s">
        <v>1465</v>
      </c>
      <c r="E160" s="328">
        <v>5.6109999999999998</v>
      </c>
      <c r="F160" s="327">
        <v>5.6109999999999998</v>
      </c>
      <c r="G160" s="328">
        <v>5.117</v>
      </c>
      <c r="H160" s="222" t="s">
        <v>2523</v>
      </c>
      <c r="I160" s="239" t="s">
        <v>1828</v>
      </c>
      <c r="J160" s="240" t="s">
        <v>2215</v>
      </c>
      <c r="K160" s="166" t="s">
        <v>159</v>
      </c>
      <c r="L160" s="39">
        <v>0</v>
      </c>
      <c r="M160" s="235">
        <v>0</v>
      </c>
      <c r="N160" s="39">
        <v>0</v>
      </c>
      <c r="O160" s="404" t="s">
        <v>2396</v>
      </c>
      <c r="P160" s="312" t="s">
        <v>2645</v>
      </c>
      <c r="Q160" s="305"/>
      <c r="R160" s="406" t="s">
        <v>760</v>
      </c>
      <c r="S160" s="404" t="s">
        <v>18</v>
      </c>
      <c r="T160" s="305" t="s">
        <v>1063</v>
      </c>
      <c r="U160" s="307" t="s">
        <v>1618</v>
      </c>
      <c r="V160" s="301"/>
      <c r="W160" s="293" t="s">
        <v>159</v>
      </c>
      <c r="X160" s="319">
        <v>137</v>
      </c>
      <c r="Y160" s="293" t="s">
        <v>159</v>
      </c>
      <c r="Z160" s="320"/>
      <c r="AA160" s="307"/>
      <c r="AB160" s="301"/>
      <c r="AC160" s="293" t="s">
        <v>159</v>
      </c>
      <c r="AD160" s="319"/>
      <c r="AE160" s="293" t="s">
        <v>159</v>
      </c>
      <c r="AF160" s="320"/>
      <c r="AG160" s="307"/>
      <c r="AH160" s="301"/>
      <c r="AI160" s="293" t="s">
        <v>159</v>
      </c>
      <c r="AJ160" s="319"/>
      <c r="AK160" s="293" t="s">
        <v>159</v>
      </c>
      <c r="AL160" s="320"/>
      <c r="AM160" s="277"/>
      <c r="AN160" s="227" t="s">
        <v>1435</v>
      </c>
      <c r="AO160" s="316" t="s">
        <v>147</v>
      </c>
      <c r="AP160" s="316"/>
      <c r="AQ160" s="278"/>
    </row>
    <row r="161" spans="1:43" ht="189.75" customHeight="1">
      <c r="A161" s="706">
        <v>137</v>
      </c>
      <c r="B161" s="622" t="s">
        <v>851</v>
      </c>
      <c r="C161" s="617" t="s">
        <v>1465</v>
      </c>
      <c r="D161" s="617" t="s">
        <v>1553</v>
      </c>
      <c r="E161" s="572">
        <v>14.196</v>
      </c>
      <c r="F161" s="658">
        <v>14.196</v>
      </c>
      <c r="G161" s="572">
        <v>14.135</v>
      </c>
      <c r="H161" s="834" t="s">
        <v>2225</v>
      </c>
      <c r="I161" s="619" t="s">
        <v>1818</v>
      </c>
      <c r="J161" s="620" t="s">
        <v>2226</v>
      </c>
      <c r="K161" s="572">
        <v>11</v>
      </c>
      <c r="L161" s="572">
        <v>0</v>
      </c>
      <c r="M161" s="235">
        <f>L161-K161</f>
        <v>-11</v>
      </c>
      <c r="N161" s="304">
        <v>0</v>
      </c>
      <c r="O161" s="619" t="s">
        <v>2399</v>
      </c>
      <c r="P161" s="139" t="s">
        <v>2646</v>
      </c>
      <c r="Q161" s="624" t="s">
        <v>2546</v>
      </c>
      <c r="R161" s="659" t="s">
        <v>760</v>
      </c>
      <c r="S161" s="659" t="s">
        <v>18</v>
      </c>
      <c r="T161" s="305" t="s">
        <v>1217</v>
      </c>
      <c r="U161" s="625" t="s">
        <v>1618</v>
      </c>
      <c r="V161" s="626" t="s">
        <v>463</v>
      </c>
      <c r="W161" s="627" t="s">
        <v>159</v>
      </c>
      <c r="X161" s="628">
        <v>8</v>
      </c>
      <c r="Y161" s="627" t="s">
        <v>159</v>
      </c>
      <c r="Z161" s="629"/>
      <c r="AA161" s="625"/>
      <c r="AB161" s="626"/>
      <c r="AC161" s="627" t="s">
        <v>159</v>
      </c>
      <c r="AD161" s="628"/>
      <c r="AE161" s="627" t="s">
        <v>159</v>
      </c>
      <c r="AF161" s="629"/>
      <c r="AG161" s="625"/>
      <c r="AH161" s="626"/>
      <c r="AI161" s="627" t="s">
        <v>159</v>
      </c>
      <c r="AJ161" s="628"/>
      <c r="AK161" s="627" t="s">
        <v>159</v>
      </c>
      <c r="AL161" s="629"/>
      <c r="AM161" s="630"/>
      <c r="AN161" s="631" t="s">
        <v>1372</v>
      </c>
      <c r="AO161" s="632" t="s">
        <v>147</v>
      </c>
      <c r="AP161" s="632"/>
      <c r="AQ161" s="634"/>
    </row>
    <row r="162" spans="1:43" s="311" customFormat="1" ht="130.5" customHeight="1">
      <c r="A162" s="346">
        <v>138</v>
      </c>
      <c r="B162" s="326" t="s">
        <v>313</v>
      </c>
      <c r="C162" s="325" t="s">
        <v>1465</v>
      </c>
      <c r="D162" s="325" t="s">
        <v>1621</v>
      </c>
      <c r="E162" s="328">
        <v>12.122</v>
      </c>
      <c r="F162" s="327">
        <v>12.122</v>
      </c>
      <c r="G162" s="328">
        <v>10.739000000000001</v>
      </c>
      <c r="H162" s="222" t="s">
        <v>2227</v>
      </c>
      <c r="I162" s="239" t="s">
        <v>1818</v>
      </c>
      <c r="J162" s="240" t="s">
        <v>2228</v>
      </c>
      <c r="K162" s="292">
        <v>12.349</v>
      </c>
      <c r="L162" s="39">
        <v>0</v>
      </c>
      <c r="M162" s="235">
        <v>-12.349</v>
      </c>
      <c r="N162" s="39">
        <v>0</v>
      </c>
      <c r="O162" s="404" t="s">
        <v>2396</v>
      </c>
      <c r="P162" s="312" t="s">
        <v>2647</v>
      </c>
      <c r="Q162" s="305"/>
      <c r="R162" s="406" t="s">
        <v>760</v>
      </c>
      <c r="S162" s="406" t="s">
        <v>18</v>
      </c>
      <c r="T162" s="305" t="s">
        <v>1217</v>
      </c>
      <c r="U162" s="307" t="s">
        <v>1618</v>
      </c>
      <c r="V162" s="301" t="s">
        <v>463</v>
      </c>
      <c r="W162" s="293" t="s">
        <v>159</v>
      </c>
      <c r="X162" s="319">
        <v>9</v>
      </c>
      <c r="Y162" s="293" t="s">
        <v>159</v>
      </c>
      <c r="Z162" s="320"/>
      <c r="AA162" s="307"/>
      <c r="AB162" s="301"/>
      <c r="AC162" s="293" t="s">
        <v>159</v>
      </c>
      <c r="AD162" s="319"/>
      <c r="AE162" s="293" t="s">
        <v>159</v>
      </c>
      <c r="AF162" s="320"/>
      <c r="AG162" s="307"/>
      <c r="AH162" s="301"/>
      <c r="AI162" s="293" t="s">
        <v>159</v>
      </c>
      <c r="AJ162" s="319"/>
      <c r="AK162" s="293" t="s">
        <v>159</v>
      </c>
      <c r="AL162" s="320"/>
      <c r="AM162" s="277"/>
      <c r="AN162" s="227" t="s">
        <v>1372</v>
      </c>
      <c r="AO162" s="316" t="s">
        <v>147</v>
      </c>
      <c r="AP162" s="316"/>
      <c r="AQ162" s="278"/>
    </row>
    <row r="163" spans="1:43" s="311" customFormat="1" ht="235.5" customHeight="1">
      <c r="A163" s="413">
        <v>139</v>
      </c>
      <c r="B163" s="326" t="s">
        <v>1224</v>
      </c>
      <c r="C163" s="325" t="s">
        <v>1465</v>
      </c>
      <c r="D163" s="325" t="s">
        <v>1621</v>
      </c>
      <c r="E163" s="328">
        <v>10.186</v>
      </c>
      <c r="F163" s="327">
        <v>10.186</v>
      </c>
      <c r="G163" s="328">
        <v>10.131</v>
      </c>
      <c r="H163" s="446" t="s">
        <v>2229</v>
      </c>
      <c r="I163" s="239" t="s">
        <v>1818</v>
      </c>
      <c r="J163" s="240" t="s">
        <v>2230</v>
      </c>
      <c r="K163" s="292">
        <v>8.2940000000000005</v>
      </c>
      <c r="L163" s="39">
        <v>0</v>
      </c>
      <c r="M163" s="235">
        <f>L163-K163</f>
        <v>-8.2940000000000005</v>
      </c>
      <c r="N163" s="39">
        <v>0</v>
      </c>
      <c r="O163" s="404" t="s">
        <v>2396</v>
      </c>
      <c r="P163" s="326" t="s">
        <v>2648</v>
      </c>
      <c r="Q163" s="305"/>
      <c r="R163" s="406" t="s">
        <v>760</v>
      </c>
      <c r="S163" s="406" t="s">
        <v>18</v>
      </c>
      <c r="T163" s="305" t="s">
        <v>1217</v>
      </c>
      <c r="U163" s="307" t="s">
        <v>1618</v>
      </c>
      <c r="V163" s="301" t="s">
        <v>463</v>
      </c>
      <c r="W163" s="293" t="s">
        <v>159</v>
      </c>
      <c r="X163" s="319">
        <v>10</v>
      </c>
      <c r="Y163" s="293" t="s">
        <v>159</v>
      </c>
      <c r="Z163" s="320"/>
      <c r="AA163" s="307"/>
      <c r="AB163" s="301"/>
      <c r="AC163" s="293" t="s">
        <v>159</v>
      </c>
      <c r="AD163" s="319"/>
      <c r="AE163" s="293" t="s">
        <v>159</v>
      </c>
      <c r="AF163" s="320"/>
      <c r="AG163" s="307"/>
      <c r="AH163" s="301"/>
      <c r="AI163" s="293" t="s">
        <v>159</v>
      </c>
      <c r="AJ163" s="319"/>
      <c r="AK163" s="293" t="s">
        <v>159</v>
      </c>
      <c r="AL163" s="320"/>
      <c r="AM163" s="277"/>
      <c r="AN163" s="227" t="s">
        <v>1372</v>
      </c>
      <c r="AO163" s="316" t="s">
        <v>147</v>
      </c>
      <c r="AP163" s="316"/>
      <c r="AQ163" s="278"/>
    </row>
    <row r="164" spans="1:43" s="356" customFormat="1" ht="85.5" customHeight="1">
      <c r="A164" s="346">
        <v>140</v>
      </c>
      <c r="B164" s="326" t="s">
        <v>297</v>
      </c>
      <c r="C164" s="325" t="s">
        <v>277</v>
      </c>
      <c r="D164" s="325" t="s">
        <v>1631</v>
      </c>
      <c r="E164" s="328">
        <v>6.3739999999999997</v>
      </c>
      <c r="F164" s="327">
        <v>6.3739999999999997</v>
      </c>
      <c r="G164" s="328">
        <v>5.9710000000000001</v>
      </c>
      <c r="H164" s="222" t="s">
        <v>2523</v>
      </c>
      <c r="I164" s="239" t="s">
        <v>1828</v>
      </c>
      <c r="J164" s="334" t="s">
        <v>1998</v>
      </c>
      <c r="K164" s="39">
        <v>0</v>
      </c>
      <c r="L164" s="39">
        <v>0</v>
      </c>
      <c r="M164" s="235">
        <f t="shared" ref="M164" si="12">L164-K164</f>
        <v>0</v>
      </c>
      <c r="N164" s="39">
        <v>0</v>
      </c>
      <c r="O164" s="404" t="s">
        <v>2396</v>
      </c>
      <c r="P164" s="326" t="s">
        <v>2851</v>
      </c>
      <c r="Q164" s="305"/>
      <c r="R164" s="138" t="s">
        <v>410</v>
      </c>
      <c r="S164" s="404" t="s">
        <v>18</v>
      </c>
      <c r="T164" s="305" t="s">
        <v>781</v>
      </c>
      <c r="U164" s="307" t="s">
        <v>1618</v>
      </c>
      <c r="V164" s="301"/>
      <c r="W164" s="293" t="s">
        <v>159</v>
      </c>
      <c r="X164" s="319">
        <v>138</v>
      </c>
      <c r="Y164" s="293" t="s">
        <v>159</v>
      </c>
      <c r="Z164" s="339"/>
      <c r="AA164" s="307"/>
      <c r="AB164" s="301"/>
      <c r="AC164" s="293" t="s">
        <v>159</v>
      </c>
      <c r="AD164" s="338"/>
      <c r="AE164" s="293" t="s">
        <v>159</v>
      </c>
      <c r="AF164" s="339"/>
      <c r="AG164" s="307"/>
      <c r="AH164" s="301"/>
      <c r="AI164" s="293" t="s">
        <v>159</v>
      </c>
      <c r="AJ164" s="338"/>
      <c r="AK164" s="293" t="s">
        <v>159</v>
      </c>
      <c r="AL164" s="339"/>
      <c r="AM164" s="277"/>
      <c r="AN164" s="227" t="s">
        <v>1435</v>
      </c>
      <c r="AO164" s="389" t="s">
        <v>147</v>
      </c>
      <c r="AP164" s="389"/>
      <c r="AQ164" s="278"/>
    </row>
    <row r="165" spans="1:43" s="657" customFormat="1" ht="14.25" customHeight="1">
      <c r="A165" s="638"/>
      <c r="B165" s="640" t="s">
        <v>483</v>
      </c>
      <c r="C165" s="668"/>
      <c r="D165" s="668"/>
      <c r="E165" s="643"/>
      <c r="F165" s="642"/>
      <c r="G165" s="643"/>
      <c r="H165" s="422"/>
      <c r="I165" s="644"/>
      <c r="J165" s="645"/>
      <c r="K165" s="643"/>
      <c r="L165" s="34"/>
      <c r="M165" s="41"/>
      <c r="N165" s="646"/>
      <c r="O165" s="644"/>
      <c r="P165" s="44"/>
      <c r="Q165" s="647"/>
      <c r="R165" s="648"/>
      <c r="S165" s="644"/>
      <c r="T165" s="873"/>
      <c r="U165" s="649"/>
      <c r="V165" s="650"/>
      <c r="W165" s="651"/>
      <c r="X165" s="652"/>
      <c r="Y165" s="651"/>
      <c r="Z165" s="653"/>
      <c r="AA165" s="649"/>
      <c r="AB165" s="650"/>
      <c r="AC165" s="651"/>
      <c r="AD165" s="652"/>
      <c r="AE165" s="651"/>
      <c r="AF165" s="653"/>
      <c r="AG165" s="649"/>
      <c r="AH165" s="650"/>
      <c r="AI165" s="651"/>
      <c r="AJ165" s="652"/>
      <c r="AK165" s="651"/>
      <c r="AL165" s="653"/>
      <c r="AM165" s="654"/>
      <c r="AN165" s="648"/>
      <c r="AO165" s="655"/>
      <c r="AP165" s="655"/>
      <c r="AQ165" s="656"/>
    </row>
    <row r="166" spans="1:43" ht="14.25" customHeight="1">
      <c r="A166" s="615" t="s">
        <v>159</v>
      </c>
      <c r="B166" s="616" t="s">
        <v>1711</v>
      </c>
      <c r="C166" s="635"/>
      <c r="D166" s="635"/>
      <c r="E166" s="572"/>
      <c r="F166" s="658"/>
      <c r="G166" s="572"/>
      <c r="H166" s="222"/>
      <c r="I166" s="619"/>
      <c r="J166" s="620"/>
      <c r="K166" s="572"/>
      <c r="L166" s="304"/>
      <c r="M166" s="235"/>
      <c r="N166" s="276"/>
      <c r="O166" s="619"/>
      <c r="P166" s="312"/>
      <c r="Q166" s="624"/>
      <c r="R166" s="470" t="s">
        <v>760</v>
      </c>
      <c r="S166" s="619"/>
      <c r="T166" s="305"/>
      <c r="U166" s="625"/>
      <c r="V166" s="626"/>
      <c r="W166" s="627"/>
      <c r="X166" s="671"/>
      <c r="Y166" s="627"/>
      <c r="Z166" s="672"/>
      <c r="AA166" s="625"/>
      <c r="AB166" s="626"/>
      <c r="AC166" s="627"/>
      <c r="AD166" s="671"/>
      <c r="AE166" s="627"/>
      <c r="AF166" s="672"/>
      <c r="AG166" s="625"/>
      <c r="AH166" s="626"/>
      <c r="AI166" s="627"/>
      <c r="AJ166" s="671"/>
      <c r="AK166" s="627"/>
      <c r="AL166" s="672"/>
      <c r="AM166" s="673"/>
      <c r="AN166" s="659"/>
      <c r="AO166" s="632"/>
      <c r="AP166" s="632"/>
      <c r="AQ166" s="634"/>
    </row>
    <row r="167" spans="1:43" ht="13.5" customHeight="1">
      <c r="A167" s="615" t="s">
        <v>159</v>
      </c>
      <c r="B167" s="616" t="s">
        <v>1712</v>
      </c>
      <c r="C167" s="635"/>
      <c r="D167" s="635"/>
      <c r="E167" s="572"/>
      <c r="F167" s="658"/>
      <c r="G167" s="572"/>
      <c r="H167" s="222"/>
      <c r="I167" s="619"/>
      <c r="J167" s="620"/>
      <c r="K167" s="572"/>
      <c r="L167" s="304"/>
      <c r="M167" s="235"/>
      <c r="N167" s="276"/>
      <c r="O167" s="619"/>
      <c r="P167" s="312"/>
      <c r="Q167" s="624"/>
      <c r="R167" s="470" t="s">
        <v>410</v>
      </c>
      <c r="S167" s="619"/>
      <c r="T167" s="305"/>
      <c r="U167" s="625"/>
      <c r="V167" s="626"/>
      <c r="W167" s="627"/>
      <c r="X167" s="671"/>
      <c r="Y167" s="627"/>
      <c r="Z167" s="672"/>
      <c r="AA167" s="625"/>
      <c r="AB167" s="626"/>
      <c r="AC167" s="627"/>
      <c r="AD167" s="671"/>
      <c r="AE167" s="627"/>
      <c r="AF167" s="672"/>
      <c r="AG167" s="625"/>
      <c r="AH167" s="626"/>
      <c r="AI167" s="627"/>
      <c r="AJ167" s="671"/>
      <c r="AK167" s="627"/>
      <c r="AL167" s="672"/>
      <c r="AM167" s="673"/>
      <c r="AN167" s="659"/>
      <c r="AO167" s="632"/>
      <c r="AP167" s="632"/>
      <c r="AQ167" s="634"/>
    </row>
    <row r="168" spans="1:43" s="657" customFormat="1" ht="25.5" customHeight="1">
      <c r="A168" s="638"/>
      <c r="B168" s="640" t="s">
        <v>723</v>
      </c>
      <c r="C168" s="668"/>
      <c r="D168" s="668"/>
      <c r="E168" s="643"/>
      <c r="F168" s="642"/>
      <c r="G168" s="643"/>
      <c r="H168" s="422"/>
      <c r="I168" s="644"/>
      <c r="J168" s="645"/>
      <c r="K168" s="643"/>
      <c r="L168" s="34"/>
      <c r="M168" s="41"/>
      <c r="N168" s="646"/>
      <c r="O168" s="644"/>
      <c r="P168" s="44"/>
      <c r="Q168" s="647"/>
      <c r="R168" s="648"/>
      <c r="S168" s="644"/>
      <c r="T168" s="873"/>
      <c r="U168" s="649"/>
      <c r="V168" s="650"/>
      <c r="W168" s="651"/>
      <c r="X168" s="652"/>
      <c r="Y168" s="651"/>
      <c r="Z168" s="653"/>
      <c r="AA168" s="649"/>
      <c r="AB168" s="650"/>
      <c r="AC168" s="651"/>
      <c r="AD168" s="652"/>
      <c r="AE168" s="651"/>
      <c r="AF168" s="653"/>
      <c r="AG168" s="649"/>
      <c r="AH168" s="650"/>
      <c r="AI168" s="651"/>
      <c r="AJ168" s="652"/>
      <c r="AK168" s="651"/>
      <c r="AL168" s="653"/>
      <c r="AM168" s="654"/>
      <c r="AN168" s="648"/>
      <c r="AO168" s="655"/>
      <c r="AP168" s="655"/>
      <c r="AQ168" s="656"/>
    </row>
    <row r="169" spans="1:43" ht="176.25" customHeight="1">
      <c r="A169" s="615">
        <v>141</v>
      </c>
      <c r="B169" s="616" t="s">
        <v>659</v>
      </c>
      <c r="C169" s="635" t="s">
        <v>872</v>
      </c>
      <c r="D169" s="635" t="s">
        <v>1031</v>
      </c>
      <c r="E169" s="572">
        <v>40.103999999999999</v>
      </c>
      <c r="F169" s="658">
        <v>40.103999999999999</v>
      </c>
      <c r="G169" s="572">
        <v>32.137</v>
      </c>
      <c r="H169" s="222" t="s">
        <v>2523</v>
      </c>
      <c r="I169" s="619" t="s">
        <v>1834</v>
      </c>
      <c r="J169" s="620" t="s">
        <v>1882</v>
      </c>
      <c r="K169" s="572">
        <v>36.598999999999997</v>
      </c>
      <c r="L169" s="572">
        <v>70.664000000000001</v>
      </c>
      <c r="M169" s="235">
        <f t="shared" ref="M169:M172" si="13">L169-K169</f>
        <v>34.065000000000005</v>
      </c>
      <c r="N169" s="304">
        <v>0</v>
      </c>
      <c r="O169" s="619" t="s">
        <v>2399</v>
      </c>
      <c r="P169" s="312" t="s">
        <v>2911</v>
      </c>
      <c r="Q169" s="624"/>
      <c r="R169" s="619" t="s">
        <v>994</v>
      </c>
      <c r="S169" s="619" t="s">
        <v>18</v>
      </c>
      <c r="T169" s="305" t="s">
        <v>1225</v>
      </c>
      <c r="U169" s="625" t="s">
        <v>1618</v>
      </c>
      <c r="V169" s="626"/>
      <c r="W169" s="627" t="s">
        <v>159</v>
      </c>
      <c r="X169" s="628">
        <v>139</v>
      </c>
      <c r="Y169" s="627" t="s">
        <v>159</v>
      </c>
      <c r="Z169" s="629"/>
      <c r="AA169" s="625"/>
      <c r="AB169" s="626"/>
      <c r="AC169" s="627" t="s">
        <v>159</v>
      </c>
      <c r="AD169" s="628"/>
      <c r="AE169" s="627" t="s">
        <v>159</v>
      </c>
      <c r="AF169" s="629"/>
      <c r="AG169" s="625"/>
      <c r="AH169" s="626"/>
      <c r="AI169" s="627" t="s">
        <v>159</v>
      </c>
      <c r="AJ169" s="628"/>
      <c r="AK169" s="627" t="s">
        <v>159</v>
      </c>
      <c r="AL169" s="629"/>
      <c r="AM169" s="630"/>
      <c r="AN169" s="631" t="s">
        <v>1630</v>
      </c>
      <c r="AO169" s="632" t="s">
        <v>147</v>
      </c>
      <c r="AP169" s="632"/>
      <c r="AQ169" s="634"/>
    </row>
    <row r="170" spans="1:43" ht="81" customHeight="1">
      <c r="A170" s="615">
        <v>142</v>
      </c>
      <c r="B170" s="616" t="s">
        <v>473</v>
      </c>
      <c r="C170" s="635" t="s">
        <v>915</v>
      </c>
      <c r="D170" s="635" t="s">
        <v>1031</v>
      </c>
      <c r="E170" s="572">
        <v>3.722</v>
      </c>
      <c r="F170" s="658">
        <v>3.722</v>
      </c>
      <c r="G170" s="572">
        <v>1.9219999999999999</v>
      </c>
      <c r="H170" s="222" t="s">
        <v>2523</v>
      </c>
      <c r="I170" s="619" t="s">
        <v>1818</v>
      </c>
      <c r="J170" s="620" t="s">
        <v>1883</v>
      </c>
      <c r="K170" s="572">
        <v>3.5619999999999998</v>
      </c>
      <c r="L170" s="572">
        <v>5.05</v>
      </c>
      <c r="M170" s="235">
        <f t="shared" si="13"/>
        <v>1.488</v>
      </c>
      <c r="N170" s="304">
        <v>0</v>
      </c>
      <c r="O170" s="619" t="s">
        <v>2399</v>
      </c>
      <c r="P170" s="312" t="s">
        <v>2912</v>
      </c>
      <c r="Q170" s="624"/>
      <c r="R170" s="619" t="s">
        <v>994</v>
      </c>
      <c r="S170" s="619" t="s">
        <v>18</v>
      </c>
      <c r="T170" s="305" t="s">
        <v>1225</v>
      </c>
      <c r="U170" s="625" t="s">
        <v>1618</v>
      </c>
      <c r="V170" s="626"/>
      <c r="W170" s="627" t="s">
        <v>159</v>
      </c>
      <c r="X170" s="628">
        <v>140</v>
      </c>
      <c r="Y170" s="627" t="s">
        <v>159</v>
      </c>
      <c r="Z170" s="629"/>
      <c r="AA170" s="625"/>
      <c r="AB170" s="626"/>
      <c r="AC170" s="627" t="s">
        <v>159</v>
      </c>
      <c r="AD170" s="628"/>
      <c r="AE170" s="627" t="s">
        <v>159</v>
      </c>
      <c r="AF170" s="629"/>
      <c r="AG170" s="625"/>
      <c r="AH170" s="626"/>
      <c r="AI170" s="627" t="s">
        <v>159</v>
      </c>
      <c r="AJ170" s="628"/>
      <c r="AK170" s="627" t="s">
        <v>159</v>
      </c>
      <c r="AL170" s="629"/>
      <c r="AM170" s="630"/>
      <c r="AN170" s="631" t="s">
        <v>934</v>
      </c>
      <c r="AO170" s="632"/>
      <c r="AP170" s="632"/>
      <c r="AQ170" s="634"/>
    </row>
    <row r="171" spans="1:43" ht="71.099999999999994" customHeight="1">
      <c r="A171" s="615">
        <v>143</v>
      </c>
      <c r="B171" s="616" t="s">
        <v>1226</v>
      </c>
      <c r="C171" s="635" t="s">
        <v>1059</v>
      </c>
      <c r="D171" s="635" t="s">
        <v>1031</v>
      </c>
      <c r="E171" s="572">
        <v>15.773999999999999</v>
      </c>
      <c r="F171" s="658">
        <v>15.773999999999999</v>
      </c>
      <c r="G171" s="572">
        <v>13.491</v>
      </c>
      <c r="H171" s="222" t="s">
        <v>2523</v>
      </c>
      <c r="I171" s="619" t="s">
        <v>1818</v>
      </c>
      <c r="J171" s="620" t="s">
        <v>1884</v>
      </c>
      <c r="K171" s="572">
        <v>14.51</v>
      </c>
      <c r="L171" s="572">
        <v>13.78</v>
      </c>
      <c r="M171" s="235">
        <f t="shared" si="13"/>
        <v>-0.73000000000000043</v>
      </c>
      <c r="N171" s="304">
        <v>0</v>
      </c>
      <c r="O171" s="619" t="s">
        <v>2399</v>
      </c>
      <c r="P171" s="312" t="s">
        <v>2913</v>
      </c>
      <c r="Q171" s="624"/>
      <c r="R171" s="659" t="s">
        <v>763</v>
      </c>
      <c r="S171" s="619" t="s">
        <v>18</v>
      </c>
      <c r="T171" s="305" t="s">
        <v>465</v>
      </c>
      <c r="U171" s="625" t="s">
        <v>1618</v>
      </c>
      <c r="V171" s="626"/>
      <c r="W171" s="627" t="s">
        <v>159</v>
      </c>
      <c r="X171" s="628">
        <v>141</v>
      </c>
      <c r="Y171" s="627" t="s">
        <v>159</v>
      </c>
      <c r="Z171" s="629"/>
      <c r="AA171" s="625"/>
      <c r="AB171" s="626"/>
      <c r="AC171" s="627" t="s">
        <v>159</v>
      </c>
      <c r="AD171" s="628"/>
      <c r="AE171" s="627" t="s">
        <v>159</v>
      </c>
      <c r="AF171" s="629"/>
      <c r="AG171" s="625"/>
      <c r="AH171" s="626"/>
      <c r="AI171" s="627" t="s">
        <v>159</v>
      </c>
      <c r="AJ171" s="628"/>
      <c r="AK171" s="627" t="s">
        <v>159</v>
      </c>
      <c r="AL171" s="629"/>
      <c r="AM171" s="630"/>
      <c r="AN171" s="631" t="s">
        <v>1630</v>
      </c>
      <c r="AO171" s="632" t="s">
        <v>147</v>
      </c>
      <c r="AP171" s="632"/>
      <c r="AQ171" s="634"/>
    </row>
    <row r="172" spans="1:43" s="311" customFormat="1" ht="311.25" customHeight="1">
      <c r="A172" s="273">
        <v>144</v>
      </c>
      <c r="B172" s="312" t="s">
        <v>958</v>
      </c>
      <c r="C172" s="274" t="s">
        <v>1056</v>
      </c>
      <c r="D172" s="274" t="s">
        <v>117</v>
      </c>
      <c r="E172" s="328">
        <v>1.516</v>
      </c>
      <c r="F172" s="327">
        <v>1.516</v>
      </c>
      <c r="G172" s="328">
        <v>0.99</v>
      </c>
      <c r="H172" s="222" t="s">
        <v>1866</v>
      </c>
      <c r="I172" s="239" t="s">
        <v>1828</v>
      </c>
      <c r="J172" s="240" t="s">
        <v>1867</v>
      </c>
      <c r="K172" s="39">
        <v>0</v>
      </c>
      <c r="L172" s="39">
        <v>0</v>
      </c>
      <c r="M172" s="235">
        <f t="shared" si="13"/>
        <v>0</v>
      </c>
      <c r="N172" s="39">
        <v>0</v>
      </c>
      <c r="O172" s="404" t="s">
        <v>2396</v>
      </c>
      <c r="P172" s="312" t="s">
        <v>2916</v>
      </c>
      <c r="Q172" s="305"/>
      <c r="R172" s="406" t="s">
        <v>763</v>
      </c>
      <c r="S172" s="404" t="s">
        <v>18</v>
      </c>
      <c r="T172" s="305" t="s">
        <v>465</v>
      </c>
      <c r="U172" s="307" t="s">
        <v>1618</v>
      </c>
      <c r="V172" s="301"/>
      <c r="W172" s="293" t="s">
        <v>159</v>
      </c>
      <c r="X172" s="319">
        <v>142</v>
      </c>
      <c r="Y172" s="293" t="s">
        <v>159</v>
      </c>
      <c r="Z172" s="320"/>
      <c r="AA172" s="307"/>
      <c r="AB172" s="301"/>
      <c r="AC172" s="293" t="s">
        <v>159</v>
      </c>
      <c r="AD172" s="319"/>
      <c r="AE172" s="293" t="s">
        <v>159</v>
      </c>
      <c r="AF172" s="320"/>
      <c r="AG172" s="307"/>
      <c r="AH172" s="301"/>
      <c r="AI172" s="293" t="s">
        <v>159</v>
      </c>
      <c r="AJ172" s="319"/>
      <c r="AK172" s="293" t="s">
        <v>159</v>
      </c>
      <c r="AL172" s="320"/>
      <c r="AM172" s="277"/>
      <c r="AN172" s="227" t="s">
        <v>1623</v>
      </c>
      <c r="AO172" s="316"/>
      <c r="AP172" s="316"/>
      <c r="AQ172" s="278"/>
    </row>
    <row r="173" spans="1:43" ht="84.75" customHeight="1">
      <c r="A173" s="615">
        <v>145</v>
      </c>
      <c r="B173" s="616" t="s">
        <v>787</v>
      </c>
      <c r="C173" s="635" t="s">
        <v>1053</v>
      </c>
      <c r="D173" s="635" t="s">
        <v>1031</v>
      </c>
      <c r="E173" s="572">
        <v>5621</v>
      </c>
      <c r="F173" s="658">
        <v>5179</v>
      </c>
      <c r="G173" s="572">
        <v>4557</v>
      </c>
      <c r="H173" s="222" t="s">
        <v>2523</v>
      </c>
      <c r="I173" s="619" t="s">
        <v>1834</v>
      </c>
      <c r="J173" s="620" t="s">
        <v>1906</v>
      </c>
      <c r="K173" s="572">
        <v>3526</v>
      </c>
      <c r="L173" s="572">
        <v>3205</v>
      </c>
      <c r="M173" s="235">
        <f t="shared" ref="M173:M177" si="14">L173-K173</f>
        <v>-321</v>
      </c>
      <c r="N173" s="304">
        <v>0</v>
      </c>
      <c r="O173" s="619" t="s">
        <v>2399</v>
      </c>
      <c r="P173" s="312" t="s">
        <v>2881</v>
      </c>
      <c r="Q173" s="624" t="s">
        <v>2572</v>
      </c>
      <c r="R173" s="470" t="s">
        <v>1227</v>
      </c>
      <c r="S173" s="619" t="s">
        <v>18</v>
      </c>
      <c r="T173" s="305" t="s">
        <v>1660</v>
      </c>
      <c r="U173" s="625" t="s">
        <v>1618</v>
      </c>
      <c r="V173" s="626"/>
      <c r="W173" s="627" t="s">
        <v>159</v>
      </c>
      <c r="X173" s="707">
        <v>143</v>
      </c>
      <c r="Y173" s="627" t="s">
        <v>159</v>
      </c>
      <c r="Z173" s="629"/>
      <c r="AA173" s="625"/>
      <c r="AB173" s="626"/>
      <c r="AC173" s="627" t="s">
        <v>159</v>
      </c>
      <c r="AD173" s="628"/>
      <c r="AE173" s="627" t="s">
        <v>159</v>
      </c>
      <c r="AF173" s="629"/>
      <c r="AG173" s="625"/>
      <c r="AH173" s="626"/>
      <c r="AI173" s="627" t="s">
        <v>159</v>
      </c>
      <c r="AJ173" s="628"/>
      <c r="AK173" s="627" t="s">
        <v>159</v>
      </c>
      <c r="AL173" s="629"/>
      <c r="AM173" s="630"/>
      <c r="AN173" s="631" t="s">
        <v>1435</v>
      </c>
      <c r="AO173" s="632"/>
      <c r="AP173" s="632" t="s">
        <v>147</v>
      </c>
      <c r="AQ173" s="634"/>
    </row>
    <row r="174" spans="1:43" ht="71.099999999999994" customHeight="1">
      <c r="A174" s="615">
        <v>146</v>
      </c>
      <c r="B174" s="616" t="s">
        <v>1661</v>
      </c>
      <c r="C174" s="635" t="s">
        <v>908</v>
      </c>
      <c r="D174" s="635" t="s">
        <v>1031</v>
      </c>
      <c r="E174" s="572">
        <v>3994</v>
      </c>
      <c r="F174" s="708">
        <v>3277</v>
      </c>
      <c r="G174" s="709">
        <v>1788</v>
      </c>
      <c r="H174" s="222" t="s">
        <v>2523</v>
      </c>
      <c r="I174" s="619" t="s">
        <v>1818</v>
      </c>
      <c r="J174" s="620" t="s">
        <v>1907</v>
      </c>
      <c r="K174" s="572">
        <v>1105</v>
      </c>
      <c r="L174" s="572">
        <v>1103</v>
      </c>
      <c r="M174" s="235">
        <f t="shared" si="14"/>
        <v>-2</v>
      </c>
      <c r="N174" s="304">
        <v>0</v>
      </c>
      <c r="O174" s="619" t="s">
        <v>2399</v>
      </c>
      <c r="P174" s="312" t="s">
        <v>2882</v>
      </c>
      <c r="Q174" s="624" t="s">
        <v>2572</v>
      </c>
      <c r="R174" s="470" t="s">
        <v>1227</v>
      </c>
      <c r="S174" s="619" t="s">
        <v>18</v>
      </c>
      <c r="T174" s="305" t="s">
        <v>1660</v>
      </c>
      <c r="U174" s="625" t="s">
        <v>1618</v>
      </c>
      <c r="V174" s="626"/>
      <c r="W174" s="627" t="s">
        <v>159</v>
      </c>
      <c r="X174" s="707">
        <v>144</v>
      </c>
      <c r="Y174" s="627" t="s">
        <v>159</v>
      </c>
      <c r="Z174" s="629"/>
      <c r="AA174" s="625"/>
      <c r="AB174" s="626"/>
      <c r="AC174" s="627" t="s">
        <v>159</v>
      </c>
      <c r="AD174" s="628"/>
      <c r="AE174" s="627" t="s">
        <v>159</v>
      </c>
      <c r="AF174" s="629"/>
      <c r="AG174" s="625"/>
      <c r="AH174" s="626"/>
      <c r="AI174" s="627" t="s">
        <v>159</v>
      </c>
      <c r="AJ174" s="628"/>
      <c r="AK174" s="627" t="s">
        <v>159</v>
      </c>
      <c r="AL174" s="629"/>
      <c r="AM174" s="630"/>
      <c r="AN174" s="631" t="s">
        <v>1630</v>
      </c>
      <c r="AO174" s="632"/>
      <c r="AP174" s="632" t="s">
        <v>147</v>
      </c>
      <c r="AQ174" s="634"/>
    </row>
    <row r="175" spans="1:43" ht="71.099999999999994" customHeight="1">
      <c r="A175" s="615">
        <v>147</v>
      </c>
      <c r="B175" s="616" t="s">
        <v>1662</v>
      </c>
      <c r="C175" s="635" t="s">
        <v>1664</v>
      </c>
      <c r="D175" s="635" t="s">
        <v>1031</v>
      </c>
      <c r="E175" s="572">
        <v>1582</v>
      </c>
      <c r="F175" s="658">
        <v>1321</v>
      </c>
      <c r="G175" s="572">
        <v>1315</v>
      </c>
      <c r="H175" s="222" t="s">
        <v>2523</v>
      </c>
      <c r="I175" s="619" t="s">
        <v>1818</v>
      </c>
      <c r="J175" s="620" t="s">
        <v>1908</v>
      </c>
      <c r="K175" s="572">
        <v>936</v>
      </c>
      <c r="L175" s="572">
        <v>923</v>
      </c>
      <c r="M175" s="235">
        <f t="shared" si="14"/>
        <v>-13</v>
      </c>
      <c r="N175" s="304">
        <v>0</v>
      </c>
      <c r="O175" s="619" t="s">
        <v>2399</v>
      </c>
      <c r="P175" s="312" t="s">
        <v>2883</v>
      </c>
      <c r="Q175" s="624"/>
      <c r="R175" s="470" t="s">
        <v>1227</v>
      </c>
      <c r="S175" s="619" t="s">
        <v>18</v>
      </c>
      <c r="T175" s="305" t="s">
        <v>1660</v>
      </c>
      <c r="U175" s="625" t="s">
        <v>1618</v>
      </c>
      <c r="V175" s="626"/>
      <c r="W175" s="627" t="s">
        <v>159</v>
      </c>
      <c r="X175" s="707">
        <v>145</v>
      </c>
      <c r="Y175" s="627" t="s">
        <v>159</v>
      </c>
      <c r="Z175" s="629"/>
      <c r="AA175" s="625"/>
      <c r="AB175" s="626"/>
      <c r="AC175" s="627" t="s">
        <v>159</v>
      </c>
      <c r="AD175" s="628"/>
      <c r="AE175" s="627" t="s">
        <v>159</v>
      </c>
      <c r="AF175" s="629"/>
      <c r="AG175" s="625"/>
      <c r="AH175" s="626"/>
      <c r="AI175" s="627" t="s">
        <v>159</v>
      </c>
      <c r="AJ175" s="628"/>
      <c r="AK175" s="627" t="s">
        <v>159</v>
      </c>
      <c r="AL175" s="629"/>
      <c r="AM175" s="630"/>
      <c r="AN175" s="631" t="s">
        <v>934</v>
      </c>
      <c r="AO175" s="632"/>
      <c r="AP175" s="632" t="s">
        <v>147</v>
      </c>
      <c r="AQ175" s="634"/>
    </row>
    <row r="176" spans="1:43" ht="71.099999999999994" customHeight="1">
      <c r="A176" s="615">
        <v>148</v>
      </c>
      <c r="B176" s="616" t="s">
        <v>620</v>
      </c>
      <c r="C176" s="635" t="s">
        <v>565</v>
      </c>
      <c r="D176" s="635" t="s">
        <v>1031</v>
      </c>
      <c r="E176" s="572">
        <v>247.042</v>
      </c>
      <c r="F176" s="658">
        <v>247</v>
      </c>
      <c r="G176" s="572">
        <v>231</v>
      </c>
      <c r="H176" s="222" t="s">
        <v>2523</v>
      </c>
      <c r="I176" s="619" t="s">
        <v>1818</v>
      </c>
      <c r="J176" s="620" t="s">
        <v>1909</v>
      </c>
      <c r="K176" s="572">
        <v>131.203</v>
      </c>
      <c r="L176" s="572">
        <v>131</v>
      </c>
      <c r="M176" s="235">
        <f t="shared" si="14"/>
        <v>-0.20300000000000296</v>
      </c>
      <c r="N176" s="304">
        <v>0</v>
      </c>
      <c r="O176" s="619" t="s">
        <v>2399</v>
      </c>
      <c r="P176" s="312" t="s">
        <v>2884</v>
      </c>
      <c r="Q176" s="624"/>
      <c r="R176" s="470" t="s">
        <v>1227</v>
      </c>
      <c r="S176" s="619" t="s">
        <v>18</v>
      </c>
      <c r="T176" s="305" t="s">
        <v>1228</v>
      </c>
      <c r="U176" s="625" t="s">
        <v>1618</v>
      </c>
      <c r="V176" s="626"/>
      <c r="W176" s="627" t="s">
        <v>159</v>
      </c>
      <c r="X176" s="707">
        <v>146</v>
      </c>
      <c r="Y176" s="627" t="s">
        <v>159</v>
      </c>
      <c r="Z176" s="629"/>
      <c r="AA176" s="625"/>
      <c r="AB176" s="626"/>
      <c r="AC176" s="627" t="s">
        <v>159</v>
      </c>
      <c r="AD176" s="628"/>
      <c r="AE176" s="627" t="s">
        <v>159</v>
      </c>
      <c r="AF176" s="629"/>
      <c r="AG176" s="625"/>
      <c r="AH176" s="626"/>
      <c r="AI176" s="627" t="s">
        <v>159</v>
      </c>
      <c r="AJ176" s="628"/>
      <c r="AK176" s="627" t="s">
        <v>159</v>
      </c>
      <c r="AL176" s="629"/>
      <c r="AM176" s="630"/>
      <c r="AN176" s="631" t="s">
        <v>1435</v>
      </c>
      <c r="AO176" s="632"/>
      <c r="AP176" s="632"/>
      <c r="AQ176" s="634"/>
    </row>
    <row r="177" spans="1:43" ht="71.099999999999994" customHeight="1">
      <c r="A177" s="615">
        <v>149</v>
      </c>
      <c r="B177" s="616" t="s">
        <v>1229</v>
      </c>
      <c r="C177" s="635" t="s">
        <v>1051</v>
      </c>
      <c r="D177" s="635" t="s">
        <v>1031</v>
      </c>
      <c r="E177" s="572">
        <v>62.622999999999998</v>
      </c>
      <c r="F177" s="658">
        <v>63</v>
      </c>
      <c r="G177" s="572">
        <v>46</v>
      </c>
      <c r="H177" s="222" t="s">
        <v>2523</v>
      </c>
      <c r="I177" s="619" t="s">
        <v>1818</v>
      </c>
      <c r="J177" s="620" t="s">
        <v>1910</v>
      </c>
      <c r="K177" s="572">
        <v>55.098999999999997</v>
      </c>
      <c r="L177" s="572">
        <v>58</v>
      </c>
      <c r="M177" s="235">
        <f t="shared" si="14"/>
        <v>2.9010000000000034</v>
      </c>
      <c r="N177" s="304">
        <v>0</v>
      </c>
      <c r="O177" s="619" t="s">
        <v>2399</v>
      </c>
      <c r="P177" s="312" t="s">
        <v>2885</v>
      </c>
      <c r="Q177" s="624"/>
      <c r="R177" s="470" t="s">
        <v>1227</v>
      </c>
      <c r="S177" s="619" t="s">
        <v>18</v>
      </c>
      <c r="T177" s="305" t="s">
        <v>584</v>
      </c>
      <c r="U177" s="625" t="s">
        <v>1618</v>
      </c>
      <c r="V177" s="626"/>
      <c r="W177" s="627" t="s">
        <v>159</v>
      </c>
      <c r="X177" s="707">
        <v>147</v>
      </c>
      <c r="Y177" s="627" t="s">
        <v>159</v>
      </c>
      <c r="Z177" s="629"/>
      <c r="AA177" s="625"/>
      <c r="AB177" s="626"/>
      <c r="AC177" s="627" t="s">
        <v>159</v>
      </c>
      <c r="AD177" s="628"/>
      <c r="AE177" s="627" t="s">
        <v>159</v>
      </c>
      <c r="AF177" s="629"/>
      <c r="AG177" s="625"/>
      <c r="AH177" s="626"/>
      <c r="AI177" s="627" t="s">
        <v>159</v>
      </c>
      <c r="AJ177" s="628"/>
      <c r="AK177" s="627" t="s">
        <v>159</v>
      </c>
      <c r="AL177" s="629"/>
      <c r="AM177" s="630"/>
      <c r="AN177" s="631" t="s">
        <v>1435</v>
      </c>
      <c r="AO177" s="632"/>
      <c r="AP177" s="632"/>
      <c r="AQ177" s="634"/>
    </row>
    <row r="178" spans="1:43" ht="126" customHeight="1">
      <c r="A178" s="615">
        <v>150</v>
      </c>
      <c r="B178" s="616" t="s">
        <v>1079</v>
      </c>
      <c r="C178" s="635" t="s">
        <v>777</v>
      </c>
      <c r="D178" s="635" t="s">
        <v>1031</v>
      </c>
      <c r="E178" s="572">
        <v>61.93</v>
      </c>
      <c r="F178" s="572">
        <v>61.93</v>
      </c>
      <c r="G178" s="572">
        <v>42.024000000000001</v>
      </c>
      <c r="H178" s="710" t="s">
        <v>1926</v>
      </c>
      <c r="I178" s="619" t="s">
        <v>1834</v>
      </c>
      <c r="J178" s="620" t="s">
        <v>1928</v>
      </c>
      <c r="K178" s="572">
        <v>56.468000000000004</v>
      </c>
      <c r="L178" s="572">
        <v>63.104999999999997</v>
      </c>
      <c r="M178" s="235">
        <f t="shared" ref="M178:M183" si="15">L178-K178</f>
        <v>6.6369999999999933</v>
      </c>
      <c r="N178" s="304">
        <v>0</v>
      </c>
      <c r="O178" s="619" t="s">
        <v>2399</v>
      </c>
      <c r="P178" s="312" t="s">
        <v>2864</v>
      </c>
      <c r="Q178" s="624"/>
      <c r="R178" s="619" t="s">
        <v>459</v>
      </c>
      <c r="S178" s="619" t="s">
        <v>484</v>
      </c>
      <c r="T178" s="305" t="s">
        <v>1230</v>
      </c>
      <c r="U178" s="625" t="s">
        <v>1618</v>
      </c>
      <c r="V178" s="626"/>
      <c r="W178" s="627" t="s">
        <v>159</v>
      </c>
      <c r="X178" s="628">
        <v>148</v>
      </c>
      <c r="Y178" s="627" t="s">
        <v>159</v>
      </c>
      <c r="Z178" s="629"/>
      <c r="AA178" s="625"/>
      <c r="AB178" s="626"/>
      <c r="AC178" s="627" t="s">
        <v>159</v>
      </c>
      <c r="AD178" s="628"/>
      <c r="AE178" s="627" t="s">
        <v>159</v>
      </c>
      <c r="AF178" s="629"/>
      <c r="AG178" s="625"/>
      <c r="AH178" s="626"/>
      <c r="AI178" s="627" t="s">
        <v>159</v>
      </c>
      <c r="AJ178" s="628"/>
      <c r="AK178" s="627" t="s">
        <v>159</v>
      </c>
      <c r="AL178" s="629"/>
      <c r="AM178" s="630"/>
      <c r="AN178" s="631" t="s">
        <v>1632</v>
      </c>
      <c r="AO178" s="632"/>
      <c r="AP178" s="632"/>
      <c r="AQ178" s="634"/>
    </row>
    <row r="179" spans="1:43" ht="71.099999999999994" customHeight="1">
      <c r="A179" s="615">
        <v>151</v>
      </c>
      <c r="B179" s="616" t="s">
        <v>718</v>
      </c>
      <c r="C179" s="635" t="s">
        <v>1231</v>
      </c>
      <c r="D179" s="635" t="s">
        <v>1031</v>
      </c>
      <c r="E179" s="572">
        <v>46.41</v>
      </c>
      <c r="F179" s="572">
        <v>46.41</v>
      </c>
      <c r="G179" s="572">
        <v>40.441000000000003</v>
      </c>
      <c r="H179" s="222" t="s">
        <v>2523</v>
      </c>
      <c r="I179" s="619" t="s">
        <v>1818</v>
      </c>
      <c r="J179" s="620" t="s">
        <v>1929</v>
      </c>
      <c r="K179" s="572">
        <v>35.777000000000001</v>
      </c>
      <c r="L179" s="572">
        <v>35.777000000000001</v>
      </c>
      <c r="M179" s="235">
        <f t="shared" si="15"/>
        <v>0</v>
      </c>
      <c r="N179" s="304">
        <v>0</v>
      </c>
      <c r="O179" s="619" t="s">
        <v>2440</v>
      </c>
      <c r="P179" s="312" t="s">
        <v>2865</v>
      </c>
      <c r="Q179" s="624"/>
      <c r="R179" s="619" t="s">
        <v>459</v>
      </c>
      <c r="S179" s="619" t="s">
        <v>484</v>
      </c>
      <c r="T179" s="305" t="s">
        <v>239</v>
      </c>
      <c r="U179" s="625" t="s">
        <v>1618</v>
      </c>
      <c r="V179" s="626"/>
      <c r="W179" s="627" t="s">
        <v>159</v>
      </c>
      <c r="X179" s="628">
        <v>149</v>
      </c>
      <c r="Y179" s="627" t="s">
        <v>159</v>
      </c>
      <c r="Z179" s="629"/>
      <c r="AA179" s="625"/>
      <c r="AB179" s="626"/>
      <c r="AC179" s="627" t="s">
        <v>159</v>
      </c>
      <c r="AD179" s="628"/>
      <c r="AE179" s="627" t="s">
        <v>159</v>
      </c>
      <c r="AF179" s="629"/>
      <c r="AG179" s="625"/>
      <c r="AH179" s="626"/>
      <c r="AI179" s="627" t="s">
        <v>159</v>
      </c>
      <c r="AJ179" s="628"/>
      <c r="AK179" s="627" t="s">
        <v>159</v>
      </c>
      <c r="AL179" s="629"/>
      <c r="AM179" s="630"/>
      <c r="AN179" s="631" t="s">
        <v>934</v>
      </c>
      <c r="AO179" s="632"/>
      <c r="AP179" s="632"/>
      <c r="AQ179" s="634"/>
    </row>
    <row r="180" spans="1:43" ht="147" customHeight="1">
      <c r="A180" s="615">
        <v>152</v>
      </c>
      <c r="B180" s="616" t="s">
        <v>497</v>
      </c>
      <c r="C180" s="635" t="s">
        <v>1232</v>
      </c>
      <c r="D180" s="635" t="s">
        <v>1031</v>
      </c>
      <c r="E180" s="572">
        <v>30.341999999999999</v>
      </c>
      <c r="F180" s="572">
        <v>30.341999999999999</v>
      </c>
      <c r="G180" s="572">
        <v>23.812999999999999</v>
      </c>
      <c r="H180" s="222" t="s">
        <v>2523</v>
      </c>
      <c r="I180" s="619" t="s">
        <v>1818</v>
      </c>
      <c r="J180" s="620" t="s">
        <v>1930</v>
      </c>
      <c r="K180" s="572">
        <v>33.369999999999997</v>
      </c>
      <c r="L180" s="572">
        <v>41.530999999999999</v>
      </c>
      <c r="M180" s="235">
        <f t="shared" si="15"/>
        <v>8.1610000000000014</v>
      </c>
      <c r="N180" s="304">
        <v>0</v>
      </c>
      <c r="O180" s="619" t="s">
        <v>2399</v>
      </c>
      <c r="P180" s="312" t="s">
        <v>2866</v>
      </c>
      <c r="Q180" s="624"/>
      <c r="R180" s="619" t="s">
        <v>459</v>
      </c>
      <c r="S180" s="619" t="s">
        <v>484</v>
      </c>
      <c r="T180" s="305" t="s">
        <v>639</v>
      </c>
      <c r="U180" s="625" t="s">
        <v>1618</v>
      </c>
      <c r="V180" s="626"/>
      <c r="W180" s="627" t="s">
        <v>159</v>
      </c>
      <c r="X180" s="628">
        <v>150</v>
      </c>
      <c r="Y180" s="627" t="s">
        <v>159</v>
      </c>
      <c r="Z180" s="629"/>
      <c r="AA180" s="625"/>
      <c r="AB180" s="626"/>
      <c r="AC180" s="627" t="s">
        <v>159</v>
      </c>
      <c r="AD180" s="628"/>
      <c r="AE180" s="627" t="s">
        <v>159</v>
      </c>
      <c r="AF180" s="629"/>
      <c r="AG180" s="625"/>
      <c r="AH180" s="626"/>
      <c r="AI180" s="627" t="s">
        <v>159</v>
      </c>
      <c r="AJ180" s="628"/>
      <c r="AK180" s="627" t="s">
        <v>159</v>
      </c>
      <c r="AL180" s="629"/>
      <c r="AM180" s="630"/>
      <c r="AN180" s="631" t="s">
        <v>1435</v>
      </c>
      <c r="AO180" s="632"/>
      <c r="AP180" s="632"/>
      <c r="AQ180" s="634"/>
    </row>
    <row r="181" spans="1:43" ht="71.099999999999994" customHeight="1">
      <c r="A181" s="615">
        <v>153</v>
      </c>
      <c r="B181" s="616" t="s">
        <v>1675</v>
      </c>
      <c r="C181" s="635" t="s">
        <v>1233</v>
      </c>
      <c r="D181" s="635" t="s">
        <v>1031</v>
      </c>
      <c r="E181" s="572">
        <v>2.1709999999999998</v>
      </c>
      <c r="F181" s="658">
        <v>2.1709999999999998</v>
      </c>
      <c r="G181" s="572">
        <v>0.36699999999999999</v>
      </c>
      <c r="H181" s="222" t="s">
        <v>2523</v>
      </c>
      <c r="I181" s="619" t="s">
        <v>1818</v>
      </c>
      <c r="J181" s="620" t="s">
        <v>1931</v>
      </c>
      <c r="K181" s="572">
        <v>2.1779999999999999</v>
      </c>
      <c r="L181" s="572">
        <v>1.9330000000000001</v>
      </c>
      <c r="M181" s="235">
        <f t="shared" si="15"/>
        <v>-0.24499999999999988</v>
      </c>
      <c r="N181" s="304">
        <v>0</v>
      </c>
      <c r="O181" s="619" t="s">
        <v>2399</v>
      </c>
      <c r="P181" s="312" t="s">
        <v>2867</v>
      </c>
      <c r="Q181" s="624"/>
      <c r="R181" s="619" t="s">
        <v>459</v>
      </c>
      <c r="S181" s="619" t="s">
        <v>484</v>
      </c>
      <c r="T181" s="305" t="s">
        <v>639</v>
      </c>
      <c r="U181" s="625" t="s">
        <v>1618</v>
      </c>
      <c r="V181" s="626"/>
      <c r="W181" s="627" t="s">
        <v>159</v>
      </c>
      <c r="X181" s="628">
        <v>151</v>
      </c>
      <c r="Y181" s="627" t="s">
        <v>159</v>
      </c>
      <c r="Z181" s="629"/>
      <c r="AA181" s="625"/>
      <c r="AB181" s="626"/>
      <c r="AC181" s="627" t="s">
        <v>159</v>
      </c>
      <c r="AD181" s="628"/>
      <c r="AE181" s="627" t="s">
        <v>159</v>
      </c>
      <c r="AF181" s="629"/>
      <c r="AG181" s="625"/>
      <c r="AH181" s="626"/>
      <c r="AI181" s="627" t="s">
        <v>159</v>
      </c>
      <c r="AJ181" s="628"/>
      <c r="AK181" s="627" t="s">
        <v>159</v>
      </c>
      <c r="AL181" s="629"/>
      <c r="AM181" s="630"/>
      <c r="AN181" s="631" t="s">
        <v>934</v>
      </c>
      <c r="AO181" s="632"/>
      <c r="AP181" s="632"/>
      <c r="AQ181" s="634"/>
    </row>
    <row r="182" spans="1:43" s="311" customFormat="1" ht="90.75" customHeight="1">
      <c r="A182" s="273">
        <v>154</v>
      </c>
      <c r="B182" s="312" t="s">
        <v>525</v>
      </c>
      <c r="C182" s="274" t="s">
        <v>1176</v>
      </c>
      <c r="D182" s="274" t="s">
        <v>1723</v>
      </c>
      <c r="E182" s="328">
        <v>1.1240000000000001</v>
      </c>
      <c r="F182" s="327">
        <v>1.1240000000000001</v>
      </c>
      <c r="G182" s="328">
        <v>0.79900000000000004</v>
      </c>
      <c r="H182" s="417" t="s">
        <v>1932</v>
      </c>
      <c r="I182" s="36" t="s">
        <v>1828</v>
      </c>
      <c r="J182" s="38" t="s">
        <v>1933</v>
      </c>
      <c r="K182" s="292">
        <v>2.7770000000000001</v>
      </c>
      <c r="L182" s="39">
        <v>0</v>
      </c>
      <c r="M182" s="235">
        <f t="shared" si="15"/>
        <v>-2.7770000000000001</v>
      </c>
      <c r="N182" s="39">
        <v>0</v>
      </c>
      <c r="O182" s="404" t="s">
        <v>2396</v>
      </c>
      <c r="P182" s="312" t="s">
        <v>2868</v>
      </c>
      <c r="Q182" s="305"/>
      <c r="R182" s="404" t="s">
        <v>459</v>
      </c>
      <c r="S182" s="404" t="s">
        <v>484</v>
      </c>
      <c r="T182" s="305" t="s">
        <v>1235</v>
      </c>
      <c r="U182" s="307" t="s">
        <v>1618</v>
      </c>
      <c r="V182" s="301"/>
      <c r="W182" s="293" t="s">
        <v>159</v>
      </c>
      <c r="X182" s="319">
        <v>152</v>
      </c>
      <c r="Y182" s="293" t="s">
        <v>159</v>
      </c>
      <c r="Z182" s="320"/>
      <c r="AA182" s="307"/>
      <c r="AB182" s="301"/>
      <c r="AC182" s="293" t="s">
        <v>159</v>
      </c>
      <c r="AD182" s="319"/>
      <c r="AE182" s="293" t="s">
        <v>159</v>
      </c>
      <c r="AF182" s="320"/>
      <c r="AG182" s="307"/>
      <c r="AH182" s="301"/>
      <c r="AI182" s="293" t="s">
        <v>159</v>
      </c>
      <c r="AJ182" s="319"/>
      <c r="AK182" s="293" t="s">
        <v>159</v>
      </c>
      <c r="AL182" s="320"/>
      <c r="AM182" s="277"/>
      <c r="AN182" s="227" t="s">
        <v>1623</v>
      </c>
      <c r="AO182" s="316" t="s">
        <v>147</v>
      </c>
      <c r="AP182" s="316"/>
      <c r="AQ182" s="278"/>
    </row>
    <row r="183" spans="1:43" ht="127.5" customHeight="1">
      <c r="A183" s="615">
        <v>155</v>
      </c>
      <c r="B183" s="616" t="s">
        <v>1396</v>
      </c>
      <c r="C183" s="635" t="s">
        <v>1465</v>
      </c>
      <c r="D183" s="635" t="s">
        <v>1031</v>
      </c>
      <c r="E183" s="572">
        <v>14.768000000000001</v>
      </c>
      <c r="F183" s="658">
        <v>14.768000000000001</v>
      </c>
      <c r="G183" s="572">
        <v>13.64</v>
      </c>
      <c r="H183" s="710" t="s">
        <v>1934</v>
      </c>
      <c r="I183" s="619" t="s">
        <v>1818</v>
      </c>
      <c r="J183" s="620" t="s">
        <v>1935</v>
      </c>
      <c r="K183" s="572">
        <v>8.0079999999999991</v>
      </c>
      <c r="L183" s="572">
        <v>5.7750000000000004</v>
      </c>
      <c r="M183" s="235">
        <f t="shared" si="15"/>
        <v>-2.2329999999999988</v>
      </c>
      <c r="N183" s="304">
        <v>0</v>
      </c>
      <c r="O183" s="619" t="s">
        <v>2399</v>
      </c>
      <c r="P183" s="312" t="s">
        <v>2869</v>
      </c>
      <c r="Q183" s="624"/>
      <c r="R183" s="659" t="s">
        <v>355</v>
      </c>
      <c r="S183" s="659" t="s">
        <v>18</v>
      </c>
      <c r="T183" s="305" t="s">
        <v>1034</v>
      </c>
      <c r="U183" s="625" t="s">
        <v>1618</v>
      </c>
      <c r="V183" s="626" t="s">
        <v>463</v>
      </c>
      <c r="W183" s="627" t="s">
        <v>159</v>
      </c>
      <c r="X183" s="628">
        <v>11</v>
      </c>
      <c r="Y183" s="627" t="s">
        <v>159</v>
      </c>
      <c r="Z183" s="629"/>
      <c r="AA183" s="625"/>
      <c r="AB183" s="626"/>
      <c r="AC183" s="627" t="s">
        <v>159</v>
      </c>
      <c r="AD183" s="628"/>
      <c r="AE183" s="627" t="s">
        <v>159</v>
      </c>
      <c r="AF183" s="629"/>
      <c r="AG183" s="625"/>
      <c r="AH183" s="626"/>
      <c r="AI183" s="627" t="s">
        <v>159</v>
      </c>
      <c r="AJ183" s="628"/>
      <c r="AK183" s="627" t="s">
        <v>159</v>
      </c>
      <c r="AL183" s="629"/>
      <c r="AM183" s="630"/>
      <c r="AN183" s="631" t="s">
        <v>1372</v>
      </c>
      <c r="AO183" s="632" t="s">
        <v>147</v>
      </c>
      <c r="AP183" s="632"/>
      <c r="AQ183" s="634"/>
    </row>
    <row r="184" spans="1:43" ht="219" customHeight="1">
      <c r="A184" s="615">
        <v>156</v>
      </c>
      <c r="B184" s="616" t="s">
        <v>1236</v>
      </c>
      <c r="C184" s="635" t="s">
        <v>1237</v>
      </c>
      <c r="D184" s="635" t="s">
        <v>1679</v>
      </c>
      <c r="E184" s="572">
        <v>167.803</v>
      </c>
      <c r="F184" s="572">
        <v>18.231000000000002</v>
      </c>
      <c r="G184" s="573">
        <v>16.986999999999998</v>
      </c>
      <c r="H184" s="835" t="s">
        <v>1958</v>
      </c>
      <c r="I184" s="619" t="s">
        <v>1818</v>
      </c>
      <c r="J184" s="620" t="s">
        <v>1959</v>
      </c>
      <c r="K184" s="572">
        <v>44.755000000000003</v>
      </c>
      <c r="L184" s="572">
        <v>129.208</v>
      </c>
      <c r="M184" s="235">
        <f t="shared" ref="M184:M192" si="16">L184-K184</f>
        <v>84.453000000000003</v>
      </c>
      <c r="N184" s="304">
        <v>0</v>
      </c>
      <c r="O184" s="619" t="s">
        <v>2399</v>
      </c>
      <c r="P184" s="312" t="s">
        <v>2732</v>
      </c>
      <c r="Q184" s="624" t="s">
        <v>2455</v>
      </c>
      <c r="R184" s="619" t="s">
        <v>1092</v>
      </c>
      <c r="S184" s="619" t="s">
        <v>18</v>
      </c>
      <c r="T184" s="305" t="s">
        <v>941</v>
      </c>
      <c r="U184" s="625" t="s">
        <v>1618</v>
      </c>
      <c r="V184" s="626"/>
      <c r="W184" s="627" t="s">
        <v>159</v>
      </c>
      <c r="X184" s="628">
        <v>153</v>
      </c>
      <c r="Y184" s="627" t="s">
        <v>159</v>
      </c>
      <c r="Z184" s="629"/>
      <c r="AA184" s="625"/>
      <c r="AB184" s="626"/>
      <c r="AC184" s="627" t="s">
        <v>159</v>
      </c>
      <c r="AD184" s="628"/>
      <c r="AE184" s="627" t="s">
        <v>159</v>
      </c>
      <c r="AF184" s="629"/>
      <c r="AG184" s="625"/>
      <c r="AH184" s="626"/>
      <c r="AI184" s="627" t="s">
        <v>159</v>
      </c>
      <c r="AJ184" s="628"/>
      <c r="AK184" s="627" t="s">
        <v>159</v>
      </c>
      <c r="AL184" s="629"/>
      <c r="AM184" s="630"/>
      <c r="AN184" s="631" t="s">
        <v>1632</v>
      </c>
      <c r="AO184" s="632" t="s">
        <v>147</v>
      </c>
      <c r="AP184" s="632"/>
      <c r="AQ184" s="634"/>
    </row>
    <row r="185" spans="1:43" ht="81" customHeight="1">
      <c r="A185" s="615">
        <v>157</v>
      </c>
      <c r="B185" s="616" t="s">
        <v>1074</v>
      </c>
      <c r="C185" s="635" t="s">
        <v>1237</v>
      </c>
      <c r="D185" s="635" t="s">
        <v>1679</v>
      </c>
      <c r="E185" s="572">
        <v>214.41</v>
      </c>
      <c r="F185" s="572">
        <v>214.41</v>
      </c>
      <c r="G185" s="573">
        <v>193.65</v>
      </c>
      <c r="H185" s="222" t="s">
        <v>2523</v>
      </c>
      <c r="I185" s="619" t="s">
        <v>1818</v>
      </c>
      <c r="J185" s="620" t="s">
        <v>1960</v>
      </c>
      <c r="K185" s="572">
        <v>197.732</v>
      </c>
      <c r="L185" s="572">
        <v>231.71199999999999</v>
      </c>
      <c r="M185" s="235">
        <f t="shared" si="16"/>
        <v>33.97999999999999</v>
      </c>
      <c r="N185" s="304">
        <v>0</v>
      </c>
      <c r="O185" s="619" t="s">
        <v>2399</v>
      </c>
      <c r="P185" s="312" t="s">
        <v>2733</v>
      </c>
      <c r="Q185" s="624"/>
      <c r="R185" s="619" t="s">
        <v>1092</v>
      </c>
      <c r="S185" s="619" t="s">
        <v>18</v>
      </c>
      <c r="T185" s="305" t="s">
        <v>941</v>
      </c>
      <c r="U185" s="625" t="s">
        <v>1618</v>
      </c>
      <c r="V185" s="626"/>
      <c r="W185" s="627" t="s">
        <v>159</v>
      </c>
      <c r="X185" s="628">
        <v>154</v>
      </c>
      <c r="Y185" s="627" t="s">
        <v>159</v>
      </c>
      <c r="Z185" s="629"/>
      <c r="AA185" s="625"/>
      <c r="AB185" s="626"/>
      <c r="AC185" s="627" t="s">
        <v>159</v>
      </c>
      <c r="AD185" s="628"/>
      <c r="AE185" s="627" t="s">
        <v>159</v>
      </c>
      <c r="AF185" s="629"/>
      <c r="AG185" s="625"/>
      <c r="AH185" s="626"/>
      <c r="AI185" s="627" t="s">
        <v>159</v>
      </c>
      <c r="AJ185" s="628"/>
      <c r="AK185" s="627" t="s">
        <v>159</v>
      </c>
      <c r="AL185" s="629"/>
      <c r="AM185" s="630"/>
      <c r="AN185" s="631" t="s">
        <v>1435</v>
      </c>
      <c r="AO185" s="632" t="s">
        <v>147</v>
      </c>
      <c r="AP185" s="632"/>
      <c r="AQ185" s="634"/>
    </row>
    <row r="186" spans="1:43" ht="81" customHeight="1">
      <c r="A186" s="615">
        <v>158</v>
      </c>
      <c r="B186" s="616" t="s">
        <v>1238</v>
      </c>
      <c r="C186" s="635" t="s">
        <v>1190</v>
      </c>
      <c r="D186" s="635" t="s">
        <v>1031</v>
      </c>
      <c r="E186" s="572">
        <v>15.138999999999999</v>
      </c>
      <c r="F186" s="572">
        <v>15.138999999999999</v>
      </c>
      <c r="G186" s="573">
        <v>11.006</v>
      </c>
      <c r="H186" s="222" t="s">
        <v>2523</v>
      </c>
      <c r="I186" s="619" t="s">
        <v>1818</v>
      </c>
      <c r="J186" s="620" t="s">
        <v>1961</v>
      </c>
      <c r="K186" s="572">
        <v>13.382999999999999</v>
      </c>
      <c r="L186" s="572">
        <v>16.535</v>
      </c>
      <c r="M186" s="235">
        <f t="shared" si="16"/>
        <v>3.152000000000001</v>
      </c>
      <c r="N186" s="304">
        <v>0</v>
      </c>
      <c r="O186" s="619" t="s">
        <v>2399</v>
      </c>
      <c r="P186" s="312" t="s">
        <v>2734</v>
      </c>
      <c r="Q186" s="624"/>
      <c r="R186" s="619" t="s">
        <v>1092</v>
      </c>
      <c r="S186" s="619" t="s">
        <v>18</v>
      </c>
      <c r="T186" s="305" t="s">
        <v>330</v>
      </c>
      <c r="U186" s="625" t="s">
        <v>1618</v>
      </c>
      <c r="V186" s="626"/>
      <c r="W186" s="627" t="s">
        <v>159</v>
      </c>
      <c r="X186" s="628">
        <v>155</v>
      </c>
      <c r="Y186" s="627" t="s">
        <v>159</v>
      </c>
      <c r="Z186" s="629"/>
      <c r="AA186" s="625"/>
      <c r="AB186" s="626"/>
      <c r="AC186" s="627" t="s">
        <v>159</v>
      </c>
      <c r="AD186" s="628"/>
      <c r="AE186" s="627" t="s">
        <v>159</v>
      </c>
      <c r="AF186" s="629"/>
      <c r="AG186" s="625"/>
      <c r="AH186" s="626"/>
      <c r="AI186" s="627" t="s">
        <v>159</v>
      </c>
      <c r="AJ186" s="628"/>
      <c r="AK186" s="627" t="s">
        <v>159</v>
      </c>
      <c r="AL186" s="629"/>
      <c r="AM186" s="630"/>
      <c r="AN186" s="631" t="s">
        <v>1622</v>
      </c>
      <c r="AO186" s="632" t="s">
        <v>147</v>
      </c>
      <c r="AP186" s="632"/>
      <c r="AQ186" s="634"/>
    </row>
    <row r="187" spans="1:43" ht="81" customHeight="1">
      <c r="A187" s="615">
        <v>159</v>
      </c>
      <c r="B187" s="616" t="s">
        <v>739</v>
      </c>
      <c r="C187" s="635" t="s">
        <v>1237</v>
      </c>
      <c r="D187" s="635" t="s">
        <v>1031</v>
      </c>
      <c r="E187" s="572">
        <v>222.36600000000001</v>
      </c>
      <c r="F187" s="572">
        <v>222.36600000000001</v>
      </c>
      <c r="G187" s="573">
        <v>190.804</v>
      </c>
      <c r="H187" s="222" t="s">
        <v>2523</v>
      </c>
      <c r="I187" s="619" t="s">
        <v>1818</v>
      </c>
      <c r="J187" s="620" t="s">
        <v>1959</v>
      </c>
      <c r="K187" s="572">
        <v>236.804</v>
      </c>
      <c r="L187" s="572">
        <v>244.29400000000001</v>
      </c>
      <c r="M187" s="235">
        <f t="shared" si="16"/>
        <v>7.4900000000000091</v>
      </c>
      <c r="N187" s="304">
        <v>0</v>
      </c>
      <c r="O187" s="619" t="s">
        <v>2399</v>
      </c>
      <c r="P187" s="312" t="s">
        <v>2732</v>
      </c>
      <c r="Q187" s="624"/>
      <c r="R187" s="619" t="s">
        <v>1092</v>
      </c>
      <c r="S187" s="619" t="s">
        <v>18</v>
      </c>
      <c r="T187" s="305" t="s">
        <v>941</v>
      </c>
      <c r="U187" s="625" t="s">
        <v>1618</v>
      </c>
      <c r="V187" s="626"/>
      <c r="W187" s="627" t="s">
        <v>159</v>
      </c>
      <c r="X187" s="628">
        <v>156</v>
      </c>
      <c r="Y187" s="627" t="s">
        <v>159</v>
      </c>
      <c r="Z187" s="629"/>
      <c r="AA187" s="625"/>
      <c r="AB187" s="626"/>
      <c r="AC187" s="627" t="s">
        <v>159</v>
      </c>
      <c r="AD187" s="628"/>
      <c r="AE187" s="627" t="s">
        <v>159</v>
      </c>
      <c r="AF187" s="629"/>
      <c r="AG187" s="625"/>
      <c r="AH187" s="626"/>
      <c r="AI187" s="627" t="s">
        <v>159</v>
      </c>
      <c r="AJ187" s="628"/>
      <c r="AK187" s="627" t="s">
        <v>159</v>
      </c>
      <c r="AL187" s="629"/>
      <c r="AM187" s="630"/>
      <c r="AN187" s="631" t="s">
        <v>1622</v>
      </c>
      <c r="AO187" s="632" t="s">
        <v>147</v>
      </c>
      <c r="AP187" s="632"/>
      <c r="AQ187" s="634"/>
    </row>
    <row r="188" spans="1:43" ht="71.099999999999994" customHeight="1">
      <c r="A188" s="615">
        <v>160</v>
      </c>
      <c r="B188" s="616" t="s">
        <v>838</v>
      </c>
      <c r="C188" s="635" t="s">
        <v>1237</v>
      </c>
      <c r="D188" s="635" t="s">
        <v>1031</v>
      </c>
      <c r="E188" s="572">
        <v>101.196</v>
      </c>
      <c r="F188" s="572">
        <v>101.196</v>
      </c>
      <c r="G188" s="573">
        <v>84.462000000000003</v>
      </c>
      <c r="H188" s="222" t="s">
        <v>2523</v>
      </c>
      <c r="I188" s="619" t="s">
        <v>1818</v>
      </c>
      <c r="J188" s="620" t="s">
        <v>1962</v>
      </c>
      <c r="K188" s="572">
        <v>96.741</v>
      </c>
      <c r="L188" s="572">
        <v>98.176000000000002</v>
      </c>
      <c r="M188" s="235">
        <f t="shared" si="16"/>
        <v>1.4350000000000023</v>
      </c>
      <c r="N188" s="304">
        <v>0</v>
      </c>
      <c r="O188" s="619" t="s">
        <v>2399</v>
      </c>
      <c r="P188" s="312" t="s">
        <v>2735</v>
      </c>
      <c r="Q188" s="624"/>
      <c r="R188" s="619" t="s">
        <v>1092</v>
      </c>
      <c r="S188" s="619" t="s">
        <v>18</v>
      </c>
      <c r="T188" s="305" t="s">
        <v>941</v>
      </c>
      <c r="U188" s="625" t="s">
        <v>1618</v>
      </c>
      <c r="V188" s="626"/>
      <c r="W188" s="627" t="s">
        <v>159</v>
      </c>
      <c r="X188" s="628">
        <v>157</v>
      </c>
      <c r="Y188" s="627" t="s">
        <v>159</v>
      </c>
      <c r="Z188" s="629"/>
      <c r="AA188" s="625"/>
      <c r="AB188" s="626"/>
      <c r="AC188" s="627" t="s">
        <v>159</v>
      </c>
      <c r="AD188" s="628"/>
      <c r="AE188" s="627" t="s">
        <v>159</v>
      </c>
      <c r="AF188" s="629"/>
      <c r="AG188" s="625"/>
      <c r="AH188" s="626"/>
      <c r="AI188" s="627" t="s">
        <v>159</v>
      </c>
      <c r="AJ188" s="628"/>
      <c r="AK188" s="627" t="s">
        <v>159</v>
      </c>
      <c r="AL188" s="629"/>
      <c r="AM188" s="630"/>
      <c r="AN188" s="631" t="s">
        <v>934</v>
      </c>
      <c r="AO188" s="632" t="s">
        <v>147</v>
      </c>
      <c r="AP188" s="632"/>
      <c r="AQ188" s="634"/>
    </row>
    <row r="189" spans="1:43" ht="71.099999999999994" customHeight="1">
      <c r="A189" s="615">
        <v>161</v>
      </c>
      <c r="B189" s="616" t="s">
        <v>1240</v>
      </c>
      <c r="C189" s="635" t="s">
        <v>242</v>
      </c>
      <c r="D189" s="635" t="s">
        <v>1031</v>
      </c>
      <c r="E189" s="572">
        <v>133.517</v>
      </c>
      <c r="F189" s="658">
        <v>133.517</v>
      </c>
      <c r="G189" s="573">
        <v>133.315</v>
      </c>
      <c r="H189" s="222" t="s">
        <v>2523</v>
      </c>
      <c r="I189" s="619" t="s">
        <v>1818</v>
      </c>
      <c r="J189" s="620" t="s">
        <v>1963</v>
      </c>
      <c r="K189" s="572">
        <v>127.53</v>
      </c>
      <c r="L189" s="572">
        <v>139.27600000000001</v>
      </c>
      <c r="M189" s="235">
        <f t="shared" si="16"/>
        <v>11.746000000000009</v>
      </c>
      <c r="N189" s="304">
        <v>0</v>
      </c>
      <c r="O189" s="619" t="s">
        <v>1816</v>
      </c>
      <c r="P189" s="312" t="s">
        <v>2736</v>
      </c>
      <c r="Q189" s="624"/>
      <c r="R189" s="619" t="s">
        <v>1092</v>
      </c>
      <c r="S189" s="619" t="s">
        <v>18</v>
      </c>
      <c r="T189" s="305" t="s">
        <v>925</v>
      </c>
      <c r="U189" s="625" t="s">
        <v>1618</v>
      </c>
      <c r="V189" s="626"/>
      <c r="W189" s="627" t="s">
        <v>159</v>
      </c>
      <c r="X189" s="628">
        <v>158</v>
      </c>
      <c r="Y189" s="627" t="s">
        <v>159</v>
      </c>
      <c r="Z189" s="629"/>
      <c r="AA189" s="625"/>
      <c r="AB189" s="626"/>
      <c r="AC189" s="627" t="s">
        <v>159</v>
      </c>
      <c r="AD189" s="628"/>
      <c r="AE189" s="627" t="s">
        <v>159</v>
      </c>
      <c r="AF189" s="629"/>
      <c r="AG189" s="625"/>
      <c r="AH189" s="626"/>
      <c r="AI189" s="627" t="s">
        <v>159</v>
      </c>
      <c r="AJ189" s="628"/>
      <c r="AK189" s="627" t="s">
        <v>159</v>
      </c>
      <c r="AL189" s="629"/>
      <c r="AM189" s="630"/>
      <c r="AN189" s="631" t="s">
        <v>1435</v>
      </c>
      <c r="AO189" s="632"/>
      <c r="AP189" s="632"/>
      <c r="AQ189" s="634"/>
    </row>
    <row r="190" spans="1:43" ht="71.099999999999994" customHeight="1">
      <c r="A190" s="615">
        <v>162</v>
      </c>
      <c r="B190" s="616" t="s">
        <v>111</v>
      </c>
      <c r="C190" s="635" t="s">
        <v>1237</v>
      </c>
      <c r="D190" s="635" t="s">
        <v>1031</v>
      </c>
      <c r="E190" s="572">
        <v>3.4159999999999999</v>
      </c>
      <c r="F190" s="572">
        <v>3.4159999999999999</v>
      </c>
      <c r="G190" s="573">
        <v>3.4159999999999999</v>
      </c>
      <c r="H190" s="222" t="s">
        <v>2523</v>
      </c>
      <c r="I190" s="619" t="s">
        <v>1816</v>
      </c>
      <c r="J190" s="620" t="s">
        <v>1964</v>
      </c>
      <c r="K190" s="572">
        <v>10.867000000000001</v>
      </c>
      <c r="L190" s="572">
        <v>9.8369999999999997</v>
      </c>
      <c r="M190" s="235">
        <f t="shared" si="16"/>
        <v>-1.0300000000000011</v>
      </c>
      <c r="N190" s="304">
        <v>0</v>
      </c>
      <c r="O190" s="619" t="s">
        <v>1816</v>
      </c>
      <c r="P190" s="312" t="s">
        <v>2736</v>
      </c>
      <c r="Q190" s="624"/>
      <c r="R190" s="619" t="s">
        <v>1092</v>
      </c>
      <c r="S190" s="619" t="s">
        <v>18</v>
      </c>
      <c r="T190" s="305" t="s">
        <v>925</v>
      </c>
      <c r="U190" s="625" t="s">
        <v>1618</v>
      </c>
      <c r="V190" s="626"/>
      <c r="W190" s="627" t="s">
        <v>159</v>
      </c>
      <c r="X190" s="628">
        <v>159</v>
      </c>
      <c r="Y190" s="627" t="s">
        <v>159</v>
      </c>
      <c r="Z190" s="629"/>
      <c r="AA190" s="625"/>
      <c r="AB190" s="626"/>
      <c r="AC190" s="627" t="s">
        <v>159</v>
      </c>
      <c r="AD190" s="628"/>
      <c r="AE190" s="627" t="s">
        <v>159</v>
      </c>
      <c r="AF190" s="629"/>
      <c r="AG190" s="625"/>
      <c r="AH190" s="626"/>
      <c r="AI190" s="627" t="s">
        <v>159</v>
      </c>
      <c r="AJ190" s="628"/>
      <c r="AK190" s="627" t="s">
        <v>159</v>
      </c>
      <c r="AL190" s="629"/>
      <c r="AM190" s="630"/>
      <c r="AN190" s="631" t="s">
        <v>1630</v>
      </c>
      <c r="AO190" s="632"/>
      <c r="AP190" s="632"/>
      <c r="AQ190" s="634"/>
    </row>
    <row r="191" spans="1:43" s="311" customFormat="1" ht="201.75" customHeight="1">
      <c r="A191" s="273">
        <v>163</v>
      </c>
      <c r="B191" s="312" t="s">
        <v>904</v>
      </c>
      <c r="C191" s="274" t="s">
        <v>611</v>
      </c>
      <c r="D191" s="274" t="s">
        <v>1656</v>
      </c>
      <c r="E191" s="328">
        <v>6.6890000000000001</v>
      </c>
      <c r="F191" s="328">
        <v>6.6890000000000001</v>
      </c>
      <c r="G191" s="538">
        <v>5.1429999999999998</v>
      </c>
      <c r="H191" s="884" t="s">
        <v>1965</v>
      </c>
      <c r="I191" s="36" t="s">
        <v>1828</v>
      </c>
      <c r="J191" s="38" t="s">
        <v>1966</v>
      </c>
      <c r="K191" s="12">
        <v>6.1260000000000003</v>
      </c>
      <c r="L191" s="39">
        <v>0</v>
      </c>
      <c r="M191" s="235">
        <f t="shared" si="16"/>
        <v>-6.1260000000000003</v>
      </c>
      <c r="N191" s="39">
        <v>0</v>
      </c>
      <c r="O191" s="404" t="s">
        <v>2396</v>
      </c>
      <c r="P191" s="312" t="s">
        <v>2737</v>
      </c>
      <c r="Q191" s="305"/>
      <c r="R191" s="406" t="s">
        <v>1092</v>
      </c>
      <c r="S191" s="404" t="s">
        <v>18</v>
      </c>
      <c r="T191" s="305" t="s">
        <v>1241</v>
      </c>
      <c r="U191" s="307" t="s">
        <v>1618</v>
      </c>
      <c r="V191" s="301"/>
      <c r="W191" s="293" t="s">
        <v>159</v>
      </c>
      <c r="X191" s="319">
        <v>160</v>
      </c>
      <c r="Y191" s="293" t="s">
        <v>159</v>
      </c>
      <c r="Z191" s="320"/>
      <c r="AA191" s="307"/>
      <c r="AB191" s="301"/>
      <c r="AC191" s="293" t="s">
        <v>159</v>
      </c>
      <c r="AD191" s="319"/>
      <c r="AE191" s="293" t="s">
        <v>159</v>
      </c>
      <c r="AF191" s="320"/>
      <c r="AG191" s="307"/>
      <c r="AH191" s="301"/>
      <c r="AI191" s="293" t="s">
        <v>159</v>
      </c>
      <c r="AJ191" s="319"/>
      <c r="AK191" s="293" t="s">
        <v>159</v>
      </c>
      <c r="AL191" s="320"/>
      <c r="AM191" s="277"/>
      <c r="AN191" s="227" t="s">
        <v>1623</v>
      </c>
      <c r="AO191" s="316" t="s">
        <v>147</v>
      </c>
      <c r="AP191" s="316"/>
      <c r="AQ191" s="278"/>
    </row>
    <row r="192" spans="1:43" ht="79.5" customHeight="1">
      <c r="A192" s="615">
        <v>164</v>
      </c>
      <c r="B192" s="616" t="s">
        <v>1242</v>
      </c>
      <c r="C192" s="635" t="s">
        <v>1024</v>
      </c>
      <c r="D192" s="635" t="s">
        <v>100</v>
      </c>
      <c r="E192" s="572">
        <v>74987.452999999994</v>
      </c>
      <c r="F192" s="658">
        <v>73555.608999999997</v>
      </c>
      <c r="G192" s="572">
        <v>68228.570991000001</v>
      </c>
      <c r="H192" s="222" t="s">
        <v>2523</v>
      </c>
      <c r="I192" s="619" t="s">
        <v>1818</v>
      </c>
      <c r="J192" s="620" t="s">
        <v>2020</v>
      </c>
      <c r="K192" s="572">
        <v>75599.396999999997</v>
      </c>
      <c r="L192" s="572">
        <v>106244.836</v>
      </c>
      <c r="M192" s="235">
        <f t="shared" si="16"/>
        <v>30645.438999999998</v>
      </c>
      <c r="N192" s="304">
        <v>0</v>
      </c>
      <c r="O192" s="619" t="s">
        <v>2399</v>
      </c>
      <c r="P192" s="312" t="s">
        <v>2407</v>
      </c>
      <c r="Q192" s="624"/>
      <c r="R192" s="619" t="s">
        <v>651</v>
      </c>
      <c r="S192" s="619" t="s">
        <v>907</v>
      </c>
      <c r="T192" s="305" t="s">
        <v>930</v>
      </c>
      <c r="U192" s="625" t="s">
        <v>1618</v>
      </c>
      <c r="V192" s="626"/>
      <c r="W192" s="627" t="s">
        <v>159</v>
      </c>
      <c r="X192" s="628">
        <v>161</v>
      </c>
      <c r="Y192" s="627" t="s">
        <v>159</v>
      </c>
      <c r="Z192" s="629"/>
      <c r="AA192" s="625"/>
      <c r="AB192" s="626"/>
      <c r="AC192" s="627" t="s">
        <v>159</v>
      </c>
      <c r="AD192" s="628"/>
      <c r="AE192" s="627" t="s">
        <v>159</v>
      </c>
      <c r="AF192" s="629"/>
      <c r="AG192" s="625"/>
      <c r="AH192" s="626"/>
      <c r="AI192" s="627" t="s">
        <v>159</v>
      </c>
      <c r="AJ192" s="628"/>
      <c r="AK192" s="627" t="s">
        <v>159</v>
      </c>
      <c r="AL192" s="629"/>
      <c r="AM192" s="630"/>
      <c r="AN192" s="631" t="s">
        <v>1630</v>
      </c>
      <c r="AO192" s="632" t="s">
        <v>147</v>
      </c>
      <c r="AP192" s="632" t="s">
        <v>147</v>
      </c>
      <c r="AQ192" s="634"/>
    </row>
    <row r="193" spans="1:43" ht="76.5" customHeight="1">
      <c r="A193" s="615">
        <v>165</v>
      </c>
      <c r="B193" s="616" t="s">
        <v>562</v>
      </c>
      <c r="C193" s="635" t="s">
        <v>416</v>
      </c>
      <c r="D193" s="635" t="s">
        <v>100</v>
      </c>
      <c r="E193" s="572">
        <v>18366.353999999999</v>
      </c>
      <c r="F193" s="658">
        <v>19619.512999999999</v>
      </c>
      <c r="G193" s="572">
        <v>19619.512999999999</v>
      </c>
      <c r="H193" s="222" t="s">
        <v>2523</v>
      </c>
      <c r="I193" s="619" t="s">
        <v>1818</v>
      </c>
      <c r="J193" s="620" t="s">
        <v>2021</v>
      </c>
      <c r="K193" s="572">
        <v>10236.251</v>
      </c>
      <c r="L193" s="572">
        <v>10045.17</v>
      </c>
      <c r="M193" s="235">
        <f t="shared" ref="M193:M201" si="17">L193-K193</f>
        <v>-191.08100000000013</v>
      </c>
      <c r="N193" s="304">
        <v>0</v>
      </c>
      <c r="O193" s="619" t="s">
        <v>2399</v>
      </c>
      <c r="P193" s="312" t="s">
        <v>2408</v>
      </c>
      <c r="Q193" s="624"/>
      <c r="R193" s="619" t="s">
        <v>651</v>
      </c>
      <c r="S193" s="619" t="s">
        <v>907</v>
      </c>
      <c r="T193" s="305" t="s">
        <v>930</v>
      </c>
      <c r="U193" s="625" t="s">
        <v>1618</v>
      </c>
      <c r="V193" s="626"/>
      <c r="W193" s="627" t="s">
        <v>159</v>
      </c>
      <c r="X193" s="628">
        <v>162</v>
      </c>
      <c r="Y193" s="627" t="s">
        <v>159</v>
      </c>
      <c r="Z193" s="629"/>
      <c r="AA193" s="625"/>
      <c r="AB193" s="626"/>
      <c r="AC193" s="627" t="s">
        <v>159</v>
      </c>
      <c r="AD193" s="628"/>
      <c r="AE193" s="627" t="s">
        <v>159</v>
      </c>
      <c r="AF193" s="629"/>
      <c r="AG193" s="625"/>
      <c r="AH193" s="626"/>
      <c r="AI193" s="627" t="s">
        <v>159</v>
      </c>
      <c r="AJ193" s="628"/>
      <c r="AK193" s="627" t="s">
        <v>159</v>
      </c>
      <c r="AL193" s="629"/>
      <c r="AM193" s="630"/>
      <c r="AN193" s="631" t="s">
        <v>1622</v>
      </c>
      <c r="AO193" s="632"/>
      <c r="AP193" s="632" t="s">
        <v>147</v>
      </c>
      <c r="AQ193" s="634"/>
    </row>
    <row r="194" spans="1:43" ht="94.5" customHeight="1">
      <c r="A194" s="615">
        <v>166</v>
      </c>
      <c r="B194" s="616" t="s">
        <v>769</v>
      </c>
      <c r="C194" s="635" t="s">
        <v>1219</v>
      </c>
      <c r="D194" s="635" t="s">
        <v>100</v>
      </c>
      <c r="E194" s="572">
        <v>3561.7159999999999</v>
      </c>
      <c r="F194" s="658">
        <v>3561.7159999999999</v>
      </c>
      <c r="G194" s="572">
        <v>3479.7840000000001</v>
      </c>
      <c r="H194" s="222" t="s">
        <v>2523</v>
      </c>
      <c r="I194" s="619" t="s">
        <v>1818</v>
      </c>
      <c r="J194" s="620" t="s">
        <v>2022</v>
      </c>
      <c r="K194" s="572">
        <v>3627.18</v>
      </c>
      <c r="L194" s="572">
        <v>3610.8389999999999</v>
      </c>
      <c r="M194" s="235">
        <f t="shared" si="17"/>
        <v>-16.340999999999894</v>
      </c>
      <c r="N194" s="304">
        <v>0</v>
      </c>
      <c r="O194" s="619" t="s">
        <v>2399</v>
      </c>
      <c r="P194" s="312" t="s">
        <v>2409</v>
      </c>
      <c r="Q194" s="624"/>
      <c r="R194" s="619" t="s">
        <v>651</v>
      </c>
      <c r="S194" s="619" t="s">
        <v>907</v>
      </c>
      <c r="T194" s="305" t="s">
        <v>930</v>
      </c>
      <c r="U194" s="625" t="s">
        <v>1618</v>
      </c>
      <c r="V194" s="626"/>
      <c r="W194" s="627" t="s">
        <v>159</v>
      </c>
      <c r="X194" s="628">
        <v>163</v>
      </c>
      <c r="Y194" s="627" t="s">
        <v>159</v>
      </c>
      <c r="Z194" s="629"/>
      <c r="AA194" s="625"/>
      <c r="AB194" s="626"/>
      <c r="AC194" s="627" t="s">
        <v>159</v>
      </c>
      <c r="AD194" s="628"/>
      <c r="AE194" s="627" t="s">
        <v>159</v>
      </c>
      <c r="AF194" s="629"/>
      <c r="AG194" s="625"/>
      <c r="AH194" s="626"/>
      <c r="AI194" s="627" t="s">
        <v>159</v>
      </c>
      <c r="AJ194" s="628"/>
      <c r="AK194" s="627" t="s">
        <v>159</v>
      </c>
      <c r="AL194" s="629"/>
      <c r="AM194" s="630"/>
      <c r="AN194" s="631" t="s">
        <v>1435</v>
      </c>
      <c r="AO194" s="632"/>
      <c r="AP194" s="632"/>
      <c r="AQ194" s="634"/>
    </row>
    <row r="195" spans="1:43" ht="123" customHeight="1">
      <c r="A195" s="615">
        <v>167</v>
      </c>
      <c r="B195" s="616" t="s">
        <v>1243</v>
      </c>
      <c r="C195" s="635" t="s">
        <v>1024</v>
      </c>
      <c r="D195" s="635" t="s">
        <v>100</v>
      </c>
      <c r="E195" s="572">
        <v>254.3</v>
      </c>
      <c r="F195" s="658">
        <v>245.28</v>
      </c>
      <c r="G195" s="572">
        <v>238.31200000000001</v>
      </c>
      <c r="H195" s="222" t="s">
        <v>2523</v>
      </c>
      <c r="I195" s="619" t="s">
        <v>1818</v>
      </c>
      <c r="J195" s="620" t="s">
        <v>2023</v>
      </c>
      <c r="K195" s="572">
        <v>298.96100000000001</v>
      </c>
      <c r="L195" s="572">
        <v>306.327</v>
      </c>
      <c r="M195" s="235">
        <f t="shared" si="17"/>
        <v>7.3659999999999854</v>
      </c>
      <c r="N195" s="304">
        <v>0</v>
      </c>
      <c r="O195" s="619" t="s">
        <v>2399</v>
      </c>
      <c r="P195" s="312" t="s">
        <v>2410</v>
      </c>
      <c r="Q195" s="624"/>
      <c r="R195" s="619" t="s">
        <v>651</v>
      </c>
      <c r="S195" s="619" t="s">
        <v>18</v>
      </c>
      <c r="T195" s="305" t="s">
        <v>1244</v>
      </c>
      <c r="U195" s="625" t="s">
        <v>1618</v>
      </c>
      <c r="V195" s="626"/>
      <c r="W195" s="627" t="s">
        <v>159</v>
      </c>
      <c r="X195" s="628">
        <v>164</v>
      </c>
      <c r="Y195" s="627" t="s">
        <v>159</v>
      </c>
      <c r="Z195" s="629"/>
      <c r="AA195" s="625"/>
      <c r="AB195" s="626"/>
      <c r="AC195" s="627" t="s">
        <v>159</v>
      </c>
      <c r="AD195" s="628"/>
      <c r="AE195" s="627" t="s">
        <v>159</v>
      </c>
      <c r="AF195" s="629"/>
      <c r="AG195" s="625"/>
      <c r="AH195" s="626"/>
      <c r="AI195" s="627" t="s">
        <v>159</v>
      </c>
      <c r="AJ195" s="628"/>
      <c r="AK195" s="627" t="s">
        <v>159</v>
      </c>
      <c r="AL195" s="629"/>
      <c r="AM195" s="630"/>
      <c r="AN195" s="631" t="s">
        <v>1630</v>
      </c>
      <c r="AO195" s="632" t="s">
        <v>147</v>
      </c>
      <c r="AP195" s="632"/>
      <c r="AQ195" s="634"/>
    </row>
    <row r="196" spans="1:43" ht="87.75" customHeight="1">
      <c r="A196" s="615">
        <v>168</v>
      </c>
      <c r="B196" s="616" t="s">
        <v>1040</v>
      </c>
      <c r="C196" s="635" t="s">
        <v>1024</v>
      </c>
      <c r="D196" s="635" t="s">
        <v>100</v>
      </c>
      <c r="E196" s="572">
        <v>54.365000000000002</v>
      </c>
      <c r="F196" s="658">
        <v>54.365000000000002</v>
      </c>
      <c r="G196" s="572">
        <v>54.018999999999998</v>
      </c>
      <c r="H196" s="222" t="s">
        <v>2523</v>
      </c>
      <c r="I196" s="619" t="s">
        <v>1818</v>
      </c>
      <c r="J196" s="620" t="s">
        <v>2024</v>
      </c>
      <c r="K196" s="572">
        <v>76.183999999999997</v>
      </c>
      <c r="L196" s="572">
        <v>80.563000000000002</v>
      </c>
      <c r="M196" s="235">
        <f t="shared" si="17"/>
        <v>4.3790000000000049</v>
      </c>
      <c r="N196" s="304">
        <v>0</v>
      </c>
      <c r="O196" s="619" t="s">
        <v>2399</v>
      </c>
      <c r="P196" s="312" t="s">
        <v>2411</v>
      </c>
      <c r="Q196" s="624"/>
      <c r="R196" s="619" t="s">
        <v>651</v>
      </c>
      <c r="S196" s="619" t="s">
        <v>18</v>
      </c>
      <c r="T196" s="305" t="s">
        <v>1244</v>
      </c>
      <c r="U196" s="625" t="s">
        <v>1618</v>
      </c>
      <c r="V196" s="626"/>
      <c r="W196" s="627" t="s">
        <v>159</v>
      </c>
      <c r="X196" s="628">
        <v>165</v>
      </c>
      <c r="Y196" s="627" t="s">
        <v>159</v>
      </c>
      <c r="Z196" s="629"/>
      <c r="AA196" s="625"/>
      <c r="AB196" s="626"/>
      <c r="AC196" s="627" t="s">
        <v>159</v>
      </c>
      <c r="AD196" s="628"/>
      <c r="AE196" s="627" t="s">
        <v>159</v>
      </c>
      <c r="AF196" s="629"/>
      <c r="AG196" s="625"/>
      <c r="AH196" s="626"/>
      <c r="AI196" s="627" t="s">
        <v>159</v>
      </c>
      <c r="AJ196" s="628"/>
      <c r="AK196" s="627" t="s">
        <v>159</v>
      </c>
      <c r="AL196" s="629"/>
      <c r="AM196" s="630"/>
      <c r="AN196" s="631" t="s">
        <v>934</v>
      </c>
      <c r="AO196" s="632"/>
      <c r="AP196" s="632"/>
      <c r="AQ196" s="634"/>
    </row>
    <row r="197" spans="1:43" ht="123" customHeight="1">
      <c r="A197" s="615">
        <v>169</v>
      </c>
      <c r="B197" s="616" t="s">
        <v>1247</v>
      </c>
      <c r="C197" s="635" t="s">
        <v>136</v>
      </c>
      <c r="D197" s="635" t="s">
        <v>100</v>
      </c>
      <c r="E197" s="572">
        <v>117.123</v>
      </c>
      <c r="F197" s="658">
        <v>117.123</v>
      </c>
      <c r="G197" s="572">
        <v>100.771</v>
      </c>
      <c r="H197" s="222" t="s">
        <v>2523</v>
      </c>
      <c r="I197" s="619" t="s">
        <v>1818</v>
      </c>
      <c r="J197" s="620" t="s">
        <v>2025</v>
      </c>
      <c r="K197" s="572">
        <v>132.19800000000001</v>
      </c>
      <c r="L197" s="572">
        <v>119.751</v>
      </c>
      <c r="M197" s="235">
        <f t="shared" si="17"/>
        <v>-12.447000000000003</v>
      </c>
      <c r="N197" s="304">
        <v>0</v>
      </c>
      <c r="O197" s="619" t="s">
        <v>2399</v>
      </c>
      <c r="P197" s="312" t="s">
        <v>2412</v>
      </c>
      <c r="Q197" s="624"/>
      <c r="R197" s="619" t="s">
        <v>651</v>
      </c>
      <c r="S197" s="619" t="s">
        <v>18</v>
      </c>
      <c r="T197" s="305" t="s">
        <v>465</v>
      </c>
      <c r="U197" s="625" t="s">
        <v>1618</v>
      </c>
      <c r="V197" s="626"/>
      <c r="W197" s="627" t="s">
        <v>159</v>
      </c>
      <c r="X197" s="628">
        <v>166</v>
      </c>
      <c r="Y197" s="627" t="s">
        <v>159</v>
      </c>
      <c r="Z197" s="629"/>
      <c r="AA197" s="625"/>
      <c r="AB197" s="626"/>
      <c r="AC197" s="627" t="s">
        <v>159</v>
      </c>
      <c r="AD197" s="628"/>
      <c r="AE197" s="627" t="s">
        <v>159</v>
      </c>
      <c r="AF197" s="629"/>
      <c r="AG197" s="625"/>
      <c r="AH197" s="626"/>
      <c r="AI197" s="627" t="s">
        <v>159</v>
      </c>
      <c r="AJ197" s="628"/>
      <c r="AK197" s="627" t="s">
        <v>159</v>
      </c>
      <c r="AL197" s="629"/>
      <c r="AM197" s="630"/>
      <c r="AN197" s="631" t="s">
        <v>1435</v>
      </c>
      <c r="AO197" s="632" t="s">
        <v>147</v>
      </c>
      <c r="AP197" s="632"/>
      <c r="AQ197" s="634"/>
    </row>
    <row r="198" spans="1:43" ht="113.25" customHeight="1">
      <c r="A198" s="615">
        <v>170</v>
      </c>
      <c r="B198" s="616" t="s">
        <v>1248</v>
      </c>
      <c r="C198" s="635" t="s">
        <v>921</v>
      </c>
      <c r="D198" s="635" t="s">
        <v>100</v>
      </c>
      <c r="E198" s="572">
        <v>695.31600000000003</v>
      </c>
      <c r="F198" s="658">
        <v>695.31500000000005</v>
      </c>
      <c r="G198" s="572">
        <v>695.31500000000005</v>
      </c>
      <c r="H198" s="222" t="s">
        <v>2523</v>
      </c>
      <c r="I198" s="619" t="s">
        <v>1816</v>
      </c>
      <c r="J198" s="620" t="s">
        <v>2026</v>
      </c>
      <c r="K198" s="572">
        <v>565.93700000000001</v>
      </c>
      <c r="L198" s="572">
        <v>582.73900000000003</v>
      </c>
      <c r="M198" s="235">
        <f t="shared" si="17"/>
        <v>16.802000000000021</v>
      </c>
      <c r="N198" s="304">
        <v>0</v>
      </c>
      <c r="O198" s="619" t="s">
        <v>1816</v>
      </c>
      <c r="P198" s="312" t="s">
        <v>2413</v>
      </c>
      <c r="Q198" s="624"/>
      <c r="R198" s="619" t="s">
        <v>651</v>
      </c>
      <c r="S198" s="619" t="s">
        <v>18</v>
      </c>
      <c r="T198" s="305" t="s">
        <v>465</v>
      </c>
      <c r="U198" s="625" t="s">
        <v>1618</v>
      </c>
      <c r="V198" s="626"/>
      <c r="W198" s="627" t="s">
        <v>159</v>
      </c>
      <c r="X198" s="628">
        <v>167</v>
      </c>
      <c r="Y198" s="627" t="s">
        <v>159</v>
      </c>
      <c r="Z198" s="629"/>
      <c r="AA198" s="625"/>
      <c r="AB198" s="626"/>
      <c r="AC198" s="627" t="s">
        <v>159</v>
      </c>
      <c r="AD198" s="628"/>
      <c r="AE198" s="627" t="s">
        <v>159</v>
      </c>
      <c r="AF198" s="629"/>
      <c r="AG198" s="625"/>
      <c r="AH198" s="626"/>
      <c r="AI198" s="627" t="s">
        <v>159</v>
      </c>
      <c r="AJ198" s="628"/>
      <c r="AK198" s="627" t="s">
        <v>159</v>
      </c>
      <c r="AL198" s="629"/>
      <c r="AM198" s="630"/>
      <c r="AN198" s="631" t="s">
        <v>1622</v>
      </c>
      <c r="AO198" s="632"/>
      <c r="AP198" s="632"/>
      <c r="AQ198" s="634"/>
    </row>
    <row r="199" spans="1:43" ht="137.25" customHeight="1">
      <c r="A199" s="615">
        <v>171</v>
      </c>
      <c r="B199" s="616" t="s">
        <v>672</v>
      </c>
      <c r="C199" s="635" t="s">
        <v>1138</v>
      </c>
      <c r="D199" s="635" t="s">
        <v>100</v>
      </c>
      <c r="E199" s="572">
        <v>2523.1709999999998</v>
      </c>
      <c r="F199" s="658">
        <v>2523.1709999999998</v>
      </c>
      <c r="G199" s="572">
        <v>2523.1709999999998</v>
      </c>
      <c r="H199" s="222" t="s">
        <v>2523</v>
      </c>
      <c r="I199" s="619" t="s">
        <v>1834</v>
      </c>
      <c r="J199" s="620" t="s">
        <v>2027</v>
      </c>
      <c r="K199" s="572">
        <v>2636.62</v>
      </c>
      <c r="L199" s="572">
        <v>2636.4920000000002</v>
      </c>
      <c r="M199" s="235">
        <f t="shared" si="17"/>
        <v>-0.12799999999970169</v>
      </c>
      <c r="N199" s="304">
        <v>0</v>
      </c>
      <c r="O199" s="619" t="s">
        <v>2399</v>
      </c>
      <c r="P199" s="312" t="s">
        <v>2414</v>
      </c>
      <c r="Q199" s="624"/>
      <c r="R199" s="619" t="s">
        <v>651</v>
      </c>
      <c r="S199" s="619" t="s">
        <v>18</v>
      </c>
      <c r="T199" s="305" t="s">
        <v>1035</v>
      </c>
      <c r="U199" s="625" t="s">
        <v>1618</v>
      </c>
      <c r="V199" s="626"/>
      <c r="W199" s="627" t="s">
        <v>159</v>
      </c>
      <c r="X199" s="628">
        <v>168</v>
      </c>
      <c r="Y199" s="627" t="s">
        <v>159</v>
      </c>
      <c r="Z199" s="629"/>
      <c r="AA199" s="625"/>
      <c r="AB199" s="626"/>
      <c r="AC199" s="627" t="s">
        <v>159</v>
      </c>
      <c r="AD199" s="628"/>
      <c r="AE199" s="627" t="s">
        <v>159</v>
      </c>
      <c r="AF199" s="629"/>
      <c r="AG199" s="625"/>
      <c r="AH199" s="626"/>
      <c r="AI199" s="627" t="s">
        <v>159</v>
      </c>
      <c r="AJ199" s="628"/>
      <c r="AK199" s="627" t="s">
        <v>159</v>
      </c>
      <c r="AL199" s="629"/>
      <c r="AM199" s="630"/>
      <c r="AN199" s="631" t="s">
        <v>934</v>
      </c>
      <c r="AO199" s="632"/>
      <c r="AP199" s="632"/>
      <c r="AQ199" s="634"/>
    </row>
    <row r="200" spans="1:43" ht="126.75" customHeight="1">
      <c r="A200" s="615">
        <v>172</v>
      </c>
      <c r="B200" s="616" t="s">
        <v>1095</v>
      </c>
      <c r="C200" s="635" t="s">
        <v>1138</v>
      </c>
      <c r="D200" s="635" t="s">
        <v>100</v>
      </c>
      <c r="E200" s="572">
        <v>107.55200000000001</v>
      </c>
      <c r="F200" s="658">
        <v>154.291</v>
      </c>
      <c r="G200" s="572">
        <v>147.114</v>
      </c>
      <c r="H200" s="222" t="s">
        <v>2029</v>
      </c>
      <c r="I200" s="619" t="s">
        <v>1834</v>
      </c>
      <c r="J200" s="620" t="s">
        <v>2028</v>
      </c>
      <c r="K200" s="304">
        <v>0</v>
      </c>
      <c r="L200" s="572">
        <v>2225.61</v>
      </c>
      <c r="M200" s="235">
        <f t="shared" si="17"/>
        <v>2225.61</v>
      </c>
      <c r="N200" s="304">
        <v>0</v>
      </c>
      <c r="O200" s="619" t="s">
        <v>2399</v>
      </c>
      <c r="P200" s="312" t="s">
        <v>2415</v>
      </c>
      <c r="Q200" s="624" t="s">
        <v>2416</v>
      </c>
      <c r="R200" s="619" t="s">
        <v>651</v>
      </c>
      <c r="S200" s="619" t="s">
        <v>18</v>
      </c>
      <c r="T200" s="305" t="s">
        <v>1060</v>
      </c>
      <c r="U200" s="625" t="s">
        <v>1618</v>
      </c>
      <c r="V200" s="626"/>
      <c r="W200" s="627" t="s">
        <v>159</v>
      </c>
      <c r="X200" s="628">
        <v>169</v>
      </c>
      <c r="Y200" s="627" t="s">
        <v>159</v>
      </c>
      <c r="Z200" s="629"/>
      <c r="AA200" s="625"/>
      <c r="AB200" s="626"/>
      <c r="AC200" s="627" t="s">
        <v>159</v>
      </c>
      <c r="AD200" s="628"/>
      <c r="AE200" s="627" t="s">
        <v>159</v>
      </c>
      <c r="AF200" s="629"/>
      <c r="AG200" s="625"/>
      <c r="AH200" s="626"/>
      <c r="AI200" s="627" t="s">
        <v>159</v>
      </c>
      <c r="AJ200" s="628"/>
      <c r="AK200" s="627" t="s">
        <v>159</v>
      </c>
      <c r="AL200" s="629"/>
      <c r="AM200" s="630"/>
      <c r="AN200" s="631" t="s">
        <v>1632</v>
      </c>
      <c r="AO200" s="632"/>
      <c r="AP200" s="632" t="s">
        <v>147</v>
      </c>
      <c r="AQ200" s="634"/>
    </row>
    <row r="201" spans="1:43" ht="143.25" customHeight="1">
      <c r="A201" s="615">
        <v>173</v>
      </c>
      <c r="B201" s="616" t="s">
        <v>1249</v>
      </c>
      <c r="C201" s="635" t="s">
        <v>678</v>
      </c>
      <c r="D201" s="635" t="s">
        <v>1031</v>
      </c>
      <c r="E201" s="572">
        <v>82.501999999999995</v>
      </c>
      <c r="F201" s="658">
        <v>78.322000000000003</v>
      </c>
      <c r="G201" s="572">
        <v>75.378</v>
      </c>
      <c r="H201" s="222" t="s">
        <v>2031</v>
      </c>
      <c r="I201" s="619" t="s">
        <v>1818</v>
      </c>
      <c r="J201" s="620" t="s">
        <v>2030</v>
      </c>
      <c r="K201" s="572">
        <v>66.768000000000001</v>
      </c>
      <c r="L201" s="572">
        <v>70.37</v>
      </c>
      <c r="M201" s="235">
        <f t="shared" si="17"/>
        <v>3.6020000000000039</v>
      </c>
      <c r="N201" s="304">
        <v>0</v>
      </c>
      <c r="O201" s="619" t="s">
        <v>2399</v>
      </c>
      <c r="P201" s="312" t="s">
        <v>2417</v>
      </c>
      <c r="Q201" s="624"/>
      <c r="R201" s="619" t="s">
        <v>651</v>
      </c>
      <c r="S201" s="619" t="s">
        <v>18</v>
      </c>
      <c r="T201" s="305" t="s">
        <v>465</v>
      </c>
      <c r="U201" s="625" t="s">
        <v>1618</v>
      </c>
      <c r="V201" s="626"/>
      <c r="W201" s="627" t="s">
        <v>159</v>
      </c>
      <c r="X201" s="628">
        <v>170</v>
      </c>
      <c r="Y201" s="627" t="s">
        <v>159</v>
      </c>
      <c r="Z201" s="629"/>
      <c r="AA201" s="625"/>
      <c r="AB201" s="626"/>
      <c r="AC201" s="627" t="s">
        <v>159</v>
      </c>
      <c r="AD201" s="628"/>
      <c r="AE201" s="627" t="s">
        <v>159</v>
      </c>
      <c r="AF201" s="629"/>
      <c r="AG201" s="625"/>
      <c r="AH201" s="626"/>
      <c r="AI201" s="627" t="s">
        <v>159</v>
      </c>
      <c r="AJ201" s="628"/>
      <c r="AK201" s="627" t="s">
        <v>159</v>
      </c>
      <c r="AL201" s="629"/>
      <c r="AM201" s="630"/>
      <c r="AN201" s="631" t="s">
        <v>1623</v>
      </c>
      <c r="AO201" s="632"/>
      <c r="AP201" s="632"/>
      <c r="AQ201" s="634"/>
    </row>
    <row r="202" spans="1:43" ht="71.099999999999994" customHeight="1">
      <c r="A202" s="615">
        <v>174</v>
      </c>
      <c r="B202" s="616" t="s">
        <v>1704</v>
      </c>
      <c r="C202" s="635" t="s">
        <v>1164</v>
      </c>
      <c r="D202" s="635" t="s">
        <v>100</v>
      </c>
      <c r="E202" s="572">
        <v>168.87700000000001</v>
      </c>
      <c r="F202" s="658">
        <v>169</v>
      </c>
      <c r="G202" s="572">
        <v>163</v>
      </c>
      <c r="H202" s="222" t="s">
        <v>2523</v>
      </c>
      <c r="I202" s="619" t="s">
        <v>1818</v>
      </c>
      <c r="J202" s="620" t="s">
        <v>2160</v>
      </c>
      <c r="K202" s="572">
        <v>150.54900000000001</v>
      </c>
      <c r="L202" s="572">
        <v>312.702</v>
      </c>
      <c r="M202" s="235">
        <f>L202-K202</f>
        <v>162.15299999999999</v>
      </c>
      <c r="N202" s="304">
        <v>0</v>
      </c>
      <c r="O202" s="619" t="s">
        <v>2399</v>
      </c>
      <c r="P202" s="326" t="s">
        <v>2406</v>
      </c>
      <c r="Q202" s="624"/>
      <c r="R202" s="619" t="s">
        <v>717</v>
      </c>
      <c r="S202" s="619" t="s">
        <v>18</v>
      </c>
      <c r="T202" s="305" t="s">
        <v>69</v>
      </c>
      <c r="U202" s="625" t="s">
        <v>1618</v>
      </c>
      <c r="V202" s="626"/>
      <c r="W202" s="627" t="s">
        <v>159</v>
      </c>
      <c r="X202" s="628">
        <v>171</v>
      </c>
      <c r="Y202" s="627" t="s">
        <v>159</v>
      </c>
      <c r="Z202" s="629"/>
      <c r="AA202" s="625"/>
      <c r="AB202" s="626"/>
      <c r="AC202" s="627" t="s">
        <v>159</v>
      </c>
      <c r="AD202" s="628"/>
      <c r="AE202" s="627" t="s">
        <v>159</v>
      </c>
      <c r="AF202" s="629"/>
      <c r="AG202" s="625"/>
      <c r="AH202" s="626"/>
      <c r="AI202" s="627" t="s">
        <v>159</v>
      </c>
      <c r="AJ202" s="628"/>
      <c r="AK202" s="627" t="s">
        <v>159</v>
      </c>
      <c r="AL202" s="629"/>
      <c r="AM202" s="630"/>
      <c r="AN202" s="631" t="s">
        <v>1630</v>
      </c>
      <c r="AO202" s="632"/>
      <c r="AP202" s="632"/>
      <c r="AQ202" s="634"/>
    </row>
    <row r="203" spans="1:43" s="657" customFormat="1" ht="25.5" customHeight="1">
      <c r="A203" s="638"/>
      <c r="B203" s="640" t="s">
        <v>1251</v>
      </c>
      <c r="C203" s="668"/>
      <c r="D203" s="668"/>
      <c r="E203" s="643"/>
      <c r="F203" s="642"/>
      <c r="G203" s="643"/>
      <c r="H203" s="422"/>
      <c r="I203" s="644"/>
      <c r="J203" s="645"/>
      <c r="K203" s="643"/>
      <c r="L203" s="34"/>
      <c r="M203" s="41"/>
      <c r="N203" s="646"/>
      <c r="O203" s="644"/>
      <c r="P203" s="44"/>
      <c r="Q203" s="647"/>
      <c r="R203" s="648"/>
      <c r="S203" s="644"/>
      <c r="T203" s="873"/>
      <c r="U203" s="649"/>
      <c r="V203" s="650"/>
      <c r="W203" s="651"/>
      <c r="X203" s="652"/>
      <c r="Y203" s="651"/>
      <c r="Z203" s="653"/>
      <c r="AA203" s="649"/>
      <c r="AB203" s="650"/>
      <c r="AC203" s="651"/>
      <c r="AD203" s="652"/>
      <c r="AE203" s="651"/>
      <c r="AF203" s="653"/>
      <c r="AG203" s="649"/>
      <c r="AH203" s="650"/>
      <c r="AI203" s="651"/>
      <c r="AJ203" s="652"/>
      <c r="AK203" s="651"/>
      <c r="AL203" s="653"/>
      <c r="AM203" s="654"/>
      <c r="AN203" s="648"/>
      <c r="AO203" s="655"/>
      <c r="AP203" s="655"/>
      <c r="AQ203" s="656"/>
    </row>
    <row r="204" spans="1:43" ht="21.6" customHeight="1">
      <c r="A204" s="615" t="s">
        <v>159</v>
      </c>
      <c r="B204" s="616" t="s">
        <v>1713</v>
      </c>
      <c r="C204" s="635"/>
      <c r="D204" s="635"/>
      <c r="E204" s="572"/>
      <c r="F204" s="658"/>
      <c r="G204" s="572"/>
      <c r="H204" s="222"/>
      <c r="I204" s="619"/>
      <c r="J204" s="620"/>
      <c r="K204" s="572"/>
      <c r="L204" s="304"/>
      <c r="M204" s="235"/>
      <c r="N204" s="276"/>
      <c r="O204" s="619"/>
      <c r="P204" s="312"/>
      <c r="Q204" s="624"/>
      <c r="R204" s="619" t="s">
        <v>356</v>
      </c>
      <c r="S204" s="619"/>
      <c r="T204" s="305"/>
      <c r="U204" s="625"/>
      <c r="V204" s="626"/>
      <c r="W204" s="627"/>
      <c r="X204" s="671"/>
      <c r="Y204" s="627"/>
      <c r="Z204" s="672"/>
      <c r="AA204" s="625"/>
      <c r="AB204" s="626"/>
      <c r="AC204" s="627"/>
      <c r="AD204" s="671"/>
      <c r="AE204" s="627"/>
      <c r="AF204" s="672"/>
      <c r="AG204" s="625"/>
      <c r="AH204" s="626"/>
      <c r="AI204" s="627"/>
      <c r="AJ204" s="671"/>
      <c r="AK204" s="627"/>
      <c r="AL204" s="672"/>
      <c r="AM204" s="673"/>
      <c r="AN204" s="659"/>
      <c r="AO204" s="632"/>
      <c r="AP204" s="632"/>
      <c r="AQ204" s="634"/>
    </row>
    <row r="205" spans="1:43" ht="95.25" customHeight="1">
      <c r="A205" s="711">
        <v>175</v>
      </c>
      <c r="B205" s="616" t="s">
        <v>1210</v>
      </c>
      <c r="C205" s="617" t="s">
        <v>1188</v>
      </c>
      <c r="D205" s="617" t="s">
        <v>740</v>
      </c>
      <c r="E205" s="618">
        <v>167173</v>
      </c>
      <c r="F205" s="664">
        <v>164328.31929399999</v>
      </c>
      <c r="G205" s="618">
        <v>164150.97540699999</v>
      </c>
      <c r="H205" s="304" t="s">
        <v>2699</v>
      </c>
      <c r="I205" s="619" t="s">
        <v>1818</v>
      </c>
      <c r="J205" s="620" t="s">
        <v>2269</v>
      </c>
      <c r="K205" s="572">
        <v>173551</v>
      </c>
      <c r="L205" s="572">
        <v>159684</v>
      </c>
      <c r="M205" s="235">
        <f t="shared" ref="M205:M216" si="18">L205-K205</f>
        <v>-13867</v>
      </c>
      <c r="N205" s="304">
        <v>0</v>
      </c>
      <c r="O205" s="619" t="s">
        <v>2440</v>
      </c>
      <c r="P205" s="312" t="s">
        <v>2705</v>
      </c>
      <c r="Q205" s="624" t="s">
        <v>2701</v>
      </c>
      <c r="R205" s="619" t="s">
        <v>356</v>
      </c>
      <c r="S205" s="619" t="s">
        <v>484</v>
      </c>
      <c r="T205" s="305" t="s">
        <v>1253</v>
      </c>
      <c r="U205" s="625" t="s">
        <v>1618</v>
      </c>
      <c r="V205" s="626"/>
      <c r="W205" s="627" t="s">
        <v>159</v>
      </c>
      <c r="X205" s="628">
        <v>172</v>
      </c>
      <c r="Y205" s="627" t="s">
        <v>159</v>
      </c>
      <c r="Z205" s="629"/>
      <c r="AA205" s="625"/>
      <c r="AB205" s="626"/>
      <c r="AC205" s="627" t="s">
        <v>159</v>
      </c>
      <c r="AD205" s="628"/>
      <c r="AE205" s="627" t="s">
        <v>159</v>
      </c>
      <c r="AF205" s="629"/>
      <c r="AG205" s="625"/>
      <c r="AH205" s="626"/>
      <c r="AI205" s="627" t="s">
        <v>159</v>
      </c>
      <c r="AJ205" s="628"/>
      <c r="AK205" s="627" t="s">
        <v>159</v>
      </c>
      <c r="AL205" s="629"/>
      <c r="AM205" s="630"/>
      <c r="AN205" s="631" t="s">
        <v>1435</v>
      </c>
      <c r="AO205" s="632"/>
      <c r="AP205" s="632"/>
      <c r="AQ205" s="634"/>
    </row>
    <row r="206" spans="1:43" ht="83.25" customHeight="1">
      <c r="A206" s="711">
        <v>176</v>
      </c>
      <c r="B206" s="616" t="s">
        <v>342</v>
      </c>
      <c r="C206" s="617" t="s">
        <v>1256</v>
      </c>
      <c r="D206" s="617" t="s">
        <v>1031</v>
      </c>
      <c r="E206" s="618">
        <v>106264</v>
      </c>
      <c r="F206" s="664">
        <v>102029.491249</v>
      </c>
      <c r="G206" s="618">
        <v>101881.812808</v>
      </c>
      <c r="H206" s="304" t="s">
        <v>2699</v>
      </c>
      <c r="I206" s="619" t="s">
        <v>1818</v>
      </c>
      <c r="J206" s="620" t="s">
        <v>2270</v>
      </c>
      <c r="K206" s="572">
        <v>105306</v>
      </c>
      <c r="L206" s="572">
        <v>108013</v>
      </c>
      <c r="M206" s="235">
        <f t="shared" si="18"/>
        <v>2707</v>
      </c>
      <c r="N206" s="304">
        <v>0</v>
      </c>
      <c r="O206" s="619" t="s">
        <v>2399</v>
      </c>
      <c r="P206" s="312" t="s">
        <v>2706</v>
      </c>
      <c r="Q206" s="624" t="s">
        <v>2701</v>
      </c>
      <c r="R206" s="619" t="s">
        <v>356</v>
      </c>
      <c r="S206" s="619" t="s">
        <v>484</v>
      </c>
      <c r="T206" s="305" t="s">
        <v>1257</v>
      </c>
      <c r="U206" s="625" t="s">
        <v>1618</v>
      </c>
      <c r="V206" s="626"/>
      <c r="W206" s="627" t="s">
        <v>159</v>
      </c>
      <c r="X206" s="628">
        <v>173</v>
      </c>
      <c r="Y206" s="627" t="s">
        <v>159</v>
      </c>
      <c r="Z206" s="629"/>
      <c r="AA206" s="625"/>
      <c r="AB206" s="626"/>
      <c r="AC206" s="627" t="s">
        <v>159</v>
      </c>
      <c r="AD206" s="628"/>
      <c r="AE206" s="627" t="s">
        <v>159</v>
      </c>
      <c r="AF206" s="629"/>
      <c r="AG206" s="625"/>
      <c r="AH206" s="626"/>
      <c r="AI206" s="627" t="s">
        <v>159</v>
      </c>
      <c r="AJ206" s="628"/>
      <c r="AK206" s="627" t="s">
        <v>159</v>
      </c>
      <c r="AL206" s="629"/>
      <c r="AM206" s="630"/>
      <c r="AN206" s="631" t="s">
        <v>1630</v>
      </c>
      <c r="AO206" s="632"/>
      <c r="AP206" s="632"/>
      <c r="AQ206" s="634"/>
    </row>
    <row r="207" spans="1:43" ht="83.25" customHeight="1">
      <c r="A207" s="711">
        <v>177</v>
      </c>
      <c r="B207" s="616" t="s">
        <v>1026</v>
      </c>
      <c r="C207" s="617" t="s">
        <v>1256</v>
      </c>
      <c r="D207" s="617" t="s">
        <v>1031</v>
      </c>
      <c r="E207" s="618">
        <v>318615</v>
      </c>
      <c r="F207" s="664">
        <v>296389.80258399999</v>
      </c>
      <c r="G207" s="618">
        <v>295982.06092800002</v>
      </c>
      <c r="H207" s="304" t="s">
        <v>2699</v>
      </c>
      <c r="I207" s="619" t="s">
        <v>1818</v>
      </c>
      <c r="J207" s="620" t="s">
        <v>2271</v>
      </c>
      <c r="K207" s="572">
        <v>304479</v>
      </c>
      <c r="L207" s="572">
        <v>204293</v>
      </c>
      <c r="M207" s="235">
        <f t="shared" si="18"/>
        <v>-100186</v>
      </c>
      <c r="N207" s="304">
        <v>0</v>
      </c>
      <c r="O207" s="619" t="s">
        <v>2399</v>
      </c>
      <c r="P207" s="312" t="s">
        <v>2707</v>
      </c>
      <c r="Q207" s="624" t="s">
        <v>2701</v>
      </c>
      <c r="R207" s="619" t="s">
        <v>356</v>
      </c>
      <c r="S207" s="619" t="s">
        <v>484</v>
      </c>
      <c r="T207" s="305" t="s">
        <v>1257</v>
      </c>
      <c r="U207" s="625" t="s">
        <v>1618</v>
      </c>
      <c r="V207" s="626"/>
      <c r="W207" s="627" t="s">
        <v>159</v>
      </c>
      <c r="X207" s="628">
        <v>174</v>
      </c>
      <c r="Y207" s="627" t="s">
        <v>159</v>
      </c>
      <c r="Z207" s="629"/>
      <c r="AA207" s="625"/>
      <c r="AB207" s="626"/>
      <c r="AC207" s="627" t="s">
        <v>159</v>
      </c>
      <c r="AD207" s="628"/>
      <c r="AE207" s="627" t="s">
        <v>159</v>
      </c>
      <c r="AF207" s="629"/>
      <c r="AG207" s="625"/>
      <c r="AH207" s="626"/>
      <c r="AI207" s="627" t="s">
        <v>159</v>
      </c>
      <c r="AJ207" s="628"/>
      <c r="AK207" s="627" t="s">
        <v>159</v>
      </c>
      <c r="AL207" s="629"/>
      <c r="AM207" s="630"/>
      <c r="AN207" s="631" t="s">
        <v>1630</v>
      </c>
      <c r="AO207" s="632"/>
      <c r="AP207" s="632"/>
      <c r="AQ207" s="634"/>
    </row>
    <row r="208" spans="1:43" ht="83.25" customHeight="1">
      <c r="A208" s="711">
        <v>178</v>
      </c>
      <c r="B208" s="616" t="s">
        <v>1258</v>
      </c>
      <c r="C208" s="617" t="s">
        <v>802</v>
      </c>
      <c r="D208" s="617" t="s">
        <v>1031</v>
      </c>
      <c r="E208" s="618">
        <v>189767</v>
      </c>
      <c r="F208" s="664">
        <v>132583</v>
      </c>
      <c r="G208" s="618">
        <v>132246</v>
      </c>
      <c r="H208" s="304" t="s">
        <v>2699</v>
      </c>
      <c r="I208" s="619" t="s">
        <v>1818</v>
      </c>
      <c r="J208" s="620" t="s">
        <v>2272</v>
      </c>
      <c r="K208" s="572">
        <v>411585</v>
      </c>
      <c r="L208" s="572">
        <v>412103</v>
      </c>
      <c r="M208" s="235">
        <f t="shared" si="18"/>
        <v>518</v>
      </c>
      <c r="N208" s="304">
        <v>0</v>
      </c>
      <c r="O208" s="619" t="s">
        <v>2399</v>
      </c>
      <c r="P208" s="312" t="s">
        <v>2708</v>
      </c>
      <c r="Q208" s="624" t="s">
        <v>2701</v>
      </c>
      <c r="R208" s="619" t="s">
        <v>356</v>
      </c>
      <c r="S208" s="619" t="s">
        <v>484</v>
      </c>
      <c r="T208" s="305" t="s">
        <v>1169</v>
      </c>
      <c r="U208" s="625" t="s">
        <v>1618</v>
      </c>
      <c r="V208" s="626"/>
      <c r="W208" s="627" t="s">
        <v>159</v>
      </c>
      <c r="X208" s="628">
        <v>175</v>
      </c>
      <c r="Y208" s="627" t="s">
        <v>159</v>
      </c>
      <c r="Z208" s="629"/>
      <c r="AA208" s="625"/>
      <c r="AB208" s="626"/>
      <c r="AC208" s="627" t="s">
        <v>159</v>
      </c>
      <c r="AD208" s="628"/>
      <c r="AE208" s="627" t="s">
        <v>159</v>
      </c>
      <c r="AF208" s="629"/>
      <c r="AG208" s="625"/>
      <c r="AH208" s="626"/>
      <c r="AI208" s="627" t="s">
        <v>159</v>
      </c>
      <c r="AJ208" s="628"/>
      <c r="AK208" s="627" t="s">
        <v>159</v>
      </c>
      <c r="AL208" s="629"/>
      <c r="AM208" s="630"/>
      <c r="AN208" s="631" t="s">
        <v>1630</v>
      </c>
      <c r="AO208" s="632"/>
      <c r="AP208" s="632" t="s">
        <v>147</v>
      </c>
      <c r="AQ208" s="634"/>
    </row>
    <row r="209" spans="1:43" ht="71.099999999999994" customHeight="1">
      <c r="A209" s="711">
        <v>179</v>
      </c>
      <c r="B209" s="617" t="s">
        <v>1259</v>
      </c>
      <c r="C209" s="617" t="s">
        <v>1262</v>
      </c>
      <c r="D209" s="617" t="s">
        <v>1031</v>
      </c>
      <c r="E209" s="618">
        <v>17470</v>
      </c>
      <c r="F209" s="664">
        <v>30147</v>
      </c>
      <c r="G209" s="618">
        <v>29610</v>
      </c>
      <c r="H209" s="304" t="s">
        <v>2699</v>
      </c>
      <c r="I209" s="619" t="s">
        <v>1818</v>
      </c>
      <c r="J209" s="620" t="s">
        <v>2273</v>
      </c>
      <c r="K209" s="572">
        <v>12720</v>
      </c>
      <c r="L209" s="572">
        <v>10573</v>
      </c>
      <c r="M209" s="235">
        <f t="shared" si="18"/>
        <v>-2147</v>
      </c>
      <c r="N209" s="304">
        <v>0</v>
      </c>
      <c r="O209" s="619" t="s">
        <v>2399</v>
      </c>
      <c r="P209" s="312" t="s">
        <v>2709</v>
      </c>
      <c r="Q209" s="624"/>
      <c r="R209" s="619" t="s">
        <v>356</v>
      </c>
      <c r="S209" s="619" t="s">
        <v>484</v>
      </c>
      <c r="T209" s="305" t="s">
        <v>592</v>
      </c>
      <c r="U209" s="625" t="s">
        <v>1618</v>
      </c>
      <c r="V209" s="626"/>
      <c r="W209" s="627" t="s">
        <v>159</v>
      </c>
      <c r="X209" s="628">
        <v>176</v>
      </c>
      <c r="Y209" s="627" t="s">
        <v>159</v>
      </c>
      <c r="Z209" s="629"/>
      <c r="AA209" s="625"/>
      <c r="AB209" s="626"/>
      <c r="AC209" s="627" t="s">
        <v>159</v>
      </c>
      <c r="AD209" s="628"/>
      <c r="AE209" s="627" t="s">
        <v>159</v>
      </c>
      <c r="AF209" s="629"/>
      <c r="AG209" s="625"/>
      <c r="AH209" s="626"/>
      <c r="AI209" s="627" t="s">
        <v>159</v>
      </c>
      <c r="AJ209" s="628"/>
      <c r="AK209" s="627" t="s">
        <v>159</v>
      </c>
      <c r="AL209" s="629"/>
      <c r="AM209" s="630"/>
      <c r="AN209" s="631" t="s">
        <v>1630</v>
      </c>
      <c r="AO209" s="632"/>
      <c r="AP209" s="632"/>
      <c r="AQ209" s="634"/>
    </row>
    <row r="210" spans="1:43" ht="71.099999999999994" customHeight="1">
      <c r="A210" s="711">
        <v>180</v>
      </c>
      <c r="B210" s="616" t="s">
        <v>1263</v>
      </c>
      <c r="C210" s="617" t="s">
        <v>373</v>
      </c>
      <c r="D210" s="617" t="s">
        <v>1031</v>
      </c>
      <c r="E210" s="618">
        <v>7464</v>
      </c>
      <c r="F210" s="664">
        <v>7464</v>
      </c>
      <c r="G210" s="618">
        <v>7464</v>
      </c>
      <c r="H210" s="304" t="s">
        <v>2699</v>
      </c>
      <c r="I210" s="619" t="s">
        <v>1818</v>
      </c>
      <c r="J210" s="620" t="s">
        <v>2274</v>
      </c>
      <c r="K210" s="572">
        <v>7802</v>
      </c>
      <c r="L210" s="572">
        <v>7802</v>
      </c>
      <c r="M210" s="235">
        <f t="shared" si="18"/>
        <v>0</v>
      </c>
      <c r="N210" s="304">
        <v>0</v>
      </c>
      <c r="O210" s="619" t="s">
        <v>2399</v>
      </c>
      <c r="P210" s="312" t="s">
        <v>2710</v>
      </c>
      <c r="Q210" s="624"/>
      <c r="R210" s="619" t="s">
        <v>451</v>
      </c>
      <c r="S210" s="619" t="s">
        <v>484</v>
      </c>
      <c r="T210" s="305" t="s">
        <v>1257</v>
      </c>
      <c r="U210" s="625" t="s">
        <v>1618</v>
      </c>
      <c r="V210" s="626"/>
      <c r="W210" s="627" t="s">
        <v>159</v>
      </c>
      <c r="X210" s="628">
        <v>177</v>
      </c>
      <c r="Y210" s="627" t="s">
        <v>159</v>
      </c>
      <c r="Z210" s="629"/>
      <c r="AA210" s="625"/>
      <c r="AB210" s="626"/>
      <c r="AC210" s="627" t="s">
        <v>159</v>
      </c>
      <c r="AD210" s="628"/>
      <c r="AE210" s="627" t="s">
        <v>159</v>
      </c>
      <c r="AF210" s="629"/>
      <c r="AG210" s="625"/>
      <c r="AH210" s="626"/>
      <c r="AI210" s="627" t="s">
        <v>159</v>
      </c>
      <c r="AJ210" s="628"/>
      <c r="AK210" s="627" t="s">
        <v>159</v>
      </c>
      <c r="AL210" s="629"/>
      <c r="AM210" s="630"/>
      <c r="AN210" s="631" t="s">
        <v>934</v>
      </c>
      <c r="AO210" s="632"/>
      <c r="AP210" s="632" t="s">
        <v>147</v>
      </c>
      <c r="AQ210" s="634"/>
    </row>
    <row r="211" spans="1:43" s="311" customFormat="1" ht="71.099999999999994" customHeight="1">
      <c r="A211" s="346">
        <v>181</v>
      </c>
      <c r="B211" s="325" t="s">
        <v>1268</v>
      </c>
      <c r="C211" s="325" t="s">
        <v>456</v>
      </c>
      <c r="D211" s="325" t="s">
        <v>1744</v>
      </c>
      <c r="E211" s="534">
        <v>34.625999999999998</v>
      </c>
      <c r="F211" s="535">
        <v>34.625999999999998</v>
      </c>
      <c r="G211" s="534">
        <v>34.265000000000001</v>
      </c>
      <c r="H211" s="304" t="s">
        <v>2699</v>
      </c>
      <c r="I211" s="239" t="s">
        <v>1828</v>
      </c>
      <c r="J211" s="240" t="s">
        <v>2711</v>
      </c>
      <c r="K211" s="39">
        <v>0</v>
      </c>
      <c r="L211" s="39">
        <v>0</v>
      </c>
      <c r="M211" s="235">
        <f t="shared" si="18"/>
        <v>0</v>
      </c>
      <c r="N211" s="39">
        <v>0</v>
      </c>
      <c r="O211" s="404" t="s">
        <v>2396</v>
      </c>
      <c r="P211" s="312" t="s">
        <v>2712</v>
      </c>
      <c r="Q211" s="305"/>
      <c r="R211" s="406" t="s">
        <v>356</v>
      </c>
      <c r="S211" s="404" t="s">
        <v>484</v>
      </c>
      <c r="T211" s="305" t="s">
        <v>1266</v>
      </c>
      <c r="U211" s="307" t="s">
        <v>1618</v>
      </c>
      <c r="V211" s="301"/>
      <c r="W211" s="293" t="s">
        <v>159</v>
      </c>
      <c r="X211" s="319">
        <v>180</v>
      </c>
      <c r="Y211" s="293" t="s">
        <v>159</v>
      </c>
      <c r="Z211" s="320"/>
      <c r="AA211" s="307"/>
      <c r="AB211" s="301"/>
      <c r="AC211" s="293" t="s">
        <v>159</v>
      </c>
      <c r="AD211" s="319"/>
      <c r="AE211" s="293" t="s">
        <v>159</v>
      </c>
      <c r="AF211" s="320"/>
      <c r="AG211" s="307"/>
      <c r="AH211" s="301"/>
      <c r="AI211" s="293" t="s">
        <v>159</v>
      </c>
      <c r="AJ211" s="319"/>
      <c r="AK211" s="293" t="s">
        <v>159</v>
      </c>
      <c r="AL211" s="320"/>
      <c r="AM211" s="277"/>
      <c r="AN211" s="227" t="s">
        <v>1435</v>
      </c>
      <c r="AO211" s="316" t="s">
        <v>147</v>
      </c>
      <c r="AP211" s="316"/>
      <c r="AQ211" s="278"/>
    </row>
    <row r="212" spans="1:43" s="311" customFormat="1" ht="71.099999999999994" customHeight="1">
      <c r="A212" s="346">
        <v>182</v>
      </c>
      <c r="B212" s="325" t="s">
        <v>1269</v>
      </c>
      <c r="C212" s="325" t="s">
        <v>456</v>
      </c>
      <c r="D212" s="325" t="s">
        <v>1744</v>
      </c>
      <c r="E212" s="534">
        <v>91.355999999999995</v>
      </c>
      <c r="F212" s="535">
        <v>91.355999999999995</v>
      </c>
      <c r="G212" s="534">
        <v>90.584999999999994</v>
      </c>
      <c r="H212" s="304" t="s">
        <v>2699</v>
      </c>
      <c r="I212" s="239" t="s">
        <v>1828</v>
      </c>
      <c r="J212" s="240" t="s">
        <v>2275</v>
      </c>
      <c r="K212" s="39">
        <v>0</v>
      </c>
      <c r="L212" s="39">
        <v>0</v>
      </c>
      <c r="M212" s="235">
        <f t="shared" si="18"/>
        <v>0</v>
      </c>
      <c r="N212" s="39">
        <v>0</v>
      </c>
      <c r="O212" s="404" t="s">
        <v>2396</v>
      </c>
      <c r="P212" s="312" t="s">
        <v>2713</v>
      </c>
      <c r="Q212" s="305"/>
      <c r="R212" s="406" t="s">
        <v>356</v>
      </c>
      <c r="S212" s="404" t="s">
        <v>484</v>
      </c>
      <c r="T212" s="305" t="s">
        <v>1266</v>
      </c>
      <c r="U212" s="307" t="s">
        <v>1618</v>
      </c>
      <c r="V212" s="301"/>
      <c r="W212" s="293" t="s">
        <v>159</v>
      </c>
      <c r="X212" s="319">
        <v>181</v>
      </c>
      <c r="Y212" s="293" t="s">
        <v>159</v>
      </c>
      <c r="Z212" s="320"/>
      <c r="AA212" s="307"/>
      <c r="AB212" s="301"/>
      <c r="AC212" s="293" t="s">
        <v>159</v>
      </c>
      <c r="AD212" s="319"/>
      <c r="AE212" s="293" t="s">
        <v>159</v>
      </c>
      <c r="AF212" s="320"/>
      <c r="AG212" s="307"/>
      <c r="AH212" s="301"/>
      <c r="AI212" s="293" t="s">
        <v>159</v>
      </c>
      <c r="AJ212" s="319"/>
      <c r="AK212" s="293" t="s">
        <v>159</v>
      </c>
      <c r="AL212" s="320"/>
      <c r="AM212" s="277"/>
      <c r="AN212" s="227" t="s">
        <v>1435</v>
      </c>
      <c r="AO212" s="316" t="s">
        <v>147</v>
      </c>
      <c r="AP212" s="316"/>
      <c r="AQ212" s="278"/>
    </row>
    <row r="213" spans="1:43" s="311" customFormat="1" ht="180" customHeight="1">
      <c r="A213" s="346">
        <v>183</v>
      </c>
      <c r="B213" s="326" t="s">
        <v>1615</v>
      </c>
      <c r="C213" s="325" t="s">
        <v>1631</v>
      </c>
      <c r="D213" s="325" t="s">
        <v>1621</v>
      </c>
      <c r="E213" s="534">
        <v>26.934000000000001</v>
      </c>
      <c r="F213" s="535">
        <v>26.934000000000001</v>
      </c>
      <c r="G213" s="534">
        <v>26.9</v>
      </c>
      <c r="H213" s="238" t="s">
        <v>2281</v>
      </c>
      <c r="I213" s="239" t="s">
        <v>1828</v>
      </c>
      <c r="J213" s="240" t="s">
        <v>2282</v>
      </c>
      <c r="K213" s="304">
        <v>20</v>
      </c>
      <c r="L213" s="39">
        <v>0</v>
      </c>
      <c r="M213" s="235">
        <f t="shared" si="18"/>
        <v>-20</v>
      </c>
      <c r="N213" s="39">
        <v>0</v>
      </c>
      <c r="O213" s="404" t="s">
        <v>2396</v>
      </c>
      <c r="P213" s="312" t="s">
        <v>2714</v>
      </c>
      <c r="Q213" s="305"/>
      <c r="R213" s="406" t="s">
        <v>356</v>
      </c>
      <c r="S213" s="406" t="s">
        <v>1734</v>
      </c>
      <c r="T213" s="305" t="s">
        <v>1266</v>
      </c>
      <c r="U213" s="307" t="s">
        <v>1618</v>
      </c>
      <c r="V213" s="301" t="s">
        <v>1481</v>
      </c>
      <c r="W213" s="293" t="s">
        <v>159</v>
      </c>
      <c r="X213" s="319">
        <v>12</v>
      </c>
      <c r="Y213" s="293" t="s">
        <v>159</v>
      </c>
      <c r="Z213" s="320"/>
      <c r="AA213" s="307"/>
      <c r="AB213" s="301"/>
      <c r="AC213" s="293" t="s">
        <v>159</v>
      </c>
      <c r="AD213" s="319"/>
      <c r="AE213" s="293" t="s">
        <v>159</v>
      </c>
      <c r="AF213" s="320"/>
      <c r="AG213" s="307"/>
      <c r="AH213" s="301"/>
      <c r="AI213" s="293" t="s">
        <v>159</v>
      </c>
      <c r="AJ213" s="319"/>
      <c r="AK213" s="293" t="s">
        <v>159</v>
      </c>
      <c r="AL213" s="320"/>
      <c r="AM213" s="277"/>
      <c r="AN213" s="227" t="s">
        <v>1372</v>
      </c>
      <c r="AO213" s="316" t="s">
        <v>147</v>
      </c>
      <c r="AP213" s="316"/>
      <c r="AQ213" s="278"/>
    </row>
    <row r="214" spans="1:43" ht="118.5" customHeight="1">
      <c r="A214" s="711">
        <v>184</v>
      </c>
      <c r="B214" s="622" t="s">
        <v>1270</v>
      </c>
      <c r="C214" s="617" t="s">
        <v>1631</v>
      </c>
      <c r="D214" s="617" t="s">
        <v>573</v>
      </c>
      <c r="E214" s="618">
        <v>125.398</v>
      </c>
      <c r="F214" s="664">
        <v>125.398</v>
      </c>
      <c r="G214" s="618">
        <v>123.96599999999999</v>
      </c>
      <c r="H214" s="222" t="s">
        <v>2283</v>
      </c>
      <c r="I214" s="619" t="s">
        <v>1834</v>
      </c>
      <c r="J214" s="620" t="s">
        <v>2284</v>
      </c>
      <c r="K214" s="304">
        <v>109.95099999999999</v>
      </c>
      <c r="L214" s="572">
        <v>110</v>
      </c>
      <c r="M214" s="235">
        <f t="shared" si="18"/>
        <v>4.9000000000006594E-2</v>
      </c>
      <c r="N214" s="304">
        <v>0</v>
      </c>
      <c r="O214" s="619" t="s">
        <v>2399</v>
      </c>
      <c r="P214" s="312" t="s">
        <v>2715</v>
      </c>
      <c r="Q214" s="624"/>
      <c r="R214" s="659" t="s">
        <v>356</v>
      </c>
      <c r="S214" s="659" t="s">
        <v>1734</v>
      </c>
      <c r="T214" s="305" t="s">
        <v>1746</v>
      </c>
      <c r="U214" s="625" t="s">
        <v>1618</v>
      </c>
      <c r="V214" s="626" t="s">
        <v>1481</v>
      </c>
      <c r="W214" s="627" t="s">
        <v>159</v>
      </c>
      <c r="X214" s="628">
        <v>13</v>
      </c>
      <c r="Y214" s="627" t="s">
        <v>159</v>
      </c>
      <c r="Z214" s="629"/>
      <c r="AA214" s="625"/>
      <c r="AB214" s="626"/>
      <c r="AC214" s="627" t="s">
        <v>159</v>
      </c>
      <c r="AD214" s="628"/>
      <c r="AE214" s="627" t="s">
        <v>159</v>
      </c>
      <c r="AF214" s="629"/>
      <c r="AG214" s="625"/>
      <c r="AH214" s="626"/>
      <c r="AI214" s="627" t="s">
        <v>159</v>
      </c>
      <c r="AJ214" s="628"/>
      <c r="AK214" s="627" t="s">
        <v>159</v>
      </c>
      <c r="AL214" s="629"/>
      <c r="AM214" s="630"/>
      <c r="AN214" s="631" t="s">
        <v>1372</v>
      </c>
      <c r="AO214" s="632" t="s">
        <v>147</v>
      </c>
      <c r="AP214" s="632"/>
      <c r="AQ214" s="634"/>
    </row>
    <row r="215" spans="1:43" s="311" customFormat="1" ht="93.75" customHeight="1">
      <c r="A215" s="346">
        <v>185</v>
      </c>
      <c r="B215" s="326" t="s">
        <v>163</v>
      </c>
      <c r="C215" s="325" t="s">
        <v>1631</v>
      </c>
      <c r="D215" s="325" t="s">
        <v>1621</v>
      </c>
      <c r="E215" s="534">
        <v>39.807000000000002</v>
      </c>
      <c r="F215" s="535">
        <v>39.807000000000002</v>
      </c>
      <c r="G215" s="534">
        <v>39.545000000000002</v>
      </c>
      <c r="H215" s="238" t="s">
        <v>2285</v>
      </c>
      <c r="I215" s="239" t="s">
        <v>1828</v>
      </c>
      <c r="J215" s="240" t="s">
        <v>2285</v>
      </c>
      <c r="K215" s="304">
        <v>24.998000000000001</v>
      </c>
      <c r="L215" s="39">
        <v>0</v>
      </c>
      <c r="M215" s="235">
        <f t="shared" si="18"/>
        <v>-24.998000000000001</v>
      </c>
      <c r="N215" s="39">
        <v>0</v>
      </c>
      <c r="O215" s="404" t="s">
        <v>2396</v>
      </c>
      <c r="P215" s="312" t="s">
        <v>2716</v>
      </c>
      <c r="Q215" s="305"/>
      <c r="R215" s="406" t="s">
        <v>356</v>
      </c>
      <c r="S215" s="406" t="s">
        <v>1734</v>
      </c>
      <c r="T215" s="305" t="s">
        <v>1746</v>
      </c>
      <c r="U215" s="307" t="s">
        <v>1618</v>
      </c>
      <c r="V215" s="301" t="s">
        <v>1481</v>
      </c>
      <c r="W215" s="293" t="s">
        <v>159</v>
      </c>
      <c r="X215" s="319">
        <v>14</v>
      </c>
      <c r="Y215" s="293" t="s">
        <v>159</v>
      </c>
      <c r="Z215" s="320"/>
      <c r="AA215" s="307"/>
      <c r="AB215" s="301"/>
      <c r="AC215" s="293" t="s">
        <v>159</v>
      </c>
      <c r="AD215" s="319"/>
      <c r="AE215" s="293" t="s">
        <v>159</v>
      </c>
      <c r="AF215" s="320"/>
      <c r="AG215" s="307"/>
      <c r="AH215" s="301"/>
      <c r="AI215" s="293" t="s">
        <v>159</v>
      </c>
      <c r="AJ215" s="319"/>
      <c r="AK215" s="293" t="s">
        <v>159</v>
      </c>
      <c r="AL215" s="320"/>
      <c r="AM215" s="277"/>
      <c r="AN215" s="227" t="s">
        <v>1372</v>
      </c>
      <c r="AO215" s="316" t="s">
        <v>147</v>
      </c>
      <c r="AP215" s="316"/>
      <c r="AQ215" s="278"/>
    </row>
    <row r="216" spans="1:43" s="311" customFormat="1" ht="87.75" customHeight="1">
      <c r="A216" s="346">
        <v>186</v>
      </c>
      <c r="B216" s="326" t="s">
        <v>1659</v>
      </c>
      <c r="C216" s="325" t="s">
        <v>1631</v>
      </c>
      <c r="D216" s="325" t="s">
        <v>1621</v>
      </c>
      <c r="E216" s="534">
        <v>18.405999999999999</v>
      </c>
      <c r="F216" s="535">
        <v>18.405999999999999</v>
      </c>
      <c r="G216" s="534">
        <v>18.149999999999999</v>
      </c>
      <c r="H216" s="238" t="s">
        <v>2287</v>
      </c>
      <c r="I216" s="239" t="s">
        <v>1828</v>
      </c>
      <c r="J216" s="240" t="s">
        <v>2286</v>
      </c>
      <c r="K216" s="304">
        <v>13.997999999999999</v>
      </c>
      <c r="L216" s="39">
        <v>0</v>
      </c>
      <c r="M216" s="235">
        <f t="shared" si="18"/>
        <v>-13.997999999999999</v>
      </c>
      <c r="N216" s="39">
        <v>0</v>
      </c>
      <c r="O216" s="404" t="s">
        <v>2396</v>
      </c>
      <c r="P216" s="312" t="s">
        <v>2717</v>
      </c>
      <c r="Q216" s="305"/>
      <c r="R216" s="406" t="s">
        <v>356</v>
      </c>
      <c r="S216" s="406" t="s">
        <v>1734</v>
      </c>
      <c r="T216" s="305" t="s">
        <v>1746</v>
      </c>
      <c r="U216" s="307" t="s">
        <v>1618</v>
      </c>
      <c r="V216" s="301" t="s">
        <v>1481</v>
      </c>
      <c r="W216" s="293" t="s">
        <v>159</v>
      </c>
      <c r="X216" s="319">
        <v>15</v>
      </c>
      <c r="Y216" s="293" t="s">
        <v>159</v>
      </c>
      <c r="Z216" s="320"/>
      <c r="AA216" s="307"/>
      <c r="AB216" s="301"/>
      <c r="AC216" s="293" t="s">
        <v>159</v>
      </c>
      <c r="AD216" s="319"/>
      <c r="AE216" s="293" t="s">
        <v>159</v>
      </c>
      <c r="AF216" s="320"/>
      <c r="AG216" s="307"/>
      <c r="AH216" s="301"/>
      <c r="AI216" s="293" t="s">
        <v>159</v>
      </c>
      <c r="AJ216" s="319"/>
      <c r="AK216" s="293" t="s">
        <v>159</v>
      </c>
      <c r="AL216" s="320"/>
      <c r="AM216" s="277"/>
      <c r="AN216" s="227" t="s">
        <v>1372</v>
      </c>
      <c r="AO216" s="316" t="s">
        <v>147</v>
      </c>
      <c r="AP216" s="316"/>
      <c r="AQ216" s="278"/>
    </row>
    <row r="217" spans="1:43" s="657" customFormat="1" ht="25.5" customHeight="1">
      <c r="A217" s="638"/>
      <c r="B217" s="640" t="s">
        <v>211</v>
      </c>
      <c r="C217" s="668"/>
      <c r="D217" s="668"/>
      <c r="E217" s="643"/>
      <c r="F217" s="642"/>
      <c r="G217" s="643"/>
      <c r="H217" s="422"/>
      <c r="I217" s="644"/>
      <c r="J217" s="645"/>
      <c r="K217" s="643"/>
      <c r="L217" s="34"/>
      <c r="M217" s="41"/>
      <c r="N217" s="646"/>
      <c r="O217" s="644"/>
      <c r="P217" s="44"/>
      <c r="Q217" s="647"/>
      <c r="R217" s="648"/>
      <c r="S217" s="644"/>
      <c r="T217" s="873"/>
      <c r="U217" s="649"/>
      <c r="V217" s="650"/>
      <c r="W217" s="651"/>
      <c r="X217" s="652"/>
      <c r="Y217" s="651"/>
      <c r="Z217" s="653"/>
      <c r="AA217" s="649"/>
      <c r="AB217" s="650"/>
      <c r="AC217" s="651"/>
      <c r="AD217" s="652"/>
      <c r="AE217" s="651"/>
      <c r="AF217" s="653"/>
      <c r="AG217" s="649"/>
      <c r="AH217" s="650"/>
      <c r="AI217" s="651"/>
      <c r="AJ217" s="652"/>
      <c r="AK217" s="651"/>
      <c r="AL217" s="653"/>
      <c r="AM217" s="654"/>
      <c r="AN217" s="648"/>
      <c r="AO217" s="655"/>
      <c r="AP217" s="655"/>
      <c r="AQ217" s="656"/>
    </row>
    <row r="218" spans="1:43" ht="71.099999999999994" customHeight="1">
      <c r="A218" s="615">
        <v>187</v>
      </c>
      <c r="B218" s="616" t="s">
        <v>1273</v>
      </c>
      <c r="C218" s="617" t="s">
        <v>682</v>
      </c>
      <c r="D218" s="617" t="s">
        <v>1031</v>
      </c>
      <c r="E218" s="618">
        <v>1650.2809999999999</v>
      </c>
      <c r="F218" s="664">
        <v>1650.2809999999999</v>
      </c>
      <c r="G218" s="618">
        <v>963.57399999999996</v>
      </c>
      <c r="H218" s="222" t="s">
        <v>2523</v>
      </c>
      <c r="I218" s="619" t="s">
        <v>1818</v>
      </c>
      <c r="J218" s="620" t="s">
        <v>1937</v>
      </c>
      <c r="K218" s="572">
        <v>1398.3440000000001</v>
      </c>
      <c r="L218" s="572">
        <v>1430.4939999999999</v>
      </c>
      <c r="M218" s="235">
        <f t="shared" ref="M218:M281" si="19">L218-K218</f>
        <v>32.149999999999864</v>
      </c>
      <c r="N218" s="304">
        <v>0</v>
      </c>
      <c r="O218" s="619" t="s">
        <v>2399</v>
      </c>
      <c r="P218" s="312" t="s">
        <v>2870</v>
      </c>
      <c r="Q218" s="624"/>
      <c r="R218" s="619" t="s">
        <v>459</v>
      </c>
      <c r="S218" s="619" t="s">
        <v>1274</v>
      </c>
      <c r="T218" s="305" t="s">
        <v>813</v>
      </c>
      <c r="U218" s="625" t="s">
        <v>1618</v>
      </c>
      <c r="V218" s="626"/>
      <c r="W218" s="627" t="s">
        <v>159</v>
      </c>
      <c r="X218" s="628">
        <v>183</v>
      </c>
      <c r="Y218" s="627" t="s">
        <v>159</v>
      </c>
      <c r="Z218" s="629"/>
      <c r="AA218" s="625"/>
      <c r="AB218" s="626"/>
      <c r="AC218" s="627" t="s">
        <v>159</v>
      </c>
      <c r="AD218" s="628"/>
      <c r="AE218" s="627" t="s">
        <v>159</v>
      </c>
      <c r="AF218" s="629"/>
      <c r="AG218" s="625"/>
      <c r="AH218" s="626"/>
      <c r="AI218" s="627" t="s">
        <v>159</v>
      </c>
      <c r="AJ218" s="628"/>
      <c r="AK218" s="627" t="s">
        <v>159</v>
      </c>
      <c r="AL218" s="629"/>
      <c r="AM218" s="630"/>
      <c r="AN218" s="631" t="s">
        <v>934</v>
      </c>
      <c r="AO218" s="632" t="s">
        <v>147</v>
      </c>
      <c r="AP218" s="632"/>
      <c r="AQ218" s="634"/>
    </row>
    <row r="219" spans="1:43" ht="105.75" customHeight="1">
      <c r="A219" s="615">
        <v>188</v>
      </c>
      <c r="B219" s="616" t="s">
        <v>1616</v>
      </c>
      <c r="C219" s="617" t="s">
        <v>1275</v>
      </c>
      <c r="D219" s="617" t="s">
        <v>1031</v>
      </c>
      <c r="E219" s="618">
        <v>570.85599999999999</v>
      </c>
      <c r="F219" s="664">
        <v>570.85599999999999</v>
      </c>
      <c r="G219" s="618">
        <v>568.82600000000002</v>
      </c>
      <c r="H219" s="222" t="s">
        <v>2523</v>
      </c>
      <c r="I219" s="619" t="s">
        <v>1818</v>
      </c>
      <c r="J219" s="620" t="s">
        <v>1938</v>
      </c>
      <c r="K219" s="572">
        <v>570.91</v>
      </c>
      <c r="L219" s="572">
        <v>570.91</v>
      </c>
      <c r="M219" s="235">
        <f t="shared" si="19"/>
        <v>0</v>
      </c>
      <c r="N219" s="304">
        <v>0</v>
      </c>
      <c r="O219" s="619" t="s">
        <v>2399</v>
      </c>
      <c r="P219" s="312" t="s">
        <v>2871</v>
      </c>
      <c r="Q219" s="624"/>
      <c r="R219" s="619" t="s">
        <v>459</v>
      </c>
      <c r="S219" s="619" t="s">
        <v>1277</v>
      </c>
      <c r="T219" s="305" t="s">
        <v>885</v>
      </c>
      <c r="U219" s="625" t="s">
        <v>1618</v>
      </c>
      <c r="V219" s="626"/>
      <c r="W219" s="627" t="s">
        <v>159</v>
      </c>
      <c r="X219" s="628">
        <v>184</v>
      </c>
      <c r="Y219" s="627" t="s">
        <v>159</v>
      </c>
      <c r="Z219" s="629"/>
      <c r="AA219" s="625"/>
      <c r="AB219" s="626"/>
      <c r="AC219" s="627" t="s">
        <v>159</v>
      </c>
      <c r="AD219" s="628"/>
      <c r="AE219" s="627" t="s">
        <v>159</v>
      </c>
      <c r="AF219" s="629"/>
      <c r="AG219" s="625"/>
      <c r="AH219" s="626"/>
      <c r="AI219" s="627" t="s">
        <v>159</v>
      </c>
      <c r="AJ219" s="628"/>
      <c r="AK219" s="627" t="s">
        <v>159</v>
      </c>
      <c r="AL219" s="629"/>
      <c r="AM219" s="630"/>
      <c r="AN219" s="631" t="s">
        <v>934</v>
      </c>
      <c r="AO219" s="632"/>
      <c r="AP219" s="632" t="s">
        <v>147</v>
      </c>
      <c r="AQ219" s="634"/>
    </row>
    <row r="220" spans="1:43" ht="209.25" customHeight="1">
      <c r="A220" s="615">
        <v>189</v>
      </c>
      <c r="B220" s="616" t="s">
        <v>54</v>
      </c>
      <c r="C220" s="617" t="s">
        <v>724</v>
      </c>
      <c r="D220" s="617" t="s">
        <v>1031</v>
      </c>
      <c r="E220" s="618">
        <v>19.742999999999999</v>
      </c>
      <c r="F220" s="664">
        <v>19.742999999999999</v>
      </c>
      <c r="G220" s="618">
        <v>16.14</v>
      </c>
      <c r="H220" s="222" t="s">
        <v>2523</v>
      </c>
      <c r="I220" s="619" t="s">
        <v>1834</v>
      </c>
      <c r="J220" s="620" t="s">
        <v>1939</v>
      </c>
      <c r="K220" s="572">
        <v>23.591999999999999</v>
      </c>
      <c r="L220" s="572">
        <v>23.972000000000001</v>
      </c>
      <c r="M220" s="235">
        <f t="shared" si="19"/>
        <v>0.38000000000000256</v>
      </c>
      <c r="N220" s="304">
        <v>0</v>
      </c>
      <c r="O220" s="619" t="s">
        <v>2399</v>
      </c>
      <c r="P220" s="312" t="s">
        <v>2872</v>
      </c>
      <c r="Q220" s="624"/>
      <c r="R220" s="619" t="s">
        <v>459</v>
      </c>
      <c r="S220" s="619" t="s">
        <v>1277</v>
      </c>
      <c r="T220" s="305" t="s">
        <v>885</v>
      </c>
      <c r="U220" s="625" t="s">
        <v>1618</v>
      </c>
      <c r="V220" s="626"/>
      <c r="W220" s="627" t="s">
        <v>159</v>
      </c>
      <c r="X220" s="628">
        <v>185</v>
      </c>
      <c r="Y220" s="627" t="s">
        <v>159</v>
      </c>
      <c r="Z220" s="629"/>
      <c r="AA220" s="625"/>
      <c r="AB220" s="626"/>
      <c r="AC220" s="627" t="s">
        <v>159</v>
      </c>
      <c r="AD220" s="628"/>
      <c r="AE220" s="627" t="s">
        <v>159</v>
      </c>
      <c r="AF220" s="629"/>
      <c r="AG220" s="625"/>
      <c r="AH220" s="626"/>
      <c r="AI220" s="627" t="s">
        <v>159</v>
      </c>
      <c r="AJ220" s="628"/>
      <c r="AK220" s="627" t="s">
        <v>159</v>
      </c>
      <c r="AL220" s="629"/>
      <c r="AM220" s="630"/>
      <c r="AN220" s="631" t="s">
        <v>1435</v>
      </c>
      <c r="AO220" s="632"/>
      <c r="AP220" s="632" t="s">
        <v>147</v>
      </c>
      <c r="AQ220" s="634" t="s">
        <v>147</v>
      </c>
    </row>
    <row r="221" spans="1:43" ht="227.25" customHeight="1">
      <c r="A221" s="615">
        <v>190</v>
      </c>
      <c r="B221" s="616" t="s">
        <v>1278</v>
      </c>
      <c r="C221" s="617" t="s">
        <v>1275</v>
      </c>
      <c r="D221" s="617" t="s">
        <v>1031</v>
      </c>
      <c r="E221" s="618">
        <v>4468.8760000000002</v>
      </c>
      <c r="F221" s="664">
        <v>4468.8760000000002</v>
      </c>
      <c r="G221" s="618">
        <v>4169.1009999999997</v>
      </c>
      <c r="H221" s="222" t="s">
        <v>2523</v>
      </c>
      <c r="I221" s="619" t="s">
        <v>1818</v>
      </c>
      <c r="J221" s="620" t="s">
        <v>1936</v>
      </c>
      <c r="K221" s="572">
        <v>4406.826</v>
      </c>
      <c r="L221" s="572">
        <v>4551.2939999999999</v>
      </c>
      <c r="M221" s="235">
        <f t="shared" si="19"/>
        <v>144.46799999999985</v>
      </c>
      <c r="N221" s="304">
        <v>0</v>
      </c>
      <c r="O221" s="619" t="s">
        <v>2399</v>
      </c>
      <c r="P221" s="312" t="s">
        <v>2873</v>
      </c>
      <c r="Q221" s="624"/>
      <c r="R221" s="619" t="s">
        <v>459</v>
      </c>
      <c r="S221" s="619" t="s">
        <v>1277</v>
      </c>
      <c r="T221" s="305" t="s">
        <v>885</v>
      </c>
      <c r="U221" s="625" t="s">
        <v>1618</v>
      </c>
      <c r="V221" s="626"/>
      <c r="W221" s="627" t="s">
        <v>159</v>
      </c>
      <c r="X221" s="628">
        <v>186</v>
      </c>
      <c r="Y221" s="627" t="s">
        <v>159</v>
      </c>
      <c r="Z221" s="629"/>
      <c r="AA221" s="625"/>
      <c r="AB221" s="626"/>
      <c r="AC221" s="627" t="s">
        <v>159</v>
      </c>
      <c r="AD221" s="628"/>
      <c r="AE221" s="627" t="s">
        <v>159</v>
      </c>
      <c r="AF221" s="629"/>
      <c r="AG221" s="625"/>
      <c r="AH221" s="626"/>
      <c r="AI221" s="627" t="s">
        <v>159</v>
      </c>
      <c r="AJ221" s="628"/>
      <c r="AK221" s="627" t="s">
        <v>159</v>
      </c>
      <c r="AL221" s="629"/>
      <c r="AM221" s="630"/>
      <c r="AN221" s="631" t="s">
        <v>1435</v>
      </c>
      <c r="AO221" s="712"/>
      <c r="AP221" s="632" t="s">
        <v>147</v>
      </c>
      <c r="AQ221" s="634"/>
    </row>
    <row r="222" spans="1:43" ht="71.099999999999994" customHeight="1">
      <c r="A222" s="615">
        <v>191</v>
      </c>
      <c r="B222" s="616" t="s">
        <v>1279</v>
      </c>
      <c r="C222" s="617" t="s">
        <v>93</v>
      </c>
      <c r="D222" s="617" t="s">
        <v>1031</v>
      </c>
      <c r="E222" s="618">
        <v>989.54899999999998</v>
      </c>
      <c r="F222" s="664">
        <v>989.54899999999998</v>
      </c>
      <c r="G222" s="618">
        <v>960</v>
      </c>
      <c r="H222" s="222" t="s">
        <v>2523</v>
      </c>
      <c r="I222" s="619" t="s">
        <v>1818</v>
      </c>
      <c r="J222" s="620" t="s">
        <v>1940</v>
      </c>
      <c r="K222" s="572">
        <v>873.75400000000002</v>
      </c>
      <c r="L222" s="572">
        <v>873.91499999999996</v>
      </c>
      <c r="M222" s="235">
        <f t="shared" si="19"/>
        <v>0.16099999999994452</v>
      </c>
      <c r="N222" s="304">
        <v>0</v>
      </c>
      <c r="O222" s="619" t="s">
        <v>2399</v>
      </c>
      <c r="P222" s="312" t="s">
        <v>2874</v>
      </c>
      <c r="Q222" s="624"/>
      <c r="R222" s="619" t="s">
        <v>459</v>
      </c>
      <c r="S222" s="619" t="s">
        <v>1277</v>
      </c>
      <c r="T222" s="305" t="s">
        <v>885</v>
      </c>
      <c r="U222" s="625" t="s">
        <v>1618</v>
      </c>
      <c r="V222" s="626"/>
      <c r="W222" s="627" t="s">
        <v>159</v>
      </c>
      <c r="X222" s="628">
        <v>187</v>
      </c>
      <c r="Y222" s="627" t="s">
        <v>159</v>
      </c>
      <c r="Z222" s="629"/>
      <c r="AA222" s="625"/>
      <c r="AB222" s="626"/>
      <c r="AC222" s="627" t="s">
        <v>159</v>
      </c>
      <c r="AD222" s="628"/>
      <c r="AE222" s="627" t="s">
        <v>159</v>
      </c>
      <c r="AF222" s="629"/>
      <c r="AG222" s="625"/>
      <c r="AH222" s="626"/>
      <c r="AI222" s="627" t="s">
        <v>159</v>
      </c>
      <c r="AJ222" s="628"/>
      <c r="AK222" s="627" t="s">
        <v>159</v>
      </c>
      <c r="AL222" s="629"/>
      <c r="AM222" s="630"/>
      <c r="AN222" s="631" t="s">
        <v>934</v>
      </c>
      <c r="AO222" s="632"/>
      <c r="AP222" s="632" t="s">
        <v>147</v>
      </c>
      <c r="AQ222" s="634"/>
    </row>
    <row r="223" spans="1:43" ht="120.75" customHeight="1">
      <c r="A223" s="615">
        <v>192</v>
      </c>
      <c r="B223" s="616" t="s">
        <v>1281</v>
      </c>
      <c r="C223" s="617" t="s">
        <v>1051</v>
      </c>
      <c r="D223" s="617" t="s">
        <v>1031</v>
      </c>
      <c r="E223" s="618">
        <v>7317.0770000000002</v>
      </c>
      <c r="F223" s="664">
        <v>7317.0770000000002</v>
      </c>
      <c r="G223" s="618">
        <v>7317.0770000000002</v>
      </c>
      <c r="H223" s="222" t="s">
        <v>2523</v>
      </c>
      <c r="I223" s="619" t="s">
        <v>1818</v>
      </c>
      <c r="J223" s="620" t="s">
        <v>1941</v>
      </c>
      <c r="K223" s="572">
        <v>7350.0290000000005</v>
      </c>
      <c r="L223" s="572">
        <v>7691.732</v>
      </c>
      <c r="M223" s="235">
        <f t="shared" si="19"/>
        <v>341.70299999999952</v>
      </c>
      <c r="N223" s="304">
        <v>0</v>
      </c>
      <c r="O223" s="619" t="s">
        <v>2399</v>
      </c>
      <c r="P223" s="312" t="s">
        <v>2875</v>
      </c>
      <c r="Q223" s="624"/>
      <c r="R223" s="619" t="s">
        <v>459</v>
      </c>
      <c r="S223" s="619" t="s">
        <v>1277</v>
      </c>
      <c r="T223" s="305" t="s">
        <v>1282</v>
      </c>
      <c r="U223" s="625" t="s">
        <v>1618</v>
      </c>
      <c r="V223" s="626"/>
      <c r="W223" s="627" t="s">
        <v>159</v>
      </c>
      <c r="X223" s="628">
        <v>188</v>
      </c>
      <c r="Y223" s="627" t="s">
        <v>159</v>
      </c>
      <c r="Z223" s="629"/>
      <c r="AA223" s="625"/>
      <c r="AB223" s="626"/>
      <c r="AC223" s="627" t="s">
        <v>159</v>
      </c>
      <c r="AD223" s="628"/>
      <c r="AE223" s="627" t="s">
        <v>159</v>
      </c>
      <c r="AF223" s="629"/>
      <c r="AG223" s="625"/>
      <c r="AH223" s="626"/>
      <c r="AI223" s="627" t="s">
        <v>159</v>
      </c>
      <c r="AJ223" s="628"/>
      <c r="AK223" s="627" t="s">
        <v>159</v>
      </c>
      <c r="AL223" s="629"/>
      <c r="AM223" s="630"/>
      <c r="AN223" s="631" t="s">
        <v>1630</v>
      </c>
      <c r="AO223" s="632"/>
      <c r="AP223" s="632" t="s">
        <v>147</v>
      </c>
      <c r="AQ223" s="634"/>
    </row>
    <row r="224" spans="1:43" ht="158.25" customHeight="1">
      <c r="A224" s="615">
        <v>193</v>
      </c>
      <c r="B224" s="616" t="s">
        <v>1283</v>
      </c>
      <c r="C224" s="617" t="s">
        <v>1051</v>
      </c>
      <c r="D224" s="617" t="s">
        <v>1031</v>
      </c>
      <c r="E224" s="618">
        <v>147.19300000000001</v>
      </c>
      <c r="F224" s="664">
        <v>147.19300000000001</v>
      </c>
      <c r="G224" s="618">
        <v>147.07</v>
      </c>
      <c r="H224" s="222" t="s">
        <v>2523</v>
      </c>
      <c r="I224" s="619" t="s">
        <v>1818</v>
      </c>
      <c r="J224" s="620" t="s">
        <v>1942</v>
      </c>
      <c r="K224" s="572">
        <v>139.63999999999999</v>
      </c>
      <c r="L224" s="572">
        <v>458.14400000000001</v>
      </c>
      <c r="M224" s="235">
        <f t="shared" si="19"/>
        <v>318.50400000000002</v>
      </c>
      <c r="N224" s="304">
        <v>0</v>
      </c>
      <c r="O224" s="619" t="s">
        <v>2399</v>
      </c>
      <c r="P224" s="312" t="s">
        <v>2876</v>
      </c>
      <c r="Q224" s="624"/>
      <c r="R224" s="619" t="s">
        <v>459</v>
      </c>
      <c r="S224" s="619" t="s">
        <v>1277</v>
      </c>
      <c r="T224" s="305" t="s">
        <v>1286</v>
      </c>
      <c r="U224" s="625" t="s">
        <v>1618</v>
      </c>
      <c r="V224" s="626"/>
      <c r="W224" s="627" t="s">
        <v>159</v>
      </c>
      <c r="X224" s="628">
        <v>189</v>
      </c>
      <c r="Y224" s="627" t="s">
        <v>159</v>
      </c>
      <c r="Z224" s="629"/>
      <c r="AA224" s="625"/>
      <c r="AB224" s="626"/>
      <c r="AC224" s="627" t="s">
        <v>159</v>
      </c>
      <c r="AD224" s="628"/>
      <c r="AE224" s="627" t="s">
        <v>159</v>
      </c>
      <c r="AF224" s="629"/>
      <c r="AG224" s="625"/>
      <c r="AH224" s="626"/>
      <c r="AI224" s="627" t="s">
        <v>159</v>
      </c>
      <c r="AJ224" s="628"/>
      <c r="AK224" s="627" t="s">
        <v>159</v>
      </c>
      <c r="AL224" s="629"/>
      <c r="AM224" s="630"/>
      <c r="AN224" s="631" t="s">
        <v>1630</v>
      </c>
      <c r="AO224" s="632"/>
      <c r="AP224" s="632" t="s">
        <v>147</v>
      </c>
      <c r="AQ224" s="634"/>
    </row>
    <row r="225" spans="1:43" ht="192.75" customHeight="1">
      <c r="A225" s="615">
        <v>194</v>
      </c>
      <c r="B225" s="616" t="s">
        <v>1288</v>
      </c>
      <c r="C225" s="617" t="s">
        <v>1033</v>
      </c>
      <c r="D225" s="617" t="s">
        <v>1031</v>
      </c>
      <c r="E225" s="618">
        <v>63.658000000000001</v>
      </c>
      <c r="F225" s="618">
        <v>63.658000000000001</v>
      </c>
      <c r="G225" s="664">
        <v>63.094999999999999</v>
      </c>
      <c r="H225" s="222" t="s">
        <v>2523</v>
      </c>
      <c r="I225" s="619" t="s">
        <v>1818</v>
      </c>
      <c r="J225" s="620" t="s">
        <v>1943</v>
      </c>
      <c r="K225" s="572">
        <v>56.750999999999998</v>
      </c>
      <c r="L225" s="572">
        <v>56.901000000000003</v>
      </c>
      <c r="M225" s="235">
        <f t="shared" si="19"/>
        <v>0.15000000000000568</v>
      </c>
      <c r="N225" s="304">
        <v>0</v>
      </c>
      <c r="O225" s="619" t="s">
        <v>2399</v>
      </c>
      <c r="P225" s="312" t="s">
        <v>2877</v>
      </c>
      <c r="Q225" s="624"/>
      <c r="R225" s="619" t="s">
        <v>459</v>
      </c>
      <c r="S225" s="619" t="s">
        <v>969</v>
      </c>
      <c r="T225" s="305" t="s">
        <v>256</v>
      </c>
      <c r="U225" s="625" t="s">
        <v>1618</v>
      </c>
      <c r="V225" s="626"/>
      <c r="W225" s="627" t="s">
        <v>159</v>
      </c>
      <c r="X225" s="628">
        <v>190</v>
      </c>
      <c r="Y225" s="627" t="s">
        <v>159</v>
      </c>
      <c r="Z225" s="629"/>
      <c r="AA225" s="625"/>
      <c r="AB225" s="626"/>
      <c r="AC225" s="627" t="s">
        <v>159</v>
      </c>
      <c r="AD225" s="628"/>
      <c r="AE225" s="627" t="s">
        <v>159</v>
      </c>
      <c r="AF225" s="629"/>
      <c r="AG225" s="625"/>
      <c r="AH225" s="626"/>
      <c r="AI225" s="627" t="s">
        <v>159</v>
      </c>
      <c r="AJ225" s="628"/>
      <c r="AK225" s="627" t="s">
        <v>159</v>
      </c>
      <c r="AL225" s="629"/>
      <c r="AM225" s="630"/>
      <c r="AN225" s="631" t="s">
        <v>1435</v>
      </c>
      <c r="AO225" s="632" t="s">
        <v>147</v>
      </c>
      <c r="AP225" s="632"/>
      <c r="AQ225" s="634"/>
    </row>
    <row r="226" spans="1:43" s="311" customFormat="1" ht="145.5" customHeight="1">
      <c r="A226" s="273">
        <v>195</v>
      </c>
      <c r="B226" s="326" t="s">
        <v>1676</v>
      </c>
      <c r="C226" s="325" t="s">
        <v>117</v>
      </c>
      <c r="D226" s="325" t="s">
        <v>1806</v>
      </c>
      <c r="E226" s="534">
        <v>1249</v>
      </c>
      <c r="F226" s="535">
        <v>2.2999999999999998</v>
      </c>
      <c r="G226" s="534">
        <v>1.958</v>
      </c>
      <c r="H226" s="35" t="s">
        <v>1944</v>
      </c>
      <c r="I226" s="36" t="s">
        <v>1828</v>
      </c>
      <c r="J226" s="38" t="s">
        <v>1945</v>
      </c>
      <c r="K226" s="39">
        <v>0</v>
      </c>
      <c r="L226" s="39">
        <v>0</v>
      </c>
      <c r="M226" s="235">
        <f t="shared" si="19"/>
        <v>0</v>
      </c>
      <c r="N226" s="39">
        <v>0</v>
      </c>
      <c r="O226" s="404" t="s">
        <v>2396</v>
      </c>
      <c r="P226" s="312" t="s">
        <v>2878</v>
      </c>
      <c r="Q226" s="305"/>
      <c r="R226" s="406" t="s">
        <v>459</v>
      </c>
      <c r="S226" s="405" t="s">
        <v>969</v>
      </c>
      <c r="T226" s="364" t="s">
        <v>256</v>
      </c>
      <c r="U226" s="307" t="s">
        <v>1618</v>
      </c>
      <c r="V226" s="301" t="s">
        <v>463</v>
      </c>
      <c r="W226" s="293" t="s">
        <v>159</v>
      </c>
      <c r="X226" s="319"/>
      <c r="Y226" s="293" t="s">
        <v>159</v>
      </c>
      <c r="Z226" s="320"/>
      <c r="AA226" s="307"/>
      <c r="AB226" s="301"/>
      <c r="AC226" s="293"/>
      <c r="AD226" s="319"/>
      <c r="AE226" s="293"/>
      <c r="AF226" s="320"/>
      <c r="AG226" s="307"/>
      <c r="AH226" s="301"/>
      <c r="AI226" s="293"/>
      <c r="AJ226" s="319"/>
      <c r="AK226" s="293"/>
      <c r="AL226" s="320"/>
      <c r="AM226" s="277"/>
      <c r="AN226" s="322" t="s">
        <v>1372</v>
      </c>
      <c r="AO226" s="389"/>
      <c r="AP226" s="389" t="s">
        <v>147</v>
      </c>
      <c r="AQ226" s="278"/>
    </row>
    <row r="227" spans="1:43" s="657" customFormat="1" ht="25.5" customHeight="1">
      <c r="A227" s="638"/>
      <c r="B227" s="640" t="s">
        <v>1290</v>
      </c>
      <c r="C227" s="668"/>
      <c r="D227" s="668"/>
      <c r="E227" s="643"/>
      <c r="F227" s="642"/>
      <c r="G227" s="643"/>
      <c r="H227" s="422"/>
      <c r="I227" s="644"/>
      <c r="J227" s="645"/>
      <c r="K227" s="643"/>
      <c r="L227" s="34"/>
      <c r="M227" s="41">
        <f t="shared" si="19"/>
        <v>0</v>
      </c>
      <c r="N227" s="646"/>
      <c r="O227" s="644"/>
      <c r="P227" s="44"/>
      <c r="Q227" s="647"/>
      <c r="R227" s="648"/>
      <c r="S227" s="644"/>
      <c r="T227" s="873"/>
      <c r="U227" s="649"/>
      <c r="V227" s="650"/>
      <c r="W227" s="651"/>
      <c r="X227" s="652"/>
      <c r="Y227" s="651"/>
      <c r="Z227" s="653"/>
      <c r="AA227" s="649"/>
      <c r="AB227" s="650"/>
      <c r="AC227" s="651"/>
      <c r="AD227" s="652"/>
      <c r="AE227" s="651"/>
      <c r="AF227" s="653"/>
      <c r="AG227" s="649"/>
      <c r="AH227" s="650"/>
      <c r="AI227" s="651"/>
      <c r="AJ227" s="652"/>
      <c r="AK227" s="651"/>
      <c r="AL227" s="653"/>
      <c r="AM227" s="654"/>
      <c r="AN227" s="648"/>
      <c r="AO227" s="655"/>
      <c r="AP227" s="655"/>
      <c r="AQ227" s="656"/>
    </row>
    <row r="228" spans="1:43" ht="83.25" customHeight="1">
      <c r="A228" s="952">
        <v>196</v>
      </c>
      <c r="B228" s="954" t="s">
        <v>1291</v>
      </c>
      <c r="C228" s="954" t="s">
        <v>1292</v>
      </c>
      <c r="D228" s="954" t="s">
        <v>1031</v>
      </c>
      <c r="E228" s="618">
        <v>616.32600000000002</v>
      </c>
      <c r="F228" s="664">
        <v>616.32600000000002</v>
      </c>
      <c r="G228" s="618">
        <v>454.339</v>
      </c>
      <c r="H228" s="957" t="s">
        <v>3106</v>
      </c>
      <c r="I228" s="959" t="s">
        <v>1818</v>
      </c>
      <c r="J228" s="1041" t="s">
        <v>1946</v>
      </c>
      <c r="K228" s="572">
        <v>649.38699999999994</v>
      </c>
      <c r="L228" s="572">
        <v>804.24099999999999</v>
      </c>
      <c r="M228" s="235">
        <f t="shared" si="19"/>
        <v>154.85400000000004</v>
      </c>
      <c r="N228" s="304">
        <v>0</v>
      </c>
      <c r="O228" s="959" t="s">
        <v>3095</v>
      </c>
      <c r="P228" s="1043" t="s">
        <v>2879</v>
      </c>
      <c r="Q228" s="959"/>
      <c r="R228" s="959" t="s">
        <v>459</v>
      </c>
      <c r="S228" s="619" t="s">
        <v>1115</v>
      </c>
      <c r="T228" s="305" t="s">
        <v>1295</v>
      </c>
      <c r="U228" s="625" t="s">
        <v>1618</v>
      </c>
      <c r="V228" s="626"/>
      <c r="W228" s="627" t="s">
        <v>159</v>
      </c>
      <c r="X228" s="628">
        <v>191</v>
      </c>
      <c r="Y228" s="627" t="s">
        <v>159</v>
      </c>
      <c r="Z228" s="629"/>
      <c r="AA228" s="625"/>
      <c r="AB228" s="626"/>
      <c r="AC228" s="627" t="s">
        <v>159</v>
      </c>
      <c r="AD228" s="628"/>
      <c r="AE228" s="627" t="s">
        <v>159</v>
      </c>
      <c r="AF228" s="629"/>
      <c r="AG228" s="625"/>
      <c r="AH228" s="626"/>
      <c r="AI228" s="627" t="s">
        <v>159</v>
      </c>
      <c r="AJ228" s="628"/>
      <c r="AK228" s="627" t="s">
        <v>159</v>
      </c>
      <c r="AL228" s="629"/>
      <c r="AM228" s="630"/>
      <c r="AN228" s="631" t="s">
        <v>1630</v>
      </c>
      <c r="AO228" s="632" t="s">
        <v>147</v>
      </c>
      <c r="AP228" s="632"/>
      <c r="AQ228" s="634"/>
    </row>
    <row r="229" spans="1:43" ht="78.75" customHeight="1">
      <c r="A229" s="953"/>
      <c r="B229" s="955"/>
      <c r="C229" s="955"/>
      <c r="D229" s="956"/>
      <c r="E229" s="304">
        <v>0</v>
      </c>
      <c r="F229" s="304">
        <v>0</v>
      </c>
      <c r="G229" s="304">
        <v>0</v>
      </c>
      <c r="H229" s="958"/>
      <c r="I229" s="960"/>
      <c r="J229" s="1042"/>
      <c r="K229" s="572">
        <v>4.3129999999999997</v>
      </c>
      <c r="L229" s="572">
        <v>4.9950000000000001</v>
      </c>
      <c r="M229" s="235">
        <f t="shared" si="19"/>
        <v>0.68200000000000038</v>
      </c>
      <c r="N229" s="304">
        <v>0</v>
      </c>
      <c r="O229" s="960"/>
      <c r="P229" s="1044"/>
      <c r="Q229" s="960"/>
      <c r="R229" s="960"/>
      <c r="S229" s="619" t="s">
        <v>1277</v>
      </c>
      <c r="T229" s="305" t="s">
        <v>1036</v>
      </c>
      <c r="U229" s="625" t="s">
        <v>1618</v>
      </c>
      <c r="V229" s="626"/>
      <c r="W229" s="627" t="s">
        <v>159</v>
      </c>
      <c r="X229" s="628">
        <v>191</v>
      </c>
      <c r="Y229" s="627" t="s">
        <v>159</v>
      </c>
      <c r="Z229" s="629"/>
      <c r="AA229" s="625"/>
      <c r="AB229" s="626"/>
      <c r="AC229" s="627" t="s">
        <v>159</v>
      </c>
      <c r="AD229" s="628"/>
      <c r="AE229" s="627" t="s">
        <v>159</v>
      </c>
      <c r="AF229" s="629"/>
      <c r="AG229" s="625"/>
      <c r="AH229" s="626"/>
      <c r="AI229" s="627" t="s">
        <v>159</v>
      </c>
      <c r="AJ229" s="628"/>
      <c r="AK229" s="627" t="s">
        <v>159</v>
      </c>
      <c r="AL229" s="629"/>
      <c r="AM229" s="630"/>
      <c r="AN229" s="631" t="s">
        <v>1630</v>
      </c>
      <c r="AO229" s="632" t="s">
        <v>147</v>
      </c>
      <c r="AP229" s="632"/>
      <c r="AQ229" s="634"/>
    </row>
    <row r="230" spans="1:43" ht="63.75" customHeight="1">
      <c r="A230" s="952">
        <v>197</v>
      </c>
      <c r="B230" s="954" t="s">
        <v>1296</v>
      </c>
      <c r="C230" s="954" t="s">
        <v>777</v>
      </c>
      <c r="D230" s="954" t="s">
        <v>1031</v>
      </c>
      <c r="E230" s="618">
        <v>748.36699999999996</v>
      </c>
      <c r="F230" s="664">
        <v>748.36699999999996</v>
      </c>
      <c r="G230" s="618">
        <v>748.36699999999996</v>
      </c>
      <c r="H230" s="957" t="s">
        <v>3106</v>
      </c>
      <c r="I230" s="959" t="s">
        <v>1818</v>
      </c>
      <c r="J230" s="961" t="s">
        <v>1947</v>
      </c>
      <c r="K230" s="572">
        <v>737.87</v>
      </c>
      <c r="L230" s="572">
        <v>738.351</v>
      </c>
      <c r="M230" s="235">
        <f t="shared" si="19"/>
        <v>0.48099999999999454</v>
      </c>
      <c r="N230" s="304">
        <v>0</v>
      </c>
      <c r="O230" s="959" t="s">
        <v>2399</v>
      </c>
      <c r="P230" s="963" t="s">
        <v>2880</v>
      </c>
      <c r="Q230" s="959"/>
      <c r="R230" s="959" t="s">
        <v>459</v>
      </c>
      <c r="S230" s="619" t="s">
        <v>484</v>
      </c>
      <c r="T230" s="305" t="s">
        <v>1245</v>
      </c>
      <c r="U230" s="625" t="s">
        <v>1618</v>
      </c>
      <c r="V230" s="626"/>
      <c r="W230" s="627" t="s">
        <v>159</v>
      </c>
      <c r="X230" s="628">
        <v>192</v>
      </c>
      <c r="Y230" s="627" t="s">
        <v>159</v>
      </c>
      <c r="Z230" s="629"/>
      <c r="AA230" s="625"/>
      <c r="AB230" s="626"/>
      <c r="AC230" s="627" t="s">
        <v>159</v>
      </c>
      <c r="AD230" s="628"/>
      <c r="AE230" s="627" t="s">
        <v>159</v>
      </c>
      <c r="AF230" s="629"/>
      <c r="AG230" s="625"/>
      <c r="AH230" s="626"/>
      <c r="AI230" s="627" t="s">
        <v>159</v>
      </c>
      <c r="AJ230" s="628"/>
      <c r="AK230" s="627" t="s">
        <v>159</v>
      </c>
      <c r="AL230" s="629"/>
      <c r="AM230" s="630"/>
      <c r="AN230" s="631" t="s">
        <v>1630</v>
      </c>
      <c r="AO230" s="632"/>
      <c r="AP230" s="632" t="s">
        <v>147</v>
      </c>
      <c r="AQ230" s="634"/>
    </row>
    <row r="231" spans="1:43" ht="63.75" customHeight="1">
      <c r="A231" s="953"/>
      <c r="B231" s="955"/>
      <c r="C231" s="955"/>
      <c r="D231" s="956"/>
      <c r="E231" s="618">
        <v>2647.5630000000001</v>
      </c>
      <c r="F231" s="664">
        <v>2647.5630000000001</v>
      </c>
      <c r="G231" s="618">
        <v>2647.5630000000001</v>
      </c>
      <c r="H231" s="958"/>
      <c r="I231" s="960"/>
      <c r="J231" s="962"/>
      <c r="K231" s="572">
        <v>3232.8270000000002</v>
      </c>
      <c r="L231" s="572">
        <v>3330.5279999999998</v>
      </c>
      <c r="M231" s="235">
        <f t="shared" si="19"/>
        <v>97.700999999999567</v>
      </c>
      <c r="N231" s="304">
        <v>0</v>
      </c>
      <c r="O231" s="960"/>
      <c r="P231" s="964"/>
      <c r="Q231" s="960"/>
      <c r="R231" s="960"/>
      <c r="S231" s="619" t="s">
        <v>1297</v>
      </c>
      <c r="T231" s="305" t="s">
        <v>1245</v>
      </c>
      <c r="U231" s="625" t="s">
        <v>1618</v>
      </c>
      <c r="V231" s="626"/>
      <c r="W231" s="627" t="s">
        <v>159</v>
      </c>
      <c r="X231" s="628">
        <v>192</v>
      </c>
      <c r="Y231" s="627" t="s">
        <v>159</v>
      </c>
      <c r="Z231" s="629"/>
      <c r="AA231" s="625"/>
      <c r="AB231" s="626"/>
      <c r="AC231" s="627" t="s">
        <v>159</v>
      </c>
      <c r="AD231" s="628"/>
      <c r="AE231" s="627" t="s">
        <v>159</v>
      </c>
      <c r="AF231" s="629"/>
      <c r="AG231" s="625"/>
      <c r="AH231" s="626"/>
      <c r="AI231" s="627" t="s">
        <v>159</v>
      </c>
      <c r="AJ231" s="628"/>
      <c r="AK231" s="627" t="s">
        <v>159</v>
      </c>
      <c r="AL231" s="629"/>
      <c r="AM231" s="630"/>
      <c r="AN231" s="631" t="s">
        <v>1630</v>
      </c>
      <c r="AO231" s="632"/>
      <c r="AP231" s="632" t="s">
        <v>147</v>
      </c>
      <c r="AQ231" s="634"/>
    </row>
    <row r="232" spans="1:43" ht="63.75" customHeight="1">
      <c r="A232" s="952">
        <v>198</v>
      </c>
      <c r="B232" s="954" t="s">
        <v>433</v>
      </c>
      <c r="C232" s="954" t="s">
        <v>777</v>
      </c>
      <c r="D232" s="954" t="s">
        <v>1031</v>
      </c>
      <c r="E232" s="660" t="s">
        <v>159</v>
      </c>
      <c r="F232" s="618">
        <v>180</v>
      </c>
      <c r="G232" s="618">
        <v>179.94800000000001</v>
      </c>
      <c r="H232" s="957" t="s">
        <v>3106</v>
      </c>
      <c r="I232" s="959" t="s">
        <v>1818</v>
      </c>
      <c r="J232" s="961" t="s">
        <v>1947</v>
      </c>
      <c r="K232" s="304">
        <v>0</v>
      </c>
      <c r="L232" s="572">
        <v>355.2</v>
      </c>
      <c r="M232" s="235">
        <f t="shared" si="19"/>
        <v>355.2</v>
      </c>
      <c r="N232" s="304">
        <v>0</v>
      </c>
      <c r="O232" s="959" t="s">
        <v>2399</v>
      </c>
      <c r="P232" s="963" t="s">
        <v>2880</v>
      </c>
      <c r="Q232" s="1045" t="s">
        <v>3156</v>
      </c>
      <c r="R232" s="959" t="s">
        <v>459</v>
      </c>
      <c r="S232" s="619" t="s">
        <v>484</v>
      </c>
      <c r="T232" s="305" t="s">
        <v>1298</v>
      </c>
      <c r="U232" s="625" t="s">
        <v>1618</v>
      </c>
      <c r="V232" s="626"/>
      <c r="W232" s="627" t="s">
        <v>159</v>
      </c>
      <c r="X232" s="628">
        <v>193</v>
      </c>
      <c r="Y232" s="627" t="s">
        <v>159</v>
      </c>
      <c r="Z232" s="629"/>
      <c r="AA232" s="625"/>
      <c r="AB232" s="626"/>
      <c r="AC232" s="627" t="s">
        <v>159</v>
      </c>
      <c r="AD232" s="628"/>
      <c r="AE232" s="627" t="s">
        <v>159</v>
      </c>
      <c r="AF232" s="629"/>
      <c r="AG232" s="625"/>
      <c r="AH232" s="626"/>
      <c r="AI232" s="627" t="s">
        <v>159</v>
      </c>
      <c r="AJ232" s="628"/>
      <c r="AK232" s="627" t="s">
        <v>159</v>
      </c>
      <c r="AL232" s="629"/>
      <c r="AM232" s="630"/>
      <c r="AN232" s="631" t="s">
        <v>1630</v>
      </c>
      <c r="AO232" s="632"/>
      <c r="AP232" s="632" t="s">
        <v>147</v>
      </c>
      <c r="AQ232" s="634"/>
    </row>
    <row r="233" spans="1:43" ht="63.75" customHeight="1">
      <c r="A233" s="953"/>
      <c r="B233" s="955"/>
      <c r="C233" s="955"/>
      <c r="D233" s="956"/>
      <c r="E233" s="618">
        <v>3521.569</v>
      </c>
      <c r="F233" s="664">
        <v>2282.556</v>
      </c>
      <c r="G233" s="618">
        <v>2272.828</v>
      </c>
      <c r="H233" s="958"/>
      <c r="I233" s="960"/>
      <c r="J233" s="962"/>
      <c r="K233" s="572">
        <v>4785.5439999999999</v>
      </c>
      <c r="L233" s="572">
        <v>3711.5439999999999</v>
      </c>
      <c r="M233" s="235">
        <f t="shared" si="19"/>
        <v>-1074</v>
      </c>
      <c r="N233" s="304">
        <v>0</v>
      </c>
      <c r="O233" s="960"/>
      <c r="P233" s="964"/>
      <c r="Q233" s="1046"/>
      <c r="R233" s="960"/>
      <c r="S233" s="619" t="s">
        <v>1297</v>
      </c>
      <c r="T233" s="305" t="s">
        <v>1298</v>
      </c>
      <c r="U233" s="625" t="s">
        <v>1618</v>
      </c>
      <c r="V233" s="626"/>
      <c r="W233" s="627" t="s">
        <v>159</v>
      </c>
      <c r="X233" s="628">
        <v>193</v>
      </c>
      <c r="Y233" s="627" t="s">
        <v>159</v>
      </c>
      <c r="Z233" s="629"/>
      <c r="AA233" s="625"/>
      <c r="AB233" s="626"/>
      <c r="AC233" s="627" t="s">
        <v>159</v>
      </c>
      <c r="AD233" s="628"/>
      <c r="AE233" s="627" t="s">
        <v>159</v>
      </c>
      <c r="AF233" s="629"/>
      <c r="AG233" s="625"/>
      <c r="AH233" s="626"/>
      <c r="AI233" s="627" t="s">
        <v>159</v>
      </c>
      <c r="AJ233" s="628"/>
      <c r="AK233" s="627" t="s">
        <v>159</v>
      </c>
      <c r="AL233" s="629"/>
      <c r="AM233" s="630"/>
      <c r="AN233" s="631" t="s">
        <v>1630</v>
      </c>
      <c r="AO233" s="632"/>
      <c r="AP233" s="632" t="s">
        <v>147</v>
      </c>
      <c r="AQ233" s="634"/>
    </row>
    <row r="234" spans="1:43" s="657" customFormat="1" ht="25.5" customHeight="1">
      <c r="A234" s="638"/>
      <c r="B234" s="640" t="s">
        <v>1299</v>
      </c>
      <c r="C234" s="668"/>
      <c r="D234" s="668"/>
      <c r="E234" s="643"/>
      <c r="F234" s="642"/>
      <c r="G234" s="643"/>
      <c r="H234" s="422"/>
      <c r="I234" s="644"/>
      <c r="J234" s="645"/>
      <c r="K234" s="643"/>
      <c r="L234" s="34"/>
      <c r="M234" s="41"/>
      <c r="N234" s="646"/>
      <c r="O234" s="644"/>
      <c r="P234" s="44"/>
      <c r="Q234" s="647"/>
      <c r="R234" s="648"/>
      <c r="S234" s="644"/>
      <c r="T234" s="873"/>
      <c r="U234" s="649"/>
      <c r="V234" s="650"/>
      <c r="W234" s="651"/>
      <c r="X234" s="652"/>
      <c r="Y234" s="651"/>
      <c r="Z234" s="653"/>
      <c r="AA234" s="649"/>
      <c r="AB234" s="650"/>
      <c r="AC234" s="651"/>
      <c r="AD234" s="652"/>
      <c r="AE234" s="651"/>
      <c r="AF234" s="653"/>
      <c r="AG234" s="649"/>
      <c r="AH234" s="650"/>
      <c r="AI234" s="651"/>
      <c r="AJ234" s="652"/>
      <c r="AK234" s="651"/>
      <c r="AL234" s="653"/>
      <c r="AM234" s="654"/>
      <c r="AN234" s="648"/>
      <c r="AO234" s="655"/>
      <c r="AP234" s="655"/>
      <c r="AQ234" s="656"/>
    </row>
    <row r="235" spans="1:43" ht="71.099999999999994" customHeight="1">
      <c r="A235" s="615">
        <v>199</v>
      </c>
      <c r="B235" s="616" t="s">
        <v>1300</v>
      </c>
      <c r="C235" s="635" t="s">
        <v>1164</v>
      </c>
      <c r="D235" s="635" t="s">
        <v>100</v>
      </c>
      <c r="E235" s="573" t="s">
        <v>159</v>
      </c>
      <c r="F235" s="664">
        <v>25.501999999999999</v>
      </c>
      <c r="G235" s="618">
        <v>24.292999999999999</v>
      </c>
      <c r="H235" s="222" t="s">
        <v>2523</v>
      </c>
      <c r="I235" s="619" t="s">
        <v>1818</v>
      </c>
      <c r="J235" s="620" t="s">
        <v>2161</v>
      </c>
      <c r="K235" s="572">
        <v>26.030999999999999</v>
      </c>
      <c r="L235" s="572">
        <v>26.331</v>
      </c>
      <c r="M235" s="235">
        <f t="shared" si="19"/>
        <v>0.30000000000000071</v>
      </c>
      <c r="N235" s="304">
        <v>0</v>
      </c>
      <c r="O235" s="619" t="s">
        <v>2399</v>
      </c>
      <c r="P235" s="312" t="s">
        <v>2404</v>
      </c>
      <c r="Q235" s="624"/>
      <c r="R235" s="619" t="s">
        <v>2405</v>
      </c>
      <c r="S235" s="619" t="s">
        <v>18</v>
      </c>
      <c r="T235" s="875" t="s">
        <v>44</v>
      </c>
      <c r="U235" s="625" t="s">
        <v>1618</v>
      </c>
      <c r="V235" s="626"/>
      <c r="W235" s="627" t="s">
        <v>159</v>
      </c>
      <c r="X235" s="628">
        <v>200</v>
      </c>
      <c r="Y235" s="627" t="s">
        <v>159</v>
      </c>
      <c r="Z235" s="629"/>
      <c r="AA235" s="625"/>
      <c r="AB235" s="626"/>
      <c r="AC235" s="627" t="s">
        <v>159</v>
      </c>
      <c r="AD235" s="628"/>
      <c r="AE235" s="627" t="s">
        <v>159</v>
      </c>
      <c r="AF235" s="629"/>
      <c r="AG235" s="625"/>
      <c r="AH235" s="626"/>
      <c r="AI235" s="627" t="s">
        <v>159</v>
      </c>
      <c r="AJ235" s="628"/>
      <c r="AK235" s="627" t="s">
        <v>159</v>
      </c>
      <c r="AL235" s="629"/>
      <c r="AM235" s="630"/>
      <c r="AN235" s="631" t="s">
        <v>934</v>
      </c>
      <c r="AO235" s="632"/>
      <c r="AP235" s="632"/>
      <c r="AQ235" s="634"/>
    </row>
    <row r="236" spans="1:43" ht="85.5" customHeight="1">
      <c r="A236" s="615">
        <v>200</v>
      </c>
      <c r="B236" s="616" t="s">
        <v>1301</v>
      </c>
      <c r="C236" s="687" t="s">
        <v>1303</v>
      </c>
      <c r="D236" s="687" t="s">
        <v>1031</v>
      </c>
      <c r="E236" s="572">
        <v>6891.4870000000001</v>
      </c>
      <c r="F236" s="658">
        <v>8156.2090900000003</v>
      </c>
      <c r="G236" s="572">
        <v>7341.3695180000004</v>
      </c>
      <c r="H236" s="222" t="s">
        <v>2523</v>
      </c>
      <c r="I236" s="619" t="s">
        <v>1818</v>
      </c>
      <c r="J236" s="620" t="s">
        <v>2139</v>
      </c>
      <c r="K236" s="572">
        <v>4706.2190000000001</v>
      </c>
      <c r="L236" s="572">
        <v>3955.5210000000002</v>
      </c>
      <c r="M236" s="235">
        <f t="shared" si="19"/>
        <v>-750.69799999999987</v>
      </c>
      <c r="N236" s="575">
        <v>-0.1</v>
      </c>
      <c r="O236" s="688" t="s">
        <v>2751</v>
      </c>
      <c r="P236" s="279" t="s">
        <v>2752</v>
      </c>
      <c r="Q236" s="624" t="s">
        <v>2572</v>
      </c>
      <c r="R236" s="619" t="s">
        <v>194</v>
      </c>
      <c r="S236" s="688" t="s">
        <v>18</v>
      </c>
      <c r="T236" s="875" t="s">
        <v>1304</v>
      </c>
      <c r="U236" s="625" t="s">
        <v>1618</v>
      </c>
      <c r="V236" s="626"/>
      <c r="W236" s="627" t="s">
        <v>159</v>
      </c>
      <c r="X236" s="628">
        <v>195</v>
      </c>
      <c r="Y236" s="627" t="s">
        <v>159</v>
      </c>
      <c r="Z236" s="629"/>
      <c r="AA236" s="625"/>
      <c r="AB236" s="626"/>
      <c r="AC236" s="627" t="s">
        <v>159</v>
      </c>
      <c r="AD236" s="628"/>
      <c r="AE236" s="627" t="s">
        <v>159</v>
      </c>
      <c r="AF236" s="629"/>
      <c r="AG236" s="625"/>
      <c r="AH236" s="626"/>
      <c r="AI236" s="627" t="s">
        <v>159</v>
      </c>
      <c r="AJ236" s="628"/>
      <c r="AK236" s="627" t="s">
        <v>159</v>
      </c>
      <c r="AL236" s="629"/>
      <c r="AM236" s="630"/>
      <c r="AN236" s="631" t="s">
        <v>1630</v>
      </c>
      <c r="AO236" s="632"/>
      <c r="AP236" s="632"/>
      <c r="AQ236" s="634"/>
    </row>
    <row r="237" spans="1:43" ht="167.25" customHeight="1">
      <c r="A237" s="615">
        <v>201</v>
      </c>
      <c r="B237" s="616" t="s">
        <v>269</v>
      </c>
      <c r="C237" s="687" t="s">
        <v>1303</v>
      </c>
      <c r="D237" s="687" t="s">
        <v>1031</v>
      </c>
      <c r="E237" s="572">
        <v>55238.661999999997</v>
      </c>
      <c r="F237" s="658">
        <v>53592.191197999993</v>
      </c>
      <c r="G237" s="572">
        <v>52813.604135000001</v>
      </c>
      <c r="H237" s="222" t="s">
        <v>2523</v>
      </c>
      <c r="I237" s="619" t="s">
        <v>1818</v>
      </c>
      <c r="J237" s="620" t="s">
        <v>2140</v>
      </c>
      <c r="K237" s="572">
        <v>20648.957999999999</v>
      </c>
      <c r="L237" s="572">
        <v>19944.285</v>
      </c>
      <c r="M237" s="235">
        <f t="shared" si="19"/>
        <v>-704.67299999999886</v>
      </c>
      <c r="N237" s="304">
        <v>0</v>
      </c>
      <c r="O237" s="713" t="s">
        <v>2399</v>
      </c>
      <c r="P237" s="279" t="s">
        <v>2753</v>
      </c>
      <c r="Q237" s="624" t="s">
        <v>2754</v>
      </c>
      <c r="R237" s="619" t="s">
        <v>194</v>
      </c>
      <c r="S237" s="688" t="s">
        <v>18</v>
      </c>
      <c r="T237" s="875" t="s">
        <v>1305</v>
      </c>
      <c r="U237" s="625" t="s">
        <v>1618</v>
      </c>
      <c r="V237" s="626"/>
      <c r="W237" s="627" t="s">
        <v>159</v>
      </c>
      <c r="X237" s="628">
        <v>196</v>
      </c>
      <c r="Y237" s="627" t="s">
        <v>159</v>
      </c>
      <c r="Z237" s="629"/>
      <c r="AA237" s="625"/>
      <c r="AB237" s="626"/>
      <c r="AC237" s="627" t="s">
        <v>159</v>
      </c>
      <c r="AD237" s="628"/>
      <c r="AE237" s="627" t="s">
        <v>159</v>
      </c>
      <c r="AF237" s="629"/>
      <c r="AG237" s="625"/>
      <c r="AH237" s="626"/>
      <c r="AI237" s="627" t="s">
        <v>159</v>
      </c>
      <c r="AJ237" s="628"/>
      <c r="AK237" s="627" t="s">
        <v>159</v>
      </c>
      <c r="AL237" s="629"/>
      <c r="AM237" s="630"/>
      <c r="AN237" s="631" t="s">
        <v>1630</v>
      </c>
      <c r="AO237" s="632"/>
      <c r="AP237" s="632"/>
      <c r="AQ237" s="634"/>
    </row>
    <row r="238" spans="1:43" ht="150" customHeight="1">
      <c r="A238" s="615">
        <v>202</v>
      </c>
      <c r="B238" s="616" t="s">
        <v>442</v>
      </c>
      <c r="C238" s="687" t="s">
        <v>1303</v>
      </c>
      <c r="D238" s="687" t="s">
        <v>1031</v>
      </c>
      <c r="E238" s="572">
        <v>11705.046</v>
      </c>
      <c r="F238" s="658">
        <v>19249.871333999999</v>
      </c>
      <c r="G238" s="572">
        <v>18402.117968999999</v>
      </c>
      <c r="H238" s="222" t="s">
        <v>2523</v>
      </c>
      <c r="I238" s="619" t="s">
        <v>1818</v>
      </c>
      <c r="J238" s="620" t="s">
        <v>2141</v>
      </c>
      <c r="K238" s="572">
        <v>11796.79</v>
      </c>
      <c r="L238" s="572">
        <v>16044.063</v>
      </c>
      <c r="M238" s="235">
        <f t="shared" si="19"/>
        <v>4247.2729999999992</v>
      </c>
      <c r="N238" s="304">
        <v>0</v>
      </c>
      <c r="O238" s="713" t="s">
        <v>2399</v>
      </c>
      <c r="P238" s="279" t="s">
        <v>2755</v>
      </c>
      <c r="Q238" s="624" t="s">
        <v>2756</v>
      </c>
      <c r="R238" s="619" t="s">
        <v>194</v>
      </c>
      <c r="S238" s="688" t="s">
        <v>18</v>
      </c>
      <c r="T238" s="875" t="s">
        <v>1306</v>
      </c>
      <c r="U238" s="625" t="s">
        <v>1618</v>
      </c>
      <c r="V238" s="626"/>
      <c r="W238" s="627" t="s">
        <v>159</v>
      </c>
      <c r="X238" s="628">
        <v>197</v>
      </c>
      <c r="Y238" s="627" t="s">
        <v>159</v>
      </c>
      <c r="Z238" s="629"/>
      <c r="AA238" s="625"/>
      <c r="AB238" s="626"/>
      <c r="AC238" s="627" t="s">
        <v>159</v>
      </c>
      <c r="AD238" s="628"/>
      <c r="AE238" s="627" t="s">
        <v>159</v>
      </c>
      <c r="AF238" s="629"/>
      <c r="AG238" s="625"/>
      <c r="AH238" s="626"/>
      <c r="AI238" s="627" t="s">
        <v>159</v>
      </c>
      <c r="AJ238" s="628"/>
      <c r="AK238" s="627" t="s">
        <v>159</v>
      </c>
      <c r="AL238" s="629"/>
      <c r="AM238" s="630"/>
      <c r="AN238" s="631" t="s">
        <v>1630</v>
      </c>
      <c r="AO238" s="632"/>
      <c r="AP238" s="632"/>
      <c r="AQ238" s="634"/>
    </row>
    <row r="239" spans="1:43" ht="159.75" customHeight="1">
      <c r="A239" s="615">
        <v>203</v>
      </c>
      <c r="B239" s="616" t="s">
        <v>1307</v>
      </c>
      <c r="C239" s="687" t="s">
        <v>1303</v>
      </c>
      <c r="D239" s="687" t="s">
        <v>1031</v>
      </c>
      <c r="E239" s="572">
        <v>33836.103000000003</v>
      </c>
      <c r="F239" s="658">
        <v>33777.612111000002</v>
      </c>
      <c r="G239" s="572">
        <v>33767.921661</v>
      </c>
      <c r="H239" s="222" t="s">
        <v>2523</v>
      </c>
      <c r="I239" s="619" t="s">
        <v>1818</v>
      </c>
      <c r="J239" s="620" t="s">
        <v>2142</v>
      </c>
      <c r="K239" s="572">
        <v>37068.866000000002</v>
      </c>
      <c r="L239" s="572">
        <v>36273.718000000001</v>
      </c>
      <c r="M239" s="235">
        <f t="shared" si="19"/>
        <v>-795.14800000000105</v>
      </c>
      <c r="N239" s="304">
        <v>0</v>
      </c>
      <c r="O239" s="713" t="s">
        <v>2399</v>
      </c>
      <c r="P239" s="279" t="s">
        <v>2757</v>
      </c>
      <c r="Q239" s="624" t="s">
        <v>2758</v>
      </c>
      <c r="R239" s="619" t="s">
        <v>194</v>
      </c>
      <c r="S239" s="688" t="s">
        <v>18</v>
      </c>
      <c r="T239" s="875" t="s">
        <v>1306</v>
      </c>
      <c r="U239" s="625" t="s">
        <v>1618</v>
      </c>
      <c r="V239" s="626"/>
      <c r="W239" s="627" t="s">
        <v>159</v>
      </c>
      <c r="X239" s="628">
        <v>198</v>
      </c>
      <c r="Y239" s="627" t="s">
        <v>159</v>
      </c>
      <c r="Z239" s="629"/>
      <c r="AA239" s="625"/>
      <c r="AB239" s="626"/>
      <c r="AC239" s="627" t="s">
        <v>159</v>
      </c>
      <c r="AD239" s="628"/>
      <c r="AE239" s="627" t="s">
        <v>159</v>
      </c>
      <c r="AF239" s="629"/>
      <c r="AG239" s="625"/>
      <c r="AH239" s="626"/>
      <c r="AI239" s="627" t="s">
        <v>159</v>
      </c>
      <c r="AJ239" s="628"/>
      <c r="AK239" s="627" t="s">
        <v>159</v>
      </c>
      <c r="AL239" s="629"/>
      <c r="AM239" s="630"/>
      <c r="AN239" s="631" t="s">
        <v>934</v>
      </c>
      <c r="AO239" s="632"/>
      <c r="AP239" s="632"/>
      <c r="AQ239" s="634"/>
    </row>
    <row r="240" spans="1:43" ht="148.5" customHeight="1">
      <c r="A240" s="615">
        <v>204</v>
      </c>
      <c r="B240" s="616" t="s">
        <v>1308</v>
      </c>
      <c r="C240" s="687" t="s">
        <v>1303</v>
      </c>
      <c r="D240" s="687" t="s">
        <v>1031</v>
      </c>
      <c r="E240" s="572">
        <v>14375.333000000001</v>
      </c>
      <c r="F240" s="658">
        <v>13122.145593999998</v>
      </c>
      <c r="G240" s="572">
        <v>12779.081517000001</v>
      </c>
      <c r="H240" s="222" t="s">
        <v>2523</v>
      </c>
      <c r="I240" s="619" t="s">
        <v>1818</v>
      </c>
      <c r="J240" s="620" t="s">
        <v>2143</v>
      </c>
      <c r="K240" s="572">
        <v>14271.606</v>
      </c>
      <c r="L240" s="572">
        <v>15601.091</v>
      </c>
      <c r="M240" s="235">
        <f t="shared" si="19"/>
        <v>1329.4850000000006</v>
      </c>
      <c r="N240" s="304">
        <v>0</v>
      </c>
      <c r="O240" s="713" t="s">
        <v>2399</v>
      </c>
      <c r="P240" s="279" t="s">
        <v>2759</v>
      </c>
      <c r="Q240" s="624" t="s">
        <v>2760</v>
      </c>
      <c r="R240" s="619" t="s">
        <v>194</v>
      </c>
      <c r="S240" s="688" t="s">
        <v>18</v>
      </c>
      <c r="T240" s="875" t="s">
        <v>1306</v>
      </c>
      <c r="U240" s="625" t="s">
        <v>1618</v>
      </c>
      <c r="V240" s="626"/>
      <c r="W240" s="627" t="s">
        <v>159</v>
      </c>
      <c r="X240" s="628">
        <v>199</v>
      </c>
      <c r="Y240" s="627" t="s">
        <v>159</v>
      </c>
      <c r="Z240" s="629"/>
      <c r="AA240" s="625"/>
      <c r="AB240" s="626"/>
      <c r="AC240" s="627" t="s">
        <v>159</v>
      </c>
      <c r="AD240" s="628"/>
      <c r="AE240" s="627" t="s">
        <v>159</v>
      </c>
      <c r="AF240" s="629"/>
      <c r="AG240" s="625"/>
      <c r="AH240" s="626"/>
      <c r="AI240" s="627" t="s">
        <v>159</v>
      </c>
      <c r="AJ240" s="628"/>
      <c r="AK240" s="627" t="s">
        <v>159</v>
      </c>
      <c r="AL240" s="629"/>
      <c r="AM240" s="630"/>
      <c r="AN240" s="631" t="s">
        <v>1630</v>
      </c>
      <c r="AO240" s="632"/>
      <c r="AP240" s="632"/>
      <c r="AQ240" s="634"/>
    </row>
    <row r="241" spans="1:43" ht="189" customHeight="1">
      <c r="A241" s="615">
        <v>205</v>
      </c>
      <c r="B241" s="616" t="s">
        <v>1309</v>
      </c>
      <c r="C241" s="687" t="s">
        <v>1303</v>
      </c>
      <c r="D241" s="687" t="s">
        <v>1031</v>
      </c>
      <c r="E241" s="572">
        <v>11413.885</v>
      </c>
      <c r="F241" s="658">
        <v>8827.1860510000006</v>
      </c>
      <c r="G241" s="572">
        <v>8601.8846670000003</v>
      </c>
      <c r="H241" s="222" t="s">
        <v>2523</v>
      </c>
      <c r="I241" s="619" t="s">
        <v>1818</v>
      </c>
      <c r="J241" s="620" t="s">
        <v>2144</v>
      </c>
      <c r="K241" s="572">
        <v>8897.39</v>
      </c>
      <c r="L241" s="572">
        <v>13009.072</v>
      </c>
      <c r="M241" s="235">
        <f t="shared" si="19"/>
        <v>4111.6820000000007</v>
      </c>
      <c r="N241" s="304">
        <v>0</v>
      </c>
      <c r="O241" s="688" t="s">
        <v>2399</v>
      </c>
      <c r="P241" s="279" t="s">
        <v>2761</v>
      </c>
      <c r="Q241" s="624" t="s">
        <v>2762</v>
      </c>
      <c r="R241" s="619" t="s">
        <v>194</v>
      </c>
      <c r="S241" s="688" t="s">
        <v>18</v>
      </c>
      <c r="T241" s="875" t="s">
        <v>1306</v>
      </c>
      <c r="U241" s="625" t="s">
        <v>1618</v>
      </c>
      <c r="V241" s="626"/>
      <c r="W241" s="627" t="s">
        <v>159</v>
      </c>
      <c r="X241" s="628">
        <v>200</v>
      </c>
      <c r="Y241" s="627" t="s">
        <v>159</v>
      </c>
      <c r="Z241" s="629"/>
      <c r="AA241" s="625"/>
      <c r="AB241" s="626"/>
      <c r="AC241" s="627" t="s">
        <v>159</v>
      </c>
      <c r="AD241" s="628"/>
      <c r="AE241" s="627" t="s">
        <v>159</v>
      </c>
      <c r="AF241" s="629"/>
      <c r="AG241" s="625"/>
      <c r="AH241" s="626"/>
      <c r="AI241" s="627" t="s">
        <v>159</v>
      </c>
      <c r="AJ241" s="628"/>
      <c r="AK241" s="627" t="s">
        <v>159</v>
      </c>
      <c r="AL241" s="629"/>
      <c r="AM241" s="630"/>
      <c r="AN241" s="631" t="s">
        <v>1622</v>
      </c>
      <c r="AO241" s="632"/>
      <c r="AP241" s="632"/>
      <c r="AQ241" s="634"/>
    </row>
    <row r="242" spans="1:43" ht="99" customHeight="1">
      <c r="A242" s="615">
        <v>206</v>
      </c>
      <c r="B242" s="616" t="s">
        <v>1310</v>
      </c>
      <c r="C242" s="687" t="s">
        <v>1303</v>
      </c>
      <c r="D242" s="687" t="s">
        <v>1031</v>
      </c>
      <c r="E242" s="572">
        <v>440.904</v>
      </c>
      <c r="F242" s="658">
        <v>463.32850000000008</v>
      </c>
      <c r="G242" s="572">
        <v>441.005223</v>
      </c>
      <c r="H242" s="222" t="s">
        <v>2523</v>
      </c>
      <c r="I242" s="619" t="s">
        <v>1818</v>
      </c>
      <c r="J242" s="620" t="s">
        <v>2145</v>
      </c>
      <c r="K242" s="572">
        <v>102.328</v>
      </c>
      <c r="L242" s="572">
        <v>106.255</v>
      </c>
      <c r="M242" s="235">
        <f t="shared" si="19"/>
        <v>3.9269999999999925</v>
      </c>
      <c r="N242" s="304">
        <v>0</v>
      </c>
      <c r="O242" s="713" t="s">
        <v>2399</v>
      </c>
      <c r="P242" s="279" t="s">
        <v>2763</v>
      </c>
      <c r="Q242" s="624" t="s">
        <v>2546</v>
      </c>
      <c r="R242" s="619" t="s">
        <v>194</v>
      </c>
      <c r="S242" s="688" t="s">
        <v>18</v>
      </c>
      <c r="T242" s="875" t="s">
        <v>1306</v>
      </c>
      <c r="U242" s="625" t="s">
        <v>1618</v>
      </c>
      <c r="V242" s="626"/>
      <c r="W242" s="627" t="s">
        <v>159</v>
      </c>
      <c r="X242" s="628">
        <v>201</v>
      </c>
      <c r="Y242" s="627" t="s">
        <v>159</v>
      </c>
      <c r="Z242" s="629"/>
      <c r="AA242" s="625"/>
      <c r="AB242" s="626"/>
      <c r="AC242" s="627" t="s">
        <v>159</v>
      </c>
      <c r="AD242" s="628"/>
      <c r="AE242" s="627" t="s">
        <v>159</v>
      </c>
      <c r="AF242" s="629"/>
      <c r="AG242" s="625"/>
      <c r="AH242" s="626"/>
      <c r="AI242" s="627" t="s">
        <v>159</v>
      </c>
      <c r="AJ242" s="628"/>
      <c r="AK242" s="627" t="s">
        <v>159</v>
      </c>
      <c r="AL242" s="629"/>
      <c r="AM242" s="630"/>
      <c r="AN242" s="631" t="s">
        <v>934</v>
      </c>
      <c r="AO242" s="632"/>
      <c r="AP242" s="632"/>
      <c r="AQ242" s="634"/>
    </row>
    <row r="243" spans="1:43" ht="223.5" customHeight="1">
      <c r="A243" s="615">
        <v>207</v>
      </c>
      <c r="B243" s="616" t="s">
        <v>132</v>
      </c>
      <c r="C243" s="687" t="s">
        <v>1303</v>
      </c>
      <c r="D243" s="687" t="s">
        <v>1031</v>
      </c>
      <c r="E243" s="572">
        <v>2322.1619999999998</v>
      </c>
      <c r="F243" s="658">
        <v>2151.8976499999999</v>
      </c>
      <c r="G243" s="572">
        <v>2050.751796</v>
      </c>
      <c r="H243" s="222" t="s">
        <v>2523</v>
      </c>
      <c r="I243" s="619" t="s">
        <v>1818</v>
      </c>
      <c r="J243" s="620" t="s">
        <v>2146</v>
      </c>
      <c r="K243" s="572">
        <v>4092.1109999999999</v>
      </c>
      <c r="L243" s="572">
        <v>2418.5650000000001</v>
      </c>
      <c r="M243" s="235">
        <f t="shared" si="19"/>
        <v>-1673.5459999999998</v>
      </c>
      <c r="N243" s="304">
        <v>0</v>
      </c>
      <c r="O243" s="688" t="s">
        <v>1816</v>
      </c>
      <c r="P243" s="279" t="s">
        <v>2764</v>
      </c>
      <c r="Q243" s="624" t="s">
        <v>2765</v>
      </c>
      <c r="R243" s="619" t="s">
        <v>194</v>
      </c>
      <c r="S243" s="688" t="s">
        <v>18</v>
      </c>
      <c r="T243" s="875" t="s">
        <v>404</v>
      </c>
      <c r="U243" s="625" t="s">
        <v>1618</v>
      </c>
      <c r="V243" s="626"/>
      <c r="W243" s="627" t="s">
        <v>159</v>
      </c>
      <c r="X243" s="628">
        <v>202</v>
      </c>
      <c r="Y243" s="627" t="s">
        <v>159</v>
      </c>
      <c r="Z243" s="629"/>
      <c r="AA243" s="625"/>
      <c r="AB243" s="626"/>
      <c r="AC243" s="627" t="s">
        <v>159</v>
      </c>
      <c r="AD243" s="628"/>
      <c r="AE243" s="627" t="s">
        <v>159</v>
      </c>
      <c r="AF243" s="629"/>
      <c r="AG243" s="625"/>
      <c r="AH243" s="626"/>
      <c r="AI243" s="627" t="s">
        <v>159</v>
      </c>
      <c r="AJ243" s="628"/>
      <c r="AK243" s="627" t="s">
        <v>159</v>
      </c>
      <c r="AL243" s="629"/>
      <c r="AM243" s="630"/>
      <c r="AN243" s="631" t="s">
        <v>934</v>
      </c>
      <c r="AO243" s="632"/>
      <c r="AP243" s="632"/>
      <c r="AQ243" s="634"/>
    </row>
    <row r="244" spans="1:43" ht="192.75" customHeight="1">
      <c r="A244" s="615">
        <v>208</v>
      </c>
      <c r="B244" s="616" t="s">
        <v>791</v>
      </c>
      <c r="C244" s="687" t="s">
        <v>1303</v>
      </c>
      <c r="D244" s="687" t="s">
        <v>1031</v>
      </c>
      <c r="E244" s="572">
        <v>10951.767</v>
      </c>
      <c r="F244" s="658">
        <v>10980.216939999998</v>
      </c>
      <c r="G244" s="572">
        <v>10796.574732999999</v>
      </c>
      <c r="H244" s="222" t="s">
        <v>2137</v>
      </c>
      <c r="I244" s="619" t="s">
        <v>1818</v>
      </c>
      <c r="J244" s="620" t="s">
        <v>2138</v>
      </c>
      <c r="K244" s="572">
        <v>6286.1509999999998</v>
      </c>
      <c r="L244" s="572">
        <v>5751.9120000000003</v>
      </c>
      <c r="M244" s="235">
        <f t="shared" si="19"/>
        <v>-534.23899999999958</v>
      </c>
      <c r="N244" s="304">
        <v>0</v>
      </c>
      <c r="O244" s="713" t="s">
        <v>2399</v>
      </c>
      <c r="P244" s="279" t="s">
        <v>2766</v>
      </c>
      <c r="Q244" s="624" t="s">
        <v>2767</v>
      </c>
      <c r="R244" s="619" t="s">
        <v>194</v>
      </c>
      <c r="S244" s="688" t="s">
        <v>18</v>
      </c>
      <c r="T244" s="875" t="s">
        <v>1306</v>
      </c>
      <c r="U244" s="625" t="s">
        <v>1618</v>
      </c>
      <c r="V244" s="626"/>
      <c r="W244" s="627" t="s">
        <v>159</v>
      </c>
      <c r="X244" s="628">
        <v>203</v>
      </c>
      <c r="Y244" s="627" t="s">
        <v>159</v>
      </c>
      <c r="Z244" s="629"/>
      <c r="AA244" s="625"/>
      <c r="AB244" s="626"/>
      <c r="AC244" s="627" t="s">
        <v>159</v>
      </c>
      <c r="AD244" s="628"/>
      <c r="AE244" s="627" t="s">
        <v>159</v>
      </c>
      <c r="AF244" s="629"/>
      <c r="AG244" s="625"/>
      <c r="AH244" s="626"/>
      <c r="AI244" s="627" t="s">
        <v>159</v>
      </c>
      <c r="AJ244" s="628"/>
      <c r="AK244" s="627" t="s">
        <v>159</v>
      </c>
      <c r="AL244" s="629"/>
      <c r="AM244" s="630"/>
      <c r="AN244" s="631" t="s">
        <v>1632</v>
      </c>
      <c r="AO244" s="632"/>
      <c r="AP244" s="632"/>
      <c r="AQ244" s="634"/>
    </row>
    <row r="245" spans="1:43" ht="81" customHeight="1">
      <c r="A245" s="615">
        <v>209</v>
      </c>
      <c r="B245" s="616" t="s">
        <v>1312</v>
      </c>
      <c r="C245" s="687" t="s">
        <v>1303</v>
      </c>
      <c r="D245" s="687" t="s">
        <v>1031</v>
      </c>
      <c r="E245" s="572">
        <v>196.42699999999999</v>
      </c>
      <c r="F245" s="658">
        <v>196.42699999999999</v>
      </c>
      <c r="G245" s="572">
        <v>183.680351</v>
      </c>
      <c r="H245" s="222" t="s">
        <v>2523</v>
      </c>
      <c r="I245" s="619" t="s">
        <v>1818</v>
      </c>
      <c r="J245" s="620" t="s">
        <v>2147</v>
      </c>
      <c r="K245" s="572">
        <v>195.785</v>
      </c>
      <c r="L245" s="572">
        <v>206.93299999999999</v>
      </c>
      <c r="M245" s="235">
        <f t="shared" si="19"/>
        <v>11.147999999999996</v>
      </c>
      <c r="N245" s="304">
        <v>0</v>
      </c>
      <c r="O245" s="688" t="s">
        <v>2399</v>
      </c>
      <c r="P245" s="279" t="s">
        <v>2768</v>
      </c>
      <c r="Q245" s="624" t="s">
        <v>2769</v>
      </c>
      <c r="R245" s="619" t="s">
        <v>194</v>
      </c>
      <c r="S245" s="688" t="s">
        <v>18</v>
      </c>
      <c r="T245" s="875" t="s">
        <v>1306</v>
      </c>
      <c r="U245" s="625" t="s">
        <v>1618</v>
      </c>
      <c r="V245" s="626"/>
      <c r="W245" s="627" t="s">
        <v>159</v>
      </c>
      <c r="X245" s="628">
        <v>204</v>
      </c>
      <c r="Y245" s="627" t="s">
        <v>159</v>
      </c>
      <c r="Z245" s="629"/>
      <c r="AA245" s="625"/>
      <c r="AB245" s="626"/>
      <c r="AC245" s="627" t="s">
        <v>159</v>
      </c>
      <c r="AD245" s="628"/>
      <c r="AE245" s="627" t="s">
        <v>159</v>
      </c>
      <c r="AF245" s="629"/>
      <c r="AG245" s="625"/>
      <c r="AH245" s="626"/>
      <c r="AI245" s="627" t="s">
        <v>159</v>
      </c>
      <c r="AJ245" s="628"/>
      <c r="AK245" s="627" t="s">
        <v>159</v>
      </c>
      <c r="AL245" s="629"/>
      <c r="AM245" s="630"/>
      <c r="AN245" s="631" t="s">
        <v>1435</v>
      </c>
      <c r="AO245" s="632"/>
      <c r="AP245" s="632"/>
      <c r="AQ245" s="634"/>
    </row>
    <row r="246" spans="1:43" ht="190.5" customHeight="1">
      <c r="A246" s="615">
        <v>210</v>
      </c>
      <c r="B246" s="616" t="s">
        <v>1313</v>
      </c>
      <c r="C246" s="687" t="s">
        <v>1303</v>
      </c>
      <c r="D246" s="687" t="s">
        <v>1031</v>
      </c>
      <c r="E246" s="572">
        <v>817.88699999999994</v>
      </c>
      <c r="F246" s="658">
        <v>740.67399999999998</v>
      </c>
      <c r="G246" s="572">
        <v>714.49479199999996</v>
      </c>
      <c r="H246" s="222" t="s">
        <v>2523</v>
      </c>
      <c r="I246" s="619" t="s">
        <v>1818</v>
      </c>
      <c r="J246" s="620" t="s">
        <v>2148</v>
      </c>
      <c r="K246" s="572">
        <v>691.548</v>
      </c>
      <c r="L246" s="572">
        <v>834.15099999999995</v>
      </c>
      <c r="M246" s="235">
        <f t="shared" si="19"/>
        <v>142.60299999999995</v>
      </c>
      <c r="N246" s="304">
        <v>0</v>
      </c>
      <c r="O246" s="713" t="s">
        <v>2399</v>
      </c>
      <c r="P246" s="279" t="s">
        <v>2770</v>
      </c>
      <c r="Q246" s="624" t="s">
        <v>2771</v>
      </c>
      <c r="R246" s="619" t="s">
        <v>194</v>
      </c>
      <c r="S246" s="688" t="s">
        <v>18</v>
      </c>
      <c r="T246" s="875" t="s">
        <v>1306</v>
      </c>
      <c r="U246" s="625" t="s">
        <v>1618</v>
      </c>
      <c r="V246" s="626"/>
      <c r="W246" s="627" t="s">
        <v>159</v>
      </c>
      <c r="X246" s="628">
        <v>205</v>
      </c>
      <c r="Y246" s="627" t="s">
        <v>159</v>
      </c>
      <c r="Z246" s="629"/>
      <c r="AA246" s="625"/>
      <c r="AB246" s="626"/>
      <c r="AC246" s="627" t="s">
        <v>159</v>
      </c>
      <c r="AD246" s="628"/>
      <c r="AE246" s="627" t="s">
        <v>159</v>
      </c>
      <c r="AF246" s="629"/>
      <c r="AG246" s="625"/>
      <c r="AH246" s="626"/>
      <c r="AI246" s="627" t="s">
        <v>159</v>
      </c>
      <c r="AJ246" s="628"/>
      <c r="AK246" s="627" t="s">
        <v>159</v>
      </c>
      <c r="AL246" s="629"/>
      <c r="AM246" s="630"/>
      <c r="AN246" s="631" t="s">
        <v>1630</v>
      </c>
      <c r="AO246" s="632"/>
      <c r="AP246" s="632"/>
      <c r="AQ246" s="634"/>
    </row>
    <row r="247" spans="1:43" ht="128.25" customHeight="1">
      <c r="A247" s="615">
        <v>211</v>
      </c>
      <c r="B247" s="616" t="s">
        <v>1314</v>
      </c>
      <c r="C247" s="687" t="s">
        <v>1303</v>
      </c>
      <c r="D247" s="687" t="s">
        <v>1031</v>
      </c>
      <c r="E247" s="572">
        <v>1327.0070000000001</v>
      </c>
      <c r="F247" s="658">
        <v>1520.4570000000001</v>
      </c>
      <c r="G247" s="572">
        <v>1502.7103380000001</v>
      </c>
      <c r="H247" s="222" t="s">
        <v>2523</v>
      </c>
      <c r="I247" s="619" t="s">
        <v>1818</v>
      </c>
      <c r="J247" s="620" t="s">
        <v>2149</v>
      </c>
      <c r="K247" s="572">
        <v>1319.1569999999999</v>
      </c>
      <c r="L247" s="572">
        <v>938.70100000000002</v>
      </c>
      <c r="M247" s="235">
        <f t="shared" si="19"/>
        <v>-380.4559999999999</v>
      </c>
      <c r="N247" s="304">
        <v>0</v>
      </c>
      <c r="O247" s="713" t="s">
        <v>2399</v>
      </c>
      <c r="P247" s="279" t="s">
        <v>2772</v>
      </c>
      <c r="Q247" s="624" t="s">
        <v>2773</v>
      </c>
      <c r="R247" s="619" t="s">
        <v>194</v>
      </c>
      <c r="S247" s="688" t="s">
        <v>18</v>
      </c>
      <c r="T247" s="875" t="s">
        <v>1306</v>
      </c>
      <c r="U247" s="625" t="s">
        <v>1618</v>
      </c>
      <c r="V247" s="626"/>
      <c r="W247" s="627" t="s">
        <v>159</v>
      </c>
      <c r="X247" s="628">
        <v>206</v>
      </c>
      <c r="Y247" s="627" t="s">
        <v>159</v>
      </c>
      <c r="Z247" s="629"/>
      <c r="AA247" s="625"/>
      <c r="AB247" s="626"/>
      <c r="AC247" s="627" t="s">
        <v>159</v>
      </c>
      <c r="AD247" s="628"/>
      <c r="AE247" s="627" t="s">
        <v>159</v>
      </c>
      <c r="AF247" s="629"/>
      <c r="AG247" s="625"/>
      <c r="AH247" s="626"/>
      <c r="AI247" s="627" t="s">
        <v>159</v>
      </c>
      <c r="AJ247" s="628"/>
      <c r="AK247" s="627" t="s">
        <v>159</v>
      </c>
      <c r="AL247" s="629"/>
      <c r="AM247" s="630"/>
      <c r="AN247" s="631" t="s">
        <v>1435</v>
      </c>
      <c r="AO247" s="632"/>
      <c r="AP247" s="632"/>
      <c r="AQ247" s="634"/>
    </row>
    <row r="248" spans="1:43" ht="135.75" customHeight="1">
      <c r="A248" s="615">
        <v>212</v>
      </c>
      <c r="B248" s="616" t="s">
        <v>1316</v>
      </c>
      <c r="C248" s="635" t="s">
        <v>277</v>
      </c>
      <c r="D248" s="687" t="s">
        <v>1031</v>
      </c>
      <c r="E248" s="572">
        <v>4382.8710000000001</v>
      </c>
      <c r="F248" s="658">
        <v>3311.21767</v>
      </c>
      <c r="G248" s="572">
        <v>3210.6654480000002</v>
      </c>
      <c r="H248" s="222" t="s">
        <v>2523</v>
      </c>
      <c r="I248" s="619" t="s">
        <v>1818</v>
      </c>
      <c r="J248" s="620" t="s">
        <v>2150</v>
      </c>
      <c r="K248" s="572">
        <v>7398.3010000000004</v>
      </c>
      <c r="L248" s="572">
        <v>5794.1620000000003</v>
      </c>
      <c r="M248" s="235">
        <f t="shared" si="19"/>
        <v>-1604.1390000000001</v>
      </c>
      <c r="N248" s="304">
        <v>0</v>
      </c>
      <c r="O248" s="713" t="s">
        <v>1816</v>
      </c>
      <c r="P248" s="279" t="s">
        <v>2764</v>
      </c>
      <c r="Q248" s="624" t="s">
        <v>2774</v>
      </c>
      <c r="R248" s="619" t="s">
        <v>194</v>
      </c>
      <c r="S248" s="688" t="s">
        <v>18</v>
      </c>
      <c r="T248" s="875" t="s">
        <v>1317</v>
      </c>
      <c r="U248" s="625" t="s">
        <v>1618</v>
      </c>
      <c r="V248" s="626"/>
      <c r="W248" s="627" t="s">
        <v>159</v>
      </c>
      <c r="X248" s="628">
        <v>207</v>
      </c>
      <c r="Y248" s="627" t="s">
        <v>159</v>
      </c>
      <c r="Z248" s="629"/>
      <c r="AA248" s="625"/>
      <c r="AB248" s="626"/>
      <c r="AC248" s="627" t="s">
        <v>159</v>
      </c>
      <c r="AD248" s="628"/>
      <c r="AE248" s="627" t="s">
        <v>159</v>
      </c>
      <c r="AF248" s="629"/>
      <c r="AG248" s="625"/>
      <c r="AH248" s="626"/>
      <c r="AI248" s="627" t="s">
        <v>159</v>
      </c>
      <c r="AJ248" s="628"/>
      <c r="AK248" s="627" t="s">
        <v>159</v>
      </c>
      <c r="AL248" s="629"/>
      <c r="AM248" s="630"/>
      <c r="AN248" s="631" t="s">
        <v>1435</v>
      </c>
      <c r="AO248" s="632"/>
      <c r="AP248" s="632"/>
      <c r="AQ248" s="634"/>
    </row>
    <row r="249" spans="1:43" s="657" customFormat="1" ht="25.5" customHeight="1">
      <c r="A249" s="638"/>
      <c r="B249" s="640" t="s">
        <v>1318</v>
      </c>
      <c r="C249" s="668"/>
      <c r="D249" s="668"/>
      <c r="E249" s="643"/>
      <c r="F249" s="642"/>
      <c r="G249" s="643"/>
      <c r="H249" s="422"/>
      <c r="I249" s="644"/>
      <c r="J249" s="645"/>
      <c r="K249" s="643"/>
      <c r="L249" s="34"/>
      <c r="M249" s="41">
        <f t="shared" si="19"/>
        <v>0</v>
      </c>
      <c r="N249" s="646"/>
      <c r="O249" s="644"/>
      <c r="P249" s="44"/>
      <c r="Q249" s="647"/>
      <c r="R249" s="648"/>
      <c r="S249" s="644"/>
      <c r="T249" s="873"/>
      <c r="U249" s="649"/>
      <c r="V249" s="650"/>
      <c r="W249" s="651"/>
      <c r="X249" s="652"/>
      <c r="Y249" s="651"/>
      <c r="Z249" s="653"/>
      <c r="AA249" s="649"/>
      <c r="AB249" s="650"/>
      <c r="AC249" s="651"/>
      <c r="AD249" s="652"/>
      <c r="AE249" s="651"/>
      <c r="AF249" s="653"/>
      <c r="AG249" s="649"/>
      <c r="AH249" s="650"/>
      <c r="AI249" s="651"/>
      <c r="AJ249" s="652"/>
      <c r="AK249" s="651"/>
      <c r="AL249" s="653"/>
      <c r="AM249" s="654"/>
      <c r="AN249" s="648"/>
      <c r="AO249" s="655"/>
      <c r="AP249" s="655"/>
      <c r="AQ249" s="656"/>
    </row>
    <row r="250" spans="1:43" ht="90.75" customHeight="1">
      <c r="A250" s="615">
        <v>213</v>
      </c>
      <c r="B250" s="714" t="s">
        <v>1319</v>
      </c>
      <c r="C250" s="617" t="s">
        <v>1320</v>
      </c>
      <c r="D250" s="617" t="s">
        <v>1031</v>
      </c>
      <c r="E250" s="618">
        <v>13.191000000000001</v>
      </c>
      <c r="F250" s="664">
        <v>13.191000000000001</v>
      </c>
      <c r="G250" s="618">
        <v>12.897</v>
      </c>
      <c r="H250" s="222" t="s">
        <v>2523</v>
      </c>
      <c r="I250" s="619" t="s">
        <v>1818</v>
      </c>
      <c r="J250" s="620" t="s">
        <v>1885</v>
      </c>
      <c r="K250" s="572">
        <v>11.281000000000001</v>
      </c>
      <c r="L250" s="572">
        <v>126.131</v>
      </c>
      <c r="M250" s="235">
        <f t="shared" si="19"/>
        <v>114.85</v>
      </c>
      <c r="N250" s="304">
        <v>0</v>
      </c>
      <c r="O250" s="619" t="s">
        <v>2399</v>
      </c>
      <c r="P250" s="312" t="s">
        <v>2914</v>
      </c>
      <c r="Q250" s="624"/>
      <c r="R250" s="619" t="s">
        <v>994</v>
      </c>
      <c r="S250" s="619" t="s">
        <v>18</v>
      </c>
      <c r="T250" s="305" t="s">
        <v>588</v>
      </c>
      <c r="U250" s="625" t="s">
        <v>1618</v>
      </c>
      <c r="V250" s="626"/>
      <c r="W250" s="627" t="s">
        <v>159</v>
      </c>
      <c r="X250" s="628">
        <v>208</v>
      </c>
      <c r="Y250" s="627" t="s">
        <v>159</v>
      </c>
      <c r="Z250" s="629"/>
      <c r="AA250" s="625"/>
      <c r="AB250" s="626"/>
      <c r="AC250" s="627" t="s">
        <v>159</v>
      </c>
      <c r="AD250" s="628"/>
      <c r="AE250" s="627" t="s">
        <v>159</v>
      </c>
      <c r="AF250" s="629"/>
      <c r="AG250" s="625"/>
      <c r="AH250" s="626"/>
      <c r="AI250" s="627" t="s">
        <v>159</v>
      </c>
      <c r="AJ250" s="628"/>
      <c r="AK250" s="627" t="s">
        <v>159</v>
      </c>
      <c r="AL250" s="629"/>
      <c r="AM250" s="630"/>
      <c r="AN250" s="631" t="s">
        <v>934</v>
      </c>
      <c r="AO250" s="632" t="s">
        <v>147</v>
      </c>
      <c r="AP250" s="632"/>
      <c r="AQ250" s="634"/>
    </row>
    <row r="251" spans="1:43" ht="106.5" customHeight="1">
      <c r="A251" s="615">
        <v>214</v>
      </c>
      <c r="B251" s="622" t="s">
        <v>1654</v>
      </c>
      <c r="C251" s="617" t="s">
        <v>1033</v>
      </c>
      <c r="D251" s="617" t="s">
        <v>1031</v>
      </c>
      <c r="E251" s="618">
        <v>17.045000000000002</v>
      </c>
      <c r="F251" s="664">
        <v>17.045000000000002</v>
      </c>
      <c r="G251" s="618">
        <v>16.907</v>
      </c>
      <c r="H251" s="222" t="s">
        <v>2523</v>
      </c>
      <c r="I251" s="619" t="s">
        <v>1818</v>
      </c>
      <c r="J251" s="620" t="s">
        <v>1886</v>
      </c>
      <c r="K251" s="572">
        <v>16.513000000000002</v>
      </c>
      <c r="L251" s="572">
        <v>16.181999999999999</v>
      </c>
      <c r="M251" s="235">
        <f t="shared" si="19"/>
        <v>-0.33100000000000307</v>
      </c>
      <c r="N251" s="304">
        <v>0</v>
      </c>
      <c r="O251" s="619" t="s">
        <v>2399</v>
      </c>
      <c r="P251" s="312" t="s">
        <v>2915</v>
      </c>
      <c r="Q251" s="635" t="s">
        <v>1606</v>
      </c>
      <c r="R251" s="619" t="s">
        <v>763</v>
      </c>
      <c r="S251" s="619" t="s">
        <v>18</v>
      </c>
      <c r="T251" s="305" t="s">
        <v>1328</v>
      </c>
      <c r="U251" s="625" t="s">
        <v>1618</v>
      </c>
      <c r="V251" s="626"/>
      <c r="W251" s="627" t="s">
        <v>159</v>
      </c>
      <c r="X251" s="628">
        <v>209</v>
      </c>
      <c r="Y251" s="627" t="s">
        <v>159</v>
      </c>
      <c r="Z251" s="629"/>
      <c r="AA251" s="625"/>
      <c r="AB251" s="626"/>
      <c r="AC251" s="627" t="s">
        <v>159</v>
      </c>
      <c r="AD251" s="628"/>
      <c r="AE251" s="627" t="s">
        <v>159</v>
      </c>
      <c r="AF251" s="629"/>
      <c r="AG251" s="625"/>
      <c r="AH251" s="626"/>
      <c r="AI251" s="627" t="s">
        <v>159</v>
      </c>
      <c r="AJ251" s="628"/>
      <c r="AK251" s="627" t="s">
        <v>159</v>
      </c>
      <c r="AL251" s="629"/>
      <c r="AM251" s="630"/>
      <c r="AN251" s="631" t="s">
        <v>1435</v>
      </c>
      <c r="AO251" s="632" t="s">
        <v>147</v>
      </c>
      <c r="AP251" s="632"/>
      <c r="AQ251" s="634"/>
    </row>
    <row r="252" spans="1:43" ht="192.75" customHeight="1">
      <c r="A252" s="615">
        <v>215</v>
      </c>
      <c r="B252" s="622" t="s">
        <v>1276</v>
      </c>
      <c r="C252" s="617" t="s">
        <v>1237</v>
      </c>
      <c r="D252" s="617" t="s">
        <v>1031</v>
      </c>
      <c r="E252" s="618">
        <v>19.337</v>
      </c>
      <c r="F252" s="618">
        <v>19.337</v>
      </c>
      <c r="G252" s="660">
        <v>16.489000000000001</v>
      </c>
      <c r="H252" s="836" t="s">
        <v>1967</v>
      </c>
      <c r="I252" s="619" t="s">
        <v>1818</v>
      </c>
      <c r="J252" s="620" t="s">
        <v>1968</v>
      </c>
      <c r="K252" s="572">
        <v>18.555</v>
      </c>
      <c r="L252" s="572">
        <v>18.677</v>
      </c>
      <c r="M252" s="235">
        <f t="shared" si="19"/>
        <v>0.12199999999999989</v>
      </c>
      <c r="N252" s="304">
        <v>0</v>
      </c>
      <c r="O252" s="619" t="s">
        <v>2399</v>
      </c>
      <c r="P252" s="312" t="s">
        <v>2732</v>
      </c>
      <c r="Q252" s="624"/>
      <c r="R252" s="619" t="s">
        <v>1092</v>
      </c>
      <c r="S252" s="619" t="s">
        <v>18</v>
      </c>
      <c r="T252" s="305" t="s">
        <v>1321</v>
      </c>
      <c r="U252" s="625" t="s">
        <v>1618</v>
      </c>
      <c r="V252" s="626"/>
      <c r="W252" s="627" t="s">
        <v>159</v>
      </c>
      <c r="X252" s="628">
        <v>210</v>
      </c>
      <c r="Y252" s="627" t="s">
        <v>159</v>
      </c>
      <c r="Z252" s="629"/>
      <c r="AA252" s="625"/>
      <c r="AB252" s="626"/>
      <c r="AC252" s="627" t="s">
        <v>159</v>
      </c>
      <c r="AD252" s="628"/>
      <c r="AE252" s="627" t="s">
        <v>159</v>
      </c>
      <c r="AF252" s="629"/>
      <c r="AG252" s="625"/>
      <c r="AH252" s="626"/>
      <c r="AI252" s="627" t="s">
        <v>159</v>
      </c>
      <c r="AJ252" s="628"/>
      <c r="AK252" s="627" t="s">
        <v>159</v>
      </c>
      <c r="AL252" s="629"/>
      <c r="AM252" s="630"/>
      <c r="AN252" s="631" t="s">
        <v>1632</v>
      </c>
      <c r="AO252" s="632" t="s">
        <v>147</v>
      </c>
      <c r="AP252" s="632"/>
      <c r="AQ252" s="634"/>
    </row>
    <row r="253" spans="1:43" ht="70.5" customHeight="1">
      <c r="A253" s="615">
        <v>216</v>
      </c>
      <c r="B253" s="622" t="s">
        <v>1323</v>
      </c>
      <c r="C253" s="617" t="s">
        <v>209</v>
      </c>
      <c r="D253" s="617" t="s">
        <v>1031</v>
      </c>
      <c r="E253" s="618">
        <v>33.036999999999999</v>
      </c>
      <c r="F253" s="618">
        <v>33.036999999999999</v>
      </c>
      <c r="G253" s="660">
        <v>31.427</v>
      </c>
      <c r="H253" s="222" t="s">
        <v>2523</v>
      </c>
      <c r="I253" s="619" t="s">
        <v>1818</v>
      </c>
      <c r="J253" s="620" t="s">
        <v>1969</v>
      </c>
      <c r="K253" s="572">
        <v>30.86</v>
      </c>
      <c r="L253" s="572">
        <v>30.904</v>
      </c>
      <c r="M253" s="235">
        <f t="shared" si="19"/>
        <v>4.4000000000000483E-2</v>
      </c>
      <c r="N253" s="304">
        <v>0</v>
      </c>
      <c r="O253" s="621" t="s">
        <v>2399</v>
      </c>
      <c r="P253" s="326" t="s">
        <v>2735</v>
      </c>
      <c r="Q253" s="624"/>
      <c r="R253" s="619" t="s">
        <v>1092</v>
      </c>
      <c r="S253" s="619" t="s">
        <v>18</v>
      </c>
      <c r="T253" s="305" t="s">
        <v>1324</v>
      </c>
      <c r="U253" s="625" t="s">
        <v>1618</v>
      </c>
      <c r="V253" s="626"/>
      <c r="W253" s="627" t="s">
        <v>159</v>
      </c>
      <c r="X253" s="628">
        <v>211</v>
      </c>
      <c r="Y253" s="627" t="s">
        <v>159</v>
      </c>
      <c r="Z253" s="629"/>
      <c r="AA253" s="625"/>
      <c r="AB253" s="626"/>
      <c r="AC253" s="627" t="s">
        <v>159</v>
      </c>
      <c r="AD253" s="628"/>
      <c r="AE253" s="627" t="s">
        <v>159</v>
      </c>
      <c r="AF253" s="629"/>
      <c r="AG253" s="625"/>
      <c r="AH253" s="626"/>
      <c r="AI253" s="627" t="s">
        <v>159</v>
      </c>
      <c r="AJ253" s="628"/>
      <c r="AK253" s="627" t="s">
        <v>159</v>
      </c>
      <c r="AL253" s="629"/>
      <c r="AM253" s="630"/>
      <c r="AN253" s="631" t="s">
        <v>1435</v>
      </c>
      <c r="AO253" s="632" t="s">
        <v>147</v>
      </c>
      <c r="AP253" s="632"/>
      <c r="AQ253" s="634"/>
    </row>
    <row r="254" spans="1:43" ht="115.5" customHeight="1">
      <c r="A254" s="615">
        <v>217</v>
      </c>
      <c r="B254" s="622" t="s">
        <v>1046</v>
      </c>
      <c r="C254" s="617" t="s">
        <v>1326</v>
      </c>
      <c r="D254" s="617" t="s">
        <v>1260</v>
      </c>
      <c r="E254" s="618">
        <v>18.645</v>
      </c>
      <c r="F254" s="618">
        <v>18.645</v>
      </c>
      <c r="G254" s="660">
        <v>18.079999999999998</v>
      </c>
      <c r="H254" s="222" t="s">
        <v>2523</v>
      </c>
      <c r="I254" s="619" t="s">
        <v>1834</v>
      </c>
      <c r="J254" s="620" t="s">
        <v>1970</v>
      </c>
      <c r="K254" s="572">
        <v>17.035</v>
      </c>
      <c r="L254" s="572">
        <v>41.787999999999997</v>
      </c>
      <c r="M254" s="235">
        <f t="shared" si="19"/>
        <v>24.752999999999997</v>
      </c>
      <c r="N254" s="304">
        <v>0</v>
      </c>
      <c r="O254" s="619" t="s">
        <v>2399</v>
      </c>
      <c r="P254" s="312" t="s">
        <v>2738</v>
      </c>
      <c r="Q254" s="624"/>
      <c r="R254" s="619" t="s">
        <v>955</v>
      </c>
      <c r="S254" s="619" t="s">
        <v>18</v>
      </c>
      <c r="T254" s="305" t="s">
        <v>1328</v>
      </c>
      <c r="U254" s="625" t="s">
        <v>1618</v>
      </c>
      <c r="V254" s="626"/>
      <c r="W254" s="627" t="s">
        <v>159</v>
      </c>
      <c r="X254" s="628">
        <v>212</v>
      </c>
      <c r="Y254" s="627" t="s">
        <v>159</v>
      </c>
      <c r="Z254" s="629"/>
      <c r="AA254" s="625"/>
      <c r="AB254" s="626"/>
      <c r="AC254" s="627" t="s">
        <v>159</v>
      </c>
      <c r="AD254" s="628"/>
      <c r="AE254" s="627" t="s">
        <v>159</v>
      </c>
      <c r="AF254" s="629"/>
      <c r="AG254" s="625"/>
      <c r="AH254" s="626"/>
      <c r="AI254" s="627" t="s">
        <v>159</v>
      </c>
      <c r="AJ254" s="628"/>
      <c r="AK254" s="627" t="s">
        <v>159</v>
      </c>
      <c r="AL254" s="629"/>
      <c r="AM254" s="630"/>
      <c r="AN254" s="631" t="s">
        <v>934</v>
      </c>
      <c r="AO254" s="632" t="s">
        <v>147</v>
      </c>
      <c r="AP254" s="632"/>
      <c r="AQ254" s="634"/>
    </row>
    <row r="255" spans="1:43" s="586" customFormat="1" ht="188.25" customHeight="1">
      <c r="A255" s="615">
        <v>218</v>
      </c>
      <c r="B255" s="622" t="s">
        <v>53</v>
      </c>
      <c r="C255" s="617" t="s">
        <v>1102</v>
      </c>
      <c r="D255" s="617" t="s">
        <v>1031</v>
      </c>
      <c r="E255" s="618">
        <v>712.08699999999999</v>
      </c>
      <c r="F255" s="664">
        <v>1048.0309999999999</v>
      </c>
      <c r="G255" s="618">
        <v>628.70799999999997</v>
      </c>
      <c r="H255" s="222" t="s">
        <v>2523</v>
      </c>
      <c r="I255" s="619" t="s">
        <v>1834</v>
      </c>
      <c r="J255" s="715" t="s">
        <v>1999</v>
      </c>
      <c r="K255" s="572">
        <v>600.05100000000004</v>
      </c>
      <c r="L255" s="618">
        <v>337.053</v>
      </c>
      <c r="M255" s="235">
        <f t="shared" si="19"/>
        <v>-262.99800000000005</v>
      </c>
      <c r="N255" s="304">
        <v>0</v>
      </c>
      <c r="O255" s="619" t="s">
        <v>2440</v>
      </c>
      <c r="P255" s="326" t="s">
        <v>2852</v>
      </c>
      <c r="Q255" s="624"/>
      <c r="R255" s="619" t="s">
        <v>5</v>
      </c>
      <c r="S255" s="619" t="s">
        <v>18</v>
      </c>
      <c r="T255" s="305" t="s">
        <v>680</v>
      </c>
      <c r="U255" s="625" t="s">
        <v>1618</v>
      </c>
      <c r="V255" s="626"/>
      <c r="W255" s="627" t="s">
        <v>159</v>
      </c>
      <c r="X255" s="628">
        <v>213</v>
      </c>
      <c r="Y255" s="627" t="s">
        <v>159</v>
      </c>
      <c r="Z255" s="665"/>
      <c r="AA255" s="625"/>
      <c r="AB255" s="626"/>
      <c r="AC255" s="627" t="s">
        <v>159</v>
      </c>
      <c r="AD255" s="666"/>
      <c r="AE255" s="627" t="s">
        <v>159</v>
      </c>
      <c r="AF255" s="665"/>
      <c r="AG255" s="625"/>
      <c r="AH255" s="626"/>
      <c r="AI255" s="627" t="s">
        <v>159</v>
      </c>
      <c r="AJ255" s="666"/>
      <c r="AK255" s="627" t="s">
        <v>159</v>
      </c>
      <c r="AL255" s="665"/>
      <c r="AM255" s="630"/>
      <c r="AN255" s="631" t="s">
        <v>934</v>
      </c>
      <c r="AO255" s="632"/>
      <c r="AP255" s="632" t="s">
        <v>147</v>
      </c>
      <c r="AQ255" s="634"/>
    </row>
    <row r="256" spans="1:43" s="586" customFormat="1" ht="178.5" customHeight="1">
      <c r="A256" s="615">
        <v>219</v>
      </c>
      <c r="B256" s="617" t="s">
        <v>1329</v>
      </c>
      <c r="C256" s="617" t="s">
        <v>1220</v>
      </c>
      <c r="D256" s="617" t="s">
        <v>1031</v>
      </c>
      <c r="E256" s="618">
        <v>242698.772</v>
      </c>
      <c r="F256" s="664">
        <v>303380.56</v>
      </c>
      <c r="G256" s="618">
        <v>204171.51500000001</v>
      </c>
      <c r="H256" s="222" t="s">
        <v>2523</v>
      </c>
      <c r="I256" s="619" t="s">
        <v>1818</v>
      </c>
      <c r="J256" s="715" t="s">
        <v>2000</v>
      </c>
      <c r="K256" s="572">
        <v>218336.60800000001</v>
      </c>
      <c r="L256" s="618">
        <v>182525.27799999999</v>
      </c>
      <c r="M256" s="235">
        <f t="shared" si="19"/>
        <v>-35811.330000000016</v>
      </c>
      <c r="N256" s="304">
        <v>0</v>
      </c>
      <c r="O256" s="619" t="s">
        <v>2399</v>
      </c>
      <c r="P256" s="312" t="s">
        <v>2853</v>
      </c>
      <c r="Q256" s="624"/>
      <c r="R256" s="470" t="s">
        <v>800</v>
      </c>
      <c r="S256" s="619" t="s">
        <v>18</v>
      </c>
      <c r="T256" s="305" t="s">
        <v>1331</v>
      </c>
      <c r="U256" s="625" t="s">
        <v>1618</v>
      </c>
      <c r="V256" s="626"/>
      <c r="W256" s="627" t="s">
        <v>159</v>
      </c>
      <c r="X256" s="628">
        <v>214</v>
      </c>
      <c r="Y256" s="627" t="s">
        <v>159</v>
      </c>
      <c r="Z256" s="665"/>
      <c r="AA256" s="625"/>
      <c r="AB256" s="626"/>
      <c r="AC256" s="627" t="s">
        <v>159</v>
      </c>
      <c r="AD256" s="666"/>
      <c r="AE256" s="627" t="s">
        <v>159</v>
      </c>
      <c r="AF256" s="665"/>
      <c r="AG256" s="625"/>
      <c r="AH256" s="626"/>
      <c r="AI256" s="627" t="s">
        <v>159</v>
      </c>
      <c r="AJ256" s="666"/>
      <c r="AK256" s="627" t="s">
        <v>159</v>
      </c>
      <c r="AL256" s="665"/>
      <c r="AM256" s="630"/>
      <c r="AN256" s="631" t="s">
        <v>1630</v>
      </c>
      <c r="AO256" s="632" t="s">
        <v>147</v>
      </c>
      <c r="AP256" s="632" t="s">
        <v>147</v>
      </c>
      <c r="AQ256" s="634"/>
    </row>
    <row r="257" spans="1:43" s="586" customFormat="1" ht="87" customHeight="1">
      <c r="A257" s="615">
        <v>220</v>
      </c>
      <c r="B257" s="622" t="s">
        <v>1332</v>
      </c>
      <c r="C257" s="617" t="s">
        <v>1333</v>
      </c>
      <c r="D257" s="617" t="s">
        <v>1031</v>
      </c>
      <c r="E257" s="618">
        <f>8.175+2.48</f>
        <v>10.655000000000001</v>
      </c>
      <c r="F257" s="664">
        <v>10.655000000000001</v>
      </c>
      <c r="G257" s="618">
        <v>10.597</v>
      </c>
      <c r="H257" s="222" t="s">
        <v>2523</v>
      </c>
      <c r="I257" s="619" t="s">
        <v>1818</v>
      </c>
      <c r="J257" s="715" t="s">
        <v>2001</v>
      </c>
      <c r="K257" s="572">
        <f>8.33+2.368</f>
        <v>10.698</v>
      </c>
      <c r="L257" s="618">
        <v>12.305</v>
      </c>
      <c r="M257" s="235">
        <f t="shared" si="19"/>
        <v>1.6069999999999993</v>
      </c>
      <c r="N257" s="304">
        <v>0</v>
      </c>
      <c r="O257" s="619" t="s">
        <v>2399</v>
      </c>
      <c r="P257" s="312" t="s">
        <v>2854</v>
      </c>
      <c r="Q257" s="624"/>
      <c r="R257" s="470" t="s">
        <v>800</v>
      </c>
      <c r="S257" s="619" t="s">
        <v>18</v>
      </c>
      <c r="T257" s="305" t="s">
        <v>1335</v>
      </c>
      <c r="U257" s="625" t="s">
        <v>1618</v>
      </c>
      <c r="V257" s="626"/>
      <c r="W257" s="627" t="s">
        <v>159</v>
      </c>
      <c r="X257" s="628">
        <v>215</v>
      </c>
      <c r="Y257" s="627" t="s">
        <v>159</v>
      </c>
      <c r="Z257" s="665"/>
      <c r="AA257" s="625"/>
      <c r="AB257" s="626"/>
      <c r="AC257" s="627" t="s">
        <v>159</v>
      </c>
      <c r="AD257" s="666"/>
      <c r="AE257" s="627" t="s">
        <v>159</v>
      </c>
      <c r="AF257" s="665"/>
      <c r="AG257" s="625"/>
      <c r="AH257" s="626"/>
      <c r="AI257" s="627" t="s">
        <v>159</v>
      </c>
      <c r="AJ257" s="666"/>
      <c r="AK257" s="627" t="s">
        <v>159</v>
      </c>
      <c r="AL257" s="665"/>
      <c r="AM257" s="630"/>
      <c r="AN257" s="631" t="s">
        <v>1622</v>
      </c>
      <c r="AO257" s="632" t="s">
        <v>147</v>
      </c>
      <c r="AP257" s="632"/>
      <c r="AQ257" s="634"/>
    </row>
    <row r="258" spans="1:43" s="586" customFormat="1" ht="70.5" customHeight="1">
      <c r="A258" s="615">
        <v>221</v>
      </c>
      <c r="B258" s="622" t="s">
        <v>1337</v>
      </c>
      <c r="C258" s="617" t="s">
        <v>1164</v>
      </c>
      <c r="D258" s="617" t="s">
        <v>1031</v>
      </c>
      <c r="E258" s="618">
        <v>45.518999999999998</v>
      </c>
      <c r="F258" s="664">
        <v>45.518999999999998</v>
      </c>
      <c r="G258" s="618">
        <v>45.417000000000002</v>
      </c>
      <c r="H258" s="222" t="s">
        <v>2523</v>
      </c>
      <c r="I258" s="619" t="s">
        <v>1818</v>
      </c>
      <c r="J258" s="715" t="s">
        <v>2002</v>
      </c>
      <c r="K258" s="572">
        <v>45.518999999999998</v>
      </c>
      <c r="L258" s="618">
        <v>48.042999999999999</v>
      </c>
      <c r="M258" s="235">
        <f t="shared" si="19"/>
        <v>2.5240000000000009</v>
      </c>
      <c r="N258" s="304">
        <v>0</v>
      </c>
      <c r="O258" s="619" t="s">
        <v>2399</v>
      </c>
      <c r="P258" s="326" t="s">
        <v>2855</v>
      </c>
      <c r="Q258" s="624"/>
      <c r="R258" s="470" t="s">
        <v>800</v>
      </c>
      <c r="S258" s="619" t="s">
        <v>18</v>
      </c>
      <c r="T258" s="305" t="s">
        <v>680</v>
      </c>
      <c r="U258" s="625" t="s">
        <v>1618</v>
      </c>
      <c r="V258" s="626"/>
      <c r="W258" s="627" t="s">
        <v>159</v>
      </c>
      <c r="X258" s="628">
        <v>216</v>
      </c>
      <c r="Y258" s="627" t="s">
        <v>159</v>
      </c>
      <c r="Z258" s="665"/>
      <c r="AA258" s="625"/>
      <c r="AB258" s="626"/>
      <c r="AC258" s="627" t="s">
        <v>159</v>
      </c>
      <c r="AD258" s="666"/>
      <c r="AE258" s="627" t="s">
        <v>159</v>
      </c>
      <c r="AF258" s="665"/>
      <c r="AG258" s="625"/>
      <c r="AH258" s="626"/>
      <c r="AI258" s="627" t="s">
        <v>159</v>
      </c>
      <c r="AJ258" s="666"/>
      <c r="AK258" s="627" t="s">
        <v>159</v>
      </c>
      <c r="AL258" s="665"/>
      <c r="AM258" s="630"/>
      <c r="AN258" s="631" t="s">
        <v>1630</v>
      </c>
      <c r="AO258" s="632"/>
      <c r="AP258" s="632"/>
      <c r="AQ258" s="634"/>
    </row>
    <row r="259" spans="1:43" s="586" customFormat="1" ht="114.75" customHeight="1">
      <c r="A259" s="615">
        <v>222</v>
      </c>
      <c r="B259" s="622" t="s">
        <v>727</v>
      </c>
      <c r="C259" s="617" t="s">
        <v>1164</v>
      </c>
      <c r="D259" s="617" t="s">
        <v>1031</v>
      </c>
      <c r="E259" s="618">
        <v>28.597000000000001</v>
      </c>
      <c r="F259" s="664">
        <v>28.597000000000001</v>
      </c>
      <c r="G259" s="618">
        <v>28.597000000000001</v>
      </c>
      <c r="H259" s="222" t="s">
        <v>2523</v>
      </c>
      <c r="I259" s="619" t="s">
        <v>1818</v>
      </c>
      <c r="J259" s="715" t="s">
        <v>2003</v>
      </c>
      <c r="K259" s="572">
        <v>28.597000000000001</v>
      </c>
      <c r="L259" s="618">
        <v>31.992000000000001</v>
      </c>
      <c r="M259" s="235">
        <f t="shared" si="19"/>
        <v>3.3949999999999996</v>
      </c>
      <c r="N259" s="304">
        <v>0</v>
      </c>
      <c r="O259" s="619" t="s">
        <v>2399</v>
      </c>
      <c r="P259" s="326" t="s">
        <v>2856</v>
      </c>
      <c r="Q259" s="624"/>
      <c r="R259" s="470" t="s">
        <v>800</v>
      </c>
      <c r="S259" s="621" t="s">
        <v>18</v>
      </c>
      <c r="T259" s="305" t="s">
        <v>680</v>
      </c>
      <c r="U259" s="678" t="s">
        <v>1618</v>
      </c>
      <c r="V259" s="679"/>
      <c r="W259" s="627" t="s">
        <v>159</v>
      </c>
      <c r="X259" s="628">
        <v>217</v>
      </c>
      <c r="Y259" s="627" t="s">
        <v>159</v>
      </c>
      <c r="Z259" s="665"/>
      <c r="AA259" s="625"/>
      <c r="AB259" s="626"/>
      <c r="AC259" s="627" t="s">
        <v>159</v>
      </c>
      <c r="AD259" s="666"/>
      <c r="AE259" s="627" t="s">
        <v>159</v>
      </c>
      <c r="AF259" s="665"/>
      <c r="AG259" s="625"/>
      <c r="AH259" s="626"/>
      <c r="AI259" s="627" t="s">
        <v>159</v>
      </c>
      <c r="AJ259" s="666"/>
      <c r="AK259" s="627" t="s">
        <v>159</v>
      </c>
      <c r="AL259" s="665"/>
      <c r="AM259" s="630"/>
      <c r="AN259" s="631" t="s">
        <v>934</v>
      </c>
      <c r="AO259" s="632"/>
      <c r="AP259" s="632"/>
      <c r="AQ259" s="634"/>
    </row>
    <row r="260" spans="1:43" s="356" customFormat="1" ht="70.5" customHeight="1">
      <c r="A260" s="273">
        <v>223</v>
      </c>
      <c r="B260" s="326" t="s">
        <v>1810</v>
      </c>
      <c r="C260" s="325" t="s">
        <v>1631</v>
      </c>
      <c r="D260" s="325" t="s">
        <v>1621</v>
      </c>
      <c r="E260" s="534">
        <v>13.284000000000001</v>
      </c>
      <c r="F260" s="535">
        <v>13.284000000000001</v>
      </c>
      <c r="G260" s="558" t="s">
        <v>1718</v>
      </c>
      <c r="H260" s="347" t="s">
        <v>1984</v>
      </c>
      <c r="I260" s="239" t="s">
        <v>1818</v>
      </c>
      <c r="J260" s="240" t="s">
        <v>1985</v>
      </c>
      <c r="K260" s="39">
        <v>0</v>
      </c>
      <c r="L260" s="39">
        <v>0</v>
      </c>
      <c r="M260" s="235">
        <f t="shared" si="19"/>
        <v>0</v>
      </c>
      <c r="N260" s="39">
        <v>0</v>
      </c>
      <c r="O260" s="404" t="s">
        <v>2396</v>
      </c>
      <c r="P260" s="326" t="s">
        <v>2857</v>
      </c>
      <c r="Q260" s="364" t="s">
        <v>72</v>
      </c>
      <c r="R260" s="365" t="s">
        <v>800</v>
      </c>
      <c r="S260" s="405" t="s">
        <v>18</v>
      </c>
      <c r="T260" s="364" t="s">
        <v>680</v>
      </c>
      <c r="U260" s="362"/>
      <c r="V260" s="363"/>
      <c r="W260" s="293"/>
      <c r="X260" s="319"/>
      <c r="Y260" s="293"/>
      <c r="Z260" s="339"/>
      <c r="AA260" s="307"/>
      <c r="AB260" s="301"/>
      <c r="AC260" s="293"/>
      <c r="AD260" s="338"/>
      <c r="AE260" s="293"/>
      <c r="AF260" s="339"/>
      <c r="AG260" s="307"/>
      <c r="AH260" s="301"/>
      <c r="AI260" s="293"/>
      <c r="AJ260" s="338"/>
      <c r="AK260" s="293"/>
      <c r="AL260" s="339"/>
      <c r="AM260" s="277"/>
      <c r="AN260" s="227" t="s">
        <v>1623</v>
      </c>
      <c r="AO260" s="389" t="s">
        <v>147</v>
      </c>
      <c r="AP260" s="389"/>
      <c r="AQ260" s="278"/>
    </row>
    <row r="261" spans="1:43" s="356" customFormat="1" ht="70.5" customHeight="1">
      <c r="A261" s="273">
        <v>224</v>
      </c>
      <c r="B261" s="312" t="s">
        <v>1719</v>
      </c>
      <c r="C261" s="325" t="s">
        <v>1333</v>
      </c>
      <c r="D261" s="325" t="s">
        <v>203</v>
      </c>
      <c r="E261" s="563">
        <v>0</v>
      </c>
      <c r="F261" s="535">
        <v>269.928</v>
      </c>
      <c r="G261" s="558">
        <v>269.928</v>
      </c>
      <c r="H261" s="222" t="s">
        <v>2523</v>
      </c>
      <c r="I261" s="239" t="s">
        <v>1828</v>
      </c>
      <c r="J261" s="240" t="s">
        <v>2004</v>
      </c>
      <c r="K261" s="39">
        <v>0</v>
      </c>
      <c r="L261" s="39">
        <v>0</v>
      </c>
      <c r="M261" s="235">
        <f t="shared" si="19"/>
        <v>0</v>
      </c>
      <c r="N261" s="39">
        <v>0</v>
      </c>
      <c r="O261" s="404" t="s">
        <v>2396</v>
      </c>
      <c r="P261" s="312" t="s">
        <v>2858</v>
      </c>
      <c r="Q261" s="364"/>
      <c r="R261" s="365" t="s">
        <v>800</v>
      </c>
      <c r="S261" s="405" t="s">
        <v>18</v>
      </c>
      <c r="T261" s="364" t="s">
        <v>680</v>
      </c>
      <c r="U261" s="362" t="s">
        <v>1618</v>
      </c>
      <c r="V261" s="363"/>
      <c r="W261" s="293" t="s">
        <v>159</v>
      </c>
      <c r="X261" s="319">
        <v>218</v>
      </c>
      <c r="Y261" s="293" t="s">
        <v>159</v>
      </c>
      <c r="Z261" s="339"/>
      <c r="AA261" s="307"/>
      <c r="AB261" s="301"/>
      <c r="AC261" s="293"/>
      <c r="AD261" s="338"/>
      <c r="AE261" s="293"/>
      <c r="AF261" s="339"/>
      <c r="AG261" s="307"/>
      <c r="AH261" s="301"/>
      <c r="AI261" s="293"/>
      <c r="AJ261" s="338"/>
      <c r="AK261" s="293"/>
      <c r="AL261" s="339"/>
      <c r="AM261" s="277"/>
      <c r="AN261" s="227" t="s">
        <v>1435</v>
      </c>
      <c r="AO261" s="389" t="s">
        <v>147</v>
      </c>
      <c r="AP261" s="389"/>
      <c r="AQ261" s="278"/>
    </row>
    <row r="262" spans="1:43" s="356" customFormat="1" ht="164.25" customHeight="1">
      <c r="A262" s="273">
        <v>225</v>
      </c>
      <c r="B262" s="326" t="s">
        <v>1338</v>
      </c>
      <c r="C262" s="325" t="s">
        <v>1100</v>
      </c>
      <c r="D262" s="325" t="s">
        <v>1621</v>
      </c>
      <c r="E262" s="534">
        <v>24.315999999999999</v>
      </c>
      <c r="F262" s="535">
        <v>24.315999999999999</v>
      </c>
      <c r="G262" s="534">
        <v>24.315999999999999</v>
      </c>
      <c r="H262" s="222" t="s">
        <v>1986</v>
      </c>
      <c r="I262" s="239" t="s">
        <v>1828</v>
      </c>
      <c r="J262" s="334" t="s">
        <v>1987</v>
      </c>
      <c r="K262" s="12">
        <v>28.231999999999999</v>
      </c>
      <c r="L262" s="39">
        <v>0</v>
      </c>
      <c r="M262" s="235">
        <f t="shared" si="19"/>
        <v>-28.231999999999999</v>
      </c>
      <c r="N262" s="39">
        <v>0</v>
      </c>
      <c r="O262" s="404" t="s">
        <v>2396</v>
      </c>
      <c r="P262" s="326" t="s">
        <v>2841</v>
      </c>
      <c r="Q262" s="305"/>
      <c r="R262" s="405" t="s">
        <v>410</v>
      </c>
      <c r="S262" s="405" t="s">
        <v>18</v>
      </c>
      <c r="T262" s="305" t="s">
        <v>680</v>
      </c>
      <c r="U262" s="362" t="s">
        <v>1618</v>
      </c>
      <c r="V262" s="363"/>
      <c r="W262" s="293" t="s">
        <v>159</v>
      </c>
      <c r="X262" s="319">
        <v>219</v>
      </c>
      <c r="Y262" s="293" t="s">
        <v>159</v>
      </c>
      <c r="Z262" s="339"/>
      <c r="AA262" s="307"/>
      <c r="AB262" s="301"/>
      <c r="AC262" s="293" t="s">
        <v>159</v>
      </c>
      <c r="AD262" s="338"/>
      <c r="AE262" s="293" t="s">
        <v>159</v>
      </c>
      <c r="AF262" s="339"/>
      <c r="AG262" s="307"/>
      <c r="AH262" s="301"/>
      <c r="AI262" s="293" t="s">
        <v>159</v>
      </c>
      <c r="AJ262" s="338"/>
      <c r="AK262" s="293" t="s">
        <v>159</v>
      </c>
      <c r="AL262" s="339"/>
      <c r="AM262" s="277"/>
      <c r="AN262" s="227" t="s">
        <v>1623</v>
      </c>
      <c r="AO262" s="389" t="s">
        <v>147</v>
      </c>
      <c r="AP262" s="389"/>
      <c r="AQ262" s="278"/>
    </row>
    <row r="263" spans="1:43" s="586" customFormat="1" ht="122.25" customHeight="1">
      <c r="A263" s="615">
        <v>226</v>
      </c>
      <c r="B263" s="622" t="s">
        <v>1339</v>
      </c>
      <c r="C263" s="617" t="s">
        <v>1001</v>
      </c>
      <c r="D263" s="617" t="s">
        <v>573</v>
      </c>
      <c r="E263" s="618">
        <v>663.15899999999999</v>
      </c>
      <c r="F263" s="664">
        <v>713.15899999999999</v>
      </c>
      <c r="G263" s="618">
        <v>483.91199999999998</v>
      </c>
      <c r="H263" s="222" t="s">
        <v>2523</v>
      </c>
      <c r="I263" s="619" t="s">
        <v>1818</v>
      </c>
      <c r="J263" s="715" t="s">
        <v>2005</v>
      </c>
      <c r="K263" s="572">
        <v>562.06899999999996</v>
      </c>
      <c r="L263" s="618">
        <v>547.178</v>
      </c>
      <c r="M263" s="235">
        <f t="shared" si="19"/>
        <v>-14.890999999999963</v>
      </c>
      <c r="N263" s="304">
        <v>0</v>
      </c>
      <c r="O263" s="619" t="s">
        <v>2399</v>
      </c>
      <c r="P263" s="326" t="s">
        <v>2842</v>
      </c>
      <c r="Q263" s="624"/>
      <c r="R263" s="619" t="s">
        <v>410</v>
      </c>
      <c r="S263" s="619" t="s">
        <v>18</v>
      </c>
      <c r="T263" s="305" t="s">
        <v>680</v>
      </c>
      <c r="U263" s="625" t="s">
        <v>1618</v>
      </c>
      <c r="V263" s="626"/>
      <c r="W263" s="627" t="s">
        <v>159</v>
      </c>
      <c r="X263" s="628">
        <v>220</v>
      </c>
      <c r="Y263" s="627" t="s">
        <v>159</v>
      </c>
      <c r="Z263" s="665"/>
      <c r="AA263" s="625"/>
      <c r="AB263" s="626"/>
      <c r="AC263" s="627" t="s">
        <v>159</v>
      </c>
      <c r="AD263" s="666"/>
      <c r="AE263" s="627" t="s">
        <v>159</v>
      </c>
      <c r="AF263" s="665"/>
      <c r="AG263" s="625"/>
      <c r="AH263" s="626"/>
      <c r="AI263" s="627" t="s">
        <v>159</v>
      </c>
      <c r="AJ263" s="666"/>
      <c r="AK263" s="627" t="s">
        <v>159</v>
      </c>
      <c r="AL263" s="665"/>
      <c r="AM263" s="630"/>
      <c r="AN263" s="631" t="s">
        <v>934</v>
      </c>
      <c r="AO263" s="632"/>
      <c r="AP263" s="632" t="s">
        <v>147</v>
      </c>
      <c r="AQ263" s="634"/>
    </row>
    <row r="264" spans="1:43" s="586" customFormat="1" ht="125.25" customHeight="1">
      <c r="A264" s="615">
        <v>227</v>
      </c>
      <c r="B264" s="622" t="s">
        <v>1341</v>
      </c>
      <c r="C264" s="617" t="s">
        <v>1631</v>
      </c>
      <c r="D264" s="617" t="s">
        <v>1553</v>
      </c>
      <c r="E264" s="618">
        <v>758.57600000000002</v>
      </c>
      <c r="F264" s="664">
        <v>819.17600000000004</v>
      </c>
      <c r="G264" s="618">
        <v>382.67399999999998</v>
      </c>
      <c r="H264" s="222" t="s">
        <v>1988</v>
      </c>
      <c r="I264" s="619" t="s">
        <v>1818</v>
      </c>
      <c r="J264" s="715" t="s">
        <v>1989</v>
      </c>
      <c r="K264" s="572">
        <v>670.01700000000005</v>
      </c>
      <c r="L264" s="572">
        <v>493.92200000000003</v>
      </c>
      <c r="M264" s="235">
        <f t="shared" si="19"/>
        <v>-176.09500000000003</v>
      </c>
      <c r="N264" s="304">
        <v>0</v>
      </c>
      <c r="O264" s="619" t="s">
        <v>2440</v>
      </c>
      <c r="P264" s="326" t="s">
        <v>2843</v>
      </c>
      <c r="Q264" s="624"/>
      <c r="R264" s="659" t="s">
        <v>800</v>
      </c>
      <c r="S264" s="659" t="s">
        <v>18</v>
      </c>
      <c r="T264" s="305" t="s">
        <v>680</v>
      </c>
      <c r="U264" s="625" t="s">
        <v>1618</v>
      </c>
      <c r="V264" s="626" t="s">
        <v>463</v>
      </c>
      <c r="W264" s="627" t="s">
        <v>159</v>
      </c>
      <c r="X264" s="628">
        <v>16</v>
      </c>
      <c r="Y264" s="627" t="s">
        <v>159</v>
      </c>
      <c r="Z264" s="629"/>
      <c r="AA264" s="625"/>
      <c r="AB264" s="626"/>
      <c r="AC264" s="627" t="s">
        <v>159</v>
      </c>
      <c r="AD264" s="666"/>
      <c r="AE264" s="627" t="s">
        <v>159</v>
      </c>
      <c r="AF264" s="665"/>
      <c r="AG264" s="625"/>
      <c r="AH264" s="626"/>
      <c r="AI264" s="627" t="s">
        <v>159</v>
      </c>
      <c r="AJ264" s="666"/>
      <c r="AK264" s="627" t="s">
        <v>159</v>
      </c>
      <c r="AL264" s="665"/>
      <c r="AM264" s="630"/>
      <c r="AN264" s="631" t="s">
        <v>1372</v>
      </c>
      <c r="AO264" s="632" t="s">
        <v>147</v>
      </c>
      <c r="AP264" s="632"/>
      <c r="AQ264" s="634"/>
    </row>
    <row r="265" spans="1:43" s="586" customFormat="1" ht="285" customHeight="1">
      <c r="A265" s="615">
        <v>228</v>
      </c>
      <c r="B265" s="616" t="s">
        <v>3094</v>
      </c>
      <c r="C265" s="617" t="s">
        <v>1631</v>
      </c>
      <c r="D265" s="617" t="s">
        <v>1031</v>
      </c>
      <c r="E265" s="618">
        <v>395.27100000000002</v>
      </c>
      <c r="F265" s="664">
        <v>461.55200000000002</v>
      </c>
      <c r="G265" s="618">
        <v>370.303</v>
      </c>
      <c r="H265" s="222" t="s">
        <v>1990</v>
      </c>
      <c r="I265" s="619" t="s">
        <v>1818</v>
      </c>
      <c r="J265" s="715" t="s">
        <v>1991</v>
      </c>
      <c r="K265" s="572">
        <v>390.44</v>
      </c>
      <c r="L265" s="572">
        <v>2082.0749999999998</v>
      </c>
      <c r="M265" s="235">
        <f t="shared" si="19"/>
        <v>1691.6349999999998</v>
      </c>
      <c r="N265" s="304">
        <v>0</v>
      </c>
      <c r="O265" s="619" t="s">
        <v>2440</v>
      </c>
      <c r="P265" s="326" t="s">
        <v>2844</v>
      </c>
      <c r="Q265" s="624"/>
      <c r="R265" s="659" t="s">
        <v>800</v>
      </c>
      <c r="S265" s="659" t="s">
        <v>18</v>
      </c>
      <c r="T265" s="305" t="s">
        <v>680</v>
      </c>
      <c r="U265" s="625" t="s">
        <v>1618</v>
      </c>
      <c r="V265" s="626" t="s">
        <v>463</v>
      </c>
      <c r="W265" s="627" t="s">
        <v>159</v>
      </c>
      <c r="X265" s="628">
        <v>17</v>
      </c>
      <c r="Y265" s="627" t="s">
        <v>159</v>
      </c>
      <c r="Z265" s="629"/>
      <c r="AA265" s="625"/>
      <c r="AB265" s="626"/>
      <c r="AC265" s="627" t="s">
        <v>159</v>
      </c>
      <c r="AD265" s="666"/>
      <c r="AE265" s="627" t="s">
        <v>159</v>
      </c>
      <c r="AF265" s="665"/>
      <c r="AG265" s="625"/>
      <c r="AH265" s="626"/>
      <c r="AI265" s="627" t="s">
        <v>159</v>
      </c>
      <c r="AJ265" s="666"/>
      <c r="AK265" s="627" t="s">
        <v>159</v>
      </c>
      <c r="AL265" s="665"/>
      <c r="AM265" s="630"/>
      <c r="AN265" s="631" t="s">
        <v>1372</v>
      </c>
      <c r="AO265" s="632" t="s">
        <v>147</v>
      </c>
      <c r="AP265" s="632"/>
      <c r="AQ265" s="634"/>
    </row>
    <row r="266" spans="1:43" s="657" customFormat="1" ht="25.5" customHeight="1">
      <c r="A266" s="716"/>
      <c r="B266" s="717" t="s">
        <v>1342</v>
      </c>
      <c r="C266" s="718"/>
      <c r="D266" s="718"/>
      <c r="E266" s="643"/>
      <c r="F266" s="642"/>
      <c r="G266" s="643"/>
      <c r="H266" s="422"/>
      <c r="I266" s="644"/>
      <c r="J266" s="645"/>
      <c r="K266" s="643"/>
      <c r="L266" s="34"/>
      <c r="M266" s="41">
        <f t="shared" si="19"/>
        <v>0</v>
      </c>
      <c r="N266" s="646"/>
      <c r="O266" s="644"/>
      <c r="P266" s="44"/>
      <c r="Q266" s="647"/>
      <c r="R266" s="648"/>
      <c r="S266" s="644"/>
      <c r="T266" s="873"/>
      <c r="U266" s="649"/>
      <c r="V266" s="650"/>
      <c r="W266" s="651"/>
      <c r="X266" s="652"/>
      <c r="Y266" s="651"/>
      <c r="Z266" s="653"/>
      <c r="AA266" s="649"/>
      <c r="AB266" s="650"/>
      <c r="AC266" s="651"/>
      <c r="AD266" s="652"/>
      <c r="AE266" s="651"/>
      <c r="AF266" s="653"/>
      <c r="AG266" s="649"/>
      <c r="AH266" s="650"/>
      <c r="AI266" s="651"/>
      <c r="AJ266" s="652"/>
      <c r="AK266" s="651"/>
      <c r="AL266" s="653"/>
      <c r="AM266" s="654"/>
      <c r="AN266" s="648"/>
      <c r="AO266" s="655"/>
      <c r="AP266" s="655"/>
      <c r="AQ266" s="656"/>
    </row>
    <row r="267" spans="1:43" ht="70.5" customHeight="1">
      <c r="A267" s="719">
        <v>229</v>
      </c>
      <c r="B267" s="622" t="s">
        <v>195</v>
      </c>
      <c r="C267" s="617" t="s">
        <v>1343</v>
      </c>
      <c r="D267" s="617" t="s">
        <v>1031</v>
      </c>
      <c r="E267" s="572">
        <v>46.698999999999998</v>
      </c>
      <c r="F267" s="658">
        <v>46.698999999999998</v>
      </c>
      <c r="G267" s="572">
        <v>46.698999999999998</v>
      </c>
      <c r="H267" s="222" t="s">
        <v>2038</v>
      </c>
      <c r="I267" s="619" t="s">
        <v>1816</v>
      </c>
      <c r="J267" s="620" t="s">
        <v>2039</v>
      </c>
      <c r="K267" s="572">
        <v>43.847000000000001</v>
      </c>
      <c r="L267" s="573">
        <v>42.777999999999999</v>
      </c>
      <c r="M267" s="235">
        <f t="shared" si="19"/>
        <v>-1.0690000000000026</v>
      </c>
      <c r="N267" s="304">
        <v>0</v>
      </c>
      <c r="O267" s="619" t="s">
        <v>1816</v>
      </c>
      <c r="P267" s="312" t="s">
        <v>2775</v>
      </c>
      <c r="Q267" s="624"/>
      <c r="R267" s="619" t="s">
        <v>1344</v>
      </c>
      <c r="S267" s="619" t="s">
        <v>18</v>
      </c>
      <c r="T267" s="305" t="s">
        <v>824</v>
      </c>
      <c r="U267" s="625" t="s">
        <v>1618</v>
      </c>
      <c r="V267" s="626"/>
      <c r="W267" s="627" t="s">
        <v>159</v>
      </c>
      <c r="X267" s="628">
        <v>223</v>
      </c>
      <c r="Y267" s="627"/>
      <c r="Z267" s="629"/>
      <c r="AA267" s="625"/>
      <c r="AB267" s="626"/>
      <c r="AC267" s="627" t="s">
        <v>159</v>
      </c>
      <c r="AD267" s="628"/>
      <c r="AE267" s="627" t="s">
        <v>159</v>
      </c>
      <c r="AF267" s="629"/>
      <c r="AG267" s="625"/>
      <c r="AH267" s="626"/>
      <c r="AI267" s="627" t="s">
        <v>159</v>
      </c>
      <c r="AJ267" s="628"/>
      <c r="AK267" s="627" t="s">
        <v>159</v>
      </c>
      <c r="AL267" s="629"/>
      <c r="AM267" s="630"/>
      <c r="AN267" s="631" t="s">
        <v>1632</v>
      </c>
      <c r="AO267" s="632"/>
      <c r="AP267" s="632"/>
      <c r="AQ267" s="634"/>
    </row>
    <row r="268" spans="1:43" ht="70.5" customHeight="1">
      <c r="A268" s="719">
        <v>230</v>
      </c>
      <c r="B268" s="616" t="s">
        <v>1072</v>
      </c>
      <c r="C268" s="617" t="s">
        <v>340</v>
      </c>
      <c r="D268" s="617" t="s">
        <v>1031</v>
      </c>
      <c r="E268" s="618">
        <v>102.74299999999999</v>
      </c>
      <c r="F268" s="664">
        <v>102.74299999999999</v>
      </c>
      <c r="G268" s="618">
        <v>102.589</v>
      </c>
      <c r="H268" s="222" t="s">
        <v>2523</v>
      </c>
      <c r="I268" s="619" t="s">
        <v>1818</v>
      </c>
      <c r="J268" s="620" t="s">
        <v>2093</v>
      </c>
      <c r="K268" s="572">
        <v>132.583</v>
      </c>
      <c r="L268" s="573">
        <v>102.523</v>
      </c>
      <c r="M268" s="235">
        <f t="shared" si="19"/>
        <v>-30.060000000000002</v>
      </c>
      <c r="N268" s="304">
        <v>0</v>
      </c>
      <c r="O268" s="619" t="s">
        <v>2440</v>
      </c>
      <c r="P268" s="312" t="s">
        <v>2776</v>
      </c>
      <c r="Q268" s="624"/>
      <c r="R268" s="619" t="s">
        <v>1344</v>
      </c>
      <c r="S268" s="619" t="s">
        <v>18</v>
      </c>
      <c r="T268" s="305" t="s">
        <v>824</v>
      </c>
      <c r="U268" s="625" t="s">
        <v>1618</v>
      </c>
      <c r="V268" s="626"/>
      <c r="W268" s="627" t="s">
        <v>159</v>
      </c>
      <c r="X268" s="628">
        <v>224</v>
      </c>
      <c r="Y268" s="627"/>
      <c r="Z268" s="629"/>
      <c r="AA268" s="625"/>
      <c r="AB268" s="626"/>
      <c r="AC268" s="627" t="s">
        <v>159</v>
      </c>
      <c r="AD268" s="628"/>
      <c r="AE268" s="627" t="s">
        <v>159</v>
      </c>
      <c r="AF268" s="629"/>
      <c r="AG268" s="625"/>
      <c r="AH268" s="626"/>
      <c r="AI268" s="627" t="s">
        <v>159</v>
      </c>
      <c r="AJ268" s="628"/>
      <c r="AK268" s="627" t="s">
        <v>159</v>
      </c>
      <c r="AL268" s="629"/>
      <c r="AM268" s="630"/>
      <c r="AN268" s="631" t="s">
        <v>1435</v>
      </c>
      <c r="AO268" s="632"/>
      <c r="AP268" s="632"/>
      <c r="AQ268" s="634"/>
    </row>
    <row r="269" spans="1:43" ht="125.25" customHeight="1">
      <c r="A269" s="719">
        <v>231</v>
      </c>
      <c r="B269" s="616" t="s">
        <v>1346</v>
      </c>
      <c r="C269" s="617" t="s">
        <v>1089</v>
      </c>
      <c r="D269" s="617" t="s">
        <v>1031</v>
      </c>
      <c r="E269" s="618">
        <v>17.48</v>
      </c>
      <c r="F269" s="664">
        <v>17.48</v>
      </c>
      <c r="G269" s="618">
        <v>18.815000000000001</v>
      </c>
      <c r="H269" s="222" t="s">
        <v>2523</v>
      </c>
      <c r="I269" s="619" t="s">
        <v>1818</v>
      </c>
      <c r="J269" s="620" t="s">
        <v>2094</v>
      </c>
      <c r="K269" s="572">
        <v>20.600999999999999</v>
      </c>
      <c r="L269" s="573">
        <v>21</v>
      </c>
      <c r="M269" s="235">
        <f t="shared" si="19"/>
        <v>0.39900000000000091</v>
      </c>
      <c r="N269" s="304">
        <v>0</v>
      </c>
      <c r="O269" s="619" t="s">
        <v>2399</v>
      </c>
      <c r="P269" s="312" t="s">
        <v>2777</v>
      </c>
      <c r="Q269" s="624"/>
      <c r="R269" s="619" t="s">
        <v>1344</v>
      </c>
      <c r="S269" s="619" t="s">
        <v>18</v>
      </c>
      <c r="T269" s="305" t="s">
        <v>824</v>
      </c>
      <c r="U269" s="625" t="s">
        <v>1618</v>
      </c>
      <c r="V269" s="626"/>
      <c r="W269" s="627" t="s">
        <v>159</v>
      </c>
      <c r="X269" s="628">
        <v>225</v>
      </c>
      <c r="Y269" s="627"/>
      <c r="Z269" s="629"/>
      <c r="AA269" s="625"/>
      <c r="AB269" s="626"/>
      <c r="AC269" s="627" t="s">
        <v>159</v>
      </c>
      <c r="AD269" s="628"/>
      <c r="AE269" s="627" t="s">
        <v>159</v>
      </c>
      <c r="AF269" s="629"/>
      <c r="AG269" s="625"/>
      <c r="AH269" s="626"/>
      <c r="AI269" s="627" t="s">
        <v>159</v>
      </c>
      <c r="AJ269" s="628"/>
      <c r="AK269" s="627" t="s">
        <v>159</v>
      </c>
      <c r="AL269" s="629"/>
      <c r="AM269" s="630"/>
      <c r="AN269" s="631" t="s">
        <v>1435</v>
      </c>
      <c r="AO269" s="632"/>
      <c r="AP269" s="632"/>
      <c r="AQ269" s="634"/>
    </row>
    <row r="270" spans="1:43" ht="125.25" customHeight="1">
      <c r="A270" s="719">
        <v>232</v>
      </c>
      <c r="B270" s="616" t="s">
        <v>1009</v>
      </c>
      <c r="C270" s="617" t="s">
        <v>565</v>
      </c>
      <c r="D270" s="617" t="s">
        <v>1031</v>
      </c>
      <c r="E270" s="618">
        <v>653.08799999999997</v>
      </c>
      <c r="F270" s="664">
        <v>653.08799999999997</v>
      </c>
      <c r="G270" s="618">
        <v>650.30100000000004</v>
      </c>
      <c r="H270" s="222" t="s">
        <v>2041</v>
      </c>
      <c r="I270" s="619" t="s">
        <v>1818</v>
      </c>
      <c r="J270" s="620" t="s">
        <v>2040</v>
      </c>
      <c r="K270" s="572">
        <v>653.05600000000004</v>
      </c>
      <c r="L270" s="573">
        <v>653.05600000000004</v>
      </c>
      <c r="M270" s="235">
        <f t="shared" si="19"/>
        <v>0</v>
      </c>
      <c r="N270" s="304">
        <v>0</v>
      </c>
      <c r="O270" s="619" t="s">
        <v>2399</v>
      </c>
      <c r="P270" s="312" t="s">
        <v>2778</v>
      </c>
      <c r="Q270" s="624"/>
      <c r="R270" s="619" t="s">
        <v>1344</v>
      </c>
      <c r="S270" s="619" t="s">
        <v>18</v>
      </c>
      <c r="T270" s="305" t="s">
        <v>824</v>
      </c>
      <c r="U270" s="625" t="s">
        <v>1618</v>
      </c>
      <c r="V270" s="626"/>
      <c r="W270" s="627" t="s">
        <v>159</v>
      </c>
      <c r="X270" s="628">
        <v>226</v>
      </c>
      <c r="Y270" s="627"/>
      <c r="Z270" s="629"/>
      <c r="AA270" s="625"/>
      <c r="AB270" s="626"/>
      <c r="AC270" s="627" t="s">
        <v>159</v>
      </c>
      <c r="AD270" s="628"/>
      <c r="AE270" s="627" t="s">
        <v>159</v>
      </c>
      <c r="AF270" s="629"/>
      <c r="AG270" s="625"/>
      <c r="AH270" s="626"/>
      <c r="AI270" s="627" t="s">
        <v>159</v>
      </c>
      <c r="AJ270" s="628"/>
      <c r="AK270" s="627" t="s">
        <v>159</v>
      </c>
      <c r="AL270" s="629"/>
      <c r="AM270" s="630"/>
      <c r="AN270" s="631" t="s">
        <v>1632</v>
      </c>
      <c r="AO270" s="632"/>
      <c r="AP270" s="632"/>
      <c r="AQ270" s="634"/>
    </row>
    <row r="271" spans="1:43" ht="70.5" customHeight="1">
      <c r="A271" s="719">
        <v>233</v>
      </c>
      <c r="B271" s="616" t="s">
        <v>215</v>
      </c>
      <c r="C271" s="617" t="s">
        <v>1053</v>
      </c>
      <c r="D271" s="617" t="s">
        <v>1031</v>
      </c>
      <c r="E271" s="618">
        <v>24.466000000000001</v>
      </c>
      <c r="F271" s="664">
        <v>24.466000000000001</v>
      </c>
      <c r="G271" s="618">
        <v>20.940999999999999</v>
      </c>
      <c r="H271" s="222" t="s">
        <v>2523</v>
      </c>
      <c r="I271" s="619" t="s">
        <v>1818</v>
      </c>
      <c r="J271" s="620" t="s">
        <v>2095</v>
      </c>
      <c r="K271" s="572">
        <v>23.006</v>
      </c>
      <c r="L271" s="573">
        <v>23</v>
      </c>
      <c r="M271" s="235">
        <f t="shared" si="19"/>
        <v>-6.0000000000002274E-3</v>
      </c>
      <c r="N271" s="304">
        <v>0</v>
      </c>
      <c r="O271" s="619" t="s">
        <v>2399</v>
      </c>
      <c r="P271" s="312" t="s">
        <v>2779</v>
      </c>
      <c r="Q271" s="624"/>
      <c r="R271" s="619" t="s">
        <v>1344</v>
      </c>
      <c r="S271" s="619" t="s">
        <v>18</v>
      </c>
      <c r="T271" s="305" t="s">
        <v>1694</v>
      </c>
      <c r="U271" s="625" t="s">
        <v>1618</v>
      </c>
      <c r="V271" s="626"/>
      <c r="W271" s="627" t="s">
        <v>159</v>
      </c>
      <c r="X271" s="628">
        <v>227</v>
      </c>
      <c r="Y271" s="627"/>
      <c r="Z271" s="629"/>
      <c r="AA271" s="625"/>
      <c r="AB271" s="626"/>
      <c r="AC271" s="627" t="s">
        <v>159</v>
      </c>
      <c r="AD271" s="628"/>
      <c r="AE271" s="627" t="s">
        <v>159</v>
      </c>
      <c r="AF271" s="629"/>
      <c r="AG271" s="625"/>
      <c r="AH271" s="626"/>
      <c r="AI271" s="627" t="s">
        <v>159</v>
      </c>
      <c r="AJ271" s="628"/>
      <c r="AK271" s="627" t="s">
        <v>159</v>
      </c>
      <c r="AL271" s="629"/>
      <c r="AM271" s="630"/>
      <c r="AN271" s="631" t="s">
        <v>1630</v>
      </c>
      <c r="AO271" s="632"/>
      <c r="AP271" s="632"/>
      <c r="AQ271" s="634"/>
    </row>
    <row r="272" spans="1:43" ht="102.75" customHeight="1">
      <c r="A272" s="719">
        <v>234</v>
      </c>
      <c r="B272" s="622" t="s">
        <v>1696</v>
      </c>
      <c r="C272" s="617" t="s">
        <v>1051</v>
      </c>
      <c r="D272" s="617" t="s">
        <v>1031</v>
      </c>
      <c r="E272" s="618">
        <v>40.741</v>
      </c>
      <c r="F272" s="664">
        <v>40.741</v>
      </c>
      <c r="G272" s="618">
        <v>27.452000000000002</v>
      </c>
      <c r="H272" s="222" t="s">
        <v>2523</v>
      </c>
      <c r="I272" s="619" t="s">
        <v>1818</v>
      </c>
      <c r="J272" s="620" t="s">
        <v>2096</v>
      </c>
      <c r="K272" s="572">
        <v>70</v>
      </c>
      <c r="L272" s="573">
        <v>49</v>
      </c>
      <c r="M272" s="235">
        <f t="shared" si="19"/>
        <v>-21</v>
      </c>
      <c r="N272" s="304">
        <v>0</v>
      </c>
      <c r="O272" s="619" t="s">
        <v>2399</v>
      </c>
      <c r="P272" s="312" t="s">
        <v>2780</v>
      </c>
      <c r="Q272" s="624"/>
      <c r="R272" s="619" t="s">
        <v>1344</v>
      </c>
      <c r="S272" s="619" t="s">
        <v>18</v>
      </c>
      <c r="T272" s="305" t="s">
        <v>1081</v>
      </c>
      <c r="U272" s="625" t="s">
        <v>1618</v>
      </c>
      <c r="V272" s="626"/>
      <c r="W272" s="627" t="s">
        <v>159</v>
      </c>
      <c r="X272" s="628">
        <v>228</v>
      </c>
      <c r="Y272" s="627"/>
      <c r="Z272" s="629"/>
      <c r="AA272" s="625"/>
      <c r="AB272" s="626"/>
      <c r="AC272" s="627" t="s">
        <v>159</v>
      </c>
      <c r="AD272" s="628"/>
      <c r="AE272" s="627" t="s">
        <v>159</v>
      </c>
      <c r="AF272" s="629"/>
      <c r="AG272" s="625"/>
      <c r="AH272" s="626"/>
      <c r="AI272" s="627" t="s">
        <v>159</v>
      </c>
      <c r="AJ272" s="628"/>
      <c r="AK272" s="627" t="s">
        <v>159</v>
      </c>
      <c r="AL272" s="629"/>
      <c r="AM272" s="630"/>
      <c r="AN272" s="631" t="s">
        <v>1630</v>
      </c>
      <c r="AO272" s="632"/>
      <c r="AP272" s="632"/>
      <c r="AQ272" s="634"/>
    </row>
    <row r="273" spans="1:43" ht="70.5" customHeight="1">
      <c r="A273" s="719">
        <v>235</v>
      </c>
      <c r="B273" s="616" t="s">
        <v>891</v>
      </c>
      <c r="C273" s="617" t="s">
        <v>1053</v>
      </c>
      <c r="D273" s="617" t="s">
        <v>1031</v>
      </c>
      <c r="E273" s="618">
        <v>156.04400000000001</v>
      </c>
      <c r="F273" s="664">
        <v>156.04400000000001</v>
      </c>
      <c r="G273" s="618">
        <v>94.963999999999999</v>
      </c>
      <c r="H273" s="222" t="s">
        <v>2523</v>
      </c>
      <c r="I273" s="619" t="s">
        <v>1818</v>
      </c>
      <c r="J273" s="620" t="s">
        <v>2097</v>
      </c>
      <c r="K273" s="572">
        <v>162.5</v>
      </c>
      <c r="L273" s="573">
        <v>268.05700000000002</v>
      </c>
      <c r="M273" s="235">
        <f t="shared" si="19"/>
        <v>105.55700000000002</v>
      </c>
      <c r="N273" s="304">
        <v>0</v>
      </c>
      <c r="O273" s="619" t="s">
        <v>2399</v>
      </c>
      <c r="P273" s="312" t="s">
        <v>2781</v>
      </c>
      <c r="Q273" s="624"/>
      <c r="R273" s="619" t="s">
        <v>1344</v>
      </c>
      <c r="S273" s="619" t="s">
        <v>18</v>
      </c>
      <c r="T273" s="305" t="s">
        <v>824</v>
      </c>
      <c r="U273" s="625" t="s">
        <v>1618</v>
      </c>
      <c r="V273" s="626"/>
      <c r="W273" s="627" t="s">
        <v>159</v>
      </c>
      <c r="X273" s="628">
        <v>229</v>
      </c>
      <c r="Y273" s="627"/>
      <c r="Z273" s="629"/>
      <c r="AA273" s="625"/>
      <c r="AB273" s="626"/>
      <c r="AC273" s="627" t="s">
        <v>159</v>
      </c>
      <c r="AD273" s="628"/>
      <c r="AE273" s="627" t="s">
        <v>159</v>
      </c>
      <c r="AF273" s="629"/>
      <c r="AG273" s="625"/>
      <c r="AH273" s="626"/>
      <c r="AI273" s="627" t="s">
        <v>159</v>
      </c>
      <c r="AJ273" s="628"/>
      <c r="AK273" s="627" t="s">
        <v>159</v>
      </c>
      <c r="AL273" s="629"/>
      <c r="AM273" s="630"/>
      <c r="AN273" s="631" t="s">
        <v>1435</v>
      </c>
      <c r="AO273" s="632"/>
      <c r="AP273" s="632"/>
      <c r="AQ273" s="634"/>
    </row>
    <row r="274" spans="1:43" ht="98.25" customHeight="1">
      <c r="A274" s="720">
        <v>236</v>
      </c>
      <c r="B274" s="616" t="s">
        <v>1347</v>
      </c>
      <c r="C274" s="617" t="s">
        <v>1041</v>
      </c>
      <c r="D274" s="617" t="s">
        <v>1031</v>
      </c>
      <c r="E274" s="618">
        <v>54.930999999999997</v>
      </c>
      <c r="F274" s="664">
        <v>54.930999999999997</v>
      </c>
      <c r="G274" s="618">
        <v>43.46</v>
      </c>
      <c r="H274" s="222" t="s">
        <v>2523</v>
      </c>
      <c r="I274" s="619" t="s">
        <v>1818</v>
      </c>
      <c r="J274" s="620" t="s">
        <v>2098</v>
      </c>
      <c r="K274" s="572">
        <v>54.301000000000002</v>
      </c>
      <c r="L274" s="573">
        <v>65</v>
      </c>
      <c r="M274" s="235">
        <f t="shared" si="19"/>
        <v>10.698999999999998</v>
      </c>
      <c r="N274" s="304">
        <v>0</v>
      </c>
      <c r="O274" s="619" t="s">
        <v>2440</v>
      </c>
      <c r="P274" s="312" t="s">
        <v>2782</v>
      </c>
      <c r="Q274" s="624"/>
      <c r="R274" s="619" t="s">
        <v>1344</v>
      </c>
      <c r="S274" s="619" t="s">
        <v>18</v>
      </c>
      <c r="T274" s="305" t="s">
        <v>824</v>
      </c>
      <c r="U274" s="625" t="s">
        <v>1618</v>
      </c>
      <c r="V274" s="626"/>
      <c r="W274" s="627" t="s">
        <v>159</v>
      </c>
      <c r="X274" s="628">
        <v>230</v>
      </c>
      <c r="Y274" s="627"/>
      <c r="Z274" s="629"/>
      <c r="AA274" s="625"/>
      <c r="AB274" s="626"/>
      <c r="AC274" s="627" t="s">
        <v>159</v>
      </c>
      <c r="AD274" s="628"/>
      <c r="AE274" s="627" t="s">
        <v>159</v>
      </c>
      <c r="AF274" s="629"/>
      <c r="AG274" s="625"/>
      <c r="AH274" s="626"/>
      <c r="AI274" s="627" t="s">
        <v>159</v>
      </c>
      <c r="AJ274" s="628"/>
      <c r="AK274" s="627" t="s">
        <v>159</v>
      </c>
      <c r="AL274" s="629"/>
      <c r="AM274" s="630"/>
      <c r="AN274" s="631" t="s">
        <v>1435</v>
      </c>
      <c r="AO274" s="632"/>
      <c r="AP274" s="632"/>
      <c r="AQ274" s="634"/>
    </row>
    <row r="275" spans="1:43" ht="90.75" customHeight="1">
      <c r="A275" s="720">
        <v>237</v>
      </c>
      <c r="B275" s="616" t="s">
        <v>500</v>
      </c>
      <c r="C275" s="617" t="s">
        <v>1051</v>
      </c>
      <c r="D275" s="617" t="s">
        <v>1031</v>
      </c>
      <c r="E275" s="618">
        <f>9048.634+5000</f>
        <v>14048.634</v>
      </c>
      <c r="F275" s="664">
        <v>15504</v>
      </c>
      <c r="G275" s="618">
        <v>15504</v>
      </c>
      <c r="H275" s="222" t="s">
        <v>2523</v>
      </c>
      <c r="I275" s="619" t="s">
        <v>1818</v>
      </c>
      <c r="J275" s="620" t="s">
        <v>2099</v>
      </c>
      <c r="K275" s="572">
        <v>8717.0679999999993</v>
      </c>
      <c r="L275" s="573">
        <v>8300</v>
      </c>
      <c r="M275" s="235">
        <f t="shared" si="19"/>
        <v>-417.0679999999993</v>
      </c>
      <c r="N275" s="304">
        <v>0</v>
      </c>
      <c r="O275" s="619" t="s">
        <v>2399</v>
      </c>
      <c r="P275" s="312" t="s">
        <v>2783</v>
      </c>
      <c r="Q275" s="624" t="s">
        <v>1725</v>
      </c>
      <c r="R275" s="619" t="s">
        <v>1344</v>
      </c>
      <c r="S275" s="619" t="s">
        <v>18</v>
      </c>
      <c r="T275" s="305" t="s">
        <v>1695</v>
      </c>
      <c r="U275" s="625" t="s">
        <v>1618</v>
      </c>
      <c r="V275" s="626"/>
      <c r="W275" s="627" t="s">
        <v>159</v>
      </c>
      <c r="X275" s="628">
        <v>231</v>
      </c>
      <c r="Y275" s="627"/>
      <c r="Z275" s="629"/>
      <c r="AA275" s="625"/>
      <c r="AB275" s="626"/>
      <c r="AC275" s="627" t="s">
        <v>159</v>
      </c>
      <c r="AD275" s="628"/>
      <c r="AE275" s="627" t="s">
        <v>159</v>
      </c>
      <c r="AF275" s="629"/>
      <c r="AG275" s="625"/>
      <c r="AH275" s="626"/>
      <c r="AI275" s="627" t="s">
        <v>159</v>
      </c>
      <c r="AJ275" s="628"/>
      <c r="AK275" s="627" t="s">
        <v>159</v>
      </c>
      <c r="AL275" s="629"/>
      <c r="AM275" s="630"/>
      <c r="AN275" s="631" t="s">
        <v>1630</v>
      </c>
      <c r="AO275" s="632"/>
      <c r="AP275" s="632" t="s">
        <v>147</v>
      </c>
      <c r="AQ275" s="634"/>
    </row>
    <row r="276" spans="1:43" ht="170.25" customHeight="1">
      <c r="A276" s="720">
        <v>238</v>
      </c>
      <c r="B276" s="616" t="s">
        <v>1348</v>
      </c>
      <c r="C276" s="617" t="s">
        <v>915</v>
      </c>
      <c r="D276" s="617" t="s">
        <v>1031</v>
      </c>
      <c r="E276" s="618">
        <v>15.957000000000001</v>
      </c>
      <c r="F276" s="664">
        <v>15.957000000000001</v>
      </c>
      <c r="G276" s="618">
        <v>8.0470000000000006</v>
      </c>
      <c r="H276" s="222" t="s">
        <v>2523</v>
      </c>
      <c r="I276" s="619" t="s">
        <v>1818</v>
      </c>
      <c r="J276" s="620" t="s">
        <v>2100</v>
      </c>
      <c r="K276" s="572">
        <v>14.367000000000001</v>
      </c>
      <c r="L276" s="573">
        <v>23</v>
      </c>
      <c r="M276" s="235">
        <f t="shared" si="19"/>
        <v>8.6329999999999991</v>
      </c>
      <c r="N276" s="304">
        <v>0</v>
      </c>
      <c r="O276" s="619" t="s">
        <v>2399</v>
      </c>
      <c r="P276" s="312" t="s">
        <v>2784</v>
      </c>
      <c r="Q276" s="623"/>
      <c r="R276" s="619" t="s">
        <v>1344</v>
      </c>
      <c r="S276" s="619" t="s">
        <v>18</v>
      </c>
      <c r="T276" s="305" t="s">
        <v>824</v>
      </c>
      <c r="U276" s="625" t="s">
        <v>1618</v>
      </c>
      <c r="V276" s="626"/>
      <c r="W276" s="627" t="s">
        <v>159</v>
      </c>
      <c r="X276" s="628">
        <v>232</v>
      </c>
      <c r="Y276" s="627"/>
      <c r="Z276" s="629"/>
      <c r="AA276" s="625"/>
      <c r="AB276" s="626"/>
      <c r="AC276" s="627" t="s">
        <v>159</v>
      </c>
      <c r="AD276" s="628"/>
      <c r="AE276" s="627" t="s">
        <v>159</v>
      </c>
      <c r="AF276" s="629"/>
      <c r="AG276" s="625"/>
      <c r="AH276" s="626"/>
      <c r="AI276" s="627" t="s">
        <v>159</v>
      </c>
      <c r="AJ276" s="628"/>
      <c r="AK276" s="627" t="s">
        <v>159</v>
      </c>
      <c r="AL276" s="629"/>
      <c r="AM276" s="630"/>
      <c r="AN276" s="631" t="s">
        <v>934</v>
      </c>
      <c r="AO276" s="632"/>
      <c r="AP276" s="632"/>
      <c r="AQ276" s="634"/>
    </row>
    <row r="277" spans="1:43" ht="96" customHeight="1">
      <c r="A277" s="720">
        <v>239</v>
      </c>
      <c r="B277" s="616" t="s">
        <v>1349</v>
      </c>
      <c r="C277" s="617" t="s">
        <v>908</v>
      </c>
      <c r="D277" s="617" t="s">
        <v>740</v>
      </c>
      <c r="E277" s="618">
        <v>175.06700000000001</v>
      </c>
      <c r="F277" s="664">
        <v>161.572</v>
      </c>
      <c r="G277" s="618">
        <v>146.00399999999999</v>
      </c>
      <c r="H277" s="222" t="s">
        <v>2523</v>
      </c>
      <c r="I277" s="619" t="s">
        <v>1818</v>
      </c>
      <c r="J277" s="620" t="s">
        <v>2101</v>
      </c>
      <c r="K277" s="572">
        <v>144.554</v>
      </c>
      <c r="L277" s="573">
        <v>120</v>
      </c>
      <c r="M277" s="235">
        <f t="shared" si="19"/>
        <v>-24.554000000000002</v>
      </c>
      <c r="N277" s="575">
        <v>-24.553999999999998</v>
      </c>
      <c r="O277" s="619" t="s">
        <v>2751</v>
      </c>
      <c r="P277" s="312" t="s">
        <v>2785</v>
      </c>
      <c r="Q277" s="623"/>
      <c r="R277" s="619" t="s">
        <v>1344</v>
      </c>
      <c r="S277" s="619" t="s">
        <v>18</v>
      </c>
      <c r="T277" s="305" t="s">
        <v>824</v>
      </c>
      <c r="U277" s="625" t="s">
        <v>1618</v>
      </c>
      <c r="V277" s="626"/>
      <c r="W277" s="627" t="s">
        <v>159</v>
      </c>
      <c r="X277" s="628">
        <v>233</v>
      </c>
      <c r="Y277" s="627"/>
      <c r="Z277" s="629"/>
      <c r="AA277" s="625"/>
      <c r="AB277" s="626"/>
      <c r="AC277" s="627" t="s">
        <v>159</v>
      </c>
      <c r="AD277" s="628"/>
      <c r="AE277" s="627" t="s">
        <v>159</v>
      </c>
      <c r="AF277" s="629"/>
      <c r="AG277" s="625"/>
      <c r="AH277" s="626"/>
      <c r="AI277" s="627" t="s">
        <v>159</v>
      </c>
      <c r="AJ277" s="628"/>
      <c r="AK277" s="627" t="s">
        <v>159</v>
      </c>
      <c r="AL277" s="629"/>
      <c r="AM277" s="630"/>
      <c r="AN277" s="631" t="s">
        <v>934</v>
      </c>
      <c r="AO277" s="632"/>
      <c r="AP277" s="632"/>
      <c r="AQ277" s="634"/>
    </row>
    <row r="278" spans="1:43" ht="90" customHeight="1">
      <c r="A278" s="720">
        <v>240</v>
      </c>
      <c r="B278" s="616" t="s">
        <v>1804</v>
      </c>
      <c r="C278" s="617" t="s">
        <v>908</v>
      </c>
      <c r="D278" s="617" t="s">
        <v>1031</v>
      </c>
      <c r="E278" s="618">
        <f>5474.004+319.734</f>
        <v>5793.7380000000003</v>
      </c>
      <c r="F278" s="664">
        <v>7996</v>
      </c>
      <c r="G278" s="618">
        <v>7449</v>
      </c>
      <c r="H278" s="222" t="s">
        <v>2523</v>
      </c>
      <c r="I278" s="619" t="s">
        <v>1818</v>
      </c>
      <c r="J278" s="620" t="s">
        <v>2102</v>
      </c>
      <c r="K278" s="572">
        <v>5412.3069999999998</v>
      </c>
      <c r="L278" s="573">
        <v>5620</v>
      </c>
      <c r="M278" s="235">
        <f t="shared" si="19"/>
        <v>207.69300000000021</v>
      </c>
      <c r="N278" s="304">
        <v>0</v>
      </c>
      <c r="O278" s="619" t="s">
        <v>2399</v>
      </c>
      <c r="P278" s="312" t="s">
        <v>2786</v>
      </c>
      <c r="Q278" s="623" t="s">
        <v>1726</v>
      </c>
      <c r="R278" s="619" t="s">
        <v>1344</v>
      </c>
      <c r="S278" s="619" t="s">
        <v>18</v>
      </c>
      <c r="T278" s="305" t="s">
        <v>1081</v>
      </c>
      <c r="U278" s="625" t="s">
        <v>1618</v>
      </c>
      <c r="V278" s="626"/>
      <c r="W278" s="627" t="s">
        <v>159</v>
      </c>
      <c r="X278" s="628">
        <v>234</v>
      </c>
      <c r="Y278" s="627"/>
      <c r="Z278" s="629"/>
      <c r="AA278" s="625"/>
      <c r="AB278" s="626"/>
      <c r="AC278" s="627" t="s">
        <v>159</v>
      </c>
      <c r="AD278" s="628"/>
      <c r="AE278" s="627" t="s">
        <v>159</v>
      </c>
      <c r="AF278" s="629"/>
      <c r="AG278" s="625"/>
      <c r="AH278" s="626"/>
      <c r="AI278" s="627" t="s">
        <v>159</v>
      </c>
      <c r="AJ278" s="628"/>
      <c r="AK278" s="627" t="s">
        <v>159</v>
      </c>
      <c r="AL278" s="629"/>
      <c r="AM278" s="630"/>
      <c r="AN278" s="631" t="s">
        <v>934</v>
      </c>
      <c r="AO278" s="632"/>
      <c r="AP278" s="632" t="s">
        <v>147</v>
      </c>
      <c r="AQ278" s="634"/>
    </row>
    <row r="279" spans="1:43" s="311" customFormat="1" ht="87.75" customHeight="1">
      <c r="A279" s="415">
        <v>241</v>
      </c>
      <c r="B279" s="312" t="s">
        <v>1246</v>
      </c>
      <c r="C279" s="325" t="s">
        <v>1059</v>
      </c>
      <c r="D279" s="325" t="s">
        <v>1532</v>
      </c>
      <c r="E279" s="534">
        <v>73.554000000000002</v>
      </c>
      <c r="F279" s="535">
        <v>73.554000000000002</v>
      </c>
      <c r="G279" s="534">
        <v>56.545000000000002</v>
      </c>
      <c r="H279" s="222" t="s">
        <v>2042</v>
      </c>
      <c r="I279" s="239" t="s">
        <v>1828</v>
      </c>
      <c r="J279" s="240" t="s">
        <v>2043</v>
      </c>
      <c r="K279" s="12">
        <v>23.645</v>
      </c>
      <c r="L279" s="39">
        <v>0</v>
      </c>
      <c r="M279" s="235">
        <f t="shared" si="19"/>
        <v>-23.645</v>
      </c>
      <c r="N279" s="39">
        <v>0</v>
      </c>
      <c r="O279" s="404" t="s">
        <v>2396</v>
      </c>
      <c r="P279" s="312" t="s">
        <v>2787</v>
      </c>
      <c r="Q279" s="305"/>
      <c r="R279" s="406" t="s">
        <v>886</v>
      </c>
      <c r="S279" s="404" t="s">
        <v>18</v>
      </c>
      <c r="T279" s="305" t="s">
        <v>824</v>
      </c>
      <c r="U279" s="307" t="s">
        <v>1618</v>
      </c>
      <c r="V279" s="301"/>
      <c r="W279" s="293" t="s">
        <v>159</v>
      </c>
      <c r="X279" s="319">
        <v>235</v>
      </c>
      <c r="Y279" s="293"/>
      <c r="Z279" s="320"/>
      <c r="AA279" s="307"/>
      <c r="AB279" s="301"/>
      <c r="AC279" s="293" t="s">
        <v>159</v>
      </c>
      <c r="AD279" s="319"/>
      <c r="AE279" s="293" t="s">
        <v>159</v>
      </c>
      <c r="AF279" s="320"/>
      <c r="AG279" s="307"/>
      <c r="AH279" s="301"/>
      <c r="AI279" s="293" t="s">
        <v>159</v>
      </c>
      <c r="AJ279" s="319"/>
      <c r="AK279" s="293" t="s">
        <v>159</v>
      </c>
      <c r="AL279" s="320"/>
      <c r="AM279" s="277"/>
      <c r="AN279" s="227" t="s">
        <v>1623</v>
      </c>
      <c r="AO279" s="316" t="s">
        <v>147</v>
      </c>
      <c r="AP279" s="316"/>
      <c r="AQ279" s="278"/>
    </row>
    <row r="280" spans="1:43" ht="70.5" customHeight="1">
      <c r="A280" s="720">
        <v>242</v>
      </c>
      <c r="B280" s="622" t="s">
        <v>1351</v>
      </c>
      <c r="C280" s="617" t="s">
        <v>456</v>
      </c>
      <c r="D280" s="617" t="s">
        <v>1031</v>
      </c>
      <c r="E280" s="618">
        <v>193.012</v>
      </c>
      <c r="F280" s="664">
        <v>193.012</v>
      </c>
      <c r="G280" s="618">
        <v>187.53800000000001</v>
      </c>
      <c r="H280" s="222" t="s">
        <v>2523</v>
      </c>
      <c r="I280" s="619" t="s">
        <v>1816</v>
      </c>
      <c r="J280" s="620" t="s">
        <v>2104</v>
      </c>
      <c r="K280" s="572">
        <v>194.499</v>
      </c>
      <c r="L280" s="573">
        <v>152.71899999999999</v>
      </c>
      <c r="M280" s="235">
        <f t="shared" si="19"/>
        <v>-41.78</v>
      </c>
      <c r="N280" s="304">
        <v>0</v>
      </c>
      <c r="O280" s="619" t="s">
        <v>1816</v>
      </c>
      <c r="P280" s="312" t="s">
        <v>2788</v>
      </c>
      <c r="Q280" s="624"/>
      <c r="R280" s="659" t="s">
        <v>886</v>
      </c>
      <c r="S280" s="619" t="s">
        <v>18</v>
      </c>
      <c r="T280" s="305" t="s">
        <v>824</v>
      </c>
      <c r="U280" s="625" t="s">
        <v>1618</v>
      </c>
      <c r="V280" s="626"/>
      <c r="W280" s="627" t="s">
        <v>159</v>
      </c>
      <c r="X280" s="628">
        <v>236</v>
      </c>
      <c r="Y280" s="627"/>
      <c r="Z280" s="629"/>
      <c r="AA280" s="625"/>
      <c r="AB280" s="626"/>
      <c r="AC280" s="627" t="s">
        <v>159</v>
      </c>
      <c r="AD280" s="628"/>
      <c r="AE280" s="627" t="s">
        <v>159</v>
      </c>
      <c r="AF280" s="629"/>
      <c r="AG280" s="625"/>
      <c r="AH280" s="626"/>
      <c r="AI280" s="627" t="s">
        <v>159</v>
      </c>
      <c r="AJ280" s="628"/>
      <c r="AK280" s="627" t="s">
        <v>159</v>
      </c>
      <c r="AL280" s="629"/>
      <c r="AM280" s="630"/>
      <c r="AN280" s="631" t="s">
        <v>934</v>
      </c>
      <c r="AO280" s="632" t="s">
        <v>88</v>
      </c>
      <c r="AP280" s="632"/>
      <c r="AQ280" s="634"/>
    </row>
    <row r="281" spans="1:43" s="311" customFormat="1" ht="70.5" customHeight="1">
      <c r="A281" s="415">
        <v>243</v>
      </c>
      <c r="B281" s="326" t="s">
        <v>1353</v>
      </c>
      <c r="C281" s="325" t="s">
        <v>456</v>
      </c>
      <c r="D281" s="325" t="s">
        <v>1031</v>
      </c>
      <c r="E281" s="534">
        <v>78.715000000000003</v>
      </c>
      <c r="F281" s="535">
        <v>78.715000000000003</v>
      </c>
      <c r="G281" s="534">
        <v>53.363</v>
      </c>
      <c r="H281" s="222" t="s">
        <v>2523</v>
      </c>
      <c r="I281" s="239" t="s">
        <v>1818</v>
      </c>
      <c r="J281" s="240" t="s">
        <v>2105</v>
      </c>
      <c r="K281" s="12">
        <v>57.512999999999998</v>
      </c>
      <c r="L281" s="39">
        <v>0</v>
      </c>
      <c r="M281" s="235">
        <f t="shared" si="19"/>
        <v>-57.512999999999998</v>
      </c>
      <c r="N281" s="39">
        <v>0</v>
      </c>
      <c r="O281" s="404" t="s">
        <v>2396</v>
      </c>
      <c r="P281" s="312" t="s">
        <v>2789</v>
      </c>
      <c r="Q281" s="305"/>
      <c r="R281" s="404" t="s">
        <v>886</v>
      </c>
      <c r="S281" s="404" t="s">
        <v>18</v>
      </c>
      <c r="T281" s="305" t="s">
        <v>824</v>
      </c>
      <c r="U281" s="307" t="s">
        <v>1618</v>
      </c>
      <c r="V281" s="301"/>
      <c r="W281" s="293" t="s">
        <v>159</v>
      </c>
      <c r="X281" s="319">
        <v>238</v>
      </c>
      <c r="Y281" s="293"/>
      <c r="Z281" s="320"/>
      <c r="AA281" s="307"/>
      <c r="AB281" s="301"/>
      <c r="AC281" s="293" t="s">
        <v>159</v>
      </c>
      <c r="AD281" s="319"/>
      <c r="AE281" s="293" t="s">
        <v>159</v>
      </c>
      <c r="AF281" s="320"/>
      <c r="AG281" s="307"/>
      <c r="AH281" s="301"/>
      <c r="AI281" s="293" t="s">
        <v>159</v>
      </c>
      <c r="AJ281" s="319"/>
      <c r="AK281" s="293" t="s">
        <v>159</v>
      </c>
      <c r="AL281" s="320"/>
      <c r="AM281" s="277"/>
      <c r="AN281" s="227" t="s">
        <v>934</v>
      </c>
      <c r="AO281" s="316"/>
      <c r="AP281" s="316"/>
      <c r="AQ281" s="278"/>
    </row>
    <row r="282" spans="1:43" s="311" customFormat="1" ht="113.25" customHeight="1">
      <c r="A282" s="415">
        <v>244</v>
      </c>
      <c r="B282" s="326" t="s">
        <v>1252</v>
      </c>
      <c r="C282" s="325" t="s">
        <v>277</v>
      </c>
      <c r="D282" s="325" t="s">
        <v>1621</v>
      </c>
      <c r="E282" s="534">
        <v>1300</v>
      </c>
      <c r="F282" s="535">
        <v>1300</v>
      </c>
      <c r="G282" s="534">
        <v>1227.421</v>
      </c>
      <c r="H282" s="209" t="s">
        <v>2045</v>
      </c>
      <c r="I282" s="239" t="s">
        <v>1828</v>
      </c>
      <c r="J282" s="240" t="s">
        <v>2044</v>
      </c>
      <c r="K282" s="12">
        <v>341.31400000000002</v>
      </c>
      <c r="L282" s="39">
        <v>0</v>
      </c>
      <c r="M282" s="304">
        <f t="shared" ref="M282:M345" si="20">L282-K282</f>
        <v>-341.31400000000002</v>
      </c>
      <c r="N282" s="39">
        <v>0</v>
      </c>
      <c r="O282" s="404" t="s">
        <v>2396</v>
      </c>
      <c r="P282" s="312" t="s">
        <v>2790</v>
      </c>
      <c r="Q282" s="305"/>
      <c r="R282" s="404" t="s">
        <v>886</v>
      </c>
      <c r="S282" s="404" t="s">
        <v>18</v>
      </c>
      <c r="T282" s="305" t="s">
        <v>1180</v>
      </c>
      <c r="U282" s="307" t="s">
        <v>1618</v>
      </c>
      <c r="V282" s="301"/>
      <c r="W282" s="293" t="s">
        <v>159</v>
      </c>
      <c r="X282" s="319">
        <v>239</v>
      </c>
      <c r="Y282" s="293"/>
      <c r="Z282" s="320"/>
      <c r="AA282" s="307"/>
      <c r="AB282" s="301"/>
      <c r="AC282" s="293" t="s">
        <v>159</v>
      </c>
      <c r="AD282" s="319"/>
      <c r="AE282" s="293" t="s">
        <v>159</v>
      </c>
      <c r="AF282" s="320"/>
      <c r="AG282" s="307"/>
      <c r="AH282" s="301"/>
      <c r="AI282" s="293" t="s">
        <v>159</v>
      </c>
      <c r="AJ282" s="319"/>
      <c r="AK282" s="293" t="s">
        <v>159</v>
      </c>
      <c r="AL282" s="320"/>
      <c r="AM282" s="277"/>
      <c r="AN282" s="227" t="s">
        <v>1623</v>
      </c>
      <c r="AO282" s="316"/>
      <c r="AP282" s="316"/>
      <c r="AQ282" s="278"/>
    </row>
    <row r="283" spans="1:43" ht="113.25" customHeight="1">
      <c r="A283" s="720">
        <v>245</v>
      </c>
      <c r="B283" s="622" t="s">
        <v>183</v>
      </c>
      <c r="C283" s="617" t="s">
        <v>277</v>
      </c>
      <c r="D283" s="617" t="s">
        <v>1031</v>
      </c>
      <c r="E283" s="618">
        <f>1390.779+680.371</f>
        <v>2071.15</v>
      </c>
      <c r="F283" s="664">
        <v>2018.212</v>
      </c>
      <c r="G283" s="618">
        <v>1124.288</v>
      </c>
      <c r="H283" s="222" t="s">
        <v>2523</v>
      </c>
      <c r="I283" s="619" t="s">
        <v>1818</v>
      </c>
      <c r="J283" s="620" t="s">
        <v>2106</v>
      </c>
      <c r="K283" s="572">
        <v>760.60599999999999</v>
      </c>
      <c r="L283" s="573">
        <v>760</v>
      </c>
      <c r="M283" s="235">
        <f t="shared" si="20"/>
        <v>-0.60599999999999454</v>
      </c>
      <c r="N283" s="304">
        <v>0</v>
      </c>
      <c r="O283" s="619" t="s">
        <v>2399</v>
      </c>
      <c r="P283" s="312" t="s">
        <v>2791</v>
      </c>
      <c r="Q283" s="624"/>
      <c r="R283" s="619" t="s">
        <v>886</v>
      </c>
      <c r="S283" s="619" t="s">
        <v>18</v>
      </c>
      <c r="T283" s="305" t="s">
        <v>1081</v>
      </c>
      <c r="U283" s="625" t="s">
        <v>1618</v>
      </c>
      <c r="V283" s="626"/>
      <c r="W283" s="627" t="s">
        <v>159</v>
      </c>
      <c r="X283" s="628">
        <v>240</v>
      </c>
      <c r="Y283" s="627"/>
      <c r="Z283" s="629"/>
      <c r="AA283" s="625"/>
      <c r="AB283" s="626"/>
      <c r="AC283" s="627" t="s">
        <v>159</v>
      </c>
      <c r="AD283" s="628"/>
      <c r="AE283" s="627" t="s">
        <v>159</v>
      </c>
      <c r="AF283" s="629"/>
      <c r="AG283" s="625"/>
      <c r="AH283" s="626"/>
      <c r="AI283" s="627" t="s">
        <v>159</v>
      </c>
      <c r="AJ283" s="628"/>
      <c r="AK283" s="627" t="s">
        <v>159</v>
      </c>
      <c r="AL283" s="629"/>
      <c r="AM283" s="630"/>
      <c r="AN283" s="631" t="s">
        <v>1435</v>
      </c>
      <c r="AO283" s="632"/>
      <c r="AP283" s="632" t="s">
        <v>147</v>
      </c>
      <c r="AQ283" s="634"/>
    </row>
    <row r="284" spans="1:43" s="311" customFormat="1" ht="182.25" customHeight="1">
      <c r="A284" s="415">
        <v>246</v>
      </c>
      <c r="B284" s="326" t="s">
        <v>1354</v>
      </c>
      <c r="C284" s="325" t="s">
        <v>277</v>
      </c>
      <c r="D284" s="325" t="s">
        <v>100</v>
      </c>
      <c r="E284" s="534">
        <v>1000</v>
      </c>
      <c r="F284" s="535">
        <v>1000</v>
      </c>
      <c r="G284" s="534">
        <v>990.303</v>
      </c>
      <c r="H284" s="222" t="s">
        <v>2523</v>
      </c>
      <c r="I284" s="239" t="s">
        <v>1818</v>
      </c>
      <c r="J284" s="240" t="s">
        <v>2107</v>
      </c>
      <c r="K284" s="12">
        <v>1050</v>
      </c>
      <c r="L284" s="39">
        <v>0</v>
      </c>
      <c r="M284" s="304">
        <f t="shared" si="20"/>
        <v>-1050</v>
      </c>
      <c r="N284" s="39">
        <v>0</v>
      </c>
      <c r="O284" s="404" t="s">
        <v>2399</v>
      </c>
      <c r="P284" s="312" t="s">
        <v>2792</v>
      </c>
      <c r="Q284" s="305"/>
      <c r="R284" s="404" t="s">
        <v>886</v>
      </c>
      <c r="S284" s="404" t="s">
        <v>18</v>
      </c>
      <c r="T284" s="305" t="s">
        <v>1180</v>
      </c>
      <c r="U284" s="307" t="s">
        <v>1618</v>
      </c>
      <c r="V284" s="301"/>
      <c r="W284" s="293" t="s">
        <v>159</v>
      </c>
      <c r="X284" s="319">
        <v>241</v>
      </c>
      <c r="Y284" s="293"/>
      <c r="Z284" s="320"/>
      <c r="AA284" s="307"/>
      <c r="AB284" s="301"/>
      <c r="AC284" s="293" t="s">
        <v>159</v>
      </c>
      <c r="AD284" s="319"/>
      <c r="AE284" s="293" t="s">
        <v>159</v>
      </c>
      <c r="AF284" s="320"/>
      <c r="AG284" s="307"/>
      <c r="AH284" s="301"/>
      <c r="AI284" s="293" t="s">
        <v>159</v>
      </c>
      <c r="AJ284" s="319"/>
      <c r="AK284" s="293" t="s">
        <v>159</v>
      </c>
      <c r="AL284" s="320"/>
      <c r="AM284" s="277"/>
      <c r="AN284" s="227" t="s">
        <v>1435</v>
      </c>
      <c r="AO284" s="316"/>
      <c r="AP284" s="316"/>
      <c r="AQ284" s="278"/>
    </row>
    <row r="285" spans="1:43" s="311" customFormat="1" ht="113.25" customHeight="1">
      <c r="A285" s="415">
        <v>247</v>
      </c>
      <c r="B285" s="326" t="s">
        <v>944</v>
      </c>
      <c r="C285" s="325" t="s">
        <v>277</v>
      </c>
      <c r="D285" s="325" t="s">
        <v>740</v>
      </c>
      <c r="E285" s="534">
        <v>4278.7030000000004</v>
      </c>
      <c r="F285" s="535">
        <v>4278.7030000000004</v>
      </c>
      <c r="G285" s="534">
        <v>4278.7030000000004</v>
      </c>
      <c r="H285" s="222" t="s">
        <v>2523</v>
      </c>
      <c r="I285" s="239" t="s">
        <v>1818</v>
      </c>
      <c r="J285" s="240" t="s">
        <v>2108</v>
      </c>
      <c r="K285" s="12">
        <v>5442.7839999999997</v>
      </c>
      <c r="L285" s="39">
        <v>0</v>
      </c>
      <c r="M285" s="304">
        <f t="shared" si="20"/>
        <v>-5442.7839999999997</v>
      </c>
      <c r="N285" s="39">
        <v>0</v>
      </c>
      <c r="O285" s="404" t="s">
        <v>2399</v>
      </c>
      <c r="P285" s="312" t="s">
        <v>2793</v>
      </c>
      <c r="Q285" s="305"/>
      <c r="R285" s="404" t="s">
        <v>886</v>
      </c>
      <c r="S285" s="404" t="s">
        <v>18</v>
      </c>
      <c r="T285" s="305" t="s">
        <v>1158</v>
      </c>
      <c r="U285" s="307" t="s">
        <v>1618</v>
      </c>
      <c r="V285" s="301"/>
      <c r="W285" s="293" t="s">
        <v>159</v>
      </c>
      <c r="X285" s="319">
        <v>242</v>
      </c>
      <c r="Y285" s="293"/>
      <c r="Z285" s="320"/>
      <c r="AA285" s="307"/>
      <c r="AB285" s="301"/>
      <c r="AC285" s="293" t="s">
        <v>159</v>
      </c>
      <c r="AD285" s="319"/>
      <c r="AE285" s="293" t="s">
        <v>159</v>
      </c>
      <c r="AF285" s="320"/>
      <c r="AG285" s="307"/>
      <c r="AH285" s="301"/>
      <c r="AI285" s="293" t="s">
        <v>159</v>
      </c>
      <c r="AJ285" s="319"/>
      <c r="AK285" s="293" t="s">
        <v>159</v>
      </c>
      <c r="AL285" s="320"/>
      <c r="AM285" s="277"/>
      <c r="AN285" s="227" t="s">
        <v>1435</v>
      </c>
      <c r="AO285" s="316"/>
      <c r="AP285" s="316" t="s">
        <v>147</v>
      </c>
      <c r="AQ285" s="278"/>
    </row>
    <row r="286" spans="1:43" s="311" customFormat="1" ht="175.5" customHeight="1">
      <c r="A286" s="415">
        <v>248</v>
      </c>
      <c r="B286" s="326" t="s">
        <v>1356</v>
      </c>
      <c r="C286" s="325" t="s">
        <v>277</v>
      </c>
      <c r="D286" s="325" t="s">
        <v>100</v>
      </c>
      <c r="E286" s="534">
        <v>251</v>
      </c>
      <c r="F286" s="535">
        <v>251</v>
      </c>
      <c r="G286" s="534">
        <v>249.733</v>
      </c>
      <c r="H286" s="222" t="s">
        <v>2523</v>
      </c>
      <c r="I286" s="239" t="s">
        <v>1834</v>
      </c>
      <c r="J286" s="240" t="s">
        <v>2103</v>
      </c>
      <c r="K286" s="12">
        <v>128.99700000000001</v>
      </c>
      <c r="L286" s="39">
        <v>0</v>
      </c>
      <c r="M286" s="304">
        <f t="shared" si="20"/>
        <v>-128.99700000000001</v>
      </c>
      <c r="N286" s="39">
        <v>0</v>
      </c>
      <c r="O286" s="404" t="s">
        <v>2440</v>
      </c>
      <c r="P286" s="861" t="s">
        <v>2794</v>
      </c>
      <c r="Q286" s="305"/>
      <c r="R286" s="404" t="s">
        <v>886</v>
      </c>
      <c r="S286" s="405" t="s">
        <v>18</v>
      </c>
      <c r="T286" s="364" t="s">
        <v>1180</v>
      </c>
      <c r="U286" s="307" t="s">
        <v>1618</v>
      </c>
      <c r="V286" s="301"/>
      <c r="W286" s="293" t="s">
        <v>159</v>
      </c>
      <c r="X286" s="319">
        <v>244</v>
      </c>
      <c r="Y286" s="293"/>
      <c r="Z286" s="320"/>
      <c r="AA286" s="307"/>
      <c r="AB286" s="301"/>
      <c r="AC286" s="293" t="s">
        <v>159</v>
      </c>
      <c r="AD286" s="319"/>
      <c r="AE286" s="293" t="s">
        <v>159</v>
      </c>
      <c r="AF286" s="320"/>
      <c r="AG286" s="307"/>
      <c r="AH286" s="301"/>
      <c r="AI286" s="293" t="s">
        <v>159</v>
      </c>
      <c r="AJ286" s="319"/>
      <c r="AK286" s="293" t="s">
        <v>159</v>
      </c>
      <c r="AL286" s="320"/>
      <c r="AM286" s="277"/>
      <c r="AN286" s="227" t="s">
        <v>1435</v>
      </c>
      <c r="AO286" s="316"/>
      <c r="AP286" s="316"/>
      <c r="AQ286" s="278"/>
    </row>
    <row r="287" spans="1:43" s="356" customFormat="1" ht="70.5" customHeight="1">
      <c r="A287" s="415">
        <v>249</v>
      </c>
      <c r="B287" s="350" t="s">
        <v>1728</v>
      </c>
      <c r="C287" s="349" t="s">
        <v>1631</v>
      </c>
      <c r="D287" s="349" t="s">
        <v>1631</v>
      </c>
      <c r="E287" s="563">
        <v>0</v>
      </c>
      <c r="F287" s="565">
        <v>52.938000000000002</v>
      </c>
      <c r="G287" s="566">
        <v>52.938000000000002</v>
      </c>
      <c r="H287" s="418" t="s">
        <v>2046</v>
      </c>
      <c r="I287" s="275" t="s">
        <v>1818</v>
      </c>
      <c r="J287" s="419" t="s">
        <v>2047</v>
      </c>
      <c r="K287" s="39">
        <v>0</v>
      </c>
      <c r="L287" s="39">
        <v>0</v>
      </c>
      <c r="M287" s="475">
        <f t="shared" si="20"/>
        <v>0</v>
      </c>
      <c r="N287" s="39">
        <v>0</v>
      </c>
      <c r="O287" s="463" t="s">
        <v>2396</v>
      </c>
      <c r="P287" s="860" t="s">
        <v>2795</v>
      </c>
      <c r="Q287" s="379"/>
      <c r="R287" s="380" t="s">
        <v>886</v>
      </c>
      <c r="S287" s="380" t="s">
        <v>18</v>
      </c>
      <c r="T287" s="364" t="s">
        <v>824</v>
      </c>
      <c r="U287" s="307"/>
      <c r="V287" s="301"/>
      <c r="W287" s="293" t="s">
        <v>159</v>
      </c>
      <c r="X287" s="319"/>
      <c r="Y287" s="293" t="s">
        <v>159</v>
      </c>
      <c r="Z287" s="320"/>
      <c r="AA287" s="307"/>
      <c r="AB287" s="301"/>
      <c r="AC287" s="293" t="s">
        <v>159</v>
      </c>
      <c r="AD287" s="319"/>
      <c r="AE287" s="293" t="s">
        <v>159</v>
      </c>
      <c r="AF287" s="320"/>
      <c r="AG287" s="307"/>
      <c r="AH287" s="301"/>
      <c r="AI287" s="293" t="s">
        <v>159</v>
      </c>
      <c r="AJ287" s="319"/>
      <c r="AK287" s="293" t="s">
        <v>159</v>
      </c>
      <c r="AL287" s="320"/>
      <c r="AM287" s="277"/>
      <c r="AN287" s="227" t="s">
        <v>1372</v>
      </c>
      <c r="AO287" s="316"/>
      <c r="AP287" s="316"/>
      <c r="AQ287" s="278"/>
    </row>
    <row r="288" spans="1:43" s="356" customFormat="1" ht="83.25" customHeight="1">
      <c r="A288" s="415">
        <v>250</v>
      </c>
      <c r="B288" s="350" t="s">
        <v>1729</v>
      </c>
      <c r="C288" s="349" t="s">
        <v>1631</v>
      </c>
      <c r="D288" s="349" t="s">
        <v>1631</v>
      </c>
      <c r="E288" s="563">
        <v>0</v>
      </c>
      <c r="F288" s="565">
        <v>817.37099999999998</v>
      </c>
      <c r="G288" s="566">
        <v>737.31700000000001</v>
      </c>
      <c r="H288" s="420" t="s">
        <v>2048</v>
      </c>
      <c r="I288" s="275" t="s">
        <v>1818</v>
      </c>
      <c r="J288" s="421" t="s">
        <v>2049</v>
      </c>
      <c r="K288" s="39">
        <v>0</v>
      </c>
      <c r="L288" s="39">
        <v>0</v>
      </c>
      <c r="M288" s="475">
        <f t="shared" si="20"/>
        <v>0</v>
      </c>
      <c r="N288" s="39">
        <v>0</v>
      </c>
      <c r="O288" s="463" t="s">
        <v>2396</v>
      </c>
      <c r="P288" s="350" t="s">
        <v>2796</v>
      </c>
      <c r="Q288" s="364" t="s">
        <v>1727</v>
      </c>
      <c r="R288" s="380" t="s">
        <v>886</v>
      </c>
      <c r="S288" s="380" t="s">
        <v>18</v>
      </c>
      <c r="T288" s="364" t="s">
        <v>824</v>
      </c>
      <c r="U288" s="307"/>
      <c r="V288" s="301"/>
      <c r="W288" s="293" t="s">
        <v>159</v>
      </c>
      <c r="X288" s="319"/>
      <c r="Y288" s="293" t="s">
        <v>159</v>
      </c>
      <c r="Z288" s="320"/>
      <c r="AA288" s="307"/>
      <c r="AB288" s="301"/>
      <c r="AC288" s="293" t="s">
        <v>159</v>
      </c>
      <c r="AD288" s="319"/>
      <c r="AE288" s="293" t="s">
        <v>159</v>
      </c>
      <c r="AF288" s="320"/>
      <c r="AG288" s="307"/>
      <c r="AH288" s="301"/>
      <c r="AI288" s="293" t="s">
        <v>159</v>
      </c>
      <c r="AJ288" s="319"/>
      <c r="AK288" s="293" t="s">
        <v>159</v>
      </c>
      <c r="AL288" s="320"/>
      <c r="AM288" s="277"/>
      <c r="AN288" s="227" t="s">
        <v>1372</v>
      </c>
      <c r="AO288" s="316"/>
      <c r="AP288" s="316" t="s">
        <v>147</v>
      </c>
      <c r="AQ288" s="278"/>
    </row>
    <row r="289" spans="1:43" s="356" customFormat="1" ht="93" customHeight="1">
      <c r="A289" s="415">
        <v>251</v>
      </c>
      <c r="B289" s="350" t="s">
        <v>334</v>
      </c>
      <c r="C289" s="349" t="s">
        <v>1631</v>
      </c>
      <c r="D289" s="349" t="s">
        <v>1631</v>
      </c>
      <c r="E289" s="567">
        <v>179.85</v>
      </c>
      <c r="F289" s="563">
        <v>0</v>
      </c>
      <c r="G289" s="563">
        <v>0</v>
      </c>
      <c r="H289" s="420" t="s">
        <v>2050</v>
      </c>
      <c r="I289" s="275" t="s">
        <v>1818</v>
      </c>
      <c r="J289" s="421" t="s">
        <v>2051</v>
      </c>
      <c r="K289" s="39">
        <v>0</v>
      </c>
      <c r="L289" s="39">
        <v>0</v>
      </c>
      <c r="M289" s="475">
        <f t="shared" si="20"/>
        <v>0</v>
      </c>
      <c r="N289" s="39">
        <v>0</v>
      </c>
      <c r="O289" s="476" t="s">
        <v>2396</v>
      </c>
      <c r="P289" s="350" t="s">
        <v>2797</v>
      </c>
      <c r="Q289" s="379"/>
      <c r="R289" s="380" t="s">
        <v>886</v>
      </c>
      <c r="S289" s="380" t="s">
        <v>18</v>
      </c>
      <c r="T289" s="364" t="s">
        <v>824</v>
      </c>
      <c r="U289" s="307"/>
      <c r="V289" s="301"/>
      <c r="W289" s="293" t="s">
        <v>159</v>
      </c>
      <c r="X289" s="319"/>
      <c r="Y289" s="293" t="s">
        <v>159</v>
      </c>
      <c r="Z289" s="320"/>
      <c r="AA289" s="307"/>
      <c r="AB289" s="301"/>
      <c r="AC289" s="293" t="s">
        <v>159</v>
      </c>
      <c r="AD289" s="319"/>
      <c r="AE289" s="293" t="s">
        <v>159</v>
      </c>
      <c r="AF289" s="320"/>
      <c r="AG289" s="307"/>
      <c r="AH289" s="301"/>
      <c r="AI289" s="293" t="s">
        <v>159</v>
      </c>
      <c r="AJ289" s="319"/>
      <c r="AK289" s="293" t="s">
        <v>159</v>
      </c>
      <c r="AL289" s="320"/>
      <c r="AM289" s="277"/>
      <c r="AN289" s="227" t="s">
        <v>1372</v>
      </c>
      <c r="AO289" s="389"/>
      <c r="AP289" s="389"/>
      <c r="AQ289" s="278"/>
    </row>
    <row r="290" spans="1:43" s="311" customFormat="1" ht="85.5" customHeight="1">
      <c r="A290" s="415">
        <v>252</v>
      </c>
      <c r="B290" s="326" t="s">
        <v>1357</v>
      </c>
      <c r="C290" s="325" t="s">
        <v>1631</v>
      </c>
      <c r="D290" s="325" t="s">
        <v>1631</v>
      </c>
      <c r="E290" s="558">
        <v>20.539000000000001</v>
      </c>
      <c r="F290" s="535">
        <v>20.539000000000001</v>
      </c>
      <c r="G290" s="534">
        <v>19</v>
      </c>
      <c r="H290" s="209" t="s">
        <v>2053</v>
      </c>
      <c r="I290" s="239" t="s">
        <v>1818</v>
      </c>
      <c r="J290" s="240" t="s">
        <v>2052</v>
      </c>
      <c r="K290" s="39">
        <v>0</v>
      </c>
      <c r="L290" s="39">
        <v>0</v>
      </c>
      <c r="M290" s="235">
        <f t="shared" si="20"/>
        <v>0</v>
      </c>
      <c r="N290" s="39">
        <v>0</v>
      </c>
      <c r="O290" s="404" t="s">
        <v>2396</v>
      </c>
      <c r="P290" s="312" t="s">
        <v>2798</v>
      </c>
      <c r="Q290" s="305"/>
      <c r="R290" s="406" t="s">
        <v>886</v>
      </c>
      <c r="S290" s="406" t="s">
        <v>18</v>
      </c>
      <c r="T290" s="305" t="s">
        <v>824</v>
      </c>
      <c r="U290" s="307" t="s">
        <v>1618</v>
      </c>
      <c r="V290" s="301" t="s">
        <v>463</v>
      </c>
      <c r="W290" s="293" t="s">
        <v>159</v>
      </c>
      <c r="X290" s="319">
        <v>18</v>
      </c>
      <c r="Y290" s="293"/>
      <c r="Z290" s="320"/>
      <c r="AA290" s="307"/>
      <c r="AB290" s="301"/>
      <c r="AC290" s="293" t="s">
        <v>159</v>
      </c>
      <c r="AD290" s="319"/>
      <c r="AE290" s="293" t="s">
        <v>159</v>
      </c>
      <c r="AF290" s="320"/>
      <c r="AG290" s="307"/>
      <c r="AH290" s="301"/>
      <c r="AI290" s="293" t="s">
        <v>159</v>
      </c>
      <c r="AJ290" s="319"/>
      <c r="AK290" s="293" t="s">
        <v>159</v>
      </c>
      <c r="AL290" s="320"/>
      <c r="AM290" s="277"/>
      <c r="AN290" s="227" t="s">
        <v>1372</v>
      </c>
      <c r="AO290" s="316"/>
      <c r="AP290" s="316"/>
      <c r="AQ290" s="278"/>
    </row>
    <row r="291" spans="1:43" s="311" customFormat="1" ht="95.25" customHeight="1">
      <c r="A291" s="415">
        <v>253</v>
      </c>
      <c r="B291" s="326" t="s">
        <v>1201</v>
      </c>
      <c r="C291" s="325" t="s">
        <v>1631</v>
      </c>
      <c r="D291" s="325" t="s">
        <v>1631</v>
      </c>
      <c r="E291" s="558">
        <v>196.673</v>
      </c>
      <c r="F291" s="535">
        <v>196.673</v>
      </c>
      <c r="G291" s="534">
        <v>191.86373399999999</v>
      </c>
      <c r="H291" s="209" t="s">
        <v>2054</v>
      </c>
      <c r="I291" s="239" t="s">
        <v>1828</v>
      </c>
      <c r="J291" s="240" t="s">
        <v>2055</v>
      </c>
      <c r="K291" s="39">
        <v>0</v>
      </c>
      <c r="L291" s="39">
        <v>0</v>
      </c>
      <c r="M291" s="235">
        <f t="shared" si="20"/>
        <v>0</v>
      </c>
      <c r="N291" s="39">
        <v>0</v>
      </c>
      <c r="O291" s="404" t="s">
        <v>2396</v>
      </c>
      <c r="P291" s="312" t="s">
        <v>2799</v>
      </c>
      <c r="Q291" s="305"/>
      <c r="R291" s="406" t="s">
        <v>886</v>
      </c>
      <c r="S291" s="406" t="s">
        <v>18</v>
      </c>
      <c r="T291" s="305" t="s">
        <v>1081</v>
      </c>
      <c r="U291" s="307" t="s">
        <v>1618</v>
      </c>
      <c r="V291" s="301" t="s">
        <v>463</v>
      </c>
      <c r="W291" s="293" t="s">
        <v>159</v>
      </c>
      <c r="X291" s="319">
        <v>19</v>
      </c>
      <c r="Y291" s="293"/>
      <c r="Z291" s="320"/>
      <c r="AA291" s="307"/>
      <c r="AB291" s="301"/>
      <c r="AC291" s="293" t="s">
        <v>159</v>
      </c>
      <c r="AD291" s="319"/>
      <c r="AE291" s="293" t="s">
        <v>159</v>
      </c>
      <c r="AF291" s="320"/>
      <c r="AG291" s="307"/>
      <c r="AH291" s="301"/>
      <c r="AI291" s="293" t="s">
        <v>159</v>
      </c>
      <c r="AJ291" s="319"/>
      <c r="AK291" s="293" t="s">
        <v>159</v>
      </c>
      <c r="AL291" s="320"/>
      <c r="AM291" s="277"/>
      <c r="AN291" s="227" t="s">
        <v>1372</v>
      </c>
      <c r="AO291" s="316"/>
      <c r="AP291" s="316"/>
      <c r="AQ291" s="278"/>
    </row>
    <row r="292" spans="1:43" s="311" customFormat="1" ht="154.5" customHeight="1">
      <c r="A292" s="415">
        <v>254</v>
      </c>
      <c r="B292" s="326" t="s">
        <v>1358</v>
      </c>
      <c r="C292" s="325" t="s">
        <v>1631</v>
      </c>
      <c r="D292" s="325" t="s">
        <v>100</v>
      </c>
      <c r="E292" s="558">
        <v>7062.9409999999998</v>
      </c>
      <c r="F292" s="535">
        <v>6956</v>
      </c>
      <c r="G292" s="534">
        <v>6329</v>
      </c>
      <c r="H292" s="209" t="s">
        <v>2056</v>
      </c>
      <c r="I292" s="239" t="s">
        <v>1834</v>
      </c>
      <c r="J292" s="240" t="s">
        <v>2057</v>
      </c>
      <c r="K292" s="12">
        <v>8184.4470000000001</v>
      </c>
      <c r="L292" s="39">
        <v>0</v>
      </c>
      <c r="M292" s="235">
        <f t="shared" si="20"/>
        <v>-8184.4470000000001</v>
      </c>
      <c r="N292" s="39">
        <v>0</v>
      </c>
      <c r="O292" s="404" t="s">
        <v>2440</v>
      </c>
      <c r="P292" s="312" t="s">
        <v>2800</v>
      </c>
      <c r="Q292" s="305"/>
      <c r="R292" s="406" t="s">
        <v>886</v>
      </c>
      <c r="S292" s="406" t="s">
        <v>18</v>
      </c>
      <c r="T292" s="305" t="s">
        <v>475</v>
      </c>
      <c r="U292" s="307" t="s">
        <v>1618</v>
      </c>
      <c r="V292" s="301" t="s">
        <v>463</v>
      </c>
      <c r="W292" s="293" t="s">
        <v>159</v>
      </c>
      <c r="X292" s="319">
        <v>20</v>
      </c>
      <c r="Y292" s="293"/>
      <c r="Z292" s="320"/>
      <c r="AA292" s="307"/>
      <c r="AB292" s="301"/>
      <c r="AC292" s="293" t="s">
        <v>159</v>
      </c>
      <c r="AD292" s="319"/>
      <c r="AE292" s="293" t="s">
        <v>159</v>
      </c>
      <c r="AF292" s="320"/>
      <c r="AG292" s="307"/>
      <c r="AH292" s="301"/>
      <c r="AI292" s="293" t="s">
        <v>159</v>
      </c>
      <c r="AJ292" s="319"/>
      <c r="AK292" s="293" t="s">
        <v>159</v>
      </c>
      <c r="AL292" s="320"/>
      <c r="AM292" s="277"/>
      <c r="AN292" s="227" t="s">
        <v>1372</v>
      </c>
      <c r="AO292" s="316"/>
      <c r="AP292" s="316"/>
      <c r="AQ292" s="278"/>
    </row>
    <row r="293" spans="1:43" s="311" customFormat="1" ht="165" customHeight="1">
      <c r="A293" s="415">
        <v>255</v>
      </c>
      <c r="B293" s="326" t="s">
        <v>1359</v>
      </c>
      <c r="C293" s="325" t="s">
        <v>1631</v>
      </c>
      <c r="D293" s="325" t="s">
        <v>100</v>
      </c>
      <c r="E293" s="558">
        <v>3011.2040000000002</v>
      </c>
      <c r="F293" s="535">
        <v>3011.2040000000002</v>
      </c>
      <c r="G293" s="534">
        <v>2489</v>
      </c>
      <c r="H293" s="209" t="s">
        <v>2058</v>
      </c>
      <c r="I293" s="239" t="s">
        <v>1834</v>
      </c>
      <c r="J293" s="240" t="s">
        <v>2059</v>
      </c>
      <c r="K293" s="12">
        <v>3530.2910000000002</v>
      </c>
      <c r="L293" s="39">
        <v>0</v>
      </c>
      <c r="M293" s="235">
        <f t="shared" si="20"/>
        <v>-3530.2910000000002</v>
      </c>
      <c r="N293" s="39">
        <v>0</v>
      </c>
      <c r="O293" s="404" t="s">
        <v>2440</v>
      </c>
      <c r="P293" s="312" t="s">
        <v>2801</v>
      </c>
      <c r="Q293" s="305"/>
      <c r="R293" s="406" t="s">
        <v>886</v>
      </c>
      <c r="S293" s="406" t="s">
        <v>18</v>
      </c>
      <c r="T293" s="305" t="s">
        <v>695</v>
      </c>
      <c r="U293" s="307" t="s">
        <v>1618</v>
      </c>
      <c r="V293" s="301" t="s">
        <v>463</v>
      </c>
      <c r="W293" s="293" t="s">
        <v>159</v>
      </c>
      <c r="X293" s="319">
        <v>21</v>
      </c>
      <c r="Y293" s="293"/>
      <c r="Z293" s="320"/>
      <c r="AA293" s="307"/>
      <c r="AB293" s="301"/>
      <c r="AC293" s="293" t="s">
        <v>159</v>
      </c>
      <c r="AD293" s="319"/>
      <c r="AE293" s="293" t="s">
        <v>159</v>
      </c>
      <c r="AF293" s="320"/>
      <c r="AG293" s="307"/>
      <c r="AH293" s="301"/>
      <c r="AI293" s="293" t="s">
        <v>159</v>
      </c>
      <c r="AJ293" s="319"/>
      <c r="AK293" s="293" t="s">
        <v>159</v>
      </c>
      <c r="AL293" s="320"/>
      <c r="AM293" s="277"/>
      <c r="AN293" s="227" t="s">
        <v>1372</v>
      </c>
      <c r="AO293" s="316"/>
      <c r="AP293" s="316"/>
      <c r="AQ293" s="278"/>
    </row>
    <row r="294" spans="1:43" s="311" customFormat="1" ht="149.25" customHeight="1">
      <c r="A294" s="415">
        <v>256</v>
      </c>
      <c r="B294" s="326" t="s">
        <v>1784</v>
      </c>
      <c r="C294" s="325" t="s">
        <v>1631</v>
      </c>
      <c r="D294" s="325" t="s">
        <v>100</v>
      </c>
      <c r="E294" s="558">
        <v>3500</v>
      </c>
      <c r="F294" s="535">
        <v>1508</v>
      </c>
      <c r="G294" s="534">
        <v>1467</v>
      </c>
      <c r="H294" s="209" t="s">
        <v>2060</v>
      </c>
      <c r="I294" s="239" t="s">
        <v>1818</v>
      </c>
      <c r="J294" s="240" t="s">
        <v>2061</v>
      </c>
      <c r="K294" s="12">
        <v>3175.75</v>
      </c>
      <c r="L294" s="39">
        <v>0</v>
      </c>
      <c r="M294" s="235">
        <f t="shared" si="20"/>
        <v>-3175.75</v>
      </c>
      <c r="N294" s="39">
        <v>0</v>
      </c>
      <c r="O294" s="404" t="s">
        <v>2440</v>
      </c>
      <c r="P294" s="312" t="s">
        <v>2802</v>
      </c>
      <c r="Q294" s="305"/>
      <c r="R294" s="406" t="s">
        <v>886</v>
      </c>
      <c r="S294" s="406" t="s">
        <v>18</v>
      </c>
      <c r="T294" s="305" t="s">
        <v>1180</v>
      </c>
      <c r="U294" s="307" t="s">
        <v>1618</v>
      </c>
      <c r="V294" s="301" t="s">
        <v>463</v>
      </c>
      <c r="W294" s="293" t="s">
        <v>159</v>
      </c>
      <c r="X294" s="319">
        <v>22</v>
      </c>
      <c r="Y294" s="293"/>
      <c r="Z294" s="320"/>
      <c r="AA294" s="307"/>
      <c r="AB294" s="301"/>
      <c r="AC294" s="293" t="s">
        <v>159</v>
      </c>
      <c r="AD294" s="319"/>
      <c r="AE294" s="293" t="s">
        <v>159</v>
      </c>
      <c r="AF294" s="320"/>
      <c r="AG294" s="307"/>
      <c r="AH294" s="301"/>
      <c r="AI294" s="293" t="s">
        <v>159</v>
      </c>
      <c r="AJ294" s="319"/>
      <c r="AK294" s="293" t="s">
        <v>159</v>
      </c>
      <c r="AL294" s="320"/>
      <c r="AM294" s="277"/>
      <c r="AN294" s="227" t="s">
        <v>1372</v>
      </c>
      <c r="AO294" s="316"/>
      <c r="AP294" s="316" t="s">
        <v>147</v>
      </c>
      <c r="AQ294" s="278"/>
    </row>
    <row r="295" spans="1:43" s="311" customFormat="1" ht="149.25" customHeight="1">
      <c r="A295" s="415">
        <v>257</v>
      </c>
      <c r="B295" s="326" t="s">
        <v>1360</v>
      </c>
      <c r="C295" s="325" t="s">
        <v>1631</v>
      </c>
      <c r="D295" s="325" t="s">
        <v>100</v>
      </c>
      <c r="E295" s="558">
        <v>5500</v>
      </c>
      <c r="F295" s="535">
        <v>5500</v>
      </c>
      <c r="G295" s="534">
        <v>2446</v>
      </c>
      <c r="H295" s="209" t="s">
        <v>2062</v>
      </c>
      <c r="I295" s="239" t="s">
        <v>1818</v>
      </c>
      <c r="J295" s="240" t="s">
        <v>2063</v>
      </c>
      <c r="K295" s="12">
        <v>4400</v>
      </c>
      <c r="L295" s="39">
        <v>0</v>
      </c>
      <c r="M295" s="235">
        <f t="shared" si="20"/>
        <v>-4400</v>
      </c>
      <c r="N295" s="39">
        <v>0</v>
      </c>
      <c r="O295" s="404" t="s">
        <v>2399</v>
      </c>
      <c r="P295" s="312" t="s">
        <v>2803</v>
      </c>
      <c r="Q295" s="305"/>
      <c r="R295" s="406" t="s">
        <v>886</v>
      </c>
      <c r="S295" s="406" t="s">
        <v>18</v>
      </c>
      <c r="T295" s="305" t="s">
        <v>1180</v>
      </c>
      <c r="U295" s="307" t="s">
        <v>1618</v>
      </c>
      <c r="V295" s="301" t="s">
        <v>463</v>
      </c>
      <c r="W295" s="293" t="s">
        <v>159</v>
      </c>
      <c r="X295" s="319">
        <v>23</v>
      </c>
      <c r="Y295" s="293"/>
      <c r="Z295" s="320"/>
      <c r="AA295" s="307"/>
      <c r="AB295" s="301"/>
      <c r="AC295" s="293" t="s">
        <v>159</v>
      </c>
      <c r="AD295" s="319"/>
      <c r="AE295" s="293" t="s">
        <v>159</v>
      </c>
      <c r="AF295" s="320"/>
      <c r="AG295" s="307"/>
      <c r="AH295" s="301"/>
      <c r="AI295" s="293" t="s">
        <v>159</v>
      </c>
      <c r="AJ295" s="319"/>
      <c r="AK295" s="293" t="s">
        <v>159</v>
      </c>
      <c r="AL295" s="320"/>
      <c r="AM295" s="277"/>
      <c r="AN295" s="227" t="s">
        <v>1372</v>
      </c>
      <c r="AO295" s="316"/>
      <c r="AP295" s="316" t="s">
        <v>147</v>
      </c>
      <c r="AQ295" s="278"/>
    </row>
    <row r="296" spans="1:43" s="311" customFormat="1" ht="149.25" customHeight="1">
      <c r="A296" s="415">
        <v>258</v>
      </c>
      <c r="B296" s="326" t="s">
        <v>1805</v>
      </c>
      <c r="C296" s="325" t="s">
        <v>1631</v>
      </c>
      <c r="D296" s="325" t="s">
        <v>100</v>
      </c>
      <c r="E296" s="558">
        <v>3050</v>
      </c>
      <c r="F296" s="535">
        <v>2555</v>
      </c>
      <c r="G296" s="534">
        <v>541</v>
      </c>
      <c r="H296" s="209" t="s">
        <v>2064</v>
      </c>
      <c r="I296" s="239" t="s">
        <v>1818</v>
      </c>
      <c r="J296" s="240" t="s">
        <v>2065</v>
      </c>
      <c r="K296" s="12">
        <v>2535</v>
      </c>
      <c r="L296" s="39">
        <v>0</v>
      </c>
      <c r="M296" s="235">
        <f t="shared" si="20"/>
        <v>-2535</v>
      </c>
      <c r="N296" s="39">
        <v>0</v>
      </c>
      <c r="O296" s="404" t="s">
        <v>2399</v>
      </c>
      <c r="P296" s="312" t="s">
        <v>2804</v>
      </c>
      <c r="Q296" s="305"/>
      <c r="R296" s="406" t="s">
        <v>886</v>
      </c>
      <c r="S296" s="406" t="s">
        <v>18</v>
      </c>
      <c r="T296" s="305" t="s">
        <v>1180</v>
      </c>
      <c r="U296" s="307" t="s">
        <v>1618</v>
      </c>
      <c r="V296" s="301" t="s">
        <v>463</v>
      </c>
      <c r="W296" s="293" t="s">
        <v>159</v>
      </c>
      <c r="X296" s="319">
        <v>24</v>
      </c>
      <c r="Y296" s="293"/>
      <c r="Z296" s="320"/>
      <c r="AA296" s="307"/>
      <c r="AB296" s="301"/>
      <c r="AC296" s="293" t="s">
        <v>159</v>
      </c>
      <c r="AD296" s="319"/>
      <c r="AE296" s="293" t="s">
        <v>159</v>
      </c>
      <c r="AF296" s="320"/>
      <c r="AG296" s="307"/>
      <c r="AH296" s="301"/>
      <c r="AI296" s="293" t="s">
        <v>159</v>
      </c>
      <c r="AJ296" s="319"/>
      <c r="AK296" s="293" t="s">
        <v>159</v>
      </c>
      <c r="AL296" s="320"/>
      <c r="AM296" s="277"/>
      <c r="AN296" s="227" t="s">
        <v>1372</v>
      </c>
      <c r="AO296" s="316"/>
      <c r="AP296" s="316" t="s">
        <v>147</v>
      </c>
      <c r="AQ296" s="278"/>
    </row>
    <row r="297" spans="1:43" s="311" customFormat="1" ht="175.5" customHeight="1">
      <c r="A297" s="415">
        <v>259</v>
      </c>
      <c r="B297" s="326" t="s">
        <v>1361</v>
      </c>
      <c r="C297" s="325" t="s">
        <v>1631</v>
      </c>
      <c r="D297" s="325" t="s">
        <v>100</v>
      </c>
      <c r="E297" s="558">
        <v>869.98500000000001</v>
      </c>
      <c r="F297" s="535">
        <v>869.98500000000001</v>
      </c>
      <c r="G297" s="534">
        <v>775.74</v>
      </c>
      <c r="H297" s="209" t="s">
        <v>2066</v>
      </c>
      <c r="I297" s="239" t="s">
        <v>1818</v>
      </c>
      <c r="J297" s="240" t="s">
        <v>2067</v>
      </c>
      <c r="K297" s="12">
        <v>869.98500000000001</v>
      </c>
      <c r="L297" s="39">
        <v>0</v>
      </c>
      <c r="M297" s="235">
        <f t="shared" si="20"/>
        <v>-869.98500000000001</v>
      </c>
      <c r="N297" s="39">
        <v>0</v>
      </c>
      <c r="O297" s="404" t="s">
        <v>2399</v>
      </c>
      <c r="P297" s="312" t="s">
        <v>2805</v>
      </c>
      <c r="Q297" s="305"/>
      <c r="R297" s="406" t="s">
        <v>886</v>
      </c>
      <c r="S297" s="406" t="s">
        <v>18</v>
      </c>
      <c r="T297" s="305" t="s">
        <v>1180</v>
      </c>
      <c r="U297" s="307" t="s">
        <v>1618</v>
      </c>
      <c r="V297" s="301" t="s">
        <v>463</v>
      </c>
      <c r="W297" s="293" t="s">
        <v>159</v>
      </c>
      <c r="X297" s="319">
        <v>25</v>
      </c>
      <c r="Y297" s="293"/>
      <c r="Z297" s="320"/>
      <c r="AA297" s="307"/>
      <c r="AB297" s="301"/>
      <c r="AC297" s="293" t="s">
        <v>159</v>
      </c>
      <c r="AD297" s="319"/>
      <c r="AE297" s="293" t="s">
        <v>159</v>
      </c>
      <c r="AF297" s="320"/>
      <c r="AG297" s="307"/>
      <c r="AH297" s="301"/>
      <c r="AI297" s="293" t="s">
        <v>159</v>
      </c>
      <c r="AJ297" s="319"/>
      <c r="AK297" s="293" t="s">
        <v>159</v>
      </c>
      <c r="AL297" s="320"/>
      <c r="AM297" s="277"/>
      <c r="AN297" s="227" t="s">
        <v>1372</v>
      </c>
      <c r="AO297" s="316"/>
      <c r="AP297" s="316"/>
      <c r="AQ297" s="278"/>
    </row>
    <row r="298" spans="1:43" s="311" customFormat="1" ht="175.5" customHeight="1">
      <c r="A298" s="415">
        <v>260</v>
      </c>
      <c r="B298" s="326" t="s">
        <v>174</v>
      </c>
      <c r="C298" s="325" t="s">
        <v>1631</v>
      </c>
      <c r="D298" s="325" t="s">
        <v>100</v>
      </c>
      <c r="E298" s="558">
        <v>500</v>
      </c>
      <c r="F298" s="535">
        <v>500</v>
      </c>
      <c r="G298" s="534">
        <v>453.25</v>
      </c>
      <c r="H298" s="209" t="s">
        <v>2066</v>
      </c>
      <c r="I298" s="239" t="s">
        <v>1818</v>
      </c>
      <c r="J298" s="240" t="s">
        <v>2068</v>
      </c>
      <c r="K298" s="12">
        <v>280</v>
      </c>
      <c r="L298" s="39">
        <v>0</v>
      </c>
      <c r="M298" s="235">
        <f t="shared" si="20"/>
        <v>-280</v>
      </c>
      <c r="N298" s="39">
        <v>0</v>
      </c>
      <c r="O298" s="404" t="s">
        <v>2399</v>
      </c>
      <c r="P298" s="312" t="s">
        <v>2806</v>
      </c>
      <c r="Q298" s="305"/>
      <c r="R298" s="406" t="s">
        <v>886</v>
      </c>
      <c r="S298" s="406" t="s">
        <v>18</v>
      </c>
      <c r="T298" s="305" t="s">
        <v>1180</v>
      </c>
      <c r="U298" s="307" t="s">
        <v>1618</v>
      </c>
      <c r="V298" s="301" t="s">
        <v>463</v>
      </c>
      <c r="W298" s="293" t="s">
        <v>159</v>
      </c>
      <c r="X298" s="319">
        <v>26</v>
      </c>
      <c r="Y298" s="293"/>
      <c r="Z298" s="320"/>
      <c r="AA298" s="307"/>
      <c r="AB298" s="301"/>
      <c r="AC298" s="293" t="s">
        <v>159</v>
      </c>
      <c r="AD298" s="319"/>
      <c r="AE298" s="293" t="s">
        <v>159</v>
      </c>
      <c r="AF298" s="320"/>
      <c r="AG298" s="307"/>
      <c r="AH298" s="301"/>
      <c r="AI298" s="293" t="s">
        <v>159</v>
      </c>
      <c r="AJ298" s="319"/>
      <c r="AK298" s="293" t="s">
        <v>159</v>
      </c>
      <c r="AL298" s="320"/>
      <c r="AM298" s="277"/>
      <c r="AN298" s="227" t="s">
        <v>1372</v>
      </c>
      <c r="AO298" s="885" t="s">
        <v>3153</v>
      </c>
      <c r="AP298" s="316" t="s">
        <v>88</v>
      </c>
      <c r="AQ298" s="278"/>
    </row>
    <row r="299" spans="1:43" s="311" customFormat="1" ht="175.5" customHeight="1">
      <c r="A299" s="415">
        <v>261</v>
      </c>
      <c r="B299" s="326" t="s">
        <v>1785</v>
      </c>
      <c r="C299" s="325" t="s">
        <v>1631</v>
      </c>
      <c r="D299" s="325" t="s">
        <v>100</v>
      </c>
      <c r="E299" s="558">
        <v>800</v>
      </c>
      <c r="F299" s="535">
        <v>301</v>
      </c>
      <c r="G299" s="534">
        <v>292</v>
      </c>
      <c r="H299" s="209" t="s">
        <v>2069</v>
      </c>
      <c r="I299" s="239" t="s">
        <v>1818</v>
      </c>
      <c r="J299" s="240" t="s">
        <v>2070</v>
      </c>
      <c r="K299" s="12">
        <v>355</v>
      </c>
      <c r="L299" s="39">
        <v>0</v>
      </c>
      <c r="M299" s="235">
        <f t="shared" si="20"/>
        <v>-355</v>
      </c>
      <c r="N299" s="39">
        <v>0</v>
      </c>
      <c r="O299" s="404" t="s">
        <v>2399</v>
      </c>
      <c r="P299" s="312" t="s">
        <v>2807</v>
      </c>
      <c r="Q299" s="305"/>
      <c r="R299" s="406" t="s">
        <v>886</v>
      </c>
      <c r="S299" s="406" t="s">
        <v>18</v>
      </c>
      <c r="T299" s="305" t="s">
        <v>1180</v>
      </c>
      <c r="U299" s="307" t="s">
        <v>1618</v>
      </c>
      <c r="V299" s="301" t="s">
        <v>463</v>
      </c>
      <c r="W299" s="293" t="s">
        <v>159</v>
      </c>
      <c r="X299" s="319">
        <v>27</v>
      </c>
      <c r="Y299" s="293"/>
      <c r="Z299" s="320"/>
      <c r="AA299" s="307"/>
      <c r="AB299" s="301"/>
      <c r="AC299" s="293" t="s">
        <v>159</v>
      </c>
      <c r="AD299" s="319"/>
      <c r="AE299" s="293" t="s">
        <v>159</v>
      </c>
      <c r="AF299" s="320"/>
      <c r="AG299" s="307"/>
      <c r="AH299" s="301"/>
      <c r="AI299" s="293" t="s">
        <v>159</v>
      </c>
      <c r="AJ299" s="319"/>
      <c r="AK299" s="293" t="s">
        <v>159</v>
      </c>
      <c r="AL299" s="320"/>
      <c r="AM299" s="277"/>
      <c r="AN299" s="227" t="s">
        <v>1372</v>
      </c>
      <c r="AO299" s="316"/>
      <c r="AP299" s="316" t="s">
        <v>147</v>
      </c>
      <c r="AQ299" s="278"/>
    </row>
    <row r="300" spans="1:43" s="311" customFormat="1" ht="214.5" customHeight="1">
      <c r="A300" s="415">
        <v>262</v>
      </c>
      <c r="B300" s="326" t="s">
        <v>1362</v>
      </c>
      <c r="C300" s="325" t="s">
        <v>1631</v>
      </c>
      <c r="D300" s="325" t="s">
        <v>100</v>
      </c>
      <c r="E300" s="558">
        <v>1077.604</v>
      </c>
      <c r="F300" s="535">
        <v>1077.604</v>
      </c>
      <c r="G300" s="534">
        <v>304.23</v>
      </c>
      <c r="H300" s="209" t="s">
        <v>2071</v>
      </c>
      <c r="I300" s="239" t="s">
        <v>1818</v>
      </c>
      <c r="J300" s="240" t="s">
        <v>2072</v>
      </c>
      <c r="K300" s="12">
        <v>540</v>
      </c>
      <c r="L300" s="39">
        <v>0</v>
      </c>
      <c r="M300" s="235">
        <f t="shared" si="20"/>
        <v>-540</v>
      </c>
      <c r="N300" s="39">
        <v>0</v>
      </c>
      <c r="O300" s="404" t="s">
        <v>2399</v>
      </c>
      <c r="P300" s="312" t="s">
        <v>2808</v>
      </c>
      <c r="Q300" s="305"/>
      <c r="R300" s="406" t="s">
        <v>886</v>
      </c>
      <c r="S300" s="406" t="s">
        <v>18</v>
      </c>
      <c r="T300" s="305" t="s">
        <v>1180</v>
      </c>
      <c r="U300" s="307" t="s">
        <v>1618</v>
      </c>
      <c r="V300" s="301" t="s">
        <v>463</v>
      </c>
      <c r="W300" s="293" t="s">
        <v>159</v>
      </c>
      <c r="X300" s="319">
        <v>28</v>
      </c>
      <c r="Y300" s="293"/>
      <c r="Z300" s="320"/>
      <c r="AA300" s="307"/>
      <c r="AB300" s="301"/>
      <c r="AC300" s="293" t="s">
        <v>159</v>
      </c>
      <c r="AD300" s="319"/>
      <c r="AE300" s="293" t="s">
        <v>159</v>
      </c>
      <c r="AF300" s="320"/>
      <c r="AG300" s="307"/>
      <c r="AH300" s="301"/>
      <c r="AI300" s="293" t="s">
        <v>159</v>
      </c>
      <c r="AJ300" s="319"/>
      <c r="AK300" s="293" t="s">
        <v>159</v>
      </c>
      <c r="AL300" s="320"/>
      <c r="AM300" s="277"/>
      <c r="AN300" s="227" t="s">
        <v>1372</v>
      </c>
      <c r="AO300" s="316"/>
      <c r="AP300" s="316" t="s">
        <v>147</v>
      </c>
      <c r="AQ300" s="278"/>
    </row>
    <row r="301" spans="1:43" s="311" customFormat="1" ht="332.25" customHeight="1">
      <c r="A301" s="415">
        <v>263</v>
      </c>
      <c r="B301" s="326" t="s">
        <v>1363</v>
      </c>
      <c r="C301" s="325" t="s">
        <v>1631</v>
      </c>
      <c r="D301" s="325" t="s">
        <v>100</v>
      </c>
      <c r="E301" s="558">
        <v>1218.5630000000001</v>
      </c>
      <c r="F301" s="535">
        <v>1218.5630000000001</v>
      </c>
      <c r="G301" s="534">
        <v>1139.8050000000001</v>
      </c>
      <c r="H301" s="209" t="s">
        <v>2073</v>
      </c>
      <c r="I301" s="239" t="s">
        <v>1818</v>
      </c>
      <c r="J301" s="240" t="s">
        <v>2074</v>
      </c>
      <c r="K301" s="12">
        <v>200</v>
      </c>
      <c r="L301" s="39">
        <v>0</v>
      </c>
      <c r="M301" s="235">
        <f t="shared" si="20"/>
        <v>-200</v>
      </c>
      <c r="N301" s="39">
        <v>0</v>
      </c>
      <c r="O301" s="404" t="s">
        <v>2399</v>
      </c>
      <c r="P301" s="312" t="s">
        <v>2809</v>
      </c>
      <c r="Q301" s="305"/>
      <c r="R301" s="406" t="s">
        <v>886</v>
      </c>
      <c r="S301" s="406" t="s">
        <v>18</v>
      </c>
      <c r="T301" s="305" t="s">
        <v>1180</v>
      </c>
      <c r="U301" s="307" t="s">
        <v>1618</v>
      </c>
      <c r="V301" s="301" t="s">
        <v>463</v>
      </c>
      <c r="W301" s="293" t="s">
        <v>159</v>
      </c>
      <c r="X301" s="319">
        <v>29</v>
      </c>
      <c r="Y301" s="293"/>
      <c r="Z301" s="320"/>
      <c r="AA301" s="307"/>
      <c r="AB301" s="301"/>
      <c r="AC301" s="293" t="s">
        <v>159</v>
      </c>
      <c r="AD301" s="319"/>
      <c r="AE301" s="293" t="s">
        <v>159</v>
      </c>
      <c r="AF301" s="320"/>
      <c r="AG301" s="307"/>
      <c r="AH301" s="301"/>
      <c r="AI301" s="293" t="s">
        <v>159</v>
      </c>
      <c r="AJ301" s="319"/>
      <c r="AK301" s="293" t="s">
        <v>159</v>
      </c>
      <c r="AL301" s="320"/>
      <c r="AM301" s="277"/>
      <c r="AN301" s="227" t="s">
        <v>1372</v>
      </c>
      <c r="AO301" s="316"/>
      <c r="AP301" s="316"/>
      <c r="AQ301" s="278"/>
    </row>
    <row r="302" spans="1:43" s="311" customFormat="1" ht="240.75" customHeight="1">
      <c r="A302" s="415">
        <v>264</v>
      </c>
      <c r="B302" s="326" t="s">
        <v>667</v>
      </c>
      <c r="C302" s="325" t="s">
        <v>1631</v>
      </c>
      <c r="D302" s="325" t="s">
        <v>100</v>
      </c>
      <c r="E302" s="558">
        <v>3466.152</v>
      </c>
      <c r="F302" s="535">
        <v>3428</v>
      </c>
      <c r="G302" s="534">
        <v>3404</v>
      </c>
      <c r="H302" s="209" t="s">
        <v>2075</v>
      </c>
      <c r="I302" s="239" t="s">
        <v>1818</v>
      </c>
      <c r="J302" s="240" t="s">
        <v>2076</v>
      </c>
      <c r="K302" s="12">
        <v>4533</v>
      </c>
      <c r="L302" s="39">
        <v>0</v>
      </c>
      <c r="M302" s="235">
        <f t="shared" si="20"/>
        <v>-4533</v>
      </c>
      <c r="N302" s="39">
        <v>0</v>
      </c>
      <c r="O302" s="404" t="s">
        <v>2399</v>
      </c>
      <c r="P302" s="312" t="s">
        <v>2810</v>
      </c>
      <c r="Q302" s="305"/>
      <c r="R302" s="406" t="s">
        <v>886</v>
      </c>
      <c r="S302" s="406" t="s">
        <v>18</v>
      </c>
      <c r="T302" s="305" t="s">
        <v>1364</v>
      </c>
      <c r="U302" s="307" t="s">
        <v>1618</v>
      </c>
      <c r="V302" s="301" t="s">
        <v>463</v>
      </c>
      <c r="W302" s="293" t="s">
        <v>159</v>
      </c>
      <c r="X302" s="319">
        <v>30</v>
      </c>
      <c r="Y302" s="293"/>
      <c r="Z302" s="320"/>
      <c r="AA302" s="307"/>
      <c r="AB302" s="301"/>
      <c r="AC302" s="293" t="s">
        <v>159</v>
      </c>
      <c r="AD302" s="319"/>
      <c r="AE302" s="293" t="s">
        <v>159</v>
      </c>
      <c r="AF302" s="320"/>
      <c r="AG302" s="307"/>
      <c r="AH302" s="301"/>
      <c r="AI302" s="293" t="s">
        <v>159</v>
      </c>
      <c r="AJ302" s="319"/>
      <c r="AK302" s="293" t="s">
        <v>159</v>
      </c>
      <c r="AL302" s="320"/>
      <c r="AM302" s="277"/>
      <c r="AN302" s="227" t="s">
        <v>1372</v>
      </c>
      <c r="AO302" s="316"/>
      <c r="AP302" s="316" t="s">
        <v>147</v>
      </c>
      <c r="AQ302" s="278"/>
    </row>
    <row r="303" spans="1:43" s="311" customFormat="1" ht="177.75" customHeight="1">
      <c r="A303" s="415">
        <v>265</v>
      </c>
      <c r="B303" s="326" t="s">
        <v>517</v>
      </c>
      <c r="C303" s="325" t="s">
        <v>1631</v>
      </c>
      <c r="D303" s="325" t="s">
        <v>100</v>
      </c>
      <c r="E303" s="558">
        <v>3473.848</v>
      </c>
      <c r="F303" s="535">
        <v>1992</v>
      </c>
      <c r="G303" s="534">
        <v>1117.463</v>
      </c>
      <c r="H303" s="209" t="s">
        <v>2077</v>
      </c>
      <c r="I303" s="239" t="s">
        <v>1834</v>
      </c>
      <c r="J303" s="240" t="s">
        <v>2078</v>
      </c>
      <c r="K303" s="12">
        <v>1800</v>
      </c>
      <c r="L303" s="39">
        <v>0</v>
      </c>
      <c r="M303" s="235">
        <f t="shared" si="20"/>
        <v>-1800</v>
      </c>
      <c r="N303" s="39">
        <v>0</v>
      </c>
      <c r="O303" s="404" t="s">
        <v>2399</v>
      </c>
      <c r="P303" s="312" t="s">
        <v>2811</v>
      </c>
      <c r="Q303" s="305"/>
      <c r="R303" s="406" t="s">
        <v>886</v>
      </c>
      <c r="S303" s="406" t="s">
        <v>18</v>
      </c>
      <c r="T303" s="305" t="s">
        <v>1364</v>
      </c>
      <c r="U303" s="307" t="s">
        <v>1618</v>
      </c>
      <c r="V303" s="301" t="s">
        <v>463</v>
      </c>
      <c r="W303" s="293" t="s">
        <v>159</v>
      </c>
      <c r="X303" s="319">
        <v>31</v>
      </c>
      <c r="Y303" s="293"/>
      <c r="Z303" s="320"/>
      <c r="AA303" s="307"/>
      <c r="AB303" s="301"/>
      <c r="AC303" s="293" t="s">
        <v>159</v>
      </c>
      <c r="AD303" s="319"/>
      <c r="AE303" s="293" t="s">
        <v>159</v>
      </c>
      <c r="AF303" s="320"/>
      <c r="AG303" s="307"/>
      <c r="AH303" s="301"/>
      <c r="AI303" s="293" t="s">
        <v>159</v>
      </c>
      <c r="AJ303" s="319"/>
      <c r="AK303" s="293" t="s">
        <v>159</v>
      </c>
      <c r="AL303" s="320"/>
      <c r="AM303" s="277"/>
      <c r="AN303" s="227" t="s">
        <v>1381</v>
      </c>
      <c r="AO303" s="316"/>
      <c r="AP303" s="316" t="s">
        <v>147</v>
      </c>
      <c r="AQ303" s="278"/>
    </row>
    <row r="304" spans="1:43" s="311" customFormat="1" ht="205.5" customHeight="1">
      <c r="A304" s="415">
        <v>266</v>
      </c>
      <c r="B304" s="326" t="s">
        <v>1786</v>
      </c>
      <c r="C304" s="325" t="s">
        <v>1631</v>
      </c>
      <c r="D304" s="325" t="s">
        <v>1031</v>
      </c>
      <c r="E304" s="558">
        <v>1000</v>
      </c>
      <c r="F304" s="535">
        <v>1014.188</v>
      </c>
      <c r="G304" s="534">
        <v>873.548</v>
      </c>
      <c r="H304" s="209" t="s">
        <v>2079</v>
      </c>
      <c r="I304" s="239" t="s">
        <v>1834</v>
      </c>
      <c r="J304" s="240" t="s">
        <v>2080</v>
      </c>
      <c r="K304" s="12">
        <v>1847</v>
      </c>
      <c r="L304" s="39">
        <v>0</v>
      </c>
      <c r="M304" s="235">
        <f t="shared" si="20"/>
        <v>-1847</v>
      </c>
      <c r="N304" s="39">
        <v>0</v>
      </c>
      <c r="O304" s="404" t="s">
        <v>2399</v>
      </c>
      <c r="P304" s="312" t="s">
        <v>2812</v>
      </c>
      <c r="Q304" s="305"/>
      <c r="R304" s="406" t="s">
        <v>886</v>
      </c>
      <c r="S304" s="406" t="s">
        <v>18</v>
      </c>
      <c r="T304" s="305" t="s">
        <v>1364</v>
      </c>
      <c r="U304" s="307" t="s">
        <v>1618</v>
      </c>
      <c r="V304" s="301" t="s">
        <v>463</v>
      </c>
      <c r="W304" s="293" t="s">
        <v>159</v>
      </c>
      <c r="X304" s="319">
        <v>32</v>
      </c>
      <c r="Y304" s="293"/>
      <c r="Z304" s="320"/>
      <c r="AA304" s="307"/>
      <c r="AB304" s="301"/>
      <c r="AC304" s="293" t="s">
        <v>159</v>
      </c>
      <c r="AD304" s="319"/>
      <c r="AE304" s="293" t="s">
        <v>159</v>
      </c>
      <c r="AF304" s="320"/>
      <c r="AG304" s="307"/>
      <c r="AH304" s="301"/>
      <c r="AI304" s="293" t="s">
        <v>159</v>
      </c>
      <c r="AJ304" s="319"/>
      <c r="AK304" s="293" t="s">
        <v>159</v>
      </c>
      <c r="AL304" s="320"/>
      <c r="AM304" s="277"/>
      <c r="AN304" s="227" t="s">
        <v>1372</v>
      </c>
      <c r="AO304" s="316"/>
      <c r="AP304" s="316" t="s">
        <v>147</v>
      </c>
      <c r="AQ304" s="278"/>
    </row>
    <row r="305" spans="1:43" s="311" customFormat="1" ht="321" customHeight="1">
      <c r="A305" s="415">
        <v>267</v>
      </c>
      <c r="B305" s="326" t="s">
        <v>1365</v>
      </c>
      <c r="C305" s="325" t="s">
        <v>1631</v>
      </c>
      <c r="D305" s="325" t="s">
        <v>100</v>
      </c>
      <c r="E305" s="558">
        <v>2060</v>
      </c>
      <c r="F305" s="535">
        <v>2060</v>
      </c>
      <c r="G305" s="534">
        <v>1881</v>
      </c>
      <c r="H305" s="209" t="s">
        <v>2081</v>
      </c>
      <c r="I305" s="239" t="s">
        <v>1818</v>
      </c>
      <c r="J305" s="240" t="s">
        <v>2082</v>
      </c>
      <c r="K305" s="12">
        <v>1660</v>
      </c>
      <c r="L305" s="39">
        <v>0</v>
      </c>
      <c r="M305" s="235">
        <f t="shared" si="20"/>
        <v>-1660</v>
      </c>
      <c r="N305" s="39">
        <v>0</v>
      </c>
      <c r="O305" s="404" t="s">
        <v>2399</v>
      </c>
      <c r="P305" s="448" t="s">
        <v>2813</v>
      </c>
      <c r="Q305" s="305"/>
      <c r="R305" s="406" t="s">
        <v>886</v>
      </c>
      <c r="S305" s="406" t="s">
        <v>18</v>
      </c>
      <c r="T305" s="305" t="s">
        <v>1364</v>
      </c>
      <c r="U305" s="307" t="s">
        <v>1618</v>
      </c>
      <c r="V305" s="301" t="s">
        <v>463</v>
      </c>
      <c r="W305" s="293" t="s">
        <v>159</v>
      </c>
      <c r="X305" s="319">
        <v>33</v>
      </c>
      <c r="Y305" s="293"/>
      <c r="Z305" s="320"/>
      <c r="AA305" s="307"/>
      <c r="AB305" s="301"/>
      <c r="AC305" s="293" t="s">
        <v>159</v>
      </c>
      <c r="AD305" s="319"/>
      <c r="AE305" s="293" t="s">
        <v>159</v>
      </c>
      <c r="AF305" s="320"/>
      <c r="AG305" s="307"/>
      <c r="AH305" s="301"/>
      <c r="AI305" s="293" t="s">
        <v>159</v>
      </c>
      <c r="AJ305" s="319"/>
      <c r="AK305" s="293" t="s">
        <v>159</v>
      </c>
      <c r="AL305" s="320"/>
      <c r="AM305" s="277"/>
      <c r="AN305" s="227" t="s">
        <v>1372</v>
      </c>
      <c r="AO305" s="316"/>
      <c r="AP305" s="316" t="s">
        <v>147</v>
      </c>
      <c r="AQ305" s="278"/>
    </row>
    <row r="306" spans="1:43" s="311" customFormat="1" ht="257.25" customHeight="1">
      <c r="A306" s="415">
        <v>268</v>
      </c>
      <c r="B306" s="326" t="s">
        <v>1020</v>
      </c>
      <c r="C306" s="325" t="s">
        <v>1631</v>
      </c>
      <c r="D306" s="325" t="s">
        <v>100</v>
      </c>
      <c r="E306" s="558">
        <v>1704.3019999999999</v>
      </c>
      <c r="F306" s="535">
        <v>469.06700000000001</v>
      </c>
      <c r="G306" s="534">
        <v>430.55799999999999</v>
      </c>
      <c r="H306" s="209" t="s">
        <v>2083</v>
      </c>
      <c r="I306" s="239" t="s">
        <v>1818</v>
      </c>
      <c r="J306" s="240" t="s">
        <v>2084</v>
      </c>
      <c r="K306" s="12">
        <v>2306.0320000000002</v>
      </c>
      <c r="L306" s="39">
        <v>0</v>
      </c>
      <c r="M306" s="235">
        <f t="shared" si="20"/>
        <v>-2306.0320000000002</v>
      </c>
      <c r="N306" s="39">
        <v>0</v>
      </c>
      <c r="O306" s="404" t="s">
        <v>2440</v>
      </c>
      <c r="P306" s="326" t="s">
        <v>2814</v>
      </c>
      <c r="Q306" s="305"/>
      <c r="R306" s="406" t="s">
        <v>886</v>
      </c>
      <c r="S306" s="406" t="s">
        <v>18</v>
      </c>
      <c r="T306" s="305" t="s">
        <v>1366</v>
      </c>
      <c r="U306" s="307" t="s">
        <v>1618</v>
      </c>
      <c r="V306" s="301" t="s">
        <v>463</v>
      </c>
      <c r="W306" s="293" t="s">
        <v>159</v>
      </c>
      <c r="X306" s="319">
        <v>34</v>
      </c>
      <c r="Y306" s="293"/>
      <c r="Z306" s="320"/>
      <c r="AA306" s="307"/>
      <c r="AB306" s="301"/>
      <c r="AC306" s="293" t="s">
        <v>159</v>
      </c>
      <c r="AD306" s="319"/>
      <c r="AE306" s="293" t="s">
        <v>159</v>
      </c>
      <c r="AF306" s="320"/>
      <c r="AG306" s="307"/>
      <c r="AH306" s="301"/>
      <c r="AI306" s="293" t="s">
        <v>159</v>
      </c>
      <c r="AJ306" s="319"/>
      <c r="AK306" s="293" t="s">
        <v>159</v>
      </c>
      <c r="AL306" s="320"/>
      <c r="AM306" s="277"/>
      <c r="AN306" s="227" t="s">
        <v>1372</v>
      </c>
      <c r="AO306" s="316"/>
      <c r="AP306" s="316" t="s">
        <v>147</v>
      </c>
      <c r="AQ306" s="278"/>
    </row>
    <row r="307" spans="1:43" s="311" customFormat="1" ht="141" customHeight="1">
      <c r="A307" s="415">
        <v>269</v>
      </c>
      <c r="B307" s="326" t="s">
        <v>1367</v>
      </c>
      <c r="C307" s="325" t="s">
        <v>1631</v>
      </c>
      <c r="D307" s="325" t="s">
        <v>1399</v>
      </c>
      <c r="E307" s="558">
        <v>996.91099999999994</v>
      </c>
      <c r="F307" s="535">
        <v>636.92999999999995</v>
      </c>
      <c r="G307" s="534">
        <v>333.88099999999997</v>
      </c>
      <c r="H307" s="209" t="s">
        <v>2085</v>
      </c>
      <c r="I307" s="239" t="s">
        <v>1818</v>
      </c>
      <c r="J307" s="886" t="s">
        <v>3154</v>
      </c>
      <c r="K307" s="12">
        <v>998.19799999999998</v>
      </c>
      <c r="L307" s="39">
        <v>0</v>
      </c>
      <c r="M307" s="235">
        <f t="shared" si="20"/>
        <v>-998.19799999999998</v>
      </c>
      <c r="N307" s="39">
        <v>0</v>
      </c>
      <c r="O307" s="405" t="s">
        <v>2440</v>
      </c>
      <c r="P307" s="326" t="s">
        <v>2815</v>
      </c>
      <c r="Q307" s="305"/>
      <c r="R307" s="406" t="s">
        <v>886</v>
      </c>
      <c r="S307" s="406" t="s">
        <v>18</v>
      </c>
      <c r="T307" s="305" t="s">
        <v>1366</v>
      </c>
      <c r="U307" s="307" t="s">
        <v>1618</v>
      </c>
      <c r="V307" s="301" t="s">
        <v>463</v>
      </c>
      <c r="W307" s="293" t="s">
        <v>159</v>
      </c>
      <c r="X307" s="319">
        <v>35</v>
      </c>
      <c r="Y307" s="293"/>
      <c r="Z307" s="320"/>
      <c r="AA307" s="307"/>
      <c r="AB307" s="301"/>
      <c r="AC307" s="293" t="s">
        <v>159</v>
      </c>
      <c r="AD307" s="319"/>
      <c r="AE307" s="293" t="s">
        <v>159</v>
      </c>
      <c r="AF307" s="320"/>
      <c r="AG307" s="307"/>
      <c r="AH307" s="301"/>
      <c r="AI307" s="293" t="s">
        <v>159</v>
      </c>
      <c r="AJ307" s="319"/>
      <c r="AK307" s="293" t="s">
        <v>159</v>
      </c>
      <c r="AL307" s="320"/>
      <c r="AM307" s="277"/>
      <c r="AN307" s="227" t="s">
        <v>1372</v>
      </c>
      <c r="AO307" s="316"/>
      <c r="AP307" s="316" t="s">
        <v>147</v>
      </c>
      <c r="AQ307" s="278"/>
    </row>
    <row r="308" spans="1:43" s="311" customFormat="1" ht="267.75" customHeight="1">
      <c r="A308" s="415">
        <v>270</v>
      </c>
      <c r="B308" s="326" t="s">
        <v>1368</v>
      </c>
      <c r="C308" s="325" t="s">
        <v>1631</v>
      </c>
      <c r="D308" s="325" t="s">
        <v>100</v>
      </c>
      <c r="E308" s="558">
        <v>658.19600000000003</v>
      </c>
      <c r="F308" s="535">
        <v>279.54599999999999</v>
      </c>
      <c r="G308" s="534">
        <v>71.492000000000004</v>
      </c>
      <c r="H308" s="209" t="s">
        <v>2086</v>
      </c>
      <c r="I308" s="239" t="s">
        <v>1818</v>
      </c>
      <c r="J308" s="886" t="s">
        <v>3155</v>
      </c>
      <c r="K308" s="12">
        <v>102.474</v>
      </c>
      <c r="L308" s="39">
        <v>0</v>
      </c>
      <c r="M308" s="235">
        <f t="shared" si="20"/>
        <v>-102.474</v>
      </c>
      <c r="N308" s="39">
        <v>0</v>
      </c>
      <c r="O308" s="405" t="s">
        <v>2440</v>
      </c>
      <c r="P308" s="326" t="s">
        <v>2816</v>
      </c>
      <c r="Q308" s="305"/>
      <c r="R308" s="406" t="s">
        <v>886</v>
      </c>
      <c r="S308" s="406" t="s">
        <v>18</v>
      </c>
      <c r="T308" s="305" t="s">
        <v>1366</v>
      </c>
      <c r="U308" s="307" t="s">
        <v>1618</v>
      </c>
      <c r="V308" s="301" t="s">
        <v>463</v>
      </c>
      <c r="W308" s="293" t="s">
        <v>159</v>
      </c>
      <c r="X308" s="319">
        <v>36</v>
      </c>
      <c r="Y308" s="293"/>
      <c r="Z308" s="320"/>
      <c r="AA308" s="307"/>
      <c r="AB308" s="301"/>
      <c r="AC308" s="293" t="s">
        <v>159</v>
      </c>
      <c r="AD308" s="319"/>
      <c r="AE308" s="293" t="s">
        <v>159</v>
      </c>
      <c r="AF308" s="320"/>
      <c r="AG308" s="307"/>
      <c r="AH308" s="301"/>
      <c r="AI308" s="293" t="s">
        <v>159</v>
      </c>
      <c r="AJ308" s="319"/>
      <c r="AK308" s="293" t="s">
        <v>159</v>
      </c>
      <c r="AL308" s="320"/>
      <c r="AM308" s="277"/>
      <c r="AN308" s="227" t="s">
        <v>1372</v>
      </c>
      <c r="AO308" s="316"/>
      <c r="AP308" s="316" t="s">
        <v>147</v>
      </c>
      <c r="AQ308" s="278"/>
    </row>
    <row r="309" spans="1:43" s="311" customFormat="1" ht="231" customHeight="1">
      <c r="A309" s="415">
        <v>271</v>
      </c>
      <c r="B309" s="326" t="s">
        <v>1370</v>
      </c>
      <c r="C309" s="325" t="s">
        <v>1631</v>
      </c>
      <c r="D309" s="325" t="s">
        <v>100</v>
      </c>
      <c r="E309" s="558">
        <v>730.63499999999999</v>
      </c>
      <c r="F309" s="535">
        <v>523.93899999999996</v>
      </c>
      <c r="G309" s="534">
        <v>453.29599999999999</v>
      </c>
      <c r="H309" s="209" t="s">
        <v>2087</v>
      </c>
      <c r="I309" s="239" t="s">
        <v>1818</v>
      </c>
      <c r="J309" s="240" t="s">
        <v>2088</v>
      </c>
      <c r="K309" s="12">
        <v>479.61599999999999</v>
      </c>
      <c r="L309" s="39">
        <v>0</v>
      </c>
      <c r="M309" s="235">
        <f t="shared" si="20"/>
        <v>-479.61599999999999</v>
      </c>
      <c r="N309" s="39">
        <v>0</v>
      </c>
      <c r="O309" s="405" t="s">
        <v>2440</v>
      </c>
      <c r="P309" s="326" t="s">
        <v>2817</v>
      </c>
      <c r="Q309" s="305"/>
      <c r="R309" s="406" t="s">
        <v>886</v>
      </c>
      <c r="S309" s="406" t="s">
        <v>18</v>
      </c>
      <c r="T309" s="305" t="s">
        <v>1366</v>
      </c>
      <c r="U309" s="307" t="s">
        <v>1618</v>
      </c>
      <c r="V309" s="301" t="s">
        <v>463</v>
      </c>
      <c r="W309" s="293" t="s">
        <v>159</v>
      </c>
      <c r="X309" s="319">
        <v>37</v>
      </c>
      <c r="Y309" s="293"/>
      <c r="Z309" s="320"/>
      <c r="AA309" s="307"/>
      <c r="AB309" s="301"/>
      <c r="AC309" s="293" t="s">
        <v>159</v>
      </c>
      <c r="AD309" s="319"/>
      <c r="AE309" s="293" t="s">
        <v>159</v>
      </c>
      <c r="AF309" s="320"/>
      <c r="AG309" s="307"/>
      <c r="AH309" s="301"/>
      <c r="AI309" s="293" t="s">
        <v>159</v>
      </c>
      <c r="AJ309" s="319"/>
      <c r="AK309" s="293" t="s">
        <v>159</v>
      </c>
      <c r="AL309" s="320"/>
      <c r="AM309" s="277"/>
      <c r="AN309" s="227" t="s">
        <v>1372</v>
      </c>
      <c r="AO309" s="316"/>
      <c r="AP309" s="316" t="s">
        <v>147</v>
      </c>
      <c r="AQ309" s="278"/>
    </row>
    <row r="310" spans="1:43" s="311" customFormat="1" ht="246" customHeight="1">
      <c r="A310" s="415">
        <v>272</v>
      </c>
      <c r="B310" s="326" t="s">
        <v>1374</v>
      </c>
      <c r="C310" s="325" t="s">
        <v>1631</v>
      </c>
      <c r="D310" s="325" t="s">
        <v>100</v>
      </c>
      <c r="E310" s="558">
        <v>439.95600000000002</v>
      </c>
      <c r="F310" s="535">
        <v>439.95600000000002</v>
      </c>
      <c r="G310" s="534">
        <v>392.61</v>
      </c>
      <c r="H310" s="209" t="s">
        <v>2089</v>
      </c>
      <c r="I310" s="239" t="s">
        <v>1818</v>
      </c>
      <c r="J310" s="240" t="s">
        <v>2090</v>
      </c>
      <c r="K310" s="12">
        <v>520</v>
      </c>
      <c r="L310" s="39">
        <v>0</v>
      </c>
      <c r="M310" s="235">
        <f t="shared" si="20"/>
        <v>-520</v>
      </c>
      <c r="N310" s="39">
        <v>0</v>
      </c>
      <c r="O310" s="405" t="s">
        <v>2440</v>
      </c>
      <c r="P310" s="326" t="s">
        <v>2818</v>
      </c>
      <c r="Q310" s="305"/>
      <c r="R310" s="406" t="s">
        <v>886</v>
      </c>
      <c r="S310" s="406" t="s">
        <v>18</v>
      </c>
      <c r="T310" s="305" t="s">
        <v>1366</v>
      </c>
      <c r="U310" s="307" t="s">
        <v>1618</v>
      </c>
      <c r="V310" s="301" t="s">
        <v>463</v>
      </c>
      <c r="W310" s="293" t="s">
        <v>159</v>
      </c>
      <c r="X310" s="319">
        <v>38</v>
      </c>
      <c r="Y310" s="293"/>
      <c r="Z310" s="320"/>
      <c r="AA310" s="307"/>
      <c r="AB310" s="301"/>
      <c r="AC310" s="293" t="s">
        <v>159</v>
      </c>
      <c r="AD310" s="319"/>
      <c r="AE310" s="293" t="s">
        <v>159</v>
      </c>
      <c r="AF310" s="320"/>
      <c r="AG310" s="307"/>
      <c r="AH310" s="301"/>
      <c r="AI310" s="293" t="s">
        <v>159</v>
      </c>
      <c r="AJ310" s="319"/>
      <c r="AK310" s="293" t="s">
        <v>159</v>
      </c>
      <c r="AL310" s="320"/>
      <c r="AM310" s="277"/>
      <c r="AN310" s="227" t="s">
        <v>1372</v>
      </c>
      <c r="AO310" s="316"/>
      <c r="AP310" s="316" t="s">
        <v>88</v>
      </c>
      <c r="AQ310" s="278"/>
    </row>
    <row r="311" spans="1:43" s="311" customFormat="1" ht="369.75" customHeight="1">
      <c r="A311" s="415">
        <v>273</v>
      </c>
      <c r="B311" s="326" t="s">
        <v>1117</v>
      </c>
      <c r="C311" s="325" t="s">
        <v>1631</v>
      </c>
      <c r="D311" s="325" t="s">
        <v>1631</v>
      </c>
      <c r="E311" s="558">
        <v>550</v>
      </c>
      <c r="F311" s="563">
        <v>0</v>
      </c>
      <c r="G311" s="563">
        <v>0</v>
      </c>
      <c r="H311" s="209" t="s">
        <v>2091</v>
      </c>
      <c r="I311" s="239" t="s">
        <v>1818</v>
      </c>
      <c r="J311" s="240" t="s">
        <v>2092</v>
      </c>
      <c r="K311" s="39">
        <v>0</v>
      </c>
      <c r="L311" s="39">
        <v>0</v>
      </c>
      <c r="M311" s="235">
        <f t="shared" si="20"/>
        <v>0</v>
      </c>
      <c r="N311" s="39">
        <v>0</v>
      </c>
      <c r="O311" s="405" t="s">
        <v>2396</v>
      </c>
      <c r="P311" s="449" t="s">
        <v>2819</v>
      </c>
      <c r="Q311" s="305"/>
      <c r="R311" s="406" t="s">
        <v>886</v>
      </c>
      <c r="S311" s="406" t="s">
        <v>18</v>
      </c>
      <c r="T311" s="305" t="s">
        <v>1366</v>
      </c>
      <c r="U311" s="307" t="s">
        <v>1618</v>
      </c>
      <c r="V311" s="301" t="s">
        <v>463</v>
      </c>
      <c r="W311" s="293" t="s">
        <v>159</v>
      </c>
      <c r="X311" s="319">
        <v>39</v>
      </c>
      <c r="Y311" s="293"/>
      <c r="Z311" s="320"/>
      <c r="AA311" s="307"/>
      <c r="AB311" s="301"/>
      <c r="AC311" s="293" t="s">
        <v>159</v>
      </c>
      <c r="AD311" s="319"/>
      <c r="AE311" s="293" t="s">
        <v>159</v>
      </c>
      <c r="AF311" s="320"/>
      <c r="AG311" s="307"/>
      <c r="AH311" s="301"/>
      <c r="AI311" s="293" t="s">
        <v>159</v>
      </c>
      <c r="AJ311" s="319"/>
      <c r="AK311" s="293" t="s">
        <v>159</v>
      </c>
      <c r="AL311" s="320"/>
      <c r="AM311" s="277"/>
      <c r="AN311" s="227" t="s">
        <v>1372</v>
      </c>
      <c r="AO311" s="316"/>
      <c r="AP311" s="316"/>
      <c r="AQ311" s="278"/>
    </row>
    <row r="312" spans="1:43" s="657" customFormat="1" ht="25.5" customHeight="1">
      <c r="A312" s="638"/>
      <c r="B312" s="640" t="s">
        <v>1376</v>
      </c>
      <c r="C312" s="668"/>
      <c r="D312" s="668"/>
      <c r="E312" s="643"/>
      <c r="F312" s="642"/>
      <c r="G312" s="643"/>
      <c r="H312" s="422"/>
      <c r="I312" s="644"/>
      <c r="J312" s="645"/>
      <c r="K312" s="643"/>
      <c r="L312" s="34"/>
      <c r="M312" s="41">
        <f t="shared" si="20"/>
        <v>0</v>
      </c>
      <c r="N312" s="646"/>
      <c r="O312" s="644"/>
      <c r="P312" s="44"/>
      <c r="Q312" s="647"/>
      <c r="R312" s="648"/>
      <c r="S312" s="644"/>
      <c r="T312" s="873"/>
      <c r="U312" s="649"/>
      <c r="V312" s="650"/>
      <c r="W312" s="651"/>
      <c r="X312" s="652"/>
      <c r="Y312" s="651"/>
      <c r="Z312" s="653"/>
      <c r="AA312" s="649"/>
      <c r="AB312" s="650"/>
      <c r="AC312" s="651"/>
      <c r="AD312" s="652"/>
      <c r="AE312" s="651"/>
      <c r="AF312" s="653"/>
      <c r="AG312" s="649"/>
      <c r="AH312" s="650"/>
      <c r="AI312" s="651"/>
      <c r="AJ312" s="652"/>
      <c r="AK312" s="651"/>
      <c r="AL312" s="653"/>
      <c r="AM312" s="654"/>
      <c r="AN312" s="648"/>
      <c r="AO312" s="655"/>
      <c r="AP312" s="655"/>
      <c r="AQ312" s="656"/>
    </row>
    <row r="313" spans="1:43" s="474" customFormat="1" ht="71.099999999999994" customHeight="1">
      <c r="A313" s="416">
        <v>274</v>
      </c>
      <c r="B313" s="330" t="s">
        <v>606</v>
      </c>
      <c r="C313" s="332" t="s">
        <v>1001</v>
      </c>
      <c r="D313" s="332" t="s">
        <v>1782</v>
      </c>
      <c r="E313" s="564">
        <v>101.852</v>
      </c>
      <c r="F313" s="568">
        <v>167.798</v>
      </c>
      <c r="G313" s="569">
        <v>160.22</v>
      </c>
      <c r="H313" s="222" t="s">
        <v>2523</v>
      </c>
      <c r="I313" s="351" t="s">
        <v>1828</v>
      </c>
      <c r="J313" s="240" t="s">
        <v>2238</v>
      </c>
      <c r="K313" s="39">
        <v>0</v>
      </c>
      <c r="L313" s="39">
        <v>0</v>
      </c>
      <c r="M313" s="438">
        <f t="shared" si="20"/>
        <v>0</v>
      </c>
      <c r="N313" s="39">
        <v>0</v>
      </c>
      <c r="O313" s="489" t="s">
        <v>2396</v>
      </c>
      <c r="P313" s="485" t="s">
        <v>2470</v>
      </c>
      <c r="Q313" s="439"/>
      <c r="R313" s="336" t="s">
        <v>145</v>
      </c>
      <c r="S313" s="336" t="s">
        <v>18</v>
      </c>
      <c r="T313" s="876" t="s">
        <v>1377</v>
      </c>
      <c r="U313" s="307" t="s">
        <v>1618</v>
      </c>
      <c r="V313" s="340"/>
      <c r="W313" s="341" t="s">
        <v>159</v>
      </c>
      <c r="X313" s="319">
        <v>247</v>
      </c>
      <c r="Y313" s="341" t="s">
        <v>159</v>
      </c>
      <c r="Z313" s="320"/>
      <c r="AA313" s="337"/>
      <c r="AB313" s="342"/>
      <c r="AC313" s="343" t="s">
        <v>159</v>
      </c>
      <c r="AD313" s="338"/>
      <c r="AE313" s="343" t="s">
        <v>159</v>
      </c>
      <c r="AF313" s="339"/>
      <c r="AG313" s="337"/>
      <c r="AH313" s="342"/>
      <c r="AI313" s="343" t="s">
        <v>159</v>
      </c>
      <c r="AJ313" s="338"/>
      <c r="AK313" s="343" t="s">
        <v>159</v>
      </c>
      <c r="AL313" s="339"/>
      <c r="AM313" s="344"/>
      <c r="AN313" s="345" t="s">
        <v>1435</v>
      </c>
      <c r="AO313" s="353"/>
      <c r="AP313" s="353" t="s">
        <v>147</v>
      </c>
      <c r="AQ313" s="354"/>
    </row>
    <row r="314" spans="1:43" ht="123" customHeight="1">
      <c r="A314" s="615">
        <v>275</v>
      </c>
      <c r="B314" s="616" t="s">
        <v>2471</v>
      </c>
      <c r="C314" s="635" t="s">
        <v>1787</v>
      </c>
      <c r="D314" s="635" t="s">
        <v>1373</v>
      </c>
      <c r="E314" s="572">
        <v>10.185</v>
      </c>
      <c r="F314" s="658">
        <v>10.185</v>
      </c>
      <c r="G314" s="572">
        <v>9.9</v>
      </c>
      <c r="H314" s="222" t="s">
        <v>2257</v>
      </c>
      <c r="I314" s="619" t="s">
        <v>1834</v>
      </c>
      <c r="J314" s="620" t="s">
        <v>2256</v>
      </c>
      <c r="K314" s="304">
        <v>6.7050000000000001</v>
      </c>
      <c r="L314" s="573">
        <v>16.704999999999998</v>
      </c>
      <c r="M314" s="235">
        <f t="shared" si="20"/>
        <v>9.9999999999999982</v>
      </c>
      <c r="N314" s="304">
        <v>0</v>
      </c>
      <c r="O314" s="621" t="s">
        <v>2440</v>
      </c>
      <c r="P314" s="485" t="s">
        <v>2472</v>
      </c>
      <c r="Q314" s="691"/>
      <c r="R314" s="619" t="s">
        <v>145</v>
      </c>
      <c r="S314" s="659" t="s">
        <v>18</v>
      </c>
      <c r="T314" s="305" t="s">
        <v>172</v>
      </c>
      <c r="U314" s="625" t="s">
        <v>1618</v>
      </c>
      <c r="V314" s="626" t="s">
        <v>463</v>
      </c>
      <c r="W314" s="627" t="s">
        <v>159</v>
      </c>
      <c r="X314" s="628">
        <v>40</v>
      </c>
      <c r="Y314" s="627" t="s">
        <v>159</v>
      </c>
      <c r="Z314" s="629"/>
      <c r="AA314" s="625"/>
      <c r="AB314" s="626"/>
      <c r="AC314" s="627" t="s">
        <v>159</v>
      </c>
      <c r="AD314" s="628"/>
      <c r="AE314" s="627" t="s">
        <v>159</v>
      </c>
      <c r="AF314" s="629"/>
      <c r="AG314" s="625"/>
      <c r="AH314" s="626"/>
      <c r="AI314" s="627" t="s">
        <v>159</v>
      </c>
      <c r="AJ314" s="628"/>
      <c r="AK314" s="627" t="s">
        <v>159</v>
      </c>
      <c r="AL314" s="629"/>
      <c r="AM314" s="630"/>
      <c r="AN314" s="631" t="s">
        <v>1372</v>
      </c>
      <c r="AO314" s="632" t="s">
        <v>147</v>
      </c>
      <c r="AP314" s="632"/>
      <c r="AQ314" s="634"/>
    </row>
    <row r="315" spans="1:43" s="657" customFormat="1" ht="25.5" customHeight="1">
      <c r="A315" s="638"/>
      <c r="B315" s="640" t="s">
        <v>1378</v>
      </c>
      <c r="C315" s="668"/>
      <c r="D315" s="668"/>
      <c r="E315" s="643"/>
      <c r="F315" s="642"/>
      <c r="G315" s="643"/>
      <c r="H315" s="422"/>
      <c r="I315" s="644"/>
      <c r="J315" s="645"/>
      <c r="K315" s="643"/>
      <c r="L315" s="34"/>
      <c r="M315" s="41">
        <f t="shared" si="20"/>
        <v>0</v>
      </c>
      <c r="N315" s="646"/>
      <c r="O315" s="644"/>
      <c r="P315" s="44"/>
      <c r="Q315" s="647"/>
      <c r="R315" s="648"/>
      <c r="S315" s="644"/>
      <c r="T315" s="873"/>
      <c r="U315" s="649"/>
      <c r="V315" s="650"/>
      <c r="W315" s="651"/>
      <c r="X315" s="652"/>
      <c r="Y315" s="651"/>
      <c r="Z315" s="653"/>
      <c r="AA315" s="649"/>
      <c r="AB315" s="650"/>
      <c r="AC315" s="651"/>
      <c r="AD315" s="652"/>
      <c r="AE315" s="651"/>
      <c r="AF315" s="653"/>
      <c r="AG315" s="649"/>
      <c r="AH315" s="650"/>
      <c r="AI315" s="651"/>
      <c r="AJ315" s="652"/>
      <c r="AK315" s="651"/>
      <c r="AL315" s="653"/>
      <c r="AM315" s="654"/>
      <c r="AN315" s="648"/>
      <c r="AO315" s="655"/>
      <c r="AP315" s="655"/>
      <c r="AQ315" s="656"/>
    </row>
    <row r="316" spans="1:43" ht="24.6" customHeight="1">
      <c r="A316" s="615" t="s">
        <v>159</v>
      </c>
      <c r="B316" s="616" t="s">
        <v>1713</v>
      </c>
      <c r="C316" s="635"/>
      <c r="D316" s="635"/>
      <c r="E316" s="572"/>
      <c r="F316" s="658"/>
      <c r="G316" s="572"/>
      <c r="H316" s="222"/>
      <c r="I316" s="619"/>
      <c r="J316" s="620"/>
      <c r="K316" s="572"/>
      <c r="L316" s="304"/>
      <c r="M316" s="235"/>
      <c r="N316" s="276"/>
      <c r="O316" s="619"/>
      <c r="P316" s="312"/>
      <c r="Q316" s="624"/>
      <c r="R316" s="619" t="s">
        <v>356</v>
      </c>
      <c r="S316" s="619"/>
      <c r="T316" s="305"/>
      <c r="U316" s="625"/>
      <c r="V316" s="626"/>
      <c r="W316" s="627"/>
      <c r="X316" s="671"/>
      <c r="Y316" s="627"/>
      <c r="Z316" s="672"/>
      <c r="AA316" s="625"/>
      <c r="AB316" s="626"/>
      <c r="AC316" s="627"/>
      <c r="AD316" s="671"/>
      <c r="AE316" s="627"/>
      <c r="AF316" s="672"/>
      <c r="AG316" s="625"/>
      <c r="AH316" s="626"/>
      <c r="AI316" s="627"/>
      <c r="AJ316" s="671"/>
      <c r="AK316" s="627"/>
      <c r="AL316" s="672"/>
      <c r="AM316" s="673"/>
      <c r="AN316" s="659"/>
      <c r="AO316" s="632"/>
      <c r="AP316" s="632"/>
      <c r="AQ316" s="634"/>
    </row>
    <row r="317" spans="1:43" ht="24.6" customHeight="1">
      <c r="A317" s="615" t="s">
        <v>159</v>
      </c>
      <c r="B317" s="616" t="s">
        <v>917</v>
      </c>
      <c r="C317" s="635"/>
      <c r="D317" s="635"/>
      <c r="E317" s="572"/>
      <c r="F317" s="658"/>
      <c r="G317" s="572"/>
      <c r="H317" s="222"/>
      <c r="I317" s="619"/>
      <c r="J317" s="620"/>
      <c r="K317" s="572"/>
      <c r="L317" s="304"/>
      <c r="M317" s="235"/>
      <c r="N317" s="276"/>
      <c r="O317" s="619"/>
      <c r="P317" s="312"/>
      <c r="Q317" s="624"/>
      <c r="R317" s="619" t="s">
        <v>356</v>
      </c>
      <c r="S317" s="619"/>
      <c r="T317" s="305"/>
      <c r="U317" s="625"/>
      <c r="V317" s="626"/>
      <c r="W317" s="627"/>
      <c r="X317" s="671"/>
      <c r="Y317" s="627"/>
      <c r="Z317" s="672"/>
      <c r="AA317" s="625"/>
      <c r="AB317" s="626"/>
      <c r="AC317" s="627"/>
      <c r="AD317" s="671"/>
      <c r="AE317" s="627"/>
      <c r="AF317" s="672"/>
      <c r="AG317" s="625"/>
      <c r="AH317" s="626"/>
      <c r="AI317" s="627"/>
      <c r="AJ317" s="671"/>
      <c r="AK317" s="627"/>
      <c r="AL317" s="672"/>
      <c r="AM317" s="673"/>
      <c r="AN317" s="659"/>
      <c r="AO317" s="632"/>
      <c r="AP317" s="632"/>
      <c r="AQ317" s="634"/>
    </row>
    <row r="318" spans="1:43" ht="24.6" customHeight="1">
      <c r="A318" s="615" t="s">
        <v>159</v>
      </c>
      <c r="B318" s="635" t="s">
        <v>1714</v>
      </c>
      <c r="C318" s="635"/>
      <c r="D318" s="635"/>
      <c r="E318" s="572"/>
      <c r="F318" s="658"/>
      <c r="G318" s="572"/>
      <c r="H318" s="222"/>
      <c r="I318" s="619"/>
      <c r="J318" s="620"/>
      <c r="K318" s="572"/>
      <c r="L318" s="304"/>
      <c r="M318" s="235"/>
      <c r="N318" s="276"/>
      <c r="O318" s="619"/>
      <c r="P318" s="312"/>
      <c r="Q318" s="624"/>
      <c r="R318" s="619" t="s">
        <v>356</v>
      </c>
      <c r="S318" s="619"/>
      <c r="T318" s="305"/>
      <c r="U318" s="625"/>
      <c r="V318" s="626"/>
      <c r="W318" s="627"/>
      <c r="X318" s="671"/>
      <c r="Y318" s="627"/>
      <c r="Z318" s="672"/>
      <c r="AA318" s="625"/>
      <c r="AB318" s="626"/>
      <c r="AC318" s="627"/>
      <c r="AD318" s="671"/>
      <c r="AE318" s="627"/>
      <c r="AF318" s="672"/>
      <c r="AG318" s="625"/>
      <c r="AH318" s="626"/>
      <c r="AI318" s="627"/>
      <c r="AJ318" s="671"/>
      <c r="AK318" s="627"/>
      <c r="AL318" s="672"/>
      <c r="AM318" s="673"/>
      <c r="AN318" s="659"/>
      <c r="AO318" s="632"/>
      <c r="AP318" s="632"/>
      <c r="AQ318" s="634"/>
    </row>
    <row r="319" spans="1:43" s="657" customFormat="1" ht="25.5" customHeight="1">
      <c r="A319" s="638"/>
      <c r="B319" s="640" t="s">
        <v>648</v>
      </c>
      <c r="C319" s="668"/>
      <c r="D319" s="668"/>
      <c r="E319" s="643"/>
      <c r="F319" s="642"/>
      <c r="G319" s="643"/>
      <c r="H319" s="422"/>
      <c r="I319" s="644"/>
      <c r="J319" s="645"/>
      <c r="K319" s="643"/>
      <c r="L319" s="34"/>
      <c r="M319" s="41">
        <f t="shared" si="20"/>
        <v>0</v>
      </c>
      <c r="N319" s="646"/>
      <c r="O319" s="644"/>
      <c r="P319" s="44"/>
      <c r="Q319" s="647"/>
      <c r="R319" s="648"/>
      <c r="S319" s="644"/>
      <c r="T319" s="873"/>
      <c r="U319" s="649"/>
      <c r="V319" s="650"/>
      <c r="W319" s="651"/>
      <c r="X319" s="652"/>
      <c r="Y319" s="651"/>
      <c r="Z319" s="653"/>
      <c r="AA319" s="649"/>
      <c r="AB319" s="650"/>
      <c r="AC319" s="651"/>
      <c r="AD319" s="652"/>
      <c r="AE319" s="651"/>
      <c r="AF319" s="653"/>
      <c r="AG319" s="649"/>
      <c r="AH319" s="650"/>
      <c r="AI319" s="651"/>
      <c r="AJ319" s="652"/>
      <c r="AK319" s="651"/>
      <c r="AL319" s="653"/>
      <c r="AM319" s="654"/>
      <c r="AN319" s="648"/>
      <c r="AO319" s="655"/>
      <c r="AP319" s="655"/>
      <c r="AQ319" s="656"/>
    </row>
    <row r="320" spans="1:43" ht="70.5" customHeight="1">
      <c r="A320" s="615">
        <v>276</v>
      </c>
      <c r="B320" s="616" t="s">
        <v>1379</v>
      </c>
      <c r="C320" s="635" t="s">
        <v>1207</v>
      </c>
      <c r="D320" s="635" t="s">
        <v>1031</v>
      </c>
      <c r="E320" s="618">
        <v>79192</v>
      </c>
      <c r="F320" s="664">
        <v>90794</v>
      </c>
      <c r="G320" s="618">
        <v>90794</v>
      </c>
      <c r="H320" s="222" t="s">
        <v>1903</v>
      </c>
      <c r="I320" s="619" t="s">
        <v>1818</v>
      </c>
      <c r="J320" s="620" t="s">
        <v>1896</v>
      </c>
      <c r="K320" s="572">
        <v>80372</v>
      </c>
      <c r="L320" s="572">
        <v>80372</v>
      </c>
      <c r="M320" s="235">
        <f t="shared" si="20"/>
        <v>0</v>
      </c>
      <c r="N320" s="304">
        <v>0</v>
      </c>
      <c r="O320" s="619" t="s">
        <v>2399</v>
      </c>
      <c r="P320" s="326" t="s">
        <v>2886</v>
      </c>
      <c r="Q320" s="624"/>
      <c r="R320" s="470" t="s">
        <v>1227</v>
      </c>
      <c r="S320" s="619" t="s">
        <v>18</v>
      </c>
      <c r="T320" s="305" t="s">
        <v>1264</v>
      </c>
      <c r="U320" s="625" t="s">
        <v>1618</v>
      </c>
      <c r="V320" s="626"/>
      <c r="W320" s="627" t="s">
        <v>159</v>
      </c>
      <c r="X320" s="707">
        <v>249</v>
      </c>
      <c r="Y320" s="627" t="s">
        <v>159</v>
      </c>
      <c r="Z320" s="629"/>
      <c r="AA320" s="625"/>
      <c r="AB320" s="626"/>
      <c r="AC320" s="627" t="s">
        <v>159</v>
      </c>
      <c r="AD320" s="628"/>
      <c r="AE320" s="627" t="s">
        <v>159</v>
      </c>
      <c r="AF320" s="629"/>
      <c r="AG320" s="625"/>
      <c r="AH320" s="626"/>
      <c r="AI320" s="627" t="s">
        <v>159</v>
      </c>
      <c r="AJ320" s="628"/>
      <c r="AK320" s="627" t="s">
        <v>159</v>
      </c>
      <c r="AL320" s="629"/>
      <c r="AM320" s="630"/>
      <c r="AN320" s="631" t="s">
        <v>1632</v>
      </c>
      <c r="AO320" s="632"/>
      <c r="AP320" s="632" t="s">
        <v>147</v>
      </c>
      <c r="AQ320" s="634"/>
    </row>
    <row r="321" spans="1:43" ht="70.5" customHeight="1">
      <c r="A321" s="615">
        <v>277</v>
      </c>
      <c r="B321" s="616" t="s">
        <v>1382</v>
      </c>
      <c r="C321" s="635" t="s">
        <v>1383</v>
      </c>
      <c r="D321" s="617" t="s">
        <v>1031</v>
      </c>
      <c r="E321" s="618">
        <v>1560.98</v>
      </c>
      <c r="F321" s="664">
        <v>1283</v>
      </c>
      <c r="G321" s="618">
        <v>1283</v>
      </c>
      <c r="H321" s="222" t="s">
        <v>1904</v>
      </c>
      <c r="I321" s="619" t="s">
        <v>1818</v>
      </c>
      <c r="J321" s="620" t="s">
        <v>1897</v>
      </c>
      <c r="K321" s="572">
        <v>1438</v>
      </c>
      <c r="L321" s="572">
        <v>1438</v>
      </c>
      <c r="M321" s="235">
        <f t="shared" si="20"/>
        <v>0</v>
      </c>
      <c r="N321" s="304">
        <v>0</v>
      </c>
      <c r="O321" s="619" t="s">
        <v>2399</v>
      </c>
      <c r="P321" s="312" t="s">
        <v>2887</v>
      </c>
      <c r="Q321" s="624"/>
      <c r="R321" s="470" t="s">
        <v>1227</v>
      </c>
      <c r="S321" s="619" t="s">
        <v>18</v>
      </c>
      <c r="T321" s="305" t="s">
        <v>719</v>
      </c>
      <c r="U321" s="625" t="s">
        <v>1618</v>
      </c>
      <c r="V321" s="626"/>
      <c r="W321" s="627" t="s">
        <v>159</v>
      </c>
      <c r="X321" s="707">
        <v>250</v>
      </c>
      <c r="Y321" s="627" t="s">
        <v>159</v>
      </c>
      <c r="Z321" s="629"/>
      <c r="AA321" s="625"/>
      <c r="AB321" s="626"/>
      <c r="AC321" s="627" t="s">
        <v>159</v>
      </c>
      <c r="AD321" s="628"/>
      <c r="AE321" s="627" t="s">
        <v>159</v>
      </c>
      <c r="AF321" s="629"/>
      <c r="AG321" s="625"/>
      <c r="AH321" s="626"/>
      <c r="AI321" s="627" t="s">
        <v>159</v>
      </c>
      <c r="AJ321" s="628"/>
      <c r="AK321" s="627" t="s">
        <v>159</v>
      </c>
      <c r="AL321" s="629"/>
      <c r="AM321" s="630"/>
      <c r="AN321" s="631" t="s">
        <v>1632</v>
      </c>
      <c r="AO321" s="632"/>
      <c r="AP321" s="632" t="s">
        <v>147</v>
      </c>
      <c r="AQ321" s="634"/>
    </row>
    <row r="322" spans="1:43" ht="87.75" customHeight="1">
      <c r="A322" s="615">
        <v>278</v>
      </c>
      <c r="B322" s="616" t="s">
        <v>1665</v>
      </c>
      <c r="C322" s="635" t="s">
        <v>1626</v>
      </c>
      <c r="D322" s="617" t="s">
        <v>1031</v>
      </c>
      <c r="E322" s="618">
        <v>36.128</v>
      </c>
      <c r="F322" s="664">
        <v>36</v>
      </c>
      <c r="G322" s="618">
        <v>36</v>
      </c>
      <c r="H322" s="222" t="s">
        <v>1905</v>
      </c>
      <c r="I322" s="619" t="s">
        <v>1818</v>
      </c>
      <c r="J322" s="620" t="s">
        <v>1898</v>
      </c>
      <c r="K322" s="572">
        <v>43.258000000000003</v>
      </c>
      <c r="L322" s="572">
        <v>39.996000000000002</v>
      </c>
      <c r="M322" s="235">
        <f t="shared" si="20"/>
        <v>-3.2620000000000005</v>
      </c>
      <c r="N322" s="304">
        <v>0</v>
      </c>
      <c r="O322" s="619" t="s">
        <v>2399</v>
      </c>
      <c r="P322" s="312" t="s">
        <v>2888</v>
      </c>
      <c r="Q322" s="624"/>
      <c r="R322" s="470" t="s">
        <v>1227</v>
      </c>
      <c r="S322" s="619" t="s">
        <v>18</v>
      </c>
      <c r="T322" s="305" t="s">
        <v>1384</v>
      </c>
      <c r="U322" s="625" t="s">
        <v>1618</v>
      </c>
      <c r="V322" s="626"/>
      <c r="W322" s="627" t="s">
        <v>159</v>
      </c>
      <c r="X322" s="707">
        <v>251</v>
      </c>
      <c r="Y322" s="627" t="s">
        <v>159</v>
      </c>
      <c r="Z322" s="629"/>
      <c r="AA322" s="625"/>
      <c r="AB322" s="626"/>
      <c r="AC322" s="627" t="s">
        <v>159</v>
      </c>
      <c r="AD322" s="628"/>
      <c r="AE322" s="627" t="s">
        <v>159</v>
      </c>
      <c r="AF322" s="629"/>
      <c r="AG322" s="625"/>
      <c r="AH322" s="626"/>
      <c r="AI322" s="627" t="s">
        <v>159</v>
      </c>
      <c r="AJ322" s="628"/>
      <c r="AK322" s="627" t="s">
        <v>159</v>
      </c>
      <c r="AL322" s="629"/>
      <c r="AM322" s="630"/>
      <c r="AN322" s="631" t="s">
        <v>1632</v>
      </c>
      <c r="AO322" s="632"/>
      <c r="AP322" s="632" t="s">
        <v>147</v>
      </c>
      <c r="AQ322" s="634"/>
    </row>
    <row r="323" spans="1:43" s="657" customFormat="1" ht="36.75" customHeight="1">
      <c r="A323" s="638"/>
      <c r="B323" s="640" t="s">
        <v>1385</v>
      </c>
      <c r="C323" s="668"/>
      <c r="D323" s="668"/>
      <c r="E323" s="643"/>
      <c r="F323" s="642"/>
      <c r="G323" s="643"/>
      <c r="H323" s="422"/>
      <c r="I323" s="644"/>
      <c r="J323" s="645"/>
      <c r="K323" s="643"/>
      <c r="L323" s="34"/>
      <c r="M323" s="41"/>
      <c r="N323" s="646"/>
      <c r="O323" s="644"/>
      <c r="P323" s="44"/>
      <c r="Q323" s="647"/>
      <c r="R323" s="648"/>
      <c r="S323" s="644"/>
      <c r="T323" s="873"/>
      <c r="U323" s="649"/>
      <c r="V323" s="650"/>
      <c r="W323" s="651"/>
      <c r="X323" s="652"/>
      <c r="Y323" s="651"/>
      <c r="Z323" s="653"/>
      <c r="AA323" s="649"/>
      <c r="AB323" s="650"/>
      <c r="AC323" s="651"/>
      <c r="AD323" s="652"/>
      <c r="AE323" s="651"/>
      <c r="AF323" s="653"/>
      <c r="AG323" s="649"/>
      <c r="AH323" s="650"/>
      <c r="AI323" s="651"/>
      <c r="AJ323" s="652"/>
      <c r="AK323" s="651"/>
      <c r="AL323" s="653"/>
      <c r="AM323" s="654"/>
      <c r="AN323" s="648"/>
      <c r="AO323" s="655"/>
      <c r="AP323" s="655"/>
      <c r="AQ323" s="656"/>
    </row>
    <row r="324" spans="1:43" ht="100.5" customHeight="1">
      <c r="A324" s="615">
        <v>279</v>
      </c>
      <c r="B324" s="616" t="s">
        <v>1280</v>
      </c>
      <c r="C324" s="635" t="s">
        <v>1386</v>
      </c>
      <c r="D324" s="635" t="s">
        <v>1031</v>
      </c>
      <c r="E324" s="618">
        <v>80595.535999999993</v>
      </c>
      <c r="F324" s="664">
        <v>95770.735944</v>
      </c>
      <c r="G324" s="618">
        <v>93976.133669000003</v>
      </c>
      <c r="H324" s="222" t="s">
        <v>2523</v>
      </c>
      <c r="I324" s="619" t="s">
        <v>1818</v>
      </c>
      <c r="J324" s="620" t="s">
        <v>2011</v>
      </c>
      <c r="K324" s="572">
        <v>103431.86900000001</v>
      </c>
      <c r="L324" s="572">
        <v>73961.187000000005</v>
      </c>
      <c r="M324" s="235">
        <f t="shared" si="20"/>
        <v>-29470.682000000001</v>
      </c>
      <c r="N324" s="304">
        <v>0</v>
      </c>
      <c r="O324" s="619" t="s">
        <v>2399</v>
      </c>
      <c r="P324" s="312" t="s">
        <v>2419</v>
      </c>
      <c r="Q324" s="624"/>
      <c r="R324" s="619" t="s">
        <v>651</v>
      </c>
      <c r="S324" s="619" t="s">
        <v>1388</v>
      </c>
      <c r="T324" s="883" t="s">
        <v>3143</v>
      </c>
      <c r="U324" s="625" t="s">
        <v>1618</v>
      </c>
      <c r="V324" s="626"/>
      <c r="W324" s="627" t="s">
        <v>159</v>
      </c>
      <c r="X324" s="721">
        <v>252</v>
      </c>
      <c r="Y324" s="627" t="s">
        <v>159</v>
      </c>
      <c r="Z324" s="629"/>
      <c r="AA324" s="625"/>
      <c r="AB324" s="626"/>
      <c r="AC324" s="627" t="s">
        <v>159</v>
      </c>
      <c r="AD324" s="628"/>
      <c r="AE324" s="627" t="s">
        <v>159</v>
      </c>
      <c r="AF324" s="629"/>
      <c r="AG324" s="625"/>
      <c r="AH324" s="626"/>
      <c r="AI324" s="627" t="s">
        <v>159</v>
      </c>
      <c r="AJ324" s="628"/>
      <c r="AK324" s="627" t="s">
        <v>159</v>
      </c>
      <c r="AL324" s="629"/>
      <c r="AM324" s="630"/>
      <c r="AN324" s="631" t="s">
        <v>1630</v>
      </c>
      <c r="AO324" s="632" t="s">
        <v>147</v>
      </c>
      <c r="AP324" s="632" t="s">
        <v>147</v>
      </c>
      <c r="AQ324" s="634"/>
    </row>
    <row r="325" spans="1:43" ht="106.5" customHeight="1">
      <c r="A325" s="615">
        <v>280</v>
      </c>
      <c r="B325" s="616" t="s">
        <v>1391</v>
      </c>
      <c r="C325" s="635" t="s">
        <v>829</v>
      </c>
      <c r="D325" s="635" t="s">
        <v>1031</v>
      </c>
      <c r="E325" s="618">
        <v>3050.8980000000001</v>
      </c>
      <c r="F325" s="664">
        <v>3471.033774</v>
      </c>
      <c r="G325" s="618">
        <v>3259.044011</v>
      </c>
      <c r="H325" s="222" t="s">
        <v>2523</v>
      </c>
      <c r="I325" s="619" t="s">
        <v>1818</v>
      </c>
      <c r="J325" s="620" t="s">
        <v>2012</v>
      </c>
      <c r="K325" s="572">
        <v>7599.4690000000001</v>
      </c>
      <c r="L325" s="572">
        <v>4827.47</v>
      </c>
      <c r="M325" s="235">
        <f t="shared" si="20"/>
        <v>-2771.9989999999998</v>
      </c>
      <c r="N325" s="304">
        <v>0</v>
      </c>
      <c r="O325" s="619" t="s">
        <v>2399</v>
      </c>
      <c r="P325" s="312" t="s">
        <v>2420</v>
      </c>
      <c r="Q325" s="624"/>
      <c r="R325" s="619" t="s">
        <v>651</v>
      </c>
      <c r="S325" s="619" t="s">
        <v>1388</v>
      </c>
      <c r="T325" s="305" t="s">
        <v>1389</v>
      </c>
      <c r="U325" s="625" t="s">
        <v>1618</v>
      </c>
      <c r="V325" s="626"/>
      <c r="W325" s="627" t="s">
        <v>159</v>
      </c>
      <c r="X325" s="721">
        <v>253</v>
      </c>
      <c r="Y325" s="627" t="s">
        <v>159</v>
      </c>
      <c r="Z325" s="629"/>
      <c r="AA325" s="625"/>
      <c r="AB325" s="626"/>
      <c r="AC325" s="627" t="s">
        <v>159</v>
      </c>
      <c r="AD325" s="628"/>
      <c r="AE325" s="627" t="s">
        <v>159</v>
      </c>
      <c r="AF325" s="629"/>
      <c r="AG325" s="625"/>
      <c r="AH325" s="626"/>
      <c r="AI325" s="627" t="s">
        <v>159</v>
      </c>
      <c r="AJ325" s="628"/>
      <c r="AK325" s="627" t="s">
        <v>159</v>
      </c>
      <c r="AL325" s="629"/>
      <c r="AM325" s="630"/>
      <c r="AN325" s="631" t="s">
        <v>1622</v>
      </c>
      <c r="AO325" s="632"/>
      <c r="AP325" s="632" t="s">
        <v>147</v>
      </c>
      <c r="AQ325" s="634"/>
    </row>
    <row r="326" spans="1:43" ht="167.25" customHeight="1">
      <c r="A326" s="615">
        <v>281</v>
      </c>
      <c r="B326" s="616" t="s">
        <v>1392</v>
      </c>
      <c r="C326" s="635" t="s">
        <v>1393</v>
      </c>
      <c r="D326" s="635" t="s">
        <v>1031</v>
      </c>
      <c r="E326" s="618">
        <v>3866.6840000000002</v>
      </c>
      <c r="F326" s="664">
        <v>4416.9390000000003</v>
      </c>
      <c r="G326" s="618">
        <v>3772.7678540000002</v>
      </c>
      <c r="H326" s="222" t="s">
        <v>2014</v>
      </c>
      <c r="I326" s="619" t="s">
        <v>1818</v>
      </c>
      <c r="J326" s="620" t="s">
        <v>2013</v>
      </c>
      <c r="K326" s="572">
        <v>1987.5809999999999</v>
      </c>
      <c r="L326" s="572">
        <v>800.02200000000005</v>
      </c>
      <c r="M326" s="235">
        <f t="shared" si="20"/>
        <v>-1187.5589999999997</v>
      </c>
      <c r="N326" s="304">
        <v>0</v>
      </c>
      <c r="O326" s="619" t="s">
        <v>2399</v>
      </c>
      <c r="P326" s="312" t="s">
        <v>2421</v>
      </c>
      <c r="Q326" s="624"/>
      <c r="R326" s="619" t="s">
        <v>651</v>
      </c>
      <c r="S326" s="619" t="s">
        <v>1388</v>
      </c>
      <c r="T326" s="305" t="s">
        <v>1394</v>
      </c>
      <c r="U326" s="625" t="s">
        <v>1618</v>
      </c>
      <c r="V326" s="626"/>
      <c r="W326" s="627" t="s">
        <v>159</v>
      </c>
      <c r="X326" s="721">
        <v>254</v>
      </c>
      <c r="Y326" s="627" t="s">
        <v>159</v>
      </c>
      <c r="Z326" s="629"/>
      <c r="AA326" s="625"/>
      <c r="AB326" s="626"/>
      <c r="AC326" s="627" t="s">
        <v>159</v>
      </c>
      <c r="AD326" s="628"/>
      <c r="AE326" s="627" t="s">
        <v>159</v>
      </c>
      <c r="AF326" s="629"/>
      <c r="AG326" s="625"/>
      <c r="AH326" s="626"/>
      <c r="AI326" s="627" t="s">
        <v>159</v>
      </c>
      <c r="AJ326" s="628"/>
      <c r="AK326" s="627" t="s">
        <v>159</v>
      </c>
      <c r="AL326" s="629"/>
      <c r="AM326" s="630"/>
      <c r="AN326" s="631" t="s">
        <v>1632</v>
      </c>
      <c r="AO326" s="632" t="s">
        <v>147</v>
      </c>
      <c r="AP326" s="632"/>
      <c r="AQ326" s="634"/>
    </row>
    <row r="327" spans="1:43" ht="193.5" customHeight="1">
      <c r="A327" s="615">
        <v>282</v>
      </c>
      <c r="B327" s="616" t="s">
        <v>1395</v>
      </c>
      <c r="C327" s="635" t="s">
        <v>1275</v>
      </c>
      <c r="D327" s="635" t="s">
        <v>1031</v>
      </c>
      <c r="E327" s="618">
        <v>2845.7910000000002</v>
      </c>
      <c r="F327" s="664">
        <v>2977.51</v>
      </c>
      <c r="G327" s="618">
        <v>2402.7705380000002</v>
      </c>
      <c r="H327" s="222" t="s">
        <v>2523</v>
      </c>
      <c r="I327" s="619" t="s">
        <v>1818</v>
      </c>
      <c r="J327" s="620" t="s">
        <v>2015</v>
      </c>
      <c r="K327" s="572">
        <v>1661.5989999999999</v>
      </c>
      <c r="L327" s="572">
        <v>1288.0820000000001</v>
      </c>
      <c r="M327" s="235">
        <f t="shared" si="20"/>
        <v>-373.51699999999983</v>
      </c>
      <c r="N327" s="304">
        <v>0</v>
      </c>
      <c r="O327" s="619" t="s">
        <v>2399</v>
      </c>
      <c r="P327" s="312" t="s">
        <v>2422</v>
      </c>
      <c r="Q327" s="624"/>
      <c r="R327" s="619" t="s">
        <v>651</v>
      </c>
      <c r="S327" s="619" t="s">
        <v>1388</v>
      </c>
      <c r="T327" s="305" t="s">
        <v>1394</v>
      </c>
      <c r="U327" s="625" t="s">
        <v>1618</v>
      </c>
      <c r="V327" s="626"/>
      <c r="W327" s="627" t="s">
        <v>159</v>
      </c>
      <c r="X327" s="721">
        <v>255</v>
      </c>
      <c r="Y327" s="627" t="s">
        <v>159</v>
      </c>
      <c r="Z327" s="629"/>
      <c r="AA327" s="625"/>
      <c r="AB327" s="626"/>
      <c r="AC327" s="627" t="s">
        <v>159</v>
      </c>
      <c r="AD327" s="628"/>
      <c r="AE327" s="627" t="s">
        <v>159</v>
      </c>
      <c r="AF327" s="629"/>
      <c r="AG327" s="625"/>
      <c r="AH327" s="626"/>
      <c r="AI327" s="627" t="s">
        <v>159</v>
      </c>
      <c r="AJ327" s="628"/>
      <c r="AK327" s="627" t="s">
        <v>159</v>
      </c>
      <c r="AL327" s="629"/>
      <c r="AM327" s="630"/>
      <c r="AN327" s="631" t="s">
        <v>1435</v>
      </c>
      <c r="AO327" s="632"/>
      <c r="AP327" s="632" t="s">
        <v>147</v>
      </c>
      <c r="AQ327" s="634"/>
    </row>
    <row r="328" spans="1:43" ht="168.75" customHeight="1">
      <c r="A328" s="615">
        <v>283</v>
      </c>
      <c r="B328" s="616" t="s">
        <v>949</v>
      </c>
      <c r="C328" s="635" t="s">
        <v>217</v>
      </c>
      <c r="D328" s="635" t="s">
        <v>1031</v>
      </c>
      <c r="E328" s="618">
        <v>92625.539843000006</v>
      </c>
      <c r="F328" s="664">
        <v>113311.763441</v>
      </c>
      <c r="G328" s="618">
        <v>110044.46148</v>
      </c>
      <c r="H328" s="222" t="s">
        <v>2523</v>
      </c>
      <c r="I328" s="619" t="s">
        <v>1818</v>
      </c>
      <c r="J328" s="620" t="s">
        <v>2011</v>
      </c>
      <c r="K328" s="572">
        <v>96995.94</v>
      </c>
      <c r="L328" s="573" t="s">
        <v>2418</v>
      </c>
      <c r="M328" s="887" t="s">
        <v>3145</v>
      </c>
      <c r="N328" s="304">
        <v>0</v>
      </c>
      <c r="O328" s="619" t="s">
        <v>2399</v>
      </c>
      <c r="P328" s="312" t="s">
        <v>2423</v>
      </c>
      <c r="Q328" s="624"/>
      <c r="R328" s="619" t="s">
        <v>651</v>
      </c>
      <c r="S328" s="619" t="s">
        <v>1388</v>
      </c>
      <c r="T328" s="305" t="s">
        <v>1163</v>
      </c>
      <c r="U328" s="625" t="s">
        <v>1618</v>
      </c>
      <c r="V328" s="626"/>
      <c r="W328" s="627" t="s">
        <v>159</v>
      </c>
      <c r="X328" s="721">
        <v>256</v>
      </c>
      <c r="Y328" s="627" t="s">
        <v>159</v>
      </c>
      <c r="Z328" s="629"/>
      <c r="AA328" s="625"/>
      <c r="AB328" s="626"/>
      <c r="AC328" s="627" t="s">
        <v>159</v>
      </c>
      <c r="AD328" s="628"/>
      <c r="AE328" s="627" t="s">
        <v>159</v>
      </c>
      <c r="AF328" s="629"/>
      <c r="AG328" s="625"/>
      <c r="AH328" s="626"/>
      <c r="AI328" s="627" t="s">
        <v>159</v>
      </c>
      <c r="AJ328" s="628"/>
      <c r="AK328" s="627" t="s">
        <v>159</v>
      </c>
      <c r="AL328" s="629"/>
      <c r="AM328" s="630"/>
      <c r="AN328" s="631" t="s">
        <v>1435</v>
      </c>
      <c r="AO328" s="632" t="s">
        <v>147</v>
      </c>
      <c r="AP328" s="632"/>
      <c r="AQ328" s="634"/>
    </row>
    <row r="329" spans="1:43" ht="307.5" customHeight="1">
      <c r="A329" s="615">
        <v>284</v>
      </c>
      <c r="B329" s="616" t="s">
        <v>1397</v>
      </c>
      <c r="C329" s="635" t="s">
        <v>93</v>
      </c>
      <c r="D329" s="635" t="s">
        <v>1031</v>
      </c>
      <c r="E329" s="618">
        <v>3187.6911570000002</v>
      </c>
      <c r="F329" s="664">
        <v>3590.5072639999999</v>
      </c>
      <c r="G329" s="618">
        <v>3421.5749049999999</v>
      </c>
      <c r="H329" s="209" t="s">
        <v>2017</v>
      </c>
      <c r="I329" s="619" t="s">
        <v>1834</v>
      </c>
      <c r="J329" s="620" t="s">
        <v>2016</v>
      </c>
      <c r="K329" s="572">
        <v>11733.442999999999</v>
      </c>
      <c r="L329" s="573" t="s">
        <v>2418</v>
      </c>
      <c r="M329" s="887" t="s">
        <v>3145</v>
      </c>
      <c r="N329" s="304">
        <v>0</v>
      </c>
      <c r="O329" s="619" t="s">
        <v>2399</v>
      </c>
      <c r="P329" s="312" t="s">
        <v>2424</v>
      </c>
      <c r="Q329" s="624"/>
      <c r="R329" s="619" t="s">
        <v>651</v>
      </c>
      <c r="S329" s="619" t="s">
        <v>1388</v>
      </c>
      <c r="T329" s="305" t="s">
        <v>1163</v>
      </c>
      <c r="U329" s="625" t="s">
        <v>1618</v>
      </c>
      <c r="V329" s="626"/>
      <c r="W329" s="627" t="s">
        <v>159</v>
      </c>
      <c r="X329" s="721">
        <v>257</v>
      </c>
      <c r="Y329" s="627" t="s">
        <v>159</v>
      </c>
      <c r="Z329" s="629"/>
      <c r="AA329" s="625"/>
      <c r="AB329" s="626"/>
      <c r="AC329" s="627" t="s">
        <v>159</v>
      </c>
      <c r="AD329" s="628"/>
      <c r="AE329" s="627" t="s">
        <v>159</v>
      </c>
      <c r="AF329" s="629"/>
      <c r="AG329" s="625"/>
      <c r="AH329" s="626"/>
      <c r="AI329" s="627" t="s">
        <v>159</v>
      </c>
      <c r="AJ329" s="628"/>
      <c r="AK329" s="627" t="s">
        <v>159</v>
      </c>
      <c r="AL329" s="629"/>
      <c r="AM329" s="630"/>
      <c r="AN329" s="631" t="s">
        <v>1632</v>
      </c>
      <c r="AO329" s="632"/>
      <c r="AP329" s="632"/>
      <c r="AQ329" s="634"/>
    </row>
    <row r="330" spans="1:43" ht="156.75" customHeight="1">
      <c r="A330" s="615">
        <v>285</v>
      </c>
      <c r="B330" s="616" t="s">
        <v>105</v>
      </c>
      <c r="C330" s="635" t="s">
        <v>217</v>
      </c>
      <c r="D330" s="635" t="s">
        <v>1031</v>
      </c>
      <c r="E330" s="618">
        <v>3541.2150000000001</v>
      </c>
      <c r="F330" s="664">
        <v>4013.094376</v>
      </c>
      <c r="G330" s="618">
        <v>3878.4610950000001</v>
      </c>
      <c r="H330" s="222" t="s">
        <v>2523</v>
      </c>
      <c r="I330" s="619" t="s">
        <v>1818</v>
      </c>
      <c r="J330" s="620" t="s">
        <v>2018</v>
      </c>
      <c r="K330" s="572">
        <v>4559.3050000000003</v>
      </c>
      <c r="L330" s="573" t="s">
        <v>2418</v>
      </c>
      <c r="M330" s="888" t="s">
        <v>3145</v>
      </c>
      <c r="N330" s="304">
        <v>0</v>
      </c>
      <c r="O330" s="619" t="s">
        <v>2399</v>
      </c>
      <c r="P330" s="312" t="s">
        <v>2425</v>
      </c>
      <c r="Q330" s="624"/>
      <c r="R330" s="619" t="s">
        <v>651</v>
      </c>
      <c r="S330" s="619" t="s">
        <v>1388</v>
      </c>
      <c r="T330" s="305" t="s">
        <v>1163</v>
      </c>
      <c r="U330" s="625" t="s">
        <v>1618</v>
      </c>
      <c r="V330" s="626"/>
      <c r="W330" s="627" t="s">
        <v>159</v>
      </c>
      <c r="X330" s="721">
        <v>258</v>
      </c>
      <c r="Y330" s="627" t="s">
        <v>159</v>
      </c>
      <c r="Z330" s="629"/>
      <c r="AA330" s="625"/>
      <c r="AB330" s="626"/>
      <c r="AC330" s="627" t="s">
        <v>159</v>
      </c>
      <c r="AD330" s="628"/>
      <c r="AE330" s="627" t="s">
        <v>159</v>
      </c>
      <c r="AF330" s="629"/>
      <c r="AG330" s="625"/>
      <c r="AH330" s="626"/>
      <c r="AI330" s="627" t="s">
        <v>159</v>
      </c>
      <c r="AJ330" s="628"/>
      <c r="AK330" s="627" t="s">
        <v>159</v>
      </c>
      <c r="AL330" s="629"/>
      <c r="AM330" s="630"/>
      <c r="AN330" s="631" t="s">
        <v>1630</v>
      </c>
      <c r="AO330" s="632"/>
      <c r="AP330" s="632" t="s">
        <v>147</v>
      </c>
      <c r="AQ330" s="634"/>
    </row>
    <row r="331" spans="1:43" ht="95.25" customHeight="1">
      <c r="A331" s="615">
        <v>286</v>
      </c>
      <c r="B331" s="616" t="s">
        <v>539</v>
      </c>
      <c r="C331" s="635" t="s">
        <v>250</v>
      </c>
      <c r="D331" s="635" t="s">
        <v>1031</v>
      </c>
      <c r="E331" s="618">
        <v>30059.887999999999</v>
      </c>
      <c r="F331" s="664">
        <v>29005.281242000001</v>
      </c>
      <c r="G331" s="618">
        <v>28338.41618</v>
      </c>
      <c r="H331" s="222" t="s">
        <v>2523</v>
      </c>
      <c r="I331" s="619" t="s">
        <v>1818</v>
      </c>
      <c r="J331" s="620" t="s">
        <v>2011</v>
      </c>
      <c r="K331" s="572">
        <v>33322.394999999997</v>
      </c>
      <c r="L331" s="572">
        <v>22505.351999999999</v>
      </c>
      <c r="M331" s="235">
        <f t="shared" si="20"/>
        <v>-10817.042999999998</v>
      </c>
      <c r="N331" s="304">
        <v>0</v>
      </c>
      <c r="O331" s="619" t="s">
        <v>2399</v>
      </c>
      <c r="P331" s="312" t="s">
        <v>2426</v>
      </c>
      <c r="Q331" s="624"/>
      <c r="R331" s="619" t="s">
        <v>651</v>
      </c>
      <c r="S331" s="619" t="s">
        <v>1388</v>
      </c>
      <c r="T331" s="305" t="s">
        <v>1398</v>
      </c>
      <c r="U331" s="625" t="s">
        <v>1618</v>
      </c>
      <c r="V331" s="626"/>
      <c r="W331" s="627" t="s">
        <v>159</v>
      </c>
      <c r="X331" s="721">
        <v>259</v>
      </c>
      <c r="Y331" s="627" t="s">
        <v>159</v>
      </c>
      <c r="Z331" s="629"/>
      <c r="AA331" s="625"/>
      <c r="AB331" s="626"/>
      <c r="AC331" s="627" t="s">
        <v>159</v>
      </c>
      <c r="AD331" s="628"/>
      <c r="AE331" s="627" t="s">
        <v>159</v>
      </c>
      <c r="AF331" s="629"/>
      <c r="AG331" s="625"/>
      <c r="AH331" s="626"/>
      <c r="AI331" s="627" t="s">
        <v>159</v>
      </c>
      <c r="AJ331" s="628"/>
      <c r="AK331" s="627" t="s">
        <v>159</v>
      </c>
      <c r="AL331" s="629"/>
      <c r="AM331" s="630"/>
      <c r="AN331" s="631" t="s">
        <v>1630</v>
      </c>
      <c r="AO331" s="632" t="s">
        <v>147</v>
      </c>
      <c r="AP331" s="632"/>
      <c r="AQ331" s="634"/>
    </row>
    <row r="332" spans="1:43" ht="91.5" customHeight="1">
      <c r="A332" s="615">
        <v>287</v>
      </c>
      <c r="B332" s="616" t="s">
        <v>68</v>
      </c>
      <c r="C332" s="635" t="s">
        <v>250</v>
      </c>
      <c r="D332" s="635" t="s">
        <v>1031</v>
      </c>
      <c r="E332" s="618">
        <v>3217.6860000000001</v>
      </c>
      <c r="F332" s="664">
        <v>2756.0549999999998</v>
      </c>
      <c r="G332" s="618">
        <v>2635.2427579999999</v>
      </c>
      <c r="H332" s="222" t="s">
        <v>2523</v>
      </c>
      <c r="I332" s="619" t="s">
        <v>1818</v>
      </c>
      <c r="J332" s="620" t="s">
        <v>2011</v>
      </c>
      <c r="K332" s="572">
        <v>1740.4010000000001</v>
      </c>
      <c r="L332" s="572">
        <v>4300.9960000000001</v>
      </c>
      <c r="M332" s="235">
        <f t="shared" si="20"/>
        <v>2560.5950000000003</v>
      </c>
      <c r="N332" s="304">
        <v>0</v>
      </c>
      <c r="O332" s="619" t="s">
        <v>2399</v>
      </c>
      <c r="P332" s="312" t="s">
        <v>2426</v>
      </c>
      <c r="Q332" s="624"/>
      <c r="R332" s="619" t="s">
        <v>651</v>
      </c>
      <c r="S332" s="619" t="s">
        <v>1388</v>
      </c>
      <c r="T332" s="305" t="s">
        <v>1398</v>
      </c>
      <c r="U332" s="625" t="s">
        <v>1618</v>
      </c>
      <c r="V332" s="626"/>
      <c r="W332" s="627" t="s">
        <v>159</v>
      </c>
      <c r="X332" s="721">
        <v>260</v>
      </c>
      <c r="Y332" s="627" t="s">
        <v>159</v>
      </c>
      <c r="Z332" s="629"/>
      <c r="AA332" s="625"/>
      <c r="AB332" s="626"/>
      <c r="AC332" s="627" t="s">
        <v>159</v>
      </c>
      <c r="AD332" s="628"/>
      <c r="AE332" s="627" t="s">
        <v>159</v>
      </c>
      <c r="AF332" s="629"/>
      <c r="AG332" s="625"/>
      <c r="AH332" s="626"/>
      <c r="AI332" s="627" t="s">
        <v>159</v>
      </c>
      <c r="AJ332" s="628"/>
      <c r="AK332" s="627" t="s">
        <v>159</v>
      </c>
      <c r="AL332" s="629"/>
      <c r="AM332" s="630"/>
      <c r="AN332" s="631" t="s">
        <v>934</v>
      </c>
      <c r="AO332" s="632"/>
      <c r="AP332" s="632"/>
      <c r="AQ332" s="634"/>
    </row>
    <row r="333" spans="1:43" ht="96.75" customHeight="1">
      <c r="A333" s="615">
        <v>288</v>
      </c>
      <c r="B333" s="616" t="s">
        <v>112</v>
      </c>
      <c r="C333" s="635" t="s">
        <v>250</v>
      </c>
      <c r="D333" s="635" t="s">
        <v>1031</v>
      </c>
      <c r="E333" s="618">
        <v>1839.877</v>
      </c>
      <c r="F333" s="664">
        <v>1433.1410579999999</v>
      </c>
      <c r="G333" s="618">
        <v>1410.8712869999999</v>
      </c>
      <c r="H333" s="222" t="s">
        <v>2523</v>
      </c>
      <c r="I333" s="619" t="s">
        <v>1818</v>
      </c>
      <c r="J333" s="620" t="s">
        <v>2011</v>
      </c>
      <c r="K333" s="572">
        <v>2376.172</v>
      </c>
      <c r="L333" s="572">
        <v>1873.077</v>
      </c>
      <c r="M333" s="235">
        <f t="shared" si="20"/>
        <v>-503.09500000000003</v>
      </c>
      <c r="N333" s="304">
        <v>0</v>
      </c>
      <c r="O333" s="619" t="s">
        <v>2399</v>
      </c>
      <c r="P333" s="312" t="s">
        <v>2426</v>
      </c>
      <c r="Q333" s="624"/>
      <c r="R333" s="619" t="s">
        <v>651</v>
      </c>
      <c r="S333" s="619" t="s">
        <v>1388</v>
      </c>
      <c r="T333" s="305" t="s">
        <v>1398</v>
      </c>
      <c r="U333" s="625" t="s">
        <v>1618</v>
      </c>
      <c r="V333" s="626"/>
      <c r="W333" s="627" t="s">
        <v>159</v>
      </c>
      <c r="X333" s="721">
        <v>261</v>
      </c>
      <c r="Y333" s="627" t="s">
        <v>159</v>
      </c>
      <c r="Z333" s="629"/>
      <c r="AA333" s="625"/>
      <c r="AB333" s="626"/>
      <c r="AC333" s="627" t="s">
        <v>159</v>
      </c>
      <c r="AD333" s="628"/>
      <c r="AE333" s="627" t="s">
        <v>159</v>
      </c>
      <c r="AF333" s="629"/>
      <c r="AG333" s="625"/>
      <c r="AH333" s="626"/>
      <c r="AI333" s="627" t="s">
        <v>159</v>
      </c>
      <c r="AJ333" s="628"/>
      <c r="AK333" s="627" t="s">
        <v>159</v>
      </c>
      <c r="AL333" s="629"/>
      <c r="AM333" s="630"/>
      <c r="AN333" s="631" t="s">
        <v>934</v>
      </c>
      <c r="AO333" s="632"/>
      <c r="AP333" s="632"/>
      <c r="AQ333" s="634"/>
    </row>
    <row r="334" spans="1:43" ht="164.25" customHeight="1">
      <c r="A334" s="615">
        <v>289</v>
      </c>
      <c r="B334" s="616" t="s">
        <v>270</v>
      </c>
      <c r="C334" s="635" t="s">
        <v>915</v>
      </c>
      <c r="D334" s="635" t="s">
        <v>1031</v>
      </c>
      <c r="E334" s="618">
        <v>573.428</v>
      </c>
      <c r="F334" s="664">
        <v>573.428</v>
      </c>
      <c r="G334" s="618">
        <v>491.45696500000003</v>
      </c>
      <c r="H334" s="222" t="s">
        <v>2523</v>
      </c>
      <c r="I334" s="619" t="s">
        <v>1818</v>
      </c>
      <c r="J334" s="620" t="s">
        <v>2019</v>
      </c>
      <c r="K334" s="572">
        <v>382</v>
      </c>
      <c r="L334" s="572">
        <v>268</v>
      </c>
      <c r="M334" s="235">
        <f t="shared" si="20"/>
        <v>-114</v>
      </c>
      <c r="N334" s="304">
        <v>0</v>
      </c>
      <c r="O334" s="619" t="s">
        <v>2399</v>
      </c>
      <c r="P334" s="312" t="s">
        <v>2427</v>
      </c>
      <c r="Q334" s="624"/>
      <c r="R334" s="619" t="s">
        <v>651</v>
      </c>
      <c r="S334" s="619" t="s">
        <v>1388</v>
      </c>
      <c r="T334" s="305" t="s">
        <v>327</v>
      </c>
      <c r="U334" s="625" t="s">
        <v>1618</v>
      </c>
      <c r="V334" s="626"/>
      <c r="W334" s="627" t="s">
        <v>159</v>
      </c>
      <c r="X334" s="721">
        <v>262</v>
      </c>
      <c r="Y334" s="627" t="s">
        <v>159</v>
      </c>
      <c r="Z334" s="629"/>
      <c r="AA334" s="625"/>
      <c r="AB334" s="626"/>
      <c r="AC334" s="627" t="s">
        <v>159</v>
      </c>
      <c r="AD334" s="628"/>
      <c r="AE334" s="627" t="s">
        <v>159</v>
      </c>
      <c r="AF334" s="629"/>
      <c r="AG334" s="625"/>
      <c r="AH334" s="626"/>
      <c r="AI334" s="627" t="s">
        <v>159</v>
      </c>
      <c r="AJ334" s="628"/>
      <c r="AK334" s="627" t="s">
        <v>159</v>
      </c>
      <c r="AL334" s="629"/>
      <c r="AM334" s="630"/>
      <c r="AN334" s="631" t="s">
        <v>934</v>
      </c>
      <c r="AO334" s="632"/>
      <c r="AP334" s="632"/>
      <c r="AQ334" s="634"/>
    </row>
    <row r="335" spans="1:43" s="657" customFormat="1" ht="25.5" customHeight="1">
      <c r="A335" s="638"/>
      <c r="B335" s="640" t="s">
        <v>1400</v>
      </c>
      <c r="C335" s="668"/>
      <c r="D335" s="668"/>
      <c r="E335" s="643"/>
      <c r="F335" s="642"/>
      <c r="G335" s="643"/>
      <c r="H335" s="422"/>
      <c r="I335" s="644"/>
      <c r="J335" s="645"/>
      <c r="K335" s="643"/>
      <c r="L335" s="34"/>
      <c r="M335" s="41">
        <f t="shared" si="20"/>
        <v>0</v>
      </c>
      <c r="N335" s="646"/>
      <c r="O335" s="644"/>
      <c r="P335" s="44"/>
      <c r="Q335" s="647"/>
      <c r="R335" s="648"/>
      <c r="S335" s="644"/>
      <c r="T335" s="873"/>
      <c r="U335" s="649"/>
      <c r="V335" s="650"/>
      <c r="W335" s="651"/>
      <c r="X335" s="652"/>
      <c r="Y335" s="651"/>
      <c r="Z335" s="653"/>
      <c r="AA335" s="649"/>
      <c r="AB335" s="650"/>
      <c r="AC335" s="651"/>
      <c r="AD335" s="652"/>
      <c r="AE335" s="651"/>
      <c r="AF335" s="653"/>
      <c r="AG335" s="649"/>
      <c r="AH335" s="650"/>
      <c r="AI335" s="651"/>
      <c r="AJ335" s="652"/>
      <c r="AK335" s="651"/>
      <c r="AL335" s="653"/>
      <c r="AM335" s="654"/>
      <c r="AN335" s="648"/>
      <c r="AO335" s="655"/>
      <c r="AP335" s="655"/>
      <c r="AQ335" s="656"/>
    </row>
    <row r="336" spans="1:43" ht="70.5" customHeight="1">
      <c r="A336" s="615">
        <v>290</v>
      </c>
      <c r="B336" s="616" t="s">
        <v>1401</v>
      </c>
      <c r="C336" s="635" t="s">
        <v>93</v>
      </c>
      <c r="D336" s="635" t="s">
        <v>1739</v>
      </c>
      <c r="E336" s="618">
        <v>86.91</v>
      </c>
      <c r="F336" s="664">
        <v>87</v>
      </c>
      <c r="G336" s="618">
        <v>71</v>
      </c>
      <c r="H336" s="222" t="s">
        <v>2523</v>
      </c>
      <c r="I336" s="619" t="s">
        <v>1818</v>
      </c>
      <c r="J336" s="620" t="s">
        <v>2168</v>
      </c>
      <c r="K336" s="572">
        <v>81.378</v>
      </c>
      <c r="L336" s="572">
        <v>108.378</v>
      </c>
      <c r="M336" s="235">
        <f t="shared" si="20"/>
        <v>27</v>
      </c>
      <c r="N336" s="304">
        <v>0</v>
      </c>
      <c r="O336" s="619" t="s">
        <v>2399</v>
      </c>
      <c r="P336" s="312" t="s">
        <v>2436</v>
      </c>
      <c r="Q336" s="625" t="s">
        <v>2437</v>
      </c>
      <c r="R336" s="619" t="s">
        <v>991</v>
      </c>
      <c r="S336" s="619" t="s">
        <v>322</v>
      </c>
      <c r="T336" s="305" t="s">
        <v>977</v>
      </c>
      <c r="U336" s="625" t="s">
        <v>1618</v>
      </c>
      <c r="V336" s="626"/>
      <c r="W336" s="627" t="s">
        <v>159</v>
      </c>
      <c r="X336" s="628">
        <v>263</v>
      </c>
      <c r="Y336" s="627" t="s">
        <v>159</v>
      </c>
      <c r="Z336" s="629"/>
      <c r="AA336" s="625"/>
      <c r="AB336" s="626"/>
      <c r="AC336" s="627" t="s">
        <v>159</v>
      </c>
      <c r="AD336" s="628"/>
      <c r="AE336" s="627" t="s">
        <v>159</v>
      </c>
      <c r="AF336" s="629"/>
      <c r="AG336" s="625"/>
      <c r="AH336" s="626"/>
      <c r="AI336" s="627" t="s">
        <v>159</v>
      </c>
      <c r="AJ336" s="628"/>
      <c r="AK336" s="627" t="s">
        <v>159</v>
      </c>
      <c r="AL336" s="629"/>
      <c r="AM336" s="630"/>
      <c r="AN336" s="631" t="s">
        <v>934</v>
      </c>
      <c r="AO336" s="632" t="s">
        <v>147</v>
      </c>
      <c r="AP336" s="632" t="s">
        <v>147</v>
      </c>
      <c r="AQ336" s="634"/>
    </row>
    <row r="337" spans="1:43" ht="288.75" customHeight="1">
      <c r="A337" s="615">
        <v>291</v>
      </c>
      <c r="B337" s="616" t="s">
        <v>1402</v>
      </c>
      <c r="C337" s="635" t="s">
        <v>1053</v>
      </c>
      <c r="D337" s="617" t="s">
        <v>1031</v>
      </c>
      <c r="E337" s="618">
        <v>116.422</v>
      </c>
      <c r="F337" s="664">
        <v>116</v>
      </c>
      <c r="G337" s="618">
        <v>115</v>
      </c>
      <c r="H337" s="222" t="s">
        <v>2183</v>
      </c>
      <c r="I337" s="619" t="s">
        <v>1818</v>
      </c>
      <c r="J337" s="620" t="s">
        <v>2182</v>
      </c>
      <c r="K337" s="572">
        <v>62</v>
      </c>
      <c r="L337" s="572">
        <v>74</v>
      </c>
      <c r="M337" s="235">
        <f t="shared" si="20"/>
        <v>12</v>
      </c>
      <c r="N337" s="304">
        <v>0</v>
      </c>
      <c r="O337" s="619" t="s">
        <v>2399</v>
      </c>
      <c r="P337" s="312" t="s">
        <v>2438</v>
      </c>
      <c r="Q337" s="625" t="s">
        <v>2439</v>
      </c>
      <c r="R337" s="619" t="s">
        <v>991</v>
      </c>
      <c r="S337" s="619" t="s">
        <v>322</v>
      </c>
      <c r="T337" s="305" t="s">
        <v>977</v>
      </c>
      <c r="U337" s="625" t="s">
        <v>1618</v>
      </c>
      <c r="V337" s="626"/>
      <c r="W337" s="627" t="s">
        <v>159</v>
      </c>
      <c r="X337" s="628">
        <v>264</v>
      </c>
      <c r="Y337" s="627" t="s">
        <v>159</v>
      </c>
      <c r="Z337" s="629"/>
      <c r="AA337" s="625"/>
      <c r="AB337" s="626"/>
      <c r="AC337" s="627" t="s">
        <v>159</v>
      </c>
      <c r="AD337" s="628"/>
      <c r="AE337" s="627" t="s">
        <v>159</v>
      </c>
      <c r="AF337" s="629"/>
      <c r="AG337" s="625"/>
      <c r="AH337" s="626"/>
      <c r="AI337" s="627" t="s">
        <v>159</v>
      </c>
      <c r="AJ337" s="628"/>
      <c r="AK337" s="627" t="s">
        <v>159</v>
      </c>
      <c r="AL337" s="629"/>
      <c r="AM337" s="630"/>
      <c r="AN337" s="631" t="s">
        <v>1632</v>
      </c>
      <c r="AO337" s="632"/>
      <c r="AP337" s="632" t="s">
        <v>147</v>
      </c>
      <c r="AQ337" s="634"/>
    </row>
    <row r="338" spans="1:43" ht="86.25" customHeight="1">
      <c r="A338" s="615">
        <v>292</v>
      </c>
      <c r="B338" s="616" t="s">
        <v>1404</v>
      </c>
      <c r="C338" s="635" t="s">
        <v>373</v>
      </c>
      <c r="D338" s="617" t="s">
        <v>1031</v>
      </c>
      <c r="E338" s="618">
        <v>28.303000000000001</v>
      </c>
      <c r="F338" s="664">
        <v>28</v>
      </c>
      <c r="G338" s="618">
        <v>27</v>
      </c>
      <c r="H338" s="222" t="s">
        <v>2523</v>
      </c>
      <c r="I338" s="619" t="s">
        <v>1834</v>
      </c>
      <c r="J338" s="620" t="s">
        <v>2169</v>
      </c>
      <c r="K338" s="572">
        <v>24.617000000000001</v>
      </c>
      <c r="L338" s="572">
        <v>24.617000000000001</v>
      </c>
      <c r="M338" s="235">
        <f t="shared" si="20"/>
        <v>0</v>
      </c>
      <c r="N338" s="304">
        <v>0</v>
      </c>
      <c r="O338" s="619" t="s">
        <v>2440</v>
      </c>
      <c r="P338" s="312" t="s">
        <v>2441</v>
      </c>
      <c r="Q338" s="625"/>
      <c r="R338" s="619" t="s">
        <v>157</v>
      </c>
      <c r="S338" s="619" t="s">
        <v>322</v>
      </c>
      <c r="T338" s="305" t="s">
        <v>977</v>
      </c>
      <c r="U338" s="625" t="s">
        <v>1618</v>
      </c>
      <c r="V338" s="626"/>
      <c r="W338" s="627" t="s">
        <v>159</v>
      </c>
      <c r="X338" s="628">
        <v>265</v>
      </c>
      <c r="Y338" s="627" t="s">
        <v>159</v>
      </c>
      <c r="Z338" s="629"/>
      <c r="AA338" s="625"/>
      <c r="AB338" s="626"/>
      <c r="AC338" s="627" t="s">
        <v>159</v>
      </c>
      <c r="AD338" s="628"/>
      <c r="AE338" s="627" t="s">
        <v>159</v>
      </c>
      <c r="AF338" s="629"/>
      <c r="AG338" s="625"/>
      <c r="AH338" s="626"/>
      <c r="AI338" s="627" t="s">
        <v>159</v>
      </c>
      <c r="AJ338" s="628"/>
      <c r="AK338" s="627" t="s">
        <v>159</v>
      </c>
      <c r="AL338" s="629"/>
      <c r="AM338" s="630"/>
      <c r="AN338" s="631" t="s">
        <v>1435</v>
      </c>
      <c r="AO338" s="632" t="s">
        <v>147</v>
      </c>
      <c r="AP338" s="632"/>
      <c r="AQ338" s="634"/>
    </row>
    <row r="339" spans="1:43" ht="70.5" customHeight="1">
      <c r="A339" s="615">
        <v>293</v>
      </c>
      <c r="B339" s="616" t="s">
        <v>1406</v>
      </c>
      <c r="C339" s="635" t="s">
        <v>1407</v>
      </c>
      <c r="D339" s="617" t="s">
        <v>1031</v>
      </c>
      <c r="E339" s="618">
        <v>16676</v>
      </c>
      <c r="F339" s="664">
        <v>16936.473999999998</v>
      </c>
      <c r="G339" s="618">
        <v>16923.942999999999</v>
      </c>
      <c r="H339" s="222" t="s">
        <v>2523</v>
      </c>
      <c r="I339" s="619" t="s">
        <v>1818</v>
      </c>
      <c r="J339" s="620" t="s">
        <v>2239</v>
      </c>
      <c r="K339" s="661">
        <v>10209</v>
      </c>
      <c r="L339" s="572">
        <v>9669</v>
      </c>
      <c r="M339" s="304">
        <f t="shared" si="20"/>
        <v>-540</v>
      </c>
      <c r="N339" s="304">
        <v>0</v>
      </c>
      <c r="O339" s="619" t="s">
        <v>2399</v>
      </c>
      <c r="P339" s="862" t="s">
        <v>2473</v>
      </c>
      <c r="Q339" s="686" t="s">
        <v>2457</v>
      </c>
      <c r="R339" s="670" t="s">
        <v>145</v>
      </c>
      <c r="S339" s="619" t="s">
        <v>18</v>
      </c>
      <c r="T339" s="305" t="s">
        <v>714</v>
      </c>
      <c r="U339" s="625" t="s">
        <v>1618</v>
      </c>
      <c r="V339" s="626"/>
      <c r="W339" s="627" t="s">
        <v>159</v>
      </c>
      <c r="X339" s="628">
        <v>267</v>
      </c>
      <c r="Y339" s="627" t="s">
        <v>159</v>
      </c>
      <c r="Z339" s="629"/>
      <c r="AA339" s="625"/>
      <c r="AB339" s="626"/>
      <c r="AC339" s="627" t="s">
        <v>159</v>
      </c>
      <c r="AD339" s="628"/>
      <c r="AE339" s="627" t="s">
        <v>159</v>
      </c>
      <c r="AF339" s="629"/>
      <c r="AG339" s="625"/>
      <c r="AH339" s="626"/>
      <c r="AI339" s="627" t="s">
        <v>159</v>
      </c>
      <c r="AJ339" s="628"/>
      <c r="AK339" s="627" t="s">
        <v>159</v>
      </c>
      <c r="AL339" s="629"/>
      <c r="AM339" s="630"/>
      <c r="AN339" s="631" t="s">
        <v>1630</v>
      </c>
      <c r="AO339" s="632"/>
      <c r="AP339" s="632" t="s">
        <v>147</v>
      </c>
      <c r="AQ339" s="634"/>
    </row>
    <row r="340" spans="1:43" ht="70.5" customHeight="1">
      <c r="A340" s="615">
        <v>294</v>
      </c>
      <c r="B340" s="616" t="s">
        <v>1390</v>
      </c>
      <c r="C340" s="635" t="s">
        <v>1127</v>
      </c>
      <c r="D340" s="617" t="s">
        <v>1031</v>
      </c>
      <c r="E340" s="618">
        <v>1205</v>
      </c>
      <c r="F340" s="664">
        <v>1205</v>
      </c>
      <c r="G340" s="618">
        <v>1205</v>
      </c>
      <c r="H340" s="222" t="s">
        <v>2523</v>
      </c>
      <c r="I340" s="619" t="s">
        <v>1818</v>
      </c>
      <c r="J340" s="620" t="s">
        <v>2240</v>
      </c>
      <c r="K340" s="572">
        <v>1175</v>
      </c>
      <c r="L340" s="699">
        <v>976</v>
      </c>
      <c r="M340" s="440">
        <f t="shared" si="20"/>
        <v>-199</v>
      </c>
      <c r="N340" s="304">
        <v>0</v>
      </c>
      <c r="O340" s="621" t="s">
        <v>2399</v>
      </c>
      <c r="P340" s="485" t="s">
        <v>2474</v>
      </c>
      <c r="Q340" s="722"/>
      <c r="R340" s="619" t="s">
        <v>145</v>
      </c>
      <c r="S340" s="619" t="s">
        <v>18</v>
      </c>
      <c r="T340" s="305" t="s">
        <v>714</v>
      </c>
      <c r="U340" s="625" t="s">
        <v>1618</v>
      </c>
      <c r="V340" s="626"/>
      <c r="W340" s="627" t="s">
        <v>159</v>
      </c>
      <c r="X340" s="628">
        <v>268</v>
      </c>
      <c r="Y340" s="627" t="s">
        <v>159</v>
      </c>
      <c r="Z340" s="629"/>
      <c r="AA340" s="625"/>
      <c r="AB340" s="626"/>
      <c r="AC340" s="627" t="s">
        <v>159</v>
      </c>
      <c r="AD340" s="628"/>
      <c r="AE340" s="627" t="s">
        <v>159</v>
      </c>
      <c r="AF340" s="629"/>
      <c r="AG340" s="625"/>
      <c r="AH340" s="626"/>
      <c r="AI340" s="627" t="s">
        <v>159</v>
      </c>
      <c r="AJ340" s="628"/>
      <c r="AK340" s="627" t="s">
        <v>159</v>
      </c>
      <c r="AL340" s="629"/>
      <c r="AM340" s="630"/>
      <c r="AN340" s="631" t="s">
        <v>1630</v>
      </c>
      <c r="AO340" s="632"/>
      <c r="AP340" s="632" t="s">
        <v>147</v>
      </c>
      <c r="AQ340" s="634"/>
    </row>
    <row r="341" spans="1:43" ht="92.25" customHeight="1">
      <c r="A341" s="615">
        <v>295</v>
      </c>
      <c r="B341" s="616" t="s">
        <v>564</v>
      </c>
      <c r="C341" s="635" t="s">
        <v>1333</v>
      </c>
      <c r="D341" s="617" t="s">
        <v>1031</v>
      </c>
      <c r="E341" s="618">
        <v>415</v>
      </c>
      <c r="F341" s="664">
        <v>5855</v>
      </c>
      <c r="G341" s="618">
        <v>5810</v>
      </c>
      <c r="H341" s="222" t="s">
        <v>2523</v>
      </c>
      <c r="I341" s="619" t="s">
        <v>1818</v>
      </c>
      <c r="J341" s="620" t="s">
        <v>2241</v>
      </c>
      <c r="K341" s="572">
        <v>415</v>
      </c>
      <c r="L341" s="572">
        <v>415</v>
      </c>
      <c r="M341" s="304">
        <f t="shared" si="20"/>
        <v>0</v>
      </c>
      <c r="N341" s="304">
        <v>0</v>
      </c>
      <c r="O341" s="621" t="s">
        <v>2399</v>
      </c>
      <c r="P341" s="485" t="s">
        <v>2475</v>
      </c>
      <c r="Q341" s="691" t="s">
        <v>2455</v>
      </c>
      <c r="R341" s="619" t="s">
        <v>145</v>
      </c>
      <c r="S341" s="619" t="s">
        <v>18</v>
      </c>
      <c r="T341" s="305" t="s">
        <v>714</v>
      </c>
      <c r="U341" s="625" t="s">
        <v>1618</v>
      </c>
      <c r="V341" s="626"/>
      <c r="W341" s="627" t="s">
        <v>159</v>
      </c>
      <c r="X341" s="628">
        <v>269</v>
      </c>
      <c r="Y341" s="627" t="s">
        <v>159</v>
      </c>
      <c r="Z341" s="629"/>
      <c r="AA341" s="625"/>
      <c r="AB341" s="626"/>
      <c r="AC341" s="627" t="s">
        <v>159</v>
      </c>
      <c r="AD341" s="628"/>
      <c r="AE341" s="627" t="s">
        <v>159</v>
      </c>
      <c r="AF341" s="629"/>
      <c r="AG341" s="625"/>
      <c r="AH341" s="626"/>
      <c r="AI341" s="627" t="s">
        <v>159</v>
      </c>
      <c r="AJ341" s="628"/>
      <c r="AK341" s="627" t="s">
        <v>159</v>
      </c>
      <c r="AL341" s="629"/>
      <c r="AM341" s="630"/>
      <c r="AN341" s="631" t="s">
        <v>1435</v>
      </c>
      <c r="AO341" s="632"/>
      <c r="AP341" s="632" t="s">
        <v>147</v>
      </c>
      <c r="AQ341" s="634" t="s">
        <v>147</v>
      </c>
    </row>
    <row r="342" spans="1:43" ht="210.75" customHeight="1">
      <c r="A342" s="615">
        <v>296</v>
      </c>
      <c r="B342" s="616" t="s">
        <v>1408</v>
      </c>
      <c r="C342" s="635" t="s">
        <v>1409</v>
      </c>
      <c r="D342" s="635" t="s">
        <v>1031</v>
      </c>
      <c r="E342" s="572">
        <v>16251.754999999999</v>
      </c>
      <c r="F342" s="658">
        <v>16110.764999999999</v>
      </c>
      <c r="G342" s="572">
        <v>16089.817999999999</v>
      </c>
      <c r="H342" s="222" t="s">
        <v>2258</v>
      </c>
      <c r="I342" s="619" t="s">
        <v>1818</v>
      </c>
      <c r="J342" s="620" t="s">
        <v>2259</v>
      </c>
      <c r="K342" s="572">
        <v>13178</v>
      </c>
      <c r="L342" s="572">
        <v>13244</v>
      </c>
      <c r="M342" s="304">
        <f t="shared" si="20"/>
        <v>66</v>
      </c>
      <c r="N342" s="304">
        <v>0</v>
      </c>
      <c r="O342" s="619" t="s">
        <v>1816</v>
      </c>
      <c r="P342" s="485" t="s">
        <v>2476</v>
      </c>
      <c r="Q342" s="691"/>
      <c r="R342" s="619" t="s">
        <v>145</v>
      </c>
      <c r="S342" s="619" t="s">
        <v>18</v>
      </c>
      <c r="T342" s="305" t="s">
        <v>714</v>
      </c>
      <c r="U342" s="625" t="s">
        <v>1618</v>
      </c>
      <c r="V342" s="626"/>
      <c r="W342" s="627" t="s">
        <v>159</v>
      </c>
      <c r="X342" s="628">
        <v>270</v>
      </c>
      <c r="Y342" s="627" t="s">
        <v>159</v>
      </c>
      <c r="Z342" s="629"/>
      <c r="AA342" s="625"/>
      <c r="AB342" s="626"/>
      <c r="AC342" s="627" t="s">
        <v>159</v>
      </c>
      <c r="AD342" s="628"/>
      <c r="AE342" s="627" t="s">
        <v>159</v>
      </c>
      <c r="AF342" s="629"/>
      <c r="AG342" s="625"/>
      <c r="AH342" s="626"/>
      <c r="AI342" s="627" t="s">
        <v>159</v>
      </c>
      <c r="AJ342" s="628"/>
      <c r="AK342" s="627" t="s">
        <v>159</v>
      </c>
      <c r="AL342" s="629"/>
      <c r="AM342" s="630"/>
      <c r="AN342" s="631" t="s">
        <v>1632</v>
      </c>
      <c r="AO342" s="632" t="s">
        <v>147</v>
      </c>
      <c r="AP342" s="632" t="s">
        <v>147</v>
      </c>
      <c r="AQ342" s="634"/>
    </row>
    <row r="343" spans="1:43" s="474" customFormat="1" ht="70.5" customHeight="1">
      <c r="A343" s="273">
        <v>297</v>
      </c>
      <c r="B343" s="330" t="s">
        <v>1410</v>
      </c>
      <c r="C343" s="332" t="s">
        <v>1102</v>
      </c>
      <c r="D343" s="332" t="s">
        <v>1782</v>
      </c>
      <c r="E343" s="560">
        <v>2620</v>
      </c>
      <c r="F343" s="561">
        <v>3162.7779999999998</v>
      </c>
      <c r="G343" s="562">
        <v>3022.393</v>
      </c>
      <c r="H343" s="222" t="s">
        <v>2523</v>
      </c>
      <c r="I343" s="333" t="s">
        <v>1828</v>
      </c>
      <c r="J343" s="334" t="s">
        <v>2238</v>
      </c>
      <c r="K343" s="39">
        <v>0</v>
      </c>
      <c r="L343" s="39">
        <v>0</v>
      </c>
      <c r="M343" s="438">
        <f t="shared" si="20"/>
        <v>0</v>
      </c>
      <c r="N343" s="39">
        <v>0</v>
      </c>
      <c r="O343" s="489" t="s">
        <v>2396</v>
      </c>
      <c r="P343" s="485" t="s">
        <v>2470</v>
      </c>
      <c r="Q343" s="439"/>
      <c r="R343" s="336" t="s">
        <v>145</v>
      </c>
      <c r="S343" s="336" t="s">
        <v>18</v>
      </c>
      <c r="T343" s="876" t="s">
        <v>714</v>
      </c>
      <c r="U343" s="307" t="s">
        <v>1618</v>
      </c>
      <c r="V343" s="340"/>
      <c r="W343" s="341" t="s">
        <v>159</v>
      </c>
      <c r="X343" s="319">
        <v>271</v>
      </c>
      <c r="Y343" s="341" t="s">
        <v>159</v>
      </c>
      <c r="Z343" s="320"/>
      <c r="AA343" s="337"/>
      <c r="AB343" s="342"/>
      <c r="AC343" s="343" t="s">
        <v>159</v>
      </c>
      <c r="AD343" s="338"/>
      <c r="AE343" s="343" t="s">
        <v>159</v>
      </c>
      <c r="AF343" s="339"/>
      <c r="AG343" s="337"/>
      <c r="AH343" s="342"/>
      <c r="AI343" s="343" t="s">
        <v>159</v>
      </c>
      <c r="AJ343" s="338"/>
      <c r="AK343" s="343" t="s">
        <v>159</v>
      </c>
      <c r="AL343" s="339"/>
      <c r="AM343" s="344"/>
      <c r="AN343" s="345" t="s">
        <v>1435</v>
      </c>
      <c r="AO343" s="353"/>
      <c r="AP343" s="353" t="s">
        <v>147</v>
      </c>
      <c r="AQ343" s="354"/>
    </row>
    <row r="344" spans="1:43" s="474" customFormat="1" ht="70.5" customHeight="1">
      <c r="A344" s="273">
        <v>298</v>
      </c>
      <c r="B344" s="330" t="s">
        <v>1411</v>
      </c>
      <c r="C344" s="332" t="s">
        <v>1001</v>
      </c>
      <c r="D344" s="355" t="s">
        <v>1631</v>
      </c>
      <c r="E344" s="560">
        <v>948</v>
      </c>
      <c r="F344" s="561">
        <v>1467.777</v>
      </c>
      <c r="G344" s="562">
        <v>958.81299999999999</v>
      </c>
      <c r="H344" s="222" t="s">
        <v>2523</v>
      </c>
      <c r="I344" s="333" t="s">
        <v>1828</v>
      </c>
      <c r="J344" s="334" t="s">
        <v>2238</v>
      </c>
      <c r="K344" s="39">
        <v>0</v>
      </c>
      <c r="L344" s="39">
        <v>0</v>
      </c>
      <c r="M344" s="438">
        <f t="shared" si="20"/>
        <v>0</v>
      </c>
      <c r="N344" s="39">
        <v>0</v>
      </c>
      <c r="O344" s="489" t="s">
        <v>2396</v>
      </c>
      <c r="P344" s="484" t="s">
        <v>2477</v>
      </c>
      <c r="Q344" s="442"/>
      <c r="R344" s="336" t="s">
        <v>145</v>
      </c>
      <c r="S344" s="336" t="s">
        <v>18</v>
      </c>
      <c r="T344" s="876" t="s">
        <v>714</v>
      </c>
      <c r="U344" s="307" t="s">
        <v>1618</v>
      </c>
      <c r="V344" s="340"/>
      <c r="W344" s="341" t="s">
        <v>159</v>
      </c>
      <c r="X344" s="319">
        <v>272</v>
      </c>
      <c r="Y344" s="341" t="s">
        <v>159</v>
      </c>
      <c r="Z344" s="320"/>
      <c r="AA344" s="337"/>
      <c r="AB344" s="342"/>
      <c r="AC344" s="343" t="s">
        <v>159</v>
      </c>
      <c r="AD344" s="338"/>
      <c r="AE344" s="343" t="s">
        <v>159</v>
      </c>
      <c r="AF344" s="339"/>
      <c r="AG344" s="337"/>
      <c r="AH344" s="342"/>
      <c r="AI344" s="343" t="s">
        <v>159</v>
      </c>
      <c r="AJ344" s="338"/>
      <c r="AK344" s="343" t="s">
        <v>159</v>
      </c>
      <c r="AL344" s="339"/>
      <c r="AM344" s="344"/>
      <c r="AN344" s="345" t="s">
        <v>1630</v>
      </c>
      <c r="AO344" s="353"/>
      <c r="AP344" s="353" t="s">
        <v>147</v>
      </c>
      <c r="AQ344" s="354"/>
    </row>
    <row r="345" spans="1:43" ht="70.5" customHeight="1">
      <c r="A345" s="615">
        <v>299</v>
      </c>
      <c r="B345" s="616" t="s">
        <v>1412</v>
      </c>
      <c r="C345" s="635" t="s">
        <v>1136</v>
      </c>
      <c r="D345" s="635" t="s">
        <v>1031</v>
      </c>
      <c r="E345" s="572">
        <v>6054</v>
      </c>
      <c r="F345" s="658">
        <v>5586</v>
      </c>
      <c r="G345" s="572">
        <v>5566</v>
      </c>
      <c r="H345" s="222" t="s">
        <v>2523</v>
      </c>
      <c r="I345" s="619" t="s">
        <v>1818</v>
      </c>
      <c r="J345" s="620" t="s">
        <v>2242</v>
      </c>
      <c r="K345" s="572">
        <v>5825.7550000000001</v>
      </c>
      <c r="L345" s="572">
        <v>6056.7550000000001</v>
      </c>
      <c r="M345" s="235">
        <f t="shared" si="20"/>
        <v>231</v>
      </c>
      <c r="N345" s="304">
        <v>0</v>
      </c>
      <c r="O345" s="619" t="s">
        <v>2478</v>
      </c>
      <c r="P345" s="485" t="s">
        <v>2479</v>
      </c>
      <c r="Q345" s="686"/>
      <c r="R345" s="670" t="s">
        <v>145</v>
      </c>
      <c r="S345" s="619" t="s">
        <v>18</v>
      </c>
      <c r="T345" s="305" t="s">
        <v>714</v>
      </c>
      <c r="U345" s="625" t="s">
        <v>1618</v>
      </c>
      <c r="V345" s="626"/>
      <c r="W345" s="627" t="s">
        <v>159</v>
      </c>
      <c r="X345" s="628">
        <v>273</v>
      </c>
      <c r="Y345" s="627" t="s">
        <v>159</v>
      </c>
      <c r="Z345" s="629"/>
      <c r="AA345" s="625"/>
      <c r="AB345" s="626"/>
      <c r="AC345" s="627" t="s">
        <v>159</v>
      </c>
      <c r="AD345" s="628"/>
      <c r="AE345" s="627" t="s">
        <v>159</v>
      </c>
      <c r="AF345" s="629"/>
      <c r="AG345" s="625"/>
      <c r="AH345" s="626"/>
      <c r="AI345" s="627" t="s">
        <v>159</v>
      </c>
      <c r="AJ345" s="628"/>
      <c r="AK345" s="627" t="s">
        <v>159</v>
      </c>
      <c r="AL345" s="629"/>
      <c r="AM345" s="630"/>
      <c r="AN345" s="631" t="s">
        <v>1630</v>
      </c>
      <c r="AO345" s="632"/>
      <c r="AP345" s="632" t="s">
        <v>88</v>
      </c>
      <c r="AQ345" s="634"/>
    </row>
    <row r="346" spans="1:43" ht="134.25" customHeight="1">
      <c r="A346" s="615">
        <v>300</v>
      </c>
      <c r="B346" s="616" t="s">
        <v>196</v>
      </c>
      <c r="C346" s="635" t="s">
        <v>1413</v>
      </c>
      <c r="D346" s="635" t="s">
        <v>1031</v>
      </c>
      <c r="E346" s="572">
        <v>70.361999999999995</v>
      </c>
      <c r="F346" s="658">
        <v>70</v>
      </c>
      <c r="G346" s="572">
        <v>70</v>
      </c>
      <c r="H346" s="222" t="s">
        <v>2260</v>
      </c>
      <c r="I346" s="619" t="s">
        <v>1818</v>
      </c>
      <c r="J346" s="620" t="s">
        <v>2261</v>
      </c>
      <c r="K346" s="572">
        <v>45.048000000000002</v>
      </c>
      <c r="L346" s="572">
        <v>35</v>
      </c>
      <c r="M346" s="235">
        <f t="shared" ref="M346:M409" si="21">L346-K346</f>
        <v>-10.048000000000002</v>
      </c>
      <c r="N346" s="304">
        <v>0</v>
      </c>
      <c r="O346" s="621" t="s">
        <v>2399</v>
      </c>
      <c r="P346" s="485" t="s">
        <v>2480</v>
      </c>
      <c r="Q346" s="691" t="s">
        <v>2481</v>
      </c>
      <c r="R346" s="619" t="s">
        <v>145</v>
      </c>
      <c r="S346" s="619" t="s">
        <v>18</v>
      </c>
      <c r="T346" s="305" t="s">
        <v>980</v>
      </c>
      <c r="U346" s="625" t="s">
        <v>1618</v>
      </c>
      <c r="V346" s="626"/>
      <c r="W346" s="627" t="s">
        <v>159</v>
      </c>
      <c r="X346" s="628">
        <v>274</v>
      </c>
      <c r="Y346" s="627" t="s">
        <v>159</v>
      </c>
      <c r="Z346" s="629"/>
      <c r="AA346" s="625"/>
      <c r="AB346" s="626"/>
      <c r="AC346" s="627" t="s">
        <v>159</v>
      </c>
      <c r="AD346" s="628"/>
      <c r="AE346" s="627" t="s">
        <v>159</v>
      </c>
      <c r="AF346" s="629"/>
      <c r="AG346" s="625"/>
      <c r="AH346" s="626"/>
      <c r="AI346" s="627" t="s">
        <v>159</v>
      </c>
      <c r="AJ346" s="628"/>
      <c r="AK346" s="627" t="s">
        <v>159</v>
      </c>
      <c r="AL346" s="629"/>
      <c r="AM346" s="630"/>
      <c r="AN346" s="631" t="s">
        <v>1632</v>
      </c>
      <c r="AO346" s="632" t="s">
        <v>147</v>
      </c>
      <c r="AP346" s="632"/>
      <c r="AQ346" s="634"/>
    </row>
    <row r="347" spans="1:43" s="474" customFormat="1" ht="85.5" customHeight="1">
      <c r="A347" s="273">
        <v>301</v>
      </c>
      <c r="B347" s="330" t="s">
        <v>1414</v>
      </c>
      <c r="C347" s="477" t="s">
        <v>678</v>
      </c>
      <c r="D347" s="332" t="s">
        <v>1782</v>
      </c>
      <c r="E347" s="560">
        <v>35.648000000000003</v>
      </c>
      <c r="F347" s="561">
        <v>69.69</v>
      </c>
      <c r="G347" s="562">
        <v>54.25</v>
      </c>
      <c r="H347" s="222" t="s">
        <v>2523</v>
      </c>
      <c r="I347" s="351" t="s">
        <v>1828</v>
      </c>
      <c r="J347" s="430" t="s">
        <v>2238</v>
      </c>
      <c r="K347" s="39">
        <v>0</v>
      </c>
      <c r="L347" s="39">
        <v>0</v>
      </c>
      <c r="M347" s="352">
        <f t="shared" si="21"/>
        <v>0</v>
      </c>
      <c r="N347" s="39">
        <v>0</v>
      </c>
      <c r="O347" s="490" t="s">
        <v>2396</v>
      </c>
      <c r="P347" s="485" t="s">
        <v>2482</v>
      </c>
      <c r="Q347" s="439"/>
      <c r="R347" s="336" t="s">
        <v>232</v>
      </c>
      <c r="S347" s="336" t="s">
        <v>18</v>
      </c>
      <c r="T347" s="876" t="s">
        <v>1415</v>
      </c>
      <c r="U347" s="307" t="s">
        <v>1618</v>
      </c>
      <c r="V347" s="340"/>
      <c r="W347" s="341" t="s">
        <v>159</v>
      </c>
      <c r="X347" s="319">
        <v>275</v>
      </c>
      <c r="Y347" s="341" t="s">
        <v>159</v>
      </c>
      <c r="Z347" s="320"/>
      <c r="AA347" s="337"/>
      <c r="AB347" s="342"/>
      <c r="AC347" s="343" t="s">
        <v>159</v>
      </c>
      <c r="AD347" s="338"/>
      <c r="AE347" s="343" t="s">
        <v>159</v>
      </c>
      <c r="AF347" s="339"/>
      <c r="AG347" s="337"/>
      <c r="AH347" s="342"/>
      <c r="AI347" s="343" t="s">
        <v>159</v>
      </c>
      <c r="AJ347" s="338"/>
      <c r="AK347" s="343" t="s">
        <v>159</v>
      </c>
      <c r="AL347" s="339"/>
      <c r="AM347" s="344"/>
      <c r="AN347" s="345" t="s">
        <v>1435</v>
      </c>
      <c r="AO347" s="353"/>
      <c r="AP347" s="353" t="s">
        <v>147</v>
      </c>
      <c r="AQ347" s="354"/>
    </row>
    <row r="348" spans="1:43" ht="70.5" customHeight="1">
      <c r="A348" s="615">
        <v>302</v>
      </c>
      <c r="B348" s="616" t="s">
        <v>1105</v>
      </c>
      <c r="C348" s="635" t="s">
        <v>1416</v>
      </c>
      <c r="D348" s="635" t="s">
        <v>1031</v>
      </c>
      <c r="E348" s="572">
        <v>40.206000000000003</v>
      </c>
      <c r="F348" s="658">
        <v>40.206000000000003</v>
      </c>
      <c r="G348" s="572">
        <v>40.204999999999998</v>
      </c>
      <c r="H348" s="222" t="s">
        <v>2523</v>
      </c>
      <c r="I348" s="619" t="s">
        <v>1818</v>
      </c>
      <c r="J348" s="620" t="s">
        <v>2243</v>
      </c>
      <c r="K348" s="572">
        <v>37.75</v>
      </c>
      <c r="L348" s="572">
        <v>36.829000000000001</v>
      </c>
      <c r="M348" s="304">
        <f t="shared" si="21"/>
        <v>-0.92099999999999937</v>
      </c>
      <c r="N348" s="304">
        <v>0</v>
      </c>
      <c r="O348" s="619" t="s">
        <v>2399</v>
      </c>
      <c r="P348" s="491" t="s">
        <v>2483</v>
      </c>
      <c r="Q348" s="691"/>
      <c r="R348" s="619" t="s">
        <v>145</v>
      </c>
      <c r="S348" s="619" t="s">
        <v>18</v>
      </c>
      <c r="T348" s="305" t="s">
        <v>980</v>
      </c>
      <c r="U348" s="625" t="s">
        <v>1618</v>
      </c>
      <c r="V348" s="626"/>
      <c r="W348" s="627" t="s">
        <v>159</v>
      </c>
      <c r="X348" s="628">
        <v>276</v>
      </c>
      <c r="Y348" s="627" t="s">
        <v>159</v>
      </c>
      <c r="Z348" s="629"/>
      <c r="AA348" s="625"/>
      <c r="AB348" s="626"/>
      <c r="AC348" s="627" t="s">
        <v>159</v>
      </c>
      <c r="AD348" s="628"/>
      <c r="AE348" s="627" t="s">
        <v>159</v>
      </c>
      <c r="AF348" s="629"/>
      <c r="AG348" s="625"/>
      <c r="AH348" s="626"/>
      <c r="AI348" s="627" t="s">
        <v>159</v>
      </c>
      <c r="AJ348" s="628"/>
      <c r="AK348" s="627" t="s">
        <v>159</v>
      </c>
      <c r="AL348" s="629"/>
      <c r="AM348" s="630"/>
      <c r="AN348" s="631" t="s">
        <v>1630</v>
      </c>
      <c r="AO348" s="632"/>
      <c r="AP348" s="632"/>
      <c r="AQ348" s="634"/>
    </row>
    <row r="349" spans="1:43" ht="135" customHeight="1">
      <c r="A349" s="615">
        <v>303</v>
      </c>
      <c r="B349" s="616" t="s">
        <v>1417</v>
      </c>
      <c r="C349" s="635" t="s">
        <v>983</v>
      </c>
      <c r="D349" s="635" t="s">
        <v>1031</v>
      </c>
      <c r="E349" s="572">
        <v>44.65</v>
      </c>
      <c r="F349" s="304">
        <v>0</v>
      </c>
      <c r="G349" s="304">
        <v>0</v>
      </c>
      <c r="H349" s="222" t="s">
        <v>2523</v>
      </c>
      <c r="I349" s="619" t="s">
        <v>1816</v>
      </c>
      <c r="J349" s="620" t="s">
        <v>2244</v>
      </c>
      <c r="K349" s="572">
        <v>44.65</v>
      </c>
      <c r="L349" s="572">
        <v>44.65</v>
      </c>
      <c r="M349" s="304">
        <f t="shared" si="21"/>
        <v>0</v>
      </c>
      <c r="N349" s="304">
        <v>0</v>
      </c>
      <c r="O349" s="621" t="s">
        <v>1816</v>
      </c>
      <c r="P349" s="491" t="s">
        <v>2484</v>
      </c>
      <c r="Q349" s="691"/>
      <c r="R349" s="619" t="s">
        <v>145</v>
      </c>
      <c r="S349" s="619" t="s">
        <v>18</v>
      </c>
      <c r="T349" s="305" t="s">
        <v>980</v>
      </c>
      <c r="U349" s="625" t="s">
        <v>1618</v>
      </c>
      <c r="V349" s="626"/>
      <c r="W349" s="627" t="s">
        <v>159</v>
      </c>
      <c r="X349" s="628">
        <v>277</v>
      </c>
      <c r="Y349" s="627" t="s">
        <v>159</v>
      </c>
      <c r="Z349" s="629"/>
      <c r="AA349" s="625"/>
      <c r="AB349" s="626"/>
      <c r="AC349" s="627" t="s">
        <v>159</v>
      </c>
      <c r="AD349" s="628"/>
      <c r="AE349" s="627" t="s">
        <v>159</v>
      </c>
      <c r="AF349" s="629"/>
      <c r="AG349" s="625"/>
      <c r="AH349" s="626"/>
      <c r="AI349" s="627" t="s">
        <v>159</v>
      </c>
      <c r="AJ349" s="628"/>
      <c r="AK349" s="627" t="s">
        <v>159</v>
      </c>
      <c r="AL349" s="629"/>
      <c r="AM349" s="630"/>
      <c r="AN349" s="631" t="s">
        <v>1630</v>
      </c>
      <c r="AO349" s="632"/>
      <c r="AP349" s="632" t="s">
        <v>147</v>
      </c>
      <c r="AQ349" s="634"/>
    </row>
    <row r="350" spans="1:43" ht="135" customHeight="1">
      <c r="A350" s="615">
        <v>304</v>
      </c>
      <c r="B350" s="616" t="s">
        <v>1418</v>
      </c>
      <c r="C350" s="635" t="s">
        <v>961</v>
      </c>
      <c r="D350" s="687" t="s">
        <v>1742</v>
      </c>
      <c r="E350" s="572">
        <v>223.58699999999999</v>
      </c>
      <c r="F350" s="658">
        <v>223.58699999999999</v>
      </c>
      <c r="G350" s="572">
        <v>208</v>
      </c>
      <c r="H350" s="222" t="s">
        <v>2523</v>
      </c>
      <c r="I350" s="619" t="s">
        <v>1818</v>
      </c>
      <c r="J350" s="620" t="s">
        <v>2245</v>
      </c>
      <c r="K350" s="572">
        <v>263</v>
      </c>
      <c r="L350" s="572">
        <v>329</v>
      </c>
      <c r="M350" s="304">
        <f t="shared" si="21"/>
        <v>66</v>
      </c>
      <c r="N350" s="304">
        <v>0</v>
      </c>
      <c r="O350" s="619" t="s">
        <v>2399</v>
      </c>
      <c r="P350" s="491" t="s">
        <v>2485</v>
      </c>
      <c r="Q350" s="691" t="s">
        <v>2481</v>
      </c>
      <c r="R350" s="619" t="s">
        <v>145</v>
      </c>
      <c r="S350" s="619" t="s">
        <v>18</v>
      </c>
      <c r="T350" s="305" t="s">
        <v>980</v>
      </c>
      <c r="U350" s="625" t="s">
        <v>1618</v>
      </c>
      <c r="V350" s="626"/>
      <c r="W350" s="627" t="s">
        <v>159</v>
      </c>
      <c r="X350" s="628">
        <v>278</v>
      </c>
      <c r="Y350" s="627" t="s">
        <v>159</v>
      </c>
      <c r="Z350" s="629"/>
      <c r="AA350" s="625"/>
      <c r="AB350" s="626"/>
      <c r="AC350" s="627" t="s">
        <v>159</v>
      </c>
      <c r="AD350" s="628"/>
      <c r="AE350" s="627" t="s">
        <v>159</v>
      </c>
      <c r="AF350" s="629"/>
      <c r="AG350" s="625"/>
      <c r="AH350" s="626"/>
      <c r="AI350" s="627" t="s">
        <v>159</v>
      </c>
      <c r="AJ350" s="628"/>
      <c r="AK350" s="627" t="s">
        <v>159</v>
      </c>
      <c r="AL350" s="629"/>
      <c r="AM350" s="630"/>
      <c r="AN350" s="631" t="s">
        <v>1630</v>
      </c>
      <c r="AO350" s="632" t="s">
        <v>147</v>
      </c>
      <c r="AP350" s="632"/>
      <c r="AQ350" s="634"/>
    </row>
    <row r="351" spans="1:43" s="474" customFormat="1" ht="135" customHeight="1">
      <c r="A351" s="273">
        <v>305</v>
      </c>
      <c r="B351" s="330" t="s">
        <v>1419</v>
      </c>
      <c r="C351" s="477" t="s">
        <v>1100</v>
      </c>
      <c r="D351" s="355" t="s">
        <v>1631</v>
      </c>
      <c r="E351" s="560">
        <v>104.398</v>
      </c>
      <c r="F351" s="561">
        <v>104.398</v>
      </c>
      <c r="G351" s="562">
        <v>87.975999999999999</v>
      </c>
      <c r="H351" s="222" t="s">
        <v>2523</v>
      </c>
      <c r="I351" s="333" t="s">
        <v>1828</v>
      </c>
      <c r="J351" s="334" t="s">
        <v>2238</v>
      </c>
      <c r="K351" s="39">
        <v>0</v>
      </c>
      <c r="L351" s="39">
        <v>0</v>
      </c>
      <c r="M351" s="352">
        <f t="shared" si="21"/>
        <v>0</v>
      </c>
      <c r="N351" s="39">
        <v>0</v>
      </c>
      <c r="O351" s="489" t="s">
        <v>2396</v>
      </c>
      <c r="P351" s="485" t="s">
        <v>2486</v>
      </c>
      <c r="Q351" s="439"/>
      <c r="R351" s="336" t="s">
        <v>145</v>
      </c>
      <c r="S351" s="336" t="s">
        <v>18</v>
      </c>
      <c r="T351" s="876" t="s">
        <v>114</v>
      </c>
      <c r="U351" s="307" t="s">
        <v>1618</v>
      </c>
      <c r="V351" s="340"/>
      <c r="W351" s="341" t="s">
        <v>159</v>
      </c>
      <c r="X351" s="319">
        <v>279</v>
      </c>
      <c r="Y351" s="341" t="s">
        <v>159</v>
      </c>
      <c r="Z351" s="320"/>
      <c r="AA351" s="337"/>
      <c r="AB351" s="342"/>
      <c r="AC351" s="343" t="s">
        <v>159</v>
      </c>
      <c r="AD351" s="338"/>
      <c r="AE351" s="343" t="s">
        <v>159</v>
      </c>
      <c r="AF351" s="339"/>
      <c r="AG351" s="337"/>
      <c r="AH351" s="342"/>
      <c r="AI351" s="343" t="s">
        <v>159</v>
      </c>
      <c r="AJ351" s="338"/>
      <c r="AK351" s="343" t="s">
        <v>159</v>
      </c>
      <c r="AL351" s="339"/>
      <c r="AM351" s="344"/>
      <c r="AN351" s="345" t="s">
        <v>934</v>
      </c>
      <c r="AO351" s="353"/>
      <c r="AP351" s="353" t="s">
        <v>147</v>
      </c>
      <c r="AQ351" s="354"/>
    </row>
    <row r="352" spans="1:43" s="737" customFormat="1" ht="135" customHeight="1">
      <c r="A352" s="615">
        <v>306</v>
      </c>
      <c r="B352" s="715" t="s">
        <v>1013</v>
      </c>
      <c r="C352" s="724" t="s">
        <v>654</v>
      </c>
      <c r="D352" s="687" t="s">
        <v>1742</v>
      </c>
      <c r="E352" s="725">
        <v>48.904000000000003</v>
      </c>
      <c r="F352" s="726">
        <v>48.904000000000003</v>
      </c>
      <c r="G352" s="726">
        <v>48.904000000000003</v>
      </c>
      <c r="H352" s="222" t="s">
        <v>2523</v>
      </c>
      <c r="I352" s="688" t="s">
        <v>1818</v>
      </c>
      <c r="J352" s="723" t="s">
        <v>2246</v>
      </c>
      <c r="K352" s="725">
        <v>40.286999999999999</v>
      </c>
      <c r="L352" s="572">
        <v>20.102</v>
      </c>
      <c r="M352" s="304">
        <f t="shared" si="21"/>
        <v>-20.184999999999999</v>
      </c>
      <c r="N352" s="304">
        <v>0</v>
      </c>
      <c r="O352" s="621" t="s">
        <v>2399</v>
      </c>
      <c r="P352" s="485" t="s">
        <v>2487</v>
      </c>
      <c r="Q352" s="727"/>
      <c r="R352" s="728" t="s">
        <v>145</v>
      </c>
      <c r="S352" s="728" t="s">
        <v>18</v>
      </c>
      <c r="T352" s="876" t="s">
        <v>114</v>
      </c>
      <c r="U352" s="625" t="s">
        <v>1618</v>
      </c>
      <c r="V352" s="729"/>
      <c r="W352" s="730" t="s">
        <v>159</v>
      </c>
      <c r="X352" s="628">
        <v>280</v>
      </c>
      <c r="Y352" s="730" t="s">
        <v>159</v>
      </c>
      <c r="Z352" s="629"/>
      <c r="AA352" s="731"/>
      <c r="AB352" s="732"/>
      <c r="AC352" s="733" t="s">
        <v>159</v>
      </c>
      <c r="AD352" s="666"/>
      <c r="AE352" s="733" t="s">
        <v>159</v>
      </c>
      <c r="AF352" s="665"/>
      <c r="AG352" s="731"/>
      <c r="AH352" s="732"/>
      <c r="AI352" s="733" t="s">
        <v>159</v>
      </c>
      <c r="AJ352" s="666"/>
      <c r="AK352" s="733" t="s">
        <v>159</v>
      </c>
      <c r="AL352" s="665"/>
      <c r="AM352" s="734"/>
      <c r="AN352" s="713" t="s">
        <v>1435</v>
      </c>
      <c r="AO352" s="735" t="s">
        <v>147</v>
      </c>
      <c r="AP352" s="735"/>
      <c r="AQ352" s="736"/>
    </row>
    <row r="353" spans="1:43" s="737" customFormat="1" ht="153" customHeight="1">
      <c r="A353" s="615">
        <v>307</v>
      </c>
      <c r="B353" s="715" t="s">
        <v>1420</v>
      </c>
      <c r="C353" s="724" t="s">
        <v>654</v>
      </c>
      <c r="D353" s="687" t="s">
        <v>1742</v>
      </c>
      <c r="E353" s="725">
        <v>489.83499999999998</v>
      </c>
      <c r="F353" s="738">
        <v>473</v>
      </c>
      <c r="G353" s="726">
        <v>439</v>
      </c>
      <c r="H353" s="222" t="s">
        <v>2523</v>
      </c>
      <c r="I353" s="688" t="s">
        <v>1818</v>
      </c>
      <c r="J353" s="723" t="s">
        <v>2247</v>
      </c>
      <c r="K353" s="725">
        <v>500</v>
      </c>
      <c r="L353" s="572">
        <v>510</v>
      </c>
      <c r="M353" s="304">
        <f t="shared" si="21"/>
        <v>10</v>
      </c>
      <c r="N353" s="304">
        <v>0</v>
      </c>
      <c r="O353" s="621" t="s">
        <v>2399</v>
      </c>
      <c r="P353" s="485" t="s">
        <v>2488</v>
      </c>
      <c r="Q353" s="727"/>
      <c r="R353" s="728" t="s">
        <v>145</v>
      </c>
      <c r="S353" s="728" t="s">
        <v>18</v>
      </c>
      <c r="T353" s="876" t="s">
        <v>114</v>
      </c>
      <c r="U353" s="625" t="s">
        <v>1618</v>
      </c>
      <c r="V353" s="729"/>
      <c r="W353" s="730" t="s">
        <v>159</v>
      </c>
      <c r="X353" s="628">
        <v>281</v>
      </c>
      <c r="Y353" s="730" t="s">
        <v>159</v>
      </c>
      <c r="Z353" s="629"/>
      <c r="AA353" s="731"/>
      <c r="AB353" s="732"/>
      <c r="AC353" s="733" t="s">
        <v>159</v>
      </c>
      <c r="AD353" s="666"/>
      <c r="AE353" s="733" t="s">
        <v>159</v>
      </c>
      <c r="AF353" s="665"/>
      <c r="AG353" s="731"/>
      <c r="AH353" s="732"/>
      <c r="AI353" s="733" t="s">
        <v>159</v>
      </c>
      <c r="AJ353" s="666"/>
      <c r="AK353" s="733" t="s">
        <v>159</v>
      </c>
      <c r="AL353" s="665"/>
      <c r="AM353" s="734"/>
      <c r="AN353" s="713" t="s">
        <v>934</v>
      </c>
      <c r="AO353" s="735"/>
      <c r="AP353" s="735" t="s">
        <v>147</v>
      </c>
      <c r="AQ353" s="736"/>
    </row>
    <row r="354" spans="1:43" s="474" customFormat="1" ht="98.25" customHeight="1">
      <c r="A354" s="273">
        <v>308</v>
      </c>
      <c r="B354" s="330" t="s">
        <v>790</v>
      </c>
      <c r="C354" s="332" t="s">
        <v>1001</v>
      </c>
      <c r="D354" s="355" t="s">
        <v>1631</v>
      </c>
      <c r="E354" s="560">
        <v>511.98200000000003</v>
      </c>
      <c r="F354" s="561">
        <v>662.90700000000004</v>
      </c>
      <c r="G354" s="562">
        <v>519.846</v>
      </c>
      <c r="H354" s="423" t="s">
        <v>2262</v>
      </c>
      <c r="I354" s="333" t="s">
        <v>1828</v>
      </c>
      <c r="J354" s="334" t="s">
        <v>2238</v>
      </c>
      <c r="K354" s="39">
        <v>0</v>
      </c>
      <c r="L354" s="39">
        <v>0</v>
      </c>
      <c r="M354" s="352">
        <f t="shared" si="21"/>
        <v>0</v>
      </c>
      <c r="N354" s="39">
        <v>0</v>
      </c>
      <c r="O354" s="489" t="s">
        <v>2396</v>
      </c>
      <c r="P354" s="485" t="s">
        <v>2489</v>
      </c>
      <c r="Q354" s="439"/>
      <c r="R354" s="336" t="s">
        <v>232</v>
      </c>
      <c r="S354" s="336" t="s">
        <v>18</v>
      </c>
      <c r="T354" s="876" t="s">
        <v>1415</v>
      </c>
      <c r="U354" s="307" t="s">
        <v>1618</v>
      </c>
      <c r="V354" s="340"/>
      <c r="W354" s="341" t="s">
        <v>159</v>
      </c>
      <c r="X354" s="319">
        <v>282</v>
      </c>
      <c r="Y354" s="341" t="s">
        <v>159</v>
      </c>
      <c r="Z354" s="320"/>
      <c r="AA354" s="337"/>
      <c r="AB354" s="342"/>
      <c r="AC354" s="343" t="s">
        <v>159</v>
      </c>
      <c r="AD354" s="338"/>
      <c r="AE354" s="343" t="s">
        <v>159</v>
      </c>
      <c r="AF354" s="339"/>
      <c r="AG354" s="337"/>
      <c r="AH354" s="342"/>
      <c r="AI354" s="343" t="s">
        <v>159</v>
      </c>
      <c r="AJ354" s="338"/>
      <c r="AK354" s="343" t="s">
        <v>159</v>
      </c>
      <c r="AL354" s="339"/>
      <c r="AM354" s="344"/>
      <c r="AN354" s="345" t="s">
        <v>1623</v>
      </c>
      <c r="AO354" s="353"/>
      <c r="AP354" s="353" t="s">
        <v>147</v>
      </c>
      <c r="AQ354" s="354"/>
    </row>
    <row r="355" spans="1:43" s="737" customFormat="1" ht="70.5" customHeight="1">
      <c r="A355" s="615">
        <v>309</v>
      </c>
      <c r="B355" s="715" t="s">
        <v>2490</v>
      </c>
      <c r="C355" s="739" t="s">
        <v>277</v>
      </c>
      <c r="D355" s="635" t="s">
        <v>1031</v>
      </c>
      <c r="E355" s="725">
        <v>312.005</v>
      </c>
      <c r="F355" s="738">
        <v>101.899</v>
      </c>
      <c r="G355" s="726">
        <v>101.899</v>
      </c>
      <c r="H355" s="222" t="s">
        <v>2523</v>
      </c>
      <c r="I355" s="728" t="s">
        <v>1818</v>
      </c>
      <c r="J355" s="715" t="s">
        <v>2248</v>
      </c>
      <c r="K355" s="725">
        <v>225</v>
      </c>
      <c r="L355" s="726">
        <v>340</v>
      </c>
      <c r="M355" s="335">
        <f t="shared" si="21"/>
        <v>115</v>
      </c>
      <c r="N355" s="304">
        <v>0</v>
      </c>
      <c r="O355" s="621" t="s">
        <v>1816</v>
      </c>
      <c r="P355" s="484" t="s">
        <v>2491</v>
      </c>
      <c r="Q355" s="691" t="s">
        <v>2492</v>
      </c>
      <c r="R355" s="728" t="s">
        <v>232</v>
      </c>
      <c r="S355" s="728" t="s">
        <v>18</v>
      </c>
      <c r="T355" s="876" t="s">
        <v>1423</v>
      </c>
      <c r="U355" s="625" t="s">
        <v>1618</v>
      </c>
      <c r="V355" s="729"/>
      <c r="W355" s="730" t="s">
        <v>159</v>
      </c>
      <c r="X355" s="628">
        <v>283</v>
      </c>
      <c r="Y355" s="730" t="s">
        <v>159</v>
      </c>
      <c r="Z355" s="629"/>
      <c r="AA355" s="731"/>
      <c r="AB355" s="732"/>
      <c r="AC355" s="733" t="s">
        <v>159</v>
      </c>
      <c r="AD355" s="666"/>
      <c r="AE355" s="733" t="s">
        <v>159</v>
      </c>
      <c r="AF355" s="665"/>
      <c r="AG355" s="731"/>
      <c r="AH355" s="732"/>
      <c r="AI355" s="733" t="s">
        <v>159</v>
      </c>
      <c r="AJ355" s="666"/>
      <c r="AK355" s="733" t="s">
        <v>159</v>
      </c>
      <c r="AL355" s="665"/>
      <c r="AM355" s="734"/>
      <c r="AN355" s="713" t="s">
        <v>1435</v>
      </c>
      <c r="AO355" s="735" t="s">
        <v>147</v>
      </c>
      <c r="AP355" s="735"/>
      <c r="AQ355" s="736"/>
    </row>
    <row r="356" spans="1:43" ht="258" customHeight="1">
      <c r="A356" s="615">
        <v>310</v>
      </c>
      <c r="B356" s="616" t="s">
        <v>1424</v>
      </c>
      <c r="C356" s="635" t="s">
        <v>1787</v>
      </c>
      <c r="D356" s="635" t="s">
        <v>573</v>
      </c>
      <c r="E356" s="572">
        <v>27.5</v>
      </c>
      <c r="F356" s="658">
        <v>27.5</v>
      </c>
      <c r="G356" s="572">
        <v>27.472000000000001</v>
      </c>
      <c r="H356" s="222" t="s">
        <v>2263</v>
      </c>
      <c r="I356" s="619" t="s">
        <v>1834</v>
      </c>
      <c r="J356" s="620" t="s">
        <v>2264</v>
      </c>
      <c r="K356" s="572">
        <v>27.5</v>
      </c>
      <c r="L356" s="572">
        <v>27.5</v>
      </c>
      <c r="M356" s="235">
        <f t="shared" si="21"/>
        <v>0</v>
      </c>
      <c r="N356" s="304">
        <v>0</v>
      </c>
      <c r="O356" s="621" t="s">
        <v>2440</v>
      </c>
      <c r="P356" s="485" t="s">
        <v>2493</v>
      </c>
      <c r="Q356" s="691"/>
      <c r="R356" s="659" t="s">
        <v>145</v>
      </c>
      <c r="S356" s="659" t="s">
        <v>18</v>
      </c>
      <c r="T356" s="305" t="s">
        <v>977</v>
      </c>
      <c r="U356" s="625" t="s">
        <v>1618</v>
      </c>
      <c r="V356" s="626" t="s">
        <v>463</v>
      </c>
      <c r="W356" s="627" t="s">
        <v>159</v>
      </c>
      <c r="X356" s="628">
        <v>41</v>
      </c>
      <c r="Y356" s="627" t="s">
        <v>159</v>
      </c>
      <c r="Z356" s="629"/>
      <c r="AA356" s="625"/>
      <c r="AB356" s="626"/>
      <c r="AC356" s="627" t="s">
        <v>159</v>
      </c>
      <c r="AD356" s="628"/>
      <c r="AE356" s="627" t="s">
        <v>159</v>
      </c>
      <c r="AF356" s="629"/>
      <c r="AG356" s="625"/>
      <c r="AH356" s="626"/>
      <c r="AI356" s="627" t="s">
        <v>159</v>
      </c>
      <c r="AJ356" s="628"/>
      <c r="AK356" s="627" t="s">
        <v>159</v>
      </c>
      <c r="AL356" s="629"/>
      <c r="AM356" s="630"/>
      <c r="AN356" s="631" t="s">
        <v>1372</v>
      </c>
      <c r="AO356" s="632" t="s">
        <v>147</v>
      </c>
      <c r="AP356" s="632"/>
      <c r="AQ356" s="634"/>
    </row>
    <row r="357" spans="1:43" s="657" customFormat="1" ht="25.5" customHeight="1">
      <c r="A357" s="638"/>
      <c r="B357" s="640" t="s">
        <v>1322</v>
      </c>
      <c r="C357" s="668"/>
      <c r="D357" s="668"/>
      <c r="E357" s="643"/>
      <c r="F357" s="642"/>
      <c r="G357" s="643"/>
      <c r="H357" s="422"/>
      <c r="I357" s="644"/>
      <c r="J357" s="645"/>
      <c r="K357" s="643"/>
      <c r="L357" s="34"/>
      <c r="M357" s="41">
        <f t="shared" si="21"/>
        <v>0</v>
      </c>
      <c r="N357" s="646"/>
      <c r="O357" s="644"/>
      <c r="P357" s="44"/>
      <c r="Q357" s="647"/>
      <c r="R357" s="648"/>
      <c r="S357" s="644"/>
      <c r="T357" s="873"/>
      <c r="U357" s="649"/>
      <c r="V357" s="650"/>
      <c r="W357" s="651"/>
      <c r="X357" s="652"/>
      <c r="Y357" s="651"/>
      <c r="Z357" s="653"/>
      <c r="AA357" s="649"/>
      <c r="AB357" s="650"/>
      <c r="AC357" s="651"/>
      <c r="AD357" s="652"/>
      <c r="AE357" s="651"/>
      <c r="AF357" s="653"/>
      <c r="AG357" s="649"/>
      <c r="AH357" s="650"/>
      <c r="AI357" s="651"/>
      <c r="AJ357" s="652"/>
      <c r="AK357" s="651"/>
      <c r="AL357" s="653"/>
      <c r="AM357" s="654"/>
      <c r="AN357" s="648"/>
      <c r="AO357" s="655"/>
      <c r="AP357" s="655"/>
      <c r="AQ357" s="656"/>
    </row>
    <row r="358" spans="1:43" ht="70.5" customHeight="1">
      <c r="A358" s="615">
        <v>311</v>
      </c>
      <c r="B358" s="616" t="s">
        <v>1044</v>
      </c>
      <c r="C358" s="635" t="s">
        <v>1205</v>
      </c>
      <c r="D358" s="635" t="s">
        <v>1031</v>
      </c>
      <c r="E358" s="572">
        <v>11568</v>
      </c>
      <c r="F358" s="658">
        <v>13840</v>
      </c>
      <c r="G358" s="572">
        <v>13840</v>
      </c>
      <c r="H358" s="222" t="s">
        <v>2523</v>
      </c>
      <c r="I358" s="619" t="s">
        <v>1818</v>
      </c>
      <c r="J358" s="620" t="s">
        <v>1911</v>
      </c>
      <c r="K358" s="572">
        <v>11568</v>
      </c>
      <c r="L358" s="572">
        <v>11568</v>
      </c>
      <c r="M358" s="235">
        <f t="shared" si="21"/>
        <v>0</v>
      </c>
      <c r="N358" s="304">
        <v>0</v>
      </c>
      <c r="O358" s="619" t="s">
        <v>2399</v>
      </c>
      <c r="P358" s="312" t="s">
        <v>2889</v>
      </c>
      <c r="Q358" s="624"/>
      <c r="R358" s="470" t="s">
        <v>1506</v>
      </c>
      <c r="S358" s="619" t="s">
        <v>18</v>
      </c>
      <c r="T358" s="305" t="s">
        <v>1515</v>
      </c>
      <c r="U358" s="625" t="s">
        <v>1618</v>
      </c>
      <c r="V358" s="626"/>
      <c r="W358" s="627" t="s">
        <v>159</v>
      </c>
      <c r="X358" s="707">
        <v>284</v>
      </c>
      <c r="Y358" s="627" t="s">
        <v>159</v>
      </c>
      <c r="Z358" s="629"/>
      <c r="AA358" s="625"/>
      <c r="AB358" s="626"/>
      <c r="AC358" s="627" t="s">
        <v>159</v>
      </c>
      <c r="AD358" s="628"/>
      <c r="AE358" s="627" t="s">
        <v>159</v>
      </c>
      <c r="AF358" s="629"/>
      <c r="AG358" s="625"/>
      <c r="AH358" s="626"/>
      <c r="AI358" s="627" t="s">
        <v>159</v>
      </c>
      <c r="AJ358" s="628"/>
      <c r="AK358" s="627" t="s">
        <v>159</v>
      </c>
      <c r="AL358" s="629"/>
      <c r="AM358" s="630"/>
      <c r="AN358" s="631" t="s">
        <v>1630</v>
      </c>
      <c r="AO358" s="632"/>
      <c r="AP358" s="632" t="s">
        <v>147</v>
      </c>
      <c r="AQ358" s="634"/>
    </row>
    <row r="359" spans="1:43" ht="70.5" customHeight="1">
      <c r="A359" s="615">
        <v>312</v>
      </c>
      <c r="B359" s="616" t="s">
        <v>1340</v>
      </c>
      <c r="C359" s="635" t="s">
        <v>1666</v>
      </c>
      <c r="D359" s="635" t="s">
        <v>1031</v>
      </c>
      <c r="E359" s="572">
        <v>7150</v>
      </c>
      <c r="F359" s="658">
        <v>5750</v>
      </c>
      <c r="G359" s="572">
        <v>5686</v>
      </c>
      <c r="H359" s="222" t="s">
        <v>2523</v>
      </c>
      <c r="I359" s="619" t="s">
        <v>1818</v>
      </c>
      <c r="J359" s="620" t="s">
        <v>1912</v>
      </c>
      <c r="K359" s="572">
        <v>6607</v>
      </c>
      <c r="L359" s="572">
        <v>5589</v>
      </c>
      <c r="M359" s="235">
        <f t="shared" si="21"/>
        <v>-1018</v>
      </c>
      <c r="N359" s="304">
        <v>0</v>
      </c>
      <c r="O359" s="619" t="s">
        <v>2399</v>
      </c>
      <c r="P359" s="312" t="s">
        <v>2890</v>
      </c>
      <c r="Q359" s="624" t="s">
        <v>2455</v>
      </c>
      <c r="R359" s="470" t="s">
        <v>1227</v>
      </c>
      <c r="S359" s="619" t="s">
        <v>18</v>
      </c>
      <c r="T359" s="305" t="s">
        <v>1515</v>
      </c>
      <c r="U359" s="625" t="s">
        <v>1618</v>
      </c>
      <c r="V359" s="626"/>
      <c r="W359" s="627" t="s">
        <v>159</v>
      </c>
      <c r="X359" s="707">
        <v>285</v>
      </c>
      <c r="Y359" s="627" t="s">
        <v>159</v>
      </c>
      <c r="Z359" s="629"/>
      <c r="AA359" s="625"/>
      <c r="AB359" s="626"/>
      <c r="AC359" s="627" t="s">
        <v>159</v>
      </c>
      <c r="AD359" s="628"/>
      <c r="AE359" s="627" t="s">
        <v>159</v>
      </c>
      <c r="AF359" s="629"/>
      <c r="AG359" s="625"/>
      <c r="AH359" s="626"/>
      <c r="AI359" s="627" t="s">
        <v>159</v>
      </c>
      <c r="AJ359" s="628"/>
      <c r="AK359" s="627" t="s">
        <v>159</v>
      </c>
      <c r="AL359" s="629"/>
      <c r="AM359" s="630"/>
      <c r="AN359" s="631" t="s">
        <v>1630</v>
      </c>
      <c r="AO359" s="632"/>
      <c r="AP359" s="632" t="s">
        <v>147</v>
      </c>
      <c r="AQ359" s="634"/>
    </row>
    <row r="360" spans="1:43" ht="126" customHeight="1">
      <c r="A360" s="615">
        <v>313</v>
      </c>
      <c r="B360" s="616" t="s">
        <v>1668</v>
      </c>
      <c r="C360" s="635" t="s">
        <v>136</v>
      </c>
      <c r="D360" s="635" t="s">
        <v>100</v>
      </c>
      <c r="E360" s="572">
        <v>434</v>
      </c>
      <c r="F360" s="658">
        <v>499</v>
      </c>
      <c r="G360" s="572">
        <v>491</v>
      </c>
      <c r="H360" s="222" t="s">
        <v>2523</v>
      </c>
      <c r="I360" s="619" t="s">
        <v>1818</v>
      </c>
      <c r="J360" s="620" t="s">
        <v>1913</v>
      </c>
      <c r="K360" s="572">
        <v>483</v>
      </c>
      <c r="L360" s="572">
        <v>377</v>
      </c>
      <c r="M360" s="235">
        <f t="shared" si="21"/>
        <v>-106</v>
      </c>
      <c r="N360" s="304">
        <v>0</v>
      </c>
      <c r="O360" s="619" t="s">
        <v>2399</v>
      </c>
      <c r="P360" s="312" t="s">
        <v>2891</v>
      </c>
      <c r="Q360" s="624"/>
      <c r="R360" s="470" t="s">
        <v>1227</v>
      </c>
      <c r="S360" s="619" t="s">
        <v>18</v>
      </c>
      <c r="T360" s="305" t="s">
        <v>1185</v>
      </c>
      <c r="U360" s="625" t="s">
        <v>1618</v>
      </c>
      <c r="V360" s="626"/>
      <c r="W360" s="627" t="s">
        <v>159</v>
      </c>
      <c r="X360" s="707">
        <v>286</v>
      </c>
      <c r="Y360" s="627" t="s">
        <v>159</v>
      </c>
      <c r="Z360" s="629"/>
      <c r="AA360" s="625"/>
      <c r="AB360" s="626"/>
      <c r="AC360" s="627" t="s">
        <v>159</v>
      </c>
      <c r="AD360" s="628"/>
      <c r="AE360" s="627" t="s">
        <v>159</v>
      </c>
      <c r="AF360" s="629"/>
      <c r="AG360" s="625"/>
      <c r="AH360" s="626"/>
      <c r="AI360" s="627" t="s">
        <v>159</v>
      </c>
      <c r="AJ360" s="628"/>
      <c r="AK360" s="627" t="s">
        <v>159</v>
      </c>
      <c r="AL360" s="629"/>
      <c r="AM360" s="630"/>
      <c r="AN360" s="631" t="s">
        <v>1435</v>
      </c>
      <c r="AO360" s="632"/>
      <c r="AP360" s="632" t="s">
        <v>147</v>
      </c>
      <c r="AQ360" s="634"/>
    </row>
    <row r="361" spans="1:43" s="311" customFormat="1" ht="70.5" customHeight="1">
      <c r="A361" s="273">
        <v>314</v>
      </c>
      <c r="B361" s="312" t="s">
        <v>1669</v>
      </c>
      <c r="C361" s="274" t="s">
        <v>1670</v>
      </c>
      <c r="D361" s="274" t="s">
        <v>1031</v>
      </c>
      <c r="E361" s="328">
        <v>91</v>
      </c>
      <c r="F361" s="327">
        <v>156</v>
      </c>
      <c r="G361" s="328">
        <v>127</v>
      </c>
      <c r="H361" s="222" t="s">
        <v>2523</v>
      </c>
      <c r="I361" s="239" t="s">
        <v>1834</v>
      </c>
      <c r="J361" s="240" t="s">
        <v>1914</v>
      </c>
      <c r="K361" s="39">
        <v>0</v>
      </c>
      <c r="L361" s="39">
        <v>0</v>
      </c>
      <c r="M361" s="235">
        <f t="shared" si="21"/>
        <v>0</v>
      </c>
      <c r="N361" s="39">
        <v>0</v>
      </c>
      <c r="O361" s="404" t="s">
        <v>2399</v>
      </c>
      <c r="P361" s="312" t="s">
        <v>2892</v>
      </c>
      <c r="Q361" s="305"/>
      <c r="R361" s="237" t="s">
        <v>1227</v>
      </c>
      <c r="S361" s="404" t="s">
        <v>18</v>
      </c>
      <c r="T361" s="305" t="s">
        <v>1185</v>
      </c>
      <c r="U361" s="307" t="s">
        <v>1618</v>
      </c>
      <c r="V361" s="301"/>
      <c r="W361" s="293" t="s">
        <v>159</v>
      </c>
      <c r="X361" s="55">
        <v>287</v>
      </c>
      <c r="Y361" s="293" t="s">
        <v>159</v>
      </c>
      <c r="Z361" s="320"/>
      <c r="AA361" s="307"/>
      <c r="AB361" s="301"/>
      <c r="AC361" s="293" t="s">
        <v>159</v>
      </c>
      <c r="AD361" s="319"/>
      <c r="AE361" s="293" t="s">
        <v>159</v>
      </c>
      <c r="AF361" s="320"/>
      <c r="AG361" s="307"/>
      <c r="AH361" s="301"/>
      <c r="AI361" s="293" t="s">
        <v>159</v>
      </c>
      <c r="AJ361" s="319"/>
      <c r="AK361" s="293" t="s">
        <v>159</v>
      </c>
      <c r="AL361" s="320"/>
      <c r="AM361" s="277"/>
      <c r="AN361" s="227" t="s">
        <v>1630</v>
      </c>
      <c r="AO361" s="316"/>
      <c r="AP361" s="316" t="s">
        <v>147</v>
      </c>
      <c r="AQ361" s="278"/>
    </row>
    <row r="362" spans="1:43" ht="118.5" customHeight="1">
      <c r="A362" s="615">
        <v>315</v>
      </c>
      <c r="B362" s="616" t="s">
        <v>66</v>
      </c>
      <c r="C362" s="635" t="s">
        <v>753</v>
      </c>
      <c r="D362" s="635" t="s">
        <v>1031</v>
      </c>
      <c r="E362" s="572">
        <v>2915</v>
      </c>
      <c r="F362" s="658">
        <v>2428</v>
      </c>
      <c r="G362" s="572">
        <v>2203</v>
      </c>
      <c r="H362" s="222" t="s">
        <v>2523</v>
      </c>
      <c r="I362" s="619" t="s">
        <v>1818</v>
      </c>
      <c r="J362" s="620" t="s">
        <v>1915</v>
      </c>
      <c r="K362" s="572">
        <v>1757</v>
      </c>
      <c r="L362" s="572">
        <v>1757</v>
      </c>
      <c r="M362" s="235">
        <f t="shared" si="21"/>
        <v>0</v>
      </c>
      <c r="N362" s="304">
        <v>0</v>
      </c>
      <c r="O362" s="619" t="s">
        <v>2399</v>
      </c>
      <c r="P362" s="312" t="s">
        <v>2893</v>
      </c>
      <c r="Q362" s="624" t="s">
        <v>2455</v>
      </c>
      <c r="R362" s="470" t="s">
        <v>1227</v>
      </c>
      <c r="S362" s="619" t="s">
        <v>18</v>
      </c>
      <c r="T362" s="305" t="s">
        <v>1185</v>
      </c>
      <c r="U362" s="625" t="s">
        <v>1618</v>
      </c>
      <c r="V362" s="626"/>
      <c r="W362" s="627" t="s">
        <v>159</v>
      </c>
      <c r="X362" s="707">
        <v>288</v>
      </c>
      <c r="Y362" s="627" t="s">
        <v>159</v>
      </c>
      <c r="Z362" s="629"/>
      <c r="AA362" s="625"/>
      <c r="AB362" s="626"/>
      <c r="AC362" s="627" t="s">
        <v>159</v>
      </c>
      <c r="AD362" s="628"/>
      <c r="AE362" s="627" t="s">
        <v>159</v>
      </c>
      <c r="AF362" s="629"/>
      <c r="AG362" s="625"/>
      <c r="AH362" s="626"/>
      <c r="AI362" s="627" t="s">
        <v>159</v>
      </c>
      <c r="AJ362" s="628"/>
      <c r="AK362" s="627" t="s">
        <v>159</v>
      </c>
      <c r="AL362" s="629"/>
      <c r="AM362" s="630"/>
      <c r="AN362" s="631" t="s">
        <v>934</v>
      </c>
      <c r="AO362" s="632"/>
      <c r="AP362" s="632" t="s">
        <v>147</v>
      </c>
      <c r="AQ362" s="634"/>
    </row>
    <row r="363" spans="1:43" ht="13.5" customHeight="1">
      <c r="A363" s="615" t="s">
        <v>159</v>
      </c>
      <c r="B363" s="616" t="s">
        <v>572</v>
      </c>
      <c r="C363" s="635"/>
      <c r="D363" s="635"/>
      <c r="E363" s="572"/>
      <c r="F363" s="658"/>
      <c r="G363" s="572"/>
      <c r="H363" s="222"/>
      <c r="I363" s="619"/>
      <c r="J363" s="620"/>
      <c r="K363" s="572"/>
      <c r="L363" s="304"/>
      <c r="M363" s="235"/>
      <c r="N363" s="276"/>
      <c r="O363" s="619"/>
      <c r="P363" s="312"/>
      <c r="Q363" s="624"/>
      <c r="R363" s="470" t="s">
        <v>1227</v>
      </c>
      <c r="S363" s="619"/>
      <c r="T363" s="305"/>
      <c r="U363" s="625"/>
      <c r="V363" s="626"/>
      <c r="W363" s="627"/>
      <c r="X363" s="671"/>
      <c r="Y363" s="627"/>
      <c r="Z363" s="672"/>
      <c r="AA363" s="625"/>
      <c r="AB363" s="626"/>
      <c r="AC363" s="627"/>
      <c r="AD363" s="671"/>
      <c r="AE363" s="627"/>
      <c r="AF363" s="672"/>
      <c r="AG363" s="625"/>
      <c r="AH363" s="626"/>
      <c r="AI363" s="627"/>
      <c r="AJ363" s="671"/>
      <c r="AK363" s="627"/>
      <c r="AL363" s="672"/>
      <c r="AM363" s="673"/>
      <c r="AN363" s="659"/>
      <c r="AO363" s="632"/>
      <c r="AP363" s="632"/>
      <c r="AQ363" s="634"/>
    </row>
    <row r="364" spans="1:43" ht="120" customHeight="1">
      <c r="A364" s="615">
        <v>316</v>
      </c>
      <c r="B364" s="616" t="s">
        <v>1355</v>
      </c>
      <c r="C364" s="635" t="s">
        <v>93</v>
      </c>
      <c r="D364" s="635" t="s">
        <v>1031</v>
      </c>
      <c r="E364" s="572">
        <v>295.37099999999998</v>
      </c>
      <c r="F364" s="658">
        <v>295</v>
      </c>
      <c r="G364" s="572">
        <v>278</v>
      </c>
      <c r="H364" s="222" t="s">
        <v>1902</v>
      </c>
      <c r="I364" s="619" t="s">
        <v>1818</v>
      </c>
      <c r="J364" s="620" t="s">
        <v>1899</v>
      </c>
      <c r="K364" s="572">
        <v>276.065</v>
      </c>
      <c r="L364" s="572">
        <v>504</v>
      </c>
      <c r="M364" s="235">
        <f t="shared" si="21"/>
        <v>227.935</v>
      </c>
      <c r="N364" s="304">
        <v>0</v>
      </c>
      <c r="O364" s="619" t="s">
        <v>2399</v>
      </c>
      <c r="P364" s="312" t="s">
        <v>2894</v>
      </c>
      <c r="Q364" s="624" t="s">
        <v>2895</v>
      </c>
      <c r="R364" s="470" t="s">
        <v>1227</v>
      </c>
      <c r="S364" s="619" t="s">
        <v>18</v>
      </c>
      <c r="T364" s="305" t="s">
        <v>1384</v>
      </c>
      <c r="U364" s="625" t="s">
        <v>1618</v>
      </c>
      <c r="V364" s="626"/>
      <c r="W364" s="627" t="s">
        <v>159</v>
      </c>
      <c r="X364" s="707">
        <v>289</v>
      </c>
      <c r="Y364" s="627" t="s">
        <v>159</v>
      </c>
      <c r="Z364" s="629"/>
      <c r="AA364" s="625"/>
      <c r="AB364" s="626"/>
      <c r="AC364" s="627" t="s">
        <v>159</v>
      </c>
      <c r="AD364" s="628"/>
      <c r="AE364" s="627" t="s">
        <v>159</v>
      </c>
      <c r="AF364" s="629"/>
      <c r="AG364" s="625"/>
      <c r="AH364" s="626"/>
      <c r="AI364" s="627" t="s">
        <v>159</v>
      </c>
      <c r="AJ364" s="628"/>
      <c r="AK364" s="627" t="s">
        <v>159</v>
      </c>
      <c r="AL364" s="629"/>
      <c r="AM364" s="630"/>
      <c r="AN364" s="631" t="s">
        <v>1632</v>
      </c>
      <c r="AO364" s="632" t="s">
        <v>147</v>
      </c>
      <c r="AP364" s="632"/>
      <c r="AQ364" s="634"/>
    </row>
    <row r="365" spans="1:43" ht="71.45" customHeight="1">
      <c r="A365" s="615">
        <v>317</v>
      </c>
      <c r="B365" s="616" t="s">
        <v>1425</v>
      </c>
      <c r="C365" s="635" t="s">
        <v>995</v>
      </c>
      <c r="D365" s="635" t="s">
        <v>3111</v>
      </c>
      <c r="E365" s="572">
        <v>52</v>
      </c>
      <c r="F365" s="658">
        <v>52</v>
      </c>
      <c r="G365" s="572">
        <v>52</v>
      </c>
      <c r="H365" s="222" t="s">
        <v>2523</v>
      </c>
      <c r="I365" s="619" t="s">
        <v>1818</v>
      </c>
      <c r="J365" s="620" t="s">
        <v>1916</v>
      </c>
      <c r="K365" s="572">
        <v>41</v>
      </c>
      <c r="L365" s="572">
        <v>26</v>
      </c>
      <c r="M365" s="235">
        <f t="shared" si="21"/>
        <v>-15</v>
      </c>
      <c r="N365" s="304">
        <v>0</v>
      </c>
      <c r="O365" s="619" t="s">
        <v>2399</v>
      </c>
      <c r="P365" s="312" t="s">
        <v>2896</v>
      </c>
      <c r="Q365" s="624"/>
      <c r="R365" s="470" t="s">
        <v>1227</v>
      </c>
      <c r="S365" s="619" t="s">
        <v>18</v>
      </c>
      <c r="T365" s="305" t="s">
        <v>1384</v>
      </c>
      <c r="U365" s="625" t="s">
        <v>1618</v>
      </c>
      <c r="V365" s="626"/>
      <c r="W365" s="627" t="s">
        <v>159</v>
      </c>
      <c r="X365" s="707">
        <v>290</v>
      </c>
      <c r="Y365" s="627" t="s">
        <v>159</v>
      </c>
      <c r="Z365" s="629"/>
      <c r="AA365" s="625"/>
      <c r="AB365" s="626"/>
      <c r="AC365" s="627" t="s">
        <v>159</v>
      </c>
      <c r="AD365" s="628"/>
      <c r="AE365" s="627" t="s">
        <v>159</v>
      </c>
      <c r="AF365" s="629"/>
      <c r="AG365" s="625"/>
      <c r="AH365" s="626"/>
      <c r="AI365" s="627" t="s">
        <v>159</v>
      </c>
      <c r="AJ365" s="628"/>
      <c r="AK365" s="627" t="s">
        <v>159</v>
      </c>
      <c r="AL365" s="629"/>
      <c r="AM365" s="630"/>
      <c r="AN365" s="631" t="s">
        <v>1630</v>
      </c>
      <c r="AO365" s="632"/>
      <c r="AP365" s="632" t="s">
        <v>147</v>
      </c>
      <c r="AQ365" s="634"/>
    </row>
    <row r="366" spans="1:43" ht="71.45" customHeight="1">
      <c r="A366" s="615">
        <v>318</v>
      </c>
      <c r="B366" s="616" t="s">
        <v>1427</v>
      </c>
      <c r="C366" s="635" t="s">
        <v>1051</v>
      </c>
      <c r="D366" s="635" t="s">
        <v>1031</v>
      </c>
      <c r="E366" s="572">
        <v>260.52800000000002</v>
      </c>
      <c r="F366" s="658">
        <v>261</v>
      </c>
      <c r="G366" s="572">
        <v>258</v>
      </c>
      <c r="H366" s="222" t="s">
        <v>2523</v>
      </c>
      <c r="I366" s="619" t="s">
        <v>1818</v>
      </c>
      <c r="J366" s="620" t="s">
        <v>1917</v>
      </c>
      <c r="K366" s="572">
        <v>263.85700000000003</v>
      </c>
      <c r="L366" s="572">
        <v>261.78800000000001</v>
      </c>
      <c r="M366" s="235">
        <f t="shared" si="21"/>
        <v>-2.0690000000000168</v>
      </c>
      <c r="N366" s="304">
        <v>0</v>
      </c>
      <c r="O366" s="619" t="s">
        <v>2399</v>
      </c>
      <c r="P366" s="312" t="s">
        <v>2897</v>
      </c>
      <c r="Q366" s="624"/>
      <c r="R366" s="470" t="s">
        <v>1227</v>
      </c>
      <c r="S366" s="619" t="s">
        <v>18</v>
      </c>
      <c r="T366" s="305" t="s">
        <v>1428</v>
      </c>
      <c r="U366" s="625" t="s">
        <v>1618</v>
      </c>
      <c r="V366" s="626"/>
      <c r="W366" s="627" t="s">
        <v>159</v>
      </c>
      <c r="X366" s="707">
        <v>291</v>
      </c>
      <c r="Y366" s="627" t="s">
        <v>159</v>
      </c>
      <c r="Z366" s="629"/>
      <c r="AA366" s="625"/>
      <c r="AB366" s="626"/>
      <c r="AC366" s="627" t="s">
        <v>159</v>
      </c>
      <c r="AD366" s="628"/>
      <c r="AE366" s="627" t="s">
        <v>159</v>
      </c>
      <c r="AF366" s="629"/>
      <c r="AG366" s="625"/>
      <c r="AH366" s="626"/>
      <c r="AI366" s="627" t="s">
        <v>159</v>
      </c>
      <c r="AJ366" s="628"/>
      <c r="AK366" s="627" t="s">
        <v>159</v>
      </c>
      <c r="AL366" s="629"/>
      <c r="AM366" s="630"/>
      <c r="AN366" s="631" t="s">
        <v>1630</v>
      </c>
      <c r="AO366" s="632"/>
      <c r="AP366" s="632" t="s">
        <v>147</v>
      </c>
      <c r="AQ366" s="634"/>
    </row>
    <row r="367" spans="1:43" s="657" customFormat="1" ht="25.5" customHeight="1">
      <c r="A367" s="638"/>
      <c r="B367" s="640" t="s">
        <v>1430</v>
      </c>
      <c r="C367" s="668"/>
      <c r="D367" s="668"/>
      <c r="E367" s="643"/>
      <c r="F367" s="642"/>
      <c r="G367" s="643"/>
      <c r="H367" s="422"/>
      <c r="I367" s="644"/>
      <c r="J367" s="645"/>
      <c r="K367" s="643"/>
      <c r="L367" s="34"/>
      <c r="M367" s="41">
        <f t="shared" si="21"/>
        <v>0</v>
      </c>
      <c r="N367" s="646"/>
      <c r="O367" s="644"/>
      <c r="P367" s="44"/>
      <c r="Q367" s="647"/>
      <c r="R367" s="648"/>
      <c r="S367" s="644"/>
      <c r="T367" s="873"/>
      <c r="U367" s="649"/>
      <c r="V367" s="650"/>
      <c r="W367" s="651"/>
      <c r="X367" s="652"/>
      <c r="Y367" s="651"/>
      <c r="Z367" s="653"/>
      <c r="AA367" s="649"/>
      <c r="AB367" s="650"/>
      <c r="AC367" s="651"/>
      <c r="AD367" s="652"/>
      <c r="AE367" s="651"/>
      <c r="AF367" s="653"/>
      <c r="AG367" s="649"/>
      <c r="AH367" s="650"/>
      <c r="AI367" s="651"/>
      <c r="AJ367" s="652"/>
      <c r="AK367" s="651"/>
      <c r="AL367" s="653"/>
      <c r="AM367" s="654"/>
      <c r="AN367" s="648"/>
      <c r="AO367" s="655"/>
      <c r="AP367" s="655"/>
      <c r="AQ367" s="656"/>
    </row>
    <row r="368" spans="1:43" ht="158.25" customHeight="1">
      <c r="A368" s="615">
        <v>319</v>
      </c>
      <c r="B368" s="616" t="s">
        <v>1655</v>
      </c>
      <c r="C368" s="635" t="s">
        <v>1431</v>
      </c>
      <c r="D368" s="635" t="s">
        <v>1031</v>
      </c>
      <c r="E368" s="572">
        <v>26882.714</v>
      </c>
      <c r="F368" s="658">
        <v>24773.7</v>
      </c>
      <c r="G368" s="572">
        <v>24445.791000000001</v>
      </c>
      <c r="H368" s="222" t="s">
        <v>2523</v>
      </c>
      <c r="I368" s="619" t="s">
        <v>1818</v>
      </c>
      <c r="J368" s="620" t="s">
        <v>1887</v>
      </c>
      <c r="K368" s="572">
        <v>20385.089</v>
      </c>
      <c r="L368" s="572">
        <v>29808.021000000001</v>
      </c>
      <c r="M368" s="235">
        <f t="shared" si="21"/>
        <v>9422.9320000000007</v>
      </c>
      <c r="N368" s="304">
        <v>0</v>
      </c>
      <c r="O368" s="619" t="s">
        <v>2399</v>
      </c>
      <c r="P368" s="312" t="s">
        <v>2917</v>
      </c>
      <c r="Q368" s="624"/>
      <c r="R368" s="619" t="s">
        <v>981</v>
      </c>
      <c r="S368" s="619" t="s">
        <v>18</v>
      </c>
      <c r="T368" s="305" t="s">
        <v>1345</v>
      </c>
      <c r="U368" s="625" t="s">
        <v>1618</v>
      </c>
      <c r="V368" s="626"/>
      <c r="W368" s="627" t="s">
        <v>159</v>
      </c>
      <c r="X368" s="628">
        <v>292</v>
      </c>
      <c r="Y368" s="627" t="s">
        <v>159</v>
      </c>
      <c r="Z368" s="629"/>
      <c r="AA368" s="625"/>
      <c r="AB368" s="626"/>
      <c r="AC368" s="627" t="s">
        <v>159</v>
      </c>
      <c r="AD368" s="628"/>
      <c r="AE368" s="627" t="s">
        <v>159</v>
      </c>
      <c r="AF368" s="629"/>
      <c r="AG368" s="625"/>
      <c r="AH368" s="626"/>
      <c r="AI368" s="627" t="s">
        <v>159</v>
      </c>
      <c r="AJ368" s="628"/>
      <c r="AK368" s="627" t="s">
        <v>159</v>
      </c>
      <c r="AL368" s="629"/>
      <c r="AM368" s="630"/>
      <c r="AN368" s="631" t="s">
        <v>1435</v>
      </c>
      <c r="AO368" s="632" t="s">
        <v>147</v>
      </c>
      <c r="AP368" s="632" t="s">
        <v>147</v>
      </c>
      <c r="AQ368" s="634"/>
    </row>
    <row r="369" spans="1:43" s="586" customFormat="1" ht="83.25" customHeight="1">
      <c r="A369" s="615">
        <v>320</v>
      </c>
      <c r="B369" s="616" t="s">
        <v>1118</v>
      </c>
      <c r="C369" s="635" t="s">
        <v>611</v>
      </c>
      <c r="D369" s="635" t="s">
        <v>1031</v>
      </c>
      <c r="E369" s="572">
        <v>30.303999999999998</v>
      </c>
      <c r="F369" s="658">
        <v>30.303999999999998</v>
      </c>
      <c r="G369" s="572">
        <v>27.192</v>
      </c>
      <c r="H369" s="222" t="s">
        <v>2523</v>
      </c>
      <c r="I369" s="619" t="s">
        <v>1818</v>
      </c>
      <c r="J369" s="620" t="s">
        <v>1888</v>
      </c>
      <c r="K369" s="572">
        <v>19.347999999999999</v>
      </c>
      <c r="L369" s="572">
        <v>30</v>
      </c>
      <c r="M369" s="235">
        <f t="shared" si="21"/>
        <v>10.652000000000001</v>
      </c>
      <c r="N369" s="304">
        <v>0</v>
      </c>
      <c r="O369" s="619" t="s">
        <v>2399</v>
      </c>
      <c r="P369" s="312" t="s">
        <v>2918</v>
      </c>
      <c r="Q369" s="624"/>
      <c r="R369" s="659" t="s">
        <v>807</v>
      </c>
      <c r="S369" s="619" t="s">
        <v>18</v>
      </c>
      <c r="T369" s="305" t="s">
        <v>1432</v>
      </c>
      <c r="U369" s="625" t="s">
        <v>1618</v>
      </c>
      <c r="V369" s="626"/>
      <c r="W369" s="627" t="s">
        <v>159</v>
      </c>
      <c r="X369" s="628">
        <v>293</v>
      </c>
      <c r="Y369" s="627" t="s">
        <v>159</v>
      </c>
      <c r="Z369" s="629"/>
      <c r="AA369" s="625"/>
      <c r="AB369" s="626"/>
      <c r="AC369" s="627" t="s">
        <v>159</v>
      </c>
      <c r="AD369" s="628"/>
      <c r="AE369" s="627" t="s">
        <v>159</v>
      </c>
      <c r="AF369" s="629"/>
      <c r="AG369" s="625"/>
      <c r="AH369" s="626"/>
      <c r="AI369" s="627" t="s">
        <v>159</v>
      </c>
      <c r="AJ369" s="628"/>
      <c r="AK369" s="627" t="s">
        <v>159</v>
      </c>
      <c r="AL369" s="629"/>
      <c r="AM369" s="630"/>
      <c r="AN369" s="631" t="s">
        <v>1630</v>
      </c>
      <c r="AO369" s="632" t="s">
        <v>147</v>
      </c>
      <c r="AP369" s="632"/>
      <c r="AQ369" s="634"/>
    </row>
    <row r="370" spans="1:43" s="586" customFormat="1" ht="172.5" customHeight="1">
      <c r="A370" s="615">
        <v>321</v>
      </c>
      <c r="B370" s="622" t="s">
        <v>1657</v>
      </c>
      <c r="C370" s="617" t="s">
        <v>117</v>
      </c>
      <c r="D370" s="617" t="s">
        <v>100</v>
      </c>
      <c r="E370" s="618">
        <v>1075.133</v>
      </c>
      <c r="F370" s="664">
        <v>285.024</v>
      </c>
      <c r="G370" s="618">
        <v>282.06</v>
      </c>
      <c r="H370" s="209" t="s">
        <v>1868</v>
      </c>
      <c r="I370" s="619" t="s">
        <v>1818</v>
      </c>
      <c r="J370" s="620" t="s">
        <v>1869</v>
      </c>
      <c r="K370" s="572">
        <v>136.06899999999999</v>
      </c>
      <c r="L370" s="572">
        <v>906.97500000000002</v>
      </c>
      <c r="M370" s="235">
        <f t="shared" si="21"/>
        <v>770.90600000000006</v>
      </c>
      <c r="N370" s="304">
        <v>0</v>
      </c>
      <c r="O370" s="619" t="s">
        <v>2440</v>
      </c>
      <c r="P370" s="312" t="s">
        <v>2919</v>
      </c>
      <c r="Q370" s="624" t="s">
        <v>834</v>
      </c>
      <c r="R370" s="659" t="s">
        <v>763</v>
      </c>
      <c r="S370" s="659" t="s">
        <v>18</v>
      </c>
      <c r="T370" s="305" t="s">
        <v>1444</v>
      </c>
      <c r="U370" s="625" t="s">
        <v>1618</v>
      </c>
      <c r="V370" s="626" t="s">
        <v>463</v>
      </c>
      <c r="W370" s="627" t="s">
        <v>159</v>
      </c>
      <c r="X370" s="628">
        <v>42</v>
      </c>
      <c r="Y370" s="627" t="s">
        <v>159</v>
      </c>
      <c r="Z370" s="629"/>
      <c r="AA370" s="625"/>
      <c r="AB370" s="626"/>
      <c r="AC370" s="627" t="s">
        <v>159</v>
      </c>
      <c r="AD370" s="628"/>
      <c r="AE370" s="627" t="s">
        <v>159</v>
      </c>
      <c r="AF370" s="629"/>
      <c r="AG370" s="625"/>
      <c r="AH370" s="626"/>
      <c r="AI370" s="627" t="s">
        <v>159</v>
      </c>
      <c r="AJ370" s="628"/>
      <c r="AK370" s="627" t="s">
        <v>159</v>
      </c>
      <c r="AL370" s="629"/>
      <c r="AM370" s="630"/>
      <c r="AN370" s="631" t="s">
        <v>1372</v>
      </c>
      <c r="AO370" s="632"/>
      <c r="AP370" s="632" t="s">
        <v>147</v>
      </c>
      <c r="AQ370" s="634"/>
    </row>
    <row r="371" spans="1:43" ht="71.45" customHeight="1">
      <c r="A371" s="615">
        <v>322</v>
      </c>
      <c r="B371" s="616" t="s">
        <v>1436</v>
      </c>
      <c r="C371" s="617" t="s">
        <v>1438</v>
      </c>
      <c r="D371" s="617" t="s">
        <v>1031</v>
      </c>
      <c r="E371" s="618">
        <v>8.6829999999999998</v>
      </c>
      <c r="F371" s="618">
        <v>8.6829999999999998</v>
      </c>
      <c r="G371" s="618">
        <v>7.0060000000000002</v>
      </c>
      <c r="H371" s="222" t="s">
        <v>2523</v>
      </c>
      <c r="I371" s="619" t="s">
        <v>1818</v>
      </c>
      <c r="J371" s="620" t="s">
        <v>1948</v>
      </c>
      <c r="K371" s="572">
        <v>9.2739999999999991</v>
      </c>
      <c r="L371" s="572">
        <v>13.012</v>
      </c>
      <c r="M371" s="235">
        <f t="shared" si="21"/>
        <v>3.7380000000000013</v>
      </c>
      <c r="N371" s="304">
        <v>0</v>
      </c>
      <c r="O371" s="619" t="s">
        <v>2440</v>
      </c>
      <c r="P371" s="312" t="s">
        <v>2931</v>
      </c>
      <c r="Q371" s="624"/>
      <c r="R371" s="619" t="s">
        <v>459</v>
      </c>
      <c r="S371" s="619" t="s">
        <v>484</v>
      </c>
      <c r="T371" s="305" t="s">
        <v>928</v>
      </c>
      <c r="U371" s="625" t="s">
        <v>1618</v>
      </c>
      <c r="V371" s="626"/>
      <c r="W371" s="627" t="s">
        <v>159</v>
      </c>
      <c r="X371" s="628">
        <v>295</v>
      </c>
      <c r="Y371" s="627" t="s">
        <v>159</v>
      </c>
      <c r="Z371" s="629"/>
      <c r="AA371" s="625"/>
      <c r="AB371" s="626"/>
      <c r="AC371" s="627" t="s">
        <v>159</v>
      </c>
      <c r="AD371" s="628"/>
      <c r="AE371" s="627" t="s">
        <v>159</v>
      </c>
      <c r="AF371" s="629"/>
      <c r="AG371" s="625"/>
      <c r="AH371" s="626"/>
      <c r="AI371" s="627" t="s">
        <v>159</v>
      </c>
      <c r="AJ371" s="628"/>
      <c r="AK371" s="627" t="s">
        <v>159</v>
      </c>
      <c r="AL371" s="629"/>
      <c r="AM371" s="630"/>
      <c r="AN371" s="631" t="s">
        <v>1630</v>
      </c>
      <c r="AO371" s="632"/>
      <c r="AP371" s="632"/>
      <c r="AQ371" s="634"/>
    </row>
    <row r="372" spans="1:43" s="311" customFormat="1" ht="71.45" customHeight="1">
      <c r="A372" s="273">
        <v>323</v>
      </c>
      <c r="B372" s="312" t="s">
        <v>288</v>
      </c>
      <c r="C372" s="325" t="s">
        <v>203</v>
      </c>
      <c r="D372" s="325" t="s">
        <v>1621</v>
      </c>
      <c r="E372" s="534">
        <v>15.329000000000001</v>
      </c>
      <c r="F372" s="535">
        <v>15.329000000000001</v>
      </c>
      <c r="G372" s="534">
        <v>15.29</v>
      </c>
      <c r="H372" s="417" t="s">
        <v>1926</v>
      </c>
      <c r="I372" s="36" t="s">
        <v>1818</v>
      </c>
      <c r="J372" s="38" t="s">
        <v>1949</v>
      </c>
      <c r="K372" s="39">
        <v>0</v>
      </c>
      <c r="L372" s="39">
        <v>0</v>
      </c>
      <c r="M372" s="235">
        <f t="shared" si="21"/>
        <v>0</v>
      </c>
      <c r="N372" s="39">
        <v>0</v>
      </c>
      <c r="O372" s="404" t="s">
        <v>2396</v>
      </c>
      <c r="P372" s="312" t="s">
        <v>2932</v>
      </c>
      <c r="Q372" s="305"/>
      <c r="R372" s="406" t="s">
        <v>355</v>
      </c>
      <c r="S372" s="406" t="s">
        <v>18</v>
      </c>
      <c r="T372" s="305" t="s">
        <v>1724</v>
      </c>
      <c r="U372" s="307" t="s">
        <v>1618</v>
      </c>
      <c r="V372" s="301" t="s">
        <v>463</v>
      </c>
      <c r="W372" s="293" t="s">
        <v>159</v>
      </c>
      <c r="X372" s="319">
        <v>43</v>
      </c>
      <c r="Y372" s="293" t="s">
        <v>159</v>
      </c>
      <c r="Z372" s="320"/>
      <c r="AA372" s="307"/>
      <c r="AB372" s="301"/>
      <c r="AC372" s="293" t="s">
        <v>159</v>
      </c>
      <c r="AD372" s="319"/>
      <c r="AE372" s="293" t="s">
        <v>159</v>
      </c>
      <c r="AF372" s="320"/>
      <c r="AG372" s="307"/>
      <c r="AH372" s="301"/>
      <c r="AI372" s="293" t="s">
        <v>159</v>
      </c>
      <c r="AJ372" s="319"/>
      <c r="AK372" s="293" t="s">
        <v>159</v>
      </c>
      <c r="AL372" s="320"/>
      <c r="AM372" s="277"/>
      <c r="AN372" s="227" t="s">
        <v>1372</v>
      </c>
      <c r="AO372" s="316" t="s">
        <v>147</v>
      </c>
      <c r="AP372" s="316"/>
      <c r="AQ372" s="278"/>
    </row>
    <row r="373" spans="1:43" ht="111" customHeight="1">
      <c r="A373" s="615">
        <v>324</v>
      </c>
      <c r="B373" s="740" t="s">
        <v>1439</v>
      </c>
      <c r="C373" s="617" t="s">
        <v>983</v>
      </c>
      <c r="D373" s="617" t="s">
        <v>100</v>
      </c>
      <c r="E373" s="618">
        <v>2737.7220000000002</v>
      </c>
      <c r="F373" s="664">
        <v>2689.5210000000002</v>
      </c>
      <c r="G373" s="618">
        <v>2531.1750000000002</v>
      </c>
      <c r="H373" s="222" t="s">
        <v>2523</v>
      </c>
      <c r="I373" s="619" t="s">
        <v>1818</v>
      </c>
      <c r="J373" s="620" t="s">
        <v>2032</v>
      </c>
      <c r="K373" s="572">
        <v>629.88400000000001</v>
      </c>
      <c r="L373" s="572">
        <v>1974.607</v>
      </c>
      <c r="M373" s="235">
        <f t="shared" si="21"/>
        <v>1344.723</v>
      </c>
      <c r="N373" s="304">
        <v>0</v>
      </c>
      <c r="O373" s="619" t="s">
        <v>2399</v>
      </c>
      <c r="P373" s="312" t="s">
        <v>2428</v>
      </c>
      <c r="Q373" s="624"/>
      <c r="R373" s="632" t="s">
        <v>651</v>
      </c>
      <c r="S373" s="619" t="s">
        <v>907</v>
      </c>
      <c r="T373" s="305" t="s">
        <v>1440</v>
      </c>
      <c r="U373" s="625" t="s">
        <v>1618</v>
      </c>
      <c r="V373" s="626"/>
      <c r="W373" s="627" t="s">
        <v>159</v>
      </c>
      <c r="X373" s="628">
        <v>296</v>
      </c>
      <c r="Y373" s="627" t="s">
        <v>159</v>
      </c>
      <c r="Z373" s="629"/>
      <c r="AA373" s="625"/>
      <c r="AB373" s="626"/>
      <c r="AC373" s="627" t="s">
        <v>159</v>
      </c>
      <c r="AD373" s="628"/>
      <c r="AE373" s="627" t="s">
        <v>159</v>
      </c>
      <c r="AF373" s="629"/>
      <c r="AG373" s="625"/>
      <c r="AH373" s="626"/>
      <c r="AI373" s="627" t="s">
        <v>159</v>
      </c>
      <c r="AJ373" s="628"/>
      <c r="AK373" s="627" t="s">
        <v>159</v>
      </c>
      <c r="AL373" s="629"/>
      <c r="AM373" s="630"/>
      <c r="AN373" s="631" t="s">
        <v>1435</v>
      </c>
      <c r="AO373" s="632"/>
      <c r="AP373" s="632" t="s">
        <v>147</v>
      </c>
      <c r="AQ373" s="634"/>
    </row>
    <row r="374" spans="1:43" s="311" customFormat="1" ht="71.45" customHeight="1">
      <c r="A374" s="273">
        <v>325</v>
      </c>
      <c r="B374" s="312" t="s">
        <v>1441</v>
      </c>
      <c r="C374" s="325" t="s">
        <v>1102</v>
      </c>
      <c r="D374" s="325" t="s">
        <v>203</v>
      </c>
      <c r="E374" s="534">
        <v>34.853999999999999</v>
      </c>
      <c r="F374" s="535">
        <v>34.853999999999999</v>
      </c>
      <c r="G374" s="534">
        <v>29.652000000000001</v>
      </c>
      <c r="H374" s="222" t="s">
        <v>2523</v>
      </c>
      <c r="I374" s="239" t="s">
        <v>1828</v>
      </c>
      <c r="J374" s="240" t="s">
        <v>2033</v>
      </c>
      <c r="K374" s="348">
        <v>0</v>
      </c>
      <c r="L374" s="39">
        <v>0</v>
      </c>
      <c r="M374" s="478">
        <f t="shared" si="21"/>
        <v>0</v>
      </c>
      <c r="N374" s="39">
        <v>0</v>
      </c>
      <c r="O374" s="404" t="s">
        <v>2396</v>
      </c>
      <c r="P374" s="312" t="s">
        <v>2429</v>
      </c>
      <c r="Q374" s="305"/>
      <c r="R374" s="404" t="s">
        <v>1442</v>
      </c>
      <c r="S374" s="404" t="s">
        <v>18</v>
      </c>
      <c r="T374" s="305" t="s">
        <v>1440</v>
      </c>
      <c r="U374" s="307" t="s">
        <v>1618</v>
      </c>
      <c r="V374" s="301"/>
      <c r="W374" s="293" t="s">
        <v>159</v>
      </c>
      <c r="X374" s="319">
        <v>297</v>
      </c>
      <c r="Y374" s="293" t="s">
        <v>159</v>
      </c>
      <c r="Z374" s="320"/>
      <c r="AA374" s="307"/>
      <c r="AB374" s="301"/>
      <c r="AC374" s="293" t="s">
        <v>159</v>
      </c>
      <c r="AD374" s="319"/>
      <c r="AE374" s="293" t="s">
        <v>159</v>
      </c>
      <c r="AF374" s="320"/>
      <c r="AG374" s="307"/>
      <c r="AH374" s="301"/>
      <c r="AI374" s="293" t="s">
        <v>159</v>
      </c>
      <c r="AJ374" s="319"/>
      <c r="AK374" s="293" t="s">
        <v>159</v>
      </c>
      <c r="AL374" s="320"/>
      <c r="AM374" s="277"/>
      <c r="AN374" s="227" t="s">
        <v>1435</v>
      </c>
      <c r="AO374" s="316" t="s">
        <v>147</v>
      </c>
      <c r="AP374" s="316"/>
      <c r="AQ374" s="278"/>
    </row>
    <row r="375" spans="1:43" ht="301.5" customHeight="1">
      <c r="A375" s="615">
        <v>326</v>
      </c>
      <c r="B375" s="616" t="s">
        <v>1267</v>
      </c>
      <c r="C375" s="617" t="s">
        <v>1102</v>
      </c>
      <c r="D375" s="617" t="s">
        <v>100</v>
      </c>
      <c r="E375" s="618">
        <v>799.27599999999995</v>
      </c>
      <c r="F375" s="664">
        <v>854.34900000000005</v>
      </c>
      <c r="G375" s="618">
        <v>629.053</v>
      </c>
      <c r="H375" s="222" t="s">
        <v>2035</v>
      </c>
      <c r="I375" s="619" t="s">
        <v>1818</v>
      </c>
      <c r="J375" s="620" t="s">
        <v>2034</v>
      </c>
      <c r="K375" s="572">
        <v>614.22500000000002</v>
      </c>
      <c r="L375" s="618">
        <v>860</v>
      </c>
      <c r="M375" s="459">
        <f t="shared" si="21"/>
        <v>245.77499999999998</v>
      </c>
      <c r="N375" s="304">
        <v>0</v>
      </c>
      <c r="O375" s="619" t="s">
        <v>2399</v>
      </c>
      <c r="P375" s="312" t="s">
        <v>2430</v>
      </c>
      <c r="Q375" s="624" t="s">
        <v>2431</v>
      </c>
      <c r="R375" s="619" t="s">
        <v>651</v>
      </c>
      <c r="S375" s="619" t="s">
        <v>18</v>
      </c>
      <c r="T375" s="883" t="s">
        <v>3144</v>
      </c>
      <c r="U375" s="625" t="s">
        <v>1618</v>
      </c>
      <c r="V375" s="626"/>
      <c r="W375" s="627" t="s">
        <v>159</v>
      </c>
      <c r="X375" s="628">
        <v>298</v>
      </c>
      <c r="Y375" s="627" t="s">
        <v>159</v>
      </c>
      <c r="Z375" s="629"/>
      <c r="AA375" s="625"/>
      <c r="AB375" s="626"/>
      <c r="AC375" s="627" t="s">
        <v>159</v>
      </c>
      <c r="AD375" s="628"/>
      <c r="AE375" s="627" t="s">
        <v>159</v>
      </c>
      <c r="AF375" s="629"/>
      <c r="AG375" s="625"/>
      <c r="AH375" s="626"/>
      <c r="AI375" s="627" t="s">
        <v>159</v>
      </c>
      <c r="AJ375" s="628"/>
      <c r="AK375" s="627" t="s">
        <v>159</v>
      </c>
      <c r="AL375" s="629"/>
      <c r="AM375" s="630"/>
      <c r="AN375" s="631" t="s">
        <v>1623</v>
      </c>
      <c r="AO375" s="632"/>
      <c r="AP375" s="632" t="s">
        <v>147</v>
      </c>
      <c r="AQ375" s="634"/>
    </row>
    <row r="376" spans="1:43" ht="165.75" customHeight="1">
      <c r="A376" s="615">
        <v>327</v>
      </c>
      <c r="B376" s="616" t="s">
        <v>2432</v>
      </c>
      <c r="C376" s="617" t="s">
        <v>203</v>
      </c>
      <c r="D376" s="617" t="s">
        <v>100</v>
      </c>
      <c r="E376" s="618">
        <v>15.659000000000001</v>
      </c>
      <c r="F376" s="664">
        <v>15.659000000000001</v>
      </c>
      <c r="G376" s="618">
        <v>14.795</v>
      </c>
      <c r="H376" s="222" t="s">
        <v>2036</v>
      </c>
      <c r="I376" s="619" t="s">
        <v>1818</v>
      </c>
      <c r="J376" s="620" t="s">
        <v>2037</v>
      </c>
      <c r="K376" s="572">
        <v>40.334000000000003</v>
      </c>
      <c r="L376" s="618">
        <v>40.332000000000001</v>
      </c>
      <c r="M376" s="459">
        <f t="shared" si="21"/>
        <v>-2.0000000000024443E-3</v>
      </c>
      <c r="N376" s="304">
        <v>0</v>
      </c>
      <c r="O376" s="619" t="s">
        <v>2399</v>
      </c>
      <c r="P376" s="312" t="s">
        <v>2433</v>
      </c>
      <c r="Q376" s="624"/>
      <c r="R376" s="659" t="s">
        <v>651</v>
      </c>
      <c r="S376" s="659" t="s">
        <v>18</v>
      </c>
      <c r="T376" s="305" t="s">
        <v>1445</v>
      </c>
      <c r="U376" s="625" t="s">
        <v>1618</v>
      </c>
      <c r="V376" s="626" t="s">
        <v>463</v>
      </c>
      <c r="W376" s="627" t="s">
        <v>159</v>
      </c>
      <c r="X376" s="628">
        <v>44</v>
      </c>
      <c r="Y376" s="627" t="s">
        <v>159</v>
      </c>
      <c r="Z376" s="629"/>
      <c r="AA376" s="625"/>
      <c r="AB376" s="626"/>
      <c r="AC376" s="627" t="s">
        <v>159</v>
      </c>
      <c r="AD376" s="628"/>
      <c r="AE376" s="627" t="s">
        <v>159</v>
      </c>
      <c r="AF376" s="629"/>
      <c r="AG376" s="625"/>
      <c r="AH376" s="626"/>
      <c r="AI376" s="627" t="s">
        <v>159</v>
      </c>
      <c r="AJ376" s="628"/>
      <c r="AK376" s="627" t="s">
        <v>159</v>
      </c>
      <c r="AL376" s="629"/>
      <c r="AM376" s="630"/>
      <c r="AN376" s="631" t="s">
        <v>1372</v>
      </c>
      <c r="AO376" s="632" t="s">
        <v>147</v>
      </c>
      <c r="AP376" s="632"/>
      <c r="AQ376" s="634"/>
    </row>
    <row r="377" spans="1:43" s="657" customFormat="1" ht="25.5" customHeight="1">
      <c r="A377" s="638"/>
      <c r="B377" s="640" t="s">
        <v>1446</v>
      </c>
      <c r="C377" s="668"/>
      <c r="D377" s="668"/>
      <c r="E377" s="643"/>
      <c r="F377" s="642"/>
      <c r="G377" s="643"/>
      <c r="H377" s="422"/>
      <c r="I377" s="644"/>
      <c r="J377" s="645"/>
      <c r="K377" s="643"/>
      <c r="L377" s="34"/>
      <c r="M377" s="41"/>
      <c r="N377" s="646"/>
      <c r="O377" s="644"/>
      <c r="P377" s="44"/>
      <c r="Q377" s="647"/>
      <c r="R377" s="648"/>
      <c r="S377" s="644"/>
      <c r="T377" s="873"/>
      <c r="U377" s="649"/>
      <c r="V377" s="650"/>
      <c r="W377" s="651"/>
      <c r="X377" s="652"/>
      <c r="Y377" s="651"/>
      <c r="Z377" s="653"/>
      <c r="AA377" s="649"/>
      <c r="AB377" s="650"/>
      <c r="AC377" s="651"/>
      <c r="AD377" s="652"/>
      <c r="AE377" s="651"/>
      <c r="AF377" s="653"/>
      <c r="AG377" s="649"/>
      <c r="AH377" s="650"/>
      <c r="AI377" s="651"/>
      <c r="AJ377" s="652"/>
      <c r="AK377" s="651"/>
      <c r="AL377" s="653"/>
      <c r="AM377" s="654"/>
      <c r="AN377" s="648"/>
      <c r="AO377" s="655"/>
      <c r="AP377" s="655"/>
      <c r="AQ377" s="656"/>
    </row>
    <row r="378" spans="1:43" ht="96" customHeight="1">
      <c r="A378" s="615">
        <v>328</v>
      </c>
      <c r="B378" s="616" t="s">
        <v>1447</v>
      </c>
      <c r="C378" s="635" t="s">
        <v>1164</v>
      </c>
      <c r="D378" s="635" t="s">
        <v>1031</v>
      </c>
      <c r="E378" s="572">
        <v>1092</v>
      </c>
      <c r="F378" s="658">
        <v>635</v>
      </c>
      <c r="G378" s="572">
        <v>635</v>
      </c>
      <c r="H378" s="222" t="s">
        <v>2523</v>
      </c>
      <c r="I378" s="619" t="s">
        <v>1818</v>
      </c>
      <c r="J378" s="620" t="s">
        <v>2249</v>
      </c>
      <c r="K378" s="572">
        <v>692</v>
      </c>
      <c r="L378" s="572">
        <v>950</v>
      </c>
      <c r="M378" s="304">
        <f t="shared" si="21"/>
        <v>258</v>
      </c>
      <c r="N378" s="304">
        <v>0</v>
      </c>
      <c r="O378" s="621" t="s">
        <v>2399</v>
      </c>
      <c r="P378" s="485" t="s">
        <v>2494</v>
      </c>
      <c r="Q378" s="691"/>
      <c r="R378" s="619" t="s">
        <v>145</v>
      </c>
      <c r="S378" s="619" t="s">
        <v>18</v>
      </c>
      <c r="T378" s="305" t="s">
        <v>1449</v>
      </c>
      <c r="U378" s="625" t="s">
        <v>1618</v>
      </c>
      <c r="V378" s="626"/>
      <c r="W378" s="627" t="s">
        <v>159</v>
      </c>
      <c r="X378" s="628">
        <v>299</v>
      </c>
      <c r="Y378" s="627" t="s">
        <v>159</v>
      </c>
      <c r="Z378" s="629"/>
      <c r="AA378" s="625"/>
      <c r="AB378" s="626"/>
      <c r="AC378" s="627" t="s">
        <v>159</v>
      </c>
      <c r="AD378" s="628"/>
      <c r="AE378" s="627" t="s">
        <v>159</v>
      </c>
      <c r="AF378" s="629"/>
      <c r="AG378" s="625"/>
      <c r="AH378" s="626"/>
      <c r="AI378" s="627" t="s">
        <v>159</v>
      </c>
      <c r="AJ378" s="628"/>
      <c r="AK378" s="627" t="s">
        <v>159</v>
      </c>
      <c r="AL378" s="629"/>
      <c r="AM378" s="630"/>
      <c r="AN378" s="631" t="s">
        <v>1630</v>
      </c>
      <c r="AO378" s="632"/>
      <c r="AP378" s="632" t="s">
        <v>147</v>
      </c>
      <c r="AQ378" s="634"/>
    </row>
    <row r="379" spans="1:43" s="657" customFormat="1" ht="25.5" customHeight="1">
      <c r="A379" s="638"/>
      <c r="B379" s="640" t="s">
        <v>1450</v>
      </c>
      <c r="C379" s="668"/>
      <c r="D379" s="668"/>
      <c r="E379" s="643"/>
      <c r="F379" s="642"/>
      <c r="G379" s="643"/>
      <c r="H379" s="422"/>
      <c r="I379" s="644"/>
      <c r="J379" s="645"/>
      <c r="K379" s="643"/>
      <c r="L379" s="34"/>
      <c r="M379" s="41"/>
      <c r="N379" s="646"/>
      <c r="O379" s="644"/>
      <c r="P379" s="44"/>
      <c r="Q379" s="647"/>
      <c r="R379" s="648"/>
      <c r="S379" s="644"/>
      <c r="T379" s="873"/>
      <c r="U379" s="649"/>
      <c r="V379" s="650"/>
      <c r="W379" s="651"/>
      <c r="X379" s="652"/>
      <c r="Y379" s="651"/>
      <c r="Z379" s="653"/>
      <c r="AA379" s="649"/>
      <c r="AB379" s="650"/>
      <c r="AC379" s="651"/>
      <c r="AD379" s="652"/>
      <c r="AE379" s="651"/>
      <c r="AF379" s="653"/>
      <c r="AG379" s="649"/>
      <c r="AH379" s="650"/>
      <c r="AI379" s="651"/>
      <c r="AJ379" s="652"/>
      <c r="AK379" s="651"/>
      <c r="AL379" s="653"/>
      <c r="AM379" s="654"/>
      <c r="AN379" s="648"/>
      <c r="AO379" s="655"/>
      <c r="AP379" s="655"/>
      <c r="AQ379" s="656"/>
    </row>
    <row r="380" spans="1:43" ht="22.5" customHeight="1">
      <c r="A380" s="615" t="s">
        <v>159</v>
      </c>
      <c r="B380" s="616" t="s">
        <v>1713</v>
      </c>
      <c r="C380" s="635"/>
      <c r="D380" s="635"/>
      <c r="E380" s="572"/>
      <c r="F380" s="658"/>
      <c r="G380" s="572"/>
      <c r="H380" s="222"/>
      <c r="I380" s="619"/>
      <c r="J380" s="620"/>
      <c r="K380" s="572"/>
      <c r="L380" s="304"/>
      <c r="M380" s="235"/>
      <c r="N380" s="276"/>
      <c r="O380" s="619"/>
      <c r="P380" s="312"/>
      <c r="Q380" s="624"/>
      <c r="R380" s="619" t="s">
        <v>356</v>
      </c>
      <c r="S380" s="619"/>
      <c r="T380" s="305"/>
      <c r="U380" s="625"/>
      <c r="V380" s="626"/>
      <c r="W380" s="627"/>
      <c r="X380" s="671"/>
      <c r="Y380" s="627"/>
      <c r="Z380" s="672"/>
      <c r="AA380" s="625"/>
      <c r="AB380" s="626"/>
      <c r="AC380" s="627"/>
      <c r="AD380" s="671"/>
      <c r="AE380" s="627"/>
      <c r="AF380" s="672"/>
      <c r="AG380" s="625"/>
      <c r="AH380" s="626"/>
      <c r="AI380" s="627"/>
      <c r="AJ380" s="671"/>
      <c r="AK380" s="627"/>
      <c r="AL380" s="672"/>
      <c r="AM380" s="673"/>
      <c r="AN380" s="659"/>
      <c r="AO380" s="632"/>
      <c r="AP380" s="632"/>
      <c r="AQ380" s="634"/>
    </row>
    <row r="381" spans="1:43" ht="22.5" customHeight="1">
      <c r="A381" s="615" t="s">
        <v>159</v>
      </c>
      <c r="B381" s="616" t="s">
        <v>917</v>
      </c>
      <c r="C381" s="635"/>
      <c r="D381" s="635"/>
      <c r="E381" s="572"/>
      <c r="F381" s="658"/>
      <c r="G381" s="572"/>
      <c r="H381" s="222"/>
      <c r="I381" s="619"/>
      <c r="J381" s="620"/>
      <c r="K381" s="572"/>
      <c r="L381" s="304"/>
      <c r="M381" s="235"/>
      <c r="N381" s="276"/>
      <c r="O381" s="619"/>
      <c r="P381" s="312"/>
      <c r="Q381" s="624"/>
      <c r="R381" s="619" t="s">
        <v>356</v>
      </c>
      <c r="S381" s="619"/>
      <c r="T381" s="305"/>
      <c r="U381" s="625"/>
      <c r="V381" s="626"/>
      <c r="W381" s="627"/>
      <c r="X381" s="671"/>
      <c r="Y381" s="627"/>
      <c r="Z381" s="672"/>
      <c r="AA381" s="625"/>
      <c r="AB381" s="626"/>
      <c r="AC381" s="627"/>
      <c r="AD381" s="671"/>
      <c r="AE381" s="627"/>
      <c r="AF381" s="672"/>
      <c r="AG381" s="625"/>
      <c r="AH381" s="626"/>
      <c r="AI381" s="627"/>
      <c r="AJ381" s="671"/>
      <c r="AK381" s="627"/>
      <c r="AL381" s="672"/>
      <c r="AM381" s="673"/>
      <c r="AN381" s="659"/>
      <c r="AO381" s="632"/>
      <c r="AP381" s="632"/>
      <c r="AQ381" s="634"/>
    </row>
    <row r="382" spans="1:43" ht="22.5" customHeight="1">
      <c r="A382" s="615" t="s">
        <v>159</v>
      </c>
      <c r="B382" s="635" t="s">
        <v>1714</v>
      </c>
      <c r="C382" s="635"/>
      <c r="D382" s="635"/>
      <c r="E382" s="572"/>
      <c r="F382" s="658"/>
      <c r="G382" s="572"/>
      <c r="H382" s="222"/>
      <c r="I382" s="619"/>
      <c r="J382" s="620"/>
      <c r="K382" s="572"/>
      <c r="L382" s="304"/>
      <c r="M382" s="235"/>
      <c r="N382" s="276"/>
      <c r="O382" s="619"/>
      <c r="P382" s="312"/>
      <c r="Q382" s="624"/>
      <c r="R382" s="619" t="s">
        <v>356</v>
      </c>
      <c r="S382" s="619"/>
      <c r="T382" s="305"/>
      <c r="U382" s="625"/>
      <c r="V382" s="626"/>
      <c r="W382" s="627"/>
      <c r="X382" s="671"/>
      <c r="Y382" s="627"/>
      <c r="Z382" s="672"/>
      <c r="AA382" s="625"/>
      <c r="AB382" s="626"/>
      <c r="AC382" s="627"/>
      <c r="AD382" s="671"/>
      <c r="AE382" s="627"/>
      <c r="AF382" s="672"/>
      <c r="AG382" s="625"/>
      <c r="AH382" s="626"/>
      <c r="AI382" s="627"/>
      <c r="AJ382" s="671"/>
      <c r="AK382" s="627"/>
      <c r="AL382" s="672"/>
      <c r="AM382" s="673"/>
      <c r="AN382" s="659"/>
      <c r="AO382" s="632"/>
      <c r="AP382" s="632"/>
      <c r="AQ382" s="634"/>
    </row>
    <row r="383" spans="1:43" s="311" customFormat="1" ht="70.5" customHeight="1">
      <c r="A383" s="273">
        <v>329</v>
      </c>
      <c r="B383" s="312" t="s">
        <v>10</v>
      </c>
      <c r="C383" s="325" t="s">
        <v>373</v>
      </c>
      <c r="D383" s="325" t="s">
        <v>740</v>
      </c>
      <c r="E383" s="534">
        <v>7849</v>
      </c>
      <c r="F383" s="535">
        <v>7849</v>
      </c>
      <c r="G383" s="534">
        <v>7849</v>
      </c>
      <c r="H383" s="304" t="s">
        <v>2699</v>
      </c>
      <c r="I383" s="239" t="s">
        <v>1818</v>
      </c>
      <c r="J383" s="240" t="s">
        <v>2718</v>
      </c>
      <c r="K383" s="167">
        <v>0</v>
      </c>
      <c r="L383" s="167">
        <v>0</v>
      </c>
      <c r="M383" s="304">
        <f t="shared" si="21"/>
        <v>0</v>
      </c>
      <c r="N383" s="39">
        <v>0</v>
      </c>
      <c r="O383" s="404" t="s">
        <v>2399</v>
      </c>
      <c r="P383" s="312" t="s">
        <v>2719</v>
      </c>
      <c r="Q383" s="305" t="s">
        <v>3108</v>
      </c>
      <c r="R383" s="404" t="s">
        <v>356</v>
      </c>
      <c r="S383" s="404" t="s">
        <v>484</v>
      </c>
      <c r="T383" s="305" t="s">
        <v>1451</v>
      </c>
      <c r="U383" s="307" t="s">
        <v>1618</v>
      </c>
      <c r="V383" s="301"/>
      <c r="W383" s="293" t="s">
        <v>159</v>
      </c>
      <c r="X383" s="168" t="s">
        <v>1643</v>
      </c>
      <c r="Y383" s="169">
        <v>0</v>
      </c>
      <c r="Z383" s="320"/>
      <c r="AA383" s="307"/>
      <c r="AB383" s="301"/>
      <c r="AC383" s="293" t="s">
        <v>159</v>
      </c>
      <c r="AD383" s="319"/>
      <c r="AE383" s="293" t="s">
        <v>159</v>
      </c>
      <c r="AF383" s="320"/>
      <c r="AG383" s="307"/>
      <c r="AH383" s="301"/>
      <c r="AI383" s="293" t="s">
        <v>159</v>
      </c>
      <c r="AJ383" s="319"/>
      <c r="AK383" s="293" t="s">
        <v>159</v>
      </c>
      <c r="AL383" s="320"/>
      <c r="AM383" s="277"/>
      <c r="AN383" s="227" t="s">
        <v>1435</v>
      </c>
      <c r="AO383" s="316"/>
      <c r="AP383" s="316" t="s">
        <v>147</v>
      </c>
      <c r="AQ383" s="278"/>
    </row>
    <row r="384" spans="1:43" ht="124.5" customHeight="1">
      <c r="A384" s="615">
        <v>330</v>
      </c>
      <c r="B384" s="622" t="s">
        <v>1119</v>
      </c>
      <c r="C384" s="617" t="s">
        <v>1631</v>
      </c>
      <c r="D384" s="617" t="s">
        <v>1640</v>
      </c>
      <c r="E384" s="618">
        <v>105.514</v>
      </c>
      <c r="F384" s="664">
        <v>105.514</v>
      </c>
      <c r="G384" s="618">
        <v>105.42400000000001</v>
      </c>
      <c r="H384" s="222" t="s">
        <v>2720</v>
      </c>
      <c r="I384" s="619" t="s">
        <v>1834</v>
      </c>
      <c r="J384" s="620" t="s">
        <v>2721</v>
      </c>
      <c r="K384" s="304">
        <v>80.03</v>
      </c>
      <c r="L384" s="572">
        <v>80</v>
      </c>
      <c r="M384" s="235">
        <f t="shared" si="21"/>
        <v>-3.0000000000001137E-2</v>
      </c>
      <c r="N384" s="304">
        <v>0</v>
      </c>
      <c r="O384" s="619" t="s">
        <v>2399</v>
      </c>
      <c r="P384" s="312" t="s">
        <v>2722</v>
      </c>
      <c r="Q384" s="624"/>
      <c r="R384" s="659" t="s">
        <v>356</v>
      </c>
      <c r="S384" s="659" t="s">
        <v>1734</v>
      </c>
      <c r="T384" s="305" t="s">
        <v>1747</v>
      </c>
      <c r="U384" s="625" t="s">
        <v>1618</v>
      </c>
      <c r="V384" s="626" t="s">
        <v>463</v>
      </c>
      <c r="W384" s="627" t="s">
        <v>159</v>
      </c>
      <c r="X384" s="628">
        <v>45</v>
      </c>
      <c r="Y384" s="627" t="s">
        <v>159</v>
      </c>
      <c r="Z384" s="629"/>
      <c r="AA384" s="625"/>
      <c r="AB384" s="626"/>
      <c r="AC384" s="627" t="s">
        <v>159</v>
      </c>
      <c r="AD384" s="628"/>
      <c r="AE384" s="627" t="s">
        <v>159</v>
      </c>
      <c r="AF384" s="629"/>
      <c r="AG384" s="625"/>
      <c r="AH384" s="626"/>
      <c r="AI384" s="627" t="s">
        <v>159</v>
      </c>
      <c r="AJ384" s="628"/>
      <c r="AK384" s="627" t="s">
        <v>159</v>
      </c>
      <c r="AL384" s="629"/>
      <c r="AM384" s="630"/>
      <c r="AN384" s="631" t="s">
        <v>1372</v>
      </c>
      <c r="AO384" s="632" t="s">
        <v>147</v>
      </c>
      <c r="AP384" s="632"/>
      <c r="AQ384" s="634"/>
    </row>
    <row r="385" spans="1:43" ht="70.5" customHeight="1">
      <c r="A385" s="615">
        <v>331</v>
      </c>
      <c r="B385" s="622" t="s">
        <v>988</v>
      </c>
      <c r="C385" s="617" t="s">
        <v>1631</v>
      </c>
      <c r="D385" s="617" t="s">
        <v>1031</v>
      </c>
      <c r="E385" s="618">
        <v>20.37</v>
      </c>
      <c r="F385" s="664">
        <v>20.37</v>
      </c>
      <c r="G385" s="618">
        <v>19.97</v>
      </c>
      <c r="H385" s="222" t="s">
        <v>2288</v>
      </c>
      <c r="I385" s="619" t="s">
        <v>1818</v>
      </c>
      <c r="J385" s="620" t="s">
        <v>2289</v>
      </c>
      <c r="K385" s="304">
        <v>18</v>
      </c>
      <c r="L385" s="572">
        <v>20</v>
      </c>
      <c r="M385" s="235">
        <f t="shared" si="21"/>
        <v>2</v>
      </c>
      <c r="N385" s="304">
        <v>0</v>
      </c>
      <c r="O385" s="619" t="s">
        <v>2440</v>
      </c>
      <c r="P385" s="312" t="s">
        <v>2723</v>
      </c>
      <c r="Q385" s="624"/>
      <c r="R385" s="659" t="s">
        <v>356</v>
      </c>
      <c r="S385" s="659" t="s">
        <v>1734</v>
      </c>
      <c r="T385" s="305" t="s">
        <v>1747</v>
      </c>
      <c r="U385" s="625" t="s">
        <v>1618</v>
      </c>
      <c r="V385" s="626" t="s">
        <v>463</v>
      </c>
      <c r="W385" s="627" t="s">
        <v>159</v>
      </c>
      <c r="X385" s="628">
        <v>46</v>
      </c>
      <c r="Y385" s="627" t="s">
        <v>159</v>
      </c>
      <c r="Z385" s="629"/>
      <c r="AA385" s="625"/>
      <c r="AB385" s="626"/>
      <c r="AC385" s="627" t="s">
        <v>159</v>
      </c>
      <c r="AD385" s="628"/>
      <c r="AE385" s="627" t="s">
        <v>159</v>
      </c>
      <c r="AF385" s="629"/>
      <c r="AG385" s="625"/>
      <c r="AH385" s="626"/>
      <c r="AI385" s="627" t="s">
        <v>159</v>
      </c>
      <c r="AJ385" s="628"/>
      <c r="AK385" s="627" t="s">
        <v>159</v>
      </c>
      <c r="AL385" s="629"/>
      <c r="AM385" s="630"/>
      <c r="AN385" s="631" t="s">
        <v>1372</v>
      </c>
      <c r="AO385" s="632" t="s">
        <v>147</v>
      </c>
      <c r="AP385" s="632"/>
      <c r="AQ385" s="634"/>
    </row>
    <row r="386" spans="1:43" s="657" customFormat="1" ht="25.5" customHeight="1">
      <c r="A386" s="638"/>
      <c r="B386" s="640" t="s">
        <v>399</v>
      </c>
      <c r="C386" s="668"/>
      <c r="D386" s="668"/>
      <c r="E386" s="643"/>
      <c r="F386" s="642"/>
      <c r="G386" s="643"/>
      <c r="H386" s="422"/>
      <c r="I386" s="644"/>
      <c r="J386" s="645"/>
      <c r="K386" s="643"/>
      <c r="L386" s="34"/>
      <c r="M386" s="41"/>
      <c r="N386" s="646"/>
      <c r="O386" s="644"/>
      <c r="P386" s="44"/>
      <c r="Q386" s="647"/>
      <c r="R386" s="648"/>
      <c r="S386" s="644"/>
      <c r="T386" s="873"/>
      <c r="U386" s="649"/>
      <c r="V386" s="650"/>
      <c r="W386" s="651"/>
      <c r="X386" s="652"/>
      <c r="Y386" s="651"/>
      <c r="Z386" s="653"/>
      <c r="AA386" s="649"/>
      <c r="AB386" s="650"/>
      <c r="AC386" s="651"/>
      <c r="AD386" s="652"/>
      <c r="AE386" s="651"/>
      <c r="AF386" s="653"/>
      <c r="AG386" s="649"/>
      <c r="AH386" s="650"/>
      <c r="AI386" s="651"/>
      <c r="AJ386" s="652"/>
      <c r="AK386" s="651"/>
      <c r="AL386" s="653"/>
      <c r="AM386" s="654"/>
      <c r="AN386" s="648"/>
      <c r="AO386" s="655"/>
      <c r="AP386" s="655"/>
      <c r="AQ386" s="656"/>
    </row>
    <row r="387" spans="1:43" ht="70.5" customHeight="1">
      <c r="A387" s="615">
        <v>332</v>
      </c>
      <c r="B387" s="616" t="s">
        <v>1452</v>
      </c>
      <c r="C387" s="635" t="s">
        <v>1164</v>
      </c>
      <c r="D387" s="635" t="s">
        <v>1108</v>
      </c>
      <c r="E387" s="572">
        <v>27.774000000000001</v>
      </c>
      <c r="F387" s="572">
        <v>28</v>
      </c>
      <c r="G387" s="572">
        <v>28</v>
      </c>
      <c r="H387" s="222" t="s">
        <v>2523</v>
      </c>
      <c r="I387" s="741" t="s">
        <v>1818</v>
      </c>
      <c r="J387" s="742" t="s">
        <v>2661</v>
      </c>
      <c r="K387" s="572">
        <v>30.114999999999998</v>
      </c>
      <c r="L387" s="572">
        <v>30.114999999999998</v>
      </c>
      <c r="M387" s="235">
        <f t="shared" ref="M387" si="22">L387-K387</f>
        <v>0</v>
      </c>
      <c r="N387" s="304">
        <v>0</v>
      </c>
      <c r="O387" s="619" t="s">
        <v>2440</v>
      </c>
      <c r="P387" s="312" t="s">
        <v>3097</v>
      </c>
      <c r="Q387" s="624"/>
      <c r="R387" s="619" t="s">
        <v>862</v>
      </c>
      <c r="S387" s="619" t="s">
        <v>18</v>
      </c>
      <c r="T387" s="305" t="s">
        <v>1454</v>
      </c>
      <c r="U387" s="625" t="s">
        <v>1618</v>
      </c>
      <c r="V387" s="626"/>
      <c r="W387" s="627" t="s">
        <v>159</v>
      </c>
      <c r="X387" s="628">
        <v>302</v>
      </c>
      <c r="Y387" s="627" t="s">
        <v>159</v>
      </c>
      <c r="Z387" s="629"/>
      <c r="AA387" s="625"/>
      <c r="AB387" s="626"/>
      <c r="AC387" s="627" t="s">
        <v>159</v>
      </c>
      <c r="AD387" s="628"/>
      <c r="AE387" s="627" t="s">
        <v>159</v>
      </c>
      <c r="AF387" s="629"/>
      <c r="AG387" s="625"/>
      <c r="AH387" s="626"/>
      <c r="AI387" s="627" t="s">
        <v>159</v>
      </c>
      <c r="AJ387" s="628"/>
      <c r="AK387" s="627" t="s">
        <v>159</v>
      </c>
      <c r="AL387" s="629"/>
      <c r="AM387" s="630"/>
      <c r="AN387" s="631" t="s">
        <v>934</v>
      </c>
      <c r="AO387" s="632" t="s">
        <v>147</v>
      </c>
      <c r="AP387" s="632"/>
      <c r="AQ387" s="634"/>
    </row>
    <row r="388" spans="1:43" s="311" customFormat="1" ht="70.5" customHeight="1">
      <c r="A388" s="273">
        <v>333</v>
      </c>
      <c r="B388" s="312" t="s">
        <v>989</v>
      </c>
      <c r="C388" s="274" t="s">
        <v>456</v>
      </c>
      <c r="D388" s="274" t="s">
        <v>367</v>
      </c>
      <c r="E388" s="328">
        <v>24.692</v>
      </c>
      <c r="F388" s="328">
        <v>24.692</v>
      </c>
      <c r="G388" s="328">
        <v>22.312999999999999</v>
      </c>
      <c r="H388" s="222" t="s">
        <v>2523</v>
      </c>
      <c r="I388" s="210" t="s">
        <v>1818</v>
      </c>
      <c r="J388" s="337" t="s">
        <v>2318</v>
      </c>
      <c r="K388" s="292">
        <v>23.55</v>
      </c>
      <c r="L388" s="292">
        <v>23.55</v>
      </c>
      <c r="M388" s="235">
        <f t="shared" si="21"/>
        <v>0</v>
      </c>
      <c r="N388" s="39">
        <v>0</v>
      </c>
      <c r="O388" s="404" t="s">
        <v>2399</v>
      </c>
      <c r="P388" s="312" t="s">
        <v>2662</v>
      </c>
      <c r="Q388" s="305"/>
      <c r="R388" s="404"/>
      <c r="S388" s="404"/>
      <c r="T388" s="305"/>
      <c r="U388" s="307"/>
      <c r="V388" s="301"/>
      <c r="W388" s="293"/>
      <c r="X388" s="319"/>
      <c r="Y388" s="293"/>
      <c r="Z388" s="320"/>
      <c r="AA388" s="307"/>
      <c r="AB388" s="301"/>
      <c r="AC388" s="293"/>
      <c r="AD388" s="319"/>
      <c r="AE388" s="293"/>
      <c r="AF388" s="320"/>
      <c r="AG388" s="307"/>
      <c r="AH388" s="301"/>
      <c r="AI388" s="293"/>
      <c r="AJ388" s="319"/>
      <c r="AK388" s="293"/>
      <c r="AL388" s="320"/>
      <c r="AM388" s="277"/>
      <c r="AN388" s="227"/>
      <c r="AO388" s="316"/>
      <c r="AP388" s="316"/>
      <c r="AQ388" s="278"/>
    </row>
    <row r="389" spans="1:43" ht="70.5" customHeight="1">
      <c r="A389" s="615">
        <v>334</v>
      </c>
      <c r="B389" s="616" t="s">
        <v>1624</v>
      </c>
      <c r="C389" s="635" t="s">
        <v>277</v>
      </c>
      <c r="D389" s="635" t="s">
        <v>573</v>
      </c>
      <c r="E389" s="572">
        <v>13.983000000000001</v>
      </c>
      <c r="F389" s="572">
        <v>13.983000000000001</v>
      </c>
      <c r="G389" s="572">
        <v>6.0860000000000003</v>
      </c>
      <c r="H389" s="222" t="s">
        <v>2523</v>
      </c>
      <c r="I389" s="619" t="s">
        <v>1828</v>
      </c>
      <c r="J389" s="731" t="s">
        <v>2663</v>
      </c>
      <c r="K389" s="572">
        <v>13.340999999999999</v>
      </c>
      <c r="L389" s="572">
        <v>13.340999999999999</v>
      </c>
      <c r="M389" s="235">
        <f t="shared" si="21"/>
        <v>0</v>
      </c>
      <c r="N389" s="304">
        <v>0</v>
      </c>
      <c r="O389" s="619" t="s">
        <v>2399</v>
      </c>
      <c r="P389" s="326" t="s">
        <v>2664</v>
      </c>
      <c r="Q389" s="624"/>
      <c r="R389" s="619" t="s">
        <v>862</v>
      </c>
      <c r="S389" s="619" t="s">
        <v>484</v>
      </c>
      <c r="T389" s="305" t="s">
        <v>1454</v>
      </c>
      <c r="U389" s="625" t="s">
        <v>1618</v>
      </c>
      <c r="V389" s="626"/>
      <c r="W389" s="627" t="s">
        <v>159</v>
      </c>
      <c r="X389" s="628">
        <v>307</v>
      </c>
      <c r="Y389" s="627" t="s">
        <v>159</v>
      </c>
      <c r="Z389" s="629"/>
      <c r="AA389" s="625"/>
      <c r="AB389" s="626"/>
      <c r="AC389" s="627" t="s">
        <v>159</v>
      </c>
      <c r="AD389" s="628"/>
      <c r="AE389" s="627" t="s">
        <v>159</v>
      </c>
      <c r="AF389" s="629"/>
      <c r="AG389" s="625"/>
      <c r="AH389" s="626"/>
      <c r="AI389" s="627" t="s">
        <v>159</v>
      </c>
      <c r="AJ389" s="628"/>
      <c r="AK389" s="627" t="s">
        <v>159</v>
      </c>
      <c r="AL389" s="629"/>
      <c r="AM389" s="630"/>
      <c r="AN389" s="631" t="s">
        <v>1435</v>
      </c>
      <c r="AO389" s="632" t="s">
        <v>147</v>
      </c>
      <c r="AP389" s="632"/>
      <c r="AQ389" s="634"/>
    </row>
    <row r="390" spans="1:43" s="311" customFormat="1" ht="70.5" customHeight="1">
      <c r="A390" s="273">
        <v>335</v>
      </c>
      <c r="B390" s="312" t="s">
        <v>1619</v>
      </c>
      <c r="C390" s="274" t="s">
        <v>277</v>
      </c>
      <c r="D390" s="274" t="s">
        <v>1553</v>
      </c>
      <c r="E390" s="328">
        <v>30.571999999999999</v>
      </c>
      <c r="F390" s="327">
        <v>30.571999999999999</v>
      </c>
      <c r="G390" s="328">
        <v>29.26</v>
      </c>
      <c r="H390" s="222" t="s">
        <v>2523</v>
      </c>
      <c r="I390" s="210" t="s">
        <v>1818</v>
      </c>
      <c r="J390" s="337" t="s">
        <v>2665</v>
      </c>
      <c r="K390" s="292">
        <v>90</v>
      </c>
      <c r="L390" s="304">
        <v>90</v>
      </c>
      <c r="M390" s="235">
        <f t="shared" si="21"/>
        <v>0</v>
      </c>
      <c r="N390" s="39">
        <v>0</v>
      </c>
      <c r="O390" s="404" t="s">
        <v>2399</v>
      </c>
      <c r="P390" s="326" t="s">
        <v>2666</v>
      </c>
      <c r="Q390" s="305"/>
      <c r="R390" s="404"/>
      <c r="S390" s="404"/>
      <c r="T390" s="305"/>
      <c r="U390" s="307"/>
      <c r="V390" s="301"/>
      <c r="W390" s="293"/>
      <c r="X390" s="319"/>
      <c r="Y390" s="293"/>
      <c r="Z390" s="320"/>
      <c r="AA390" s="307"/>
      <c r="AB390" s="301"/>
      <c r="AC390" s="293"/>
      <c r="AD390" s="319"/>
      <c r="AE390" s="293"/>
      <c r="AF390" s="320"/>
      <c r="AG390" s="307"/>
      <c r="AH390" s="301"/>
      <c r="AI390" s="293"/>
      <c r="AJ390" s="319"/>
      <c r="AK390" s="293"/>
      <c r="AL390" s="320"/>
      <c r="AM390" s="277"/>
      <c r="AN390" s="227"/>
      <c r="AO390" s="316"/>
      <c r="AP390" s="316"/>
      <c r="AQ390" s="278"/>
    </row>
    <row r="391" spans="1:43" ht="179.25" customHeight="1">
      <c r="A391" s="615">
        <v>336</v>
      </c>
      <c r="B391" s="616" t="s">
        <v>1403</v>
      </c>
      <c r="C391" s="635" t="s">
        <v>1465</v>
      </c>
      <c r="D391" s="617" t="s">
        <v>1553</v>
      </c>
      <c r="E391" s="618">
        <v>10.314</v>
      </c>
      <c r="F391" s="664">
        <v>10</v>
      </c>
      <c r="G391" s="618">
        <v>10</v>
      </c>
      <c r="H391" s="209" t="s">
        <v>2321</v>
      </c>
      <c r="I391" s="619" t="s">
        <v>1818</v>
      </c>
      <c r="J391" s="620" t="s">
        <v>2322</v>
      </c>
      <c r="K391" s="572">
        <v>9.9339999999999993</v>
      </c>
      <c r="L391" s="572">
        <v>9.9339999999999993</v>
      </c>
      <c r="M391" s="304">
        <f t="shared" si="21"/>
        <v>0</v>
      </c>
      <c r="N391" s="304">
        <v>0</v>
      </c>
      <c r="O391" s="619" t="s">
        <v>2399</v>
      </c>
      <c r="P391" s="312" t="s">
        <v>2941</v>
      </c>
      <c r="Q391" s="624"/>
      <c r="R391" s="659" t="s">
        <v>495</v>
      </c>
      <c r="S391" s="659" t="s">
        <v>18</v>
      </c>
      <c r="T391" s="305" t="s">
        <v>1454</v>
      </c>
      <c r="U391" s="625" t="s">
        <v>1618</v>
      </c>
      <c r="V391" s="626" t="s">
        <v>463</v>
      </c>
      <c r="W391" s="627" t="s">
        <v>159</v>
      </c>
      <c r="X391" s="628">
        <v>47</v>
      </c>
      <c r="Y391" s="627" t="s">
        <v>159</v>
      </c>
      <c r="Z391" s="629"/>
      <c r="AA391" s="625"/>
      <c r="AB391" s="626"/>
      <c r="AC391" s="627" t="s">
        <v>159</v>
      </c>
      <c r="AD391" s="628"/>
      <c r="AE391" s="627" t="s">
        <v>159</v>
      </c>
      <c r="AF391" s="629"/>
      <c r="AG391" s="625"/>
      <c r="AH391" s="626"/>
      <c r="AI391" s="627" t="s">
        <v>159</v>
      </c>
      <c r="AJ391" s="628"/>
      <c r="AK391" s="627" t="s">
        <v>159</v>
      </c>
      <c r="AL391" s="629"/>
      <c r="AM391" s="630"/>
      <c r="AN391" s="631" t="s">
        <v>1372</v>
      </c>
      <c r="AO391" s="632" t="s">
        <v>147</v>
      </c>
      <c r="AP391" s="632"/>
      <c r="AQ391" s="634"/>
    </row>
    <row r="392" spans="1:43" ht="150" customHeight="1">
      <c r="A392" s="615">
        <v>337</v>
      </c>
      <c r="B392" s="616" t="s">
        <v>1464</v>
      </c>
      <c r="C392" s="635" t="s">
        <v>117</v>
      </c>
      <c r="D392" s="635" t="s">
        <v>100</v>
      </c>
      <c r="E392" s="572">
        <v>1.83</v>
      </c>
      <c r="F392" s="658">
        <v>1.83</v>
      </c>
      <c r="G392" s="572">
        <v>1.621</v>
      </c>
      <c r="H392" s="222" t="s">
        <v>2667</v>
      </c>
      <c r="I392" s="619" t="s">
        <v>1818</v>
      </c>
      <c r="J392" s="620" t="s">
        <v>2668</v>
      </c>
      <c r="K392" s="572">
        <v>1.5980000000000001</v>
      </c>
      <c r="L392" s="572">
        <v>1.778</v>
      </c>
      <c r="M392" s="304">
        <f t="shared" si="21"/>
        <v>0.17999999999999994</v>
      </c>
      <c r="N392" s="304">
        <v>0</v>
      </c>
      <c r="O392" s="619" t="s">
        <v>2399</v>
      </c>
      <c r="P392" s="312" t="s">
        <v>2940</v>
      </c>
      <c r="Q392" s="624"/>
      <c r="R392" s="659" t="s">
        <v>495</v>
      </c>
      <c r="S392" s="659" t="s">
        <v>18</v>
      </c>
      <c r="T392" s="305" t="s">
        <v>1454</v>
      </c>
      <c r="U392" s="625" t="s">
        <v>1618</v>
      </c>
      <c r="V392" s="626" t="s">
        <v>463</v>
      </c>
      <c r="W392" s="627" t="s">
        <v>159</v>
      </c>
      <c r="X392" s="628">
        <v>48</v>
      </c>
      <c r="Y392" s="627" t="s">
        <v>159</v>
      </c>
      <c r="Z392" s="629"/>
      <c r="AA392" s="625"/>
      <c r="AB392" s="626"/>
      <c r="AC392" s="627" t="s">
        <v>159</v>
      </c>
      <c r="AD392" s="628"/>
      <c r="AE392" s="627" t="s">
        <v>159</v>
      </c>
      <c r="AF392" s="629"/>
      <c r="AG392" s="625"/>
      <c r="AH392" s="626"/>
      <c r="AI392" s="627" t="s">
        <v>159</v>
      </c>
      <c r="AJ392" s="628"/>
      <c r="AK392" s="627" t="s">
        <v>159</v>
      </c>
      <c r="AL392" s="629"/>
      <c r="AM392" s="630"/>
      <c r="AN392" s="631" t="s">
        <v>1372</v>
      </c>
      <c r="AO392" s="632" t="s">
        <v>147</v>
      </c>
      <c r="AP392" s="632"/>
      <c r="AQ392" s="634"/>
    </row>
    <row r="393" spans="1:43" ht="146.25" customHeight="1" collapsed="1">
      <c r="A393" s="615">
        <v>338</v>
      </c>
      <c r="B393" s="616" t="s">
        <v>1455</v>
      </c>
      <c r="C393" s="635" t="s">
        <v>632</v>
      </c>
      <c r="D393" s="617" t="s">
        <v>100</v>
      </c>
      <c r="E393" s="618">
        <v>580.03399999999999</v>
      </c>
      <c r="F393" s="664">
        <v>580.03399999999999</v>
      </c>
      <c r="G393" s="618">
        <v>552.50800000000004</v>
      </c>
      <c r="H393" s="222" t="s">
        <v>2523</v>
      </c>
      <c r="I393" s="619" t="s">
        <v>1818</v>
      </c>
      <c r="J393" s="620" t="s">
        <v>2391</v>
      </c>
      <c r="K393" s="572">
        <v>562.63300000000004</v>
      </c>
      <c r="L393" s="618">
        <v>562.63300000000004</v>
      </c>
      <c r="M393" s="304">
        <f t="shared" si="21"/>
        <v>0</v>
      </c>
      <c r="N393" s="304">
        <v>0</v>
      </c>
      <c r="O393" s="675" t="s">
        <v>2440</v>
      </c>
      <c r="P393" s="863" t="s">
        <v>3073</v>
      </c>
      <c r="Q393" s="616"/>
      <c r="R393" s="619" t="s">
        <v>763</v>
      </c>
      <c r="S393" s="619" t="s">
        <v>18</v>
      </c>
      <c r="T393" s="305" t="s">
        <v>1456</v>
      </c>
      <c r="U393" s="625" t="s">
        <v>1618</v>
      </c>
      <c r="V393" s="626"/>
      <c r="W393" s="627" t="s">
        <v>159</v>
      </c>
      <c r="X393" s="628">
        <v>309</v>
      </c>
      <c r="Y393" s="627" t="s">
        <v>159</v>
      </c>
      <c r="Z393" s="629"/>
      <c r="AA393" s="625"/>
      <c r="AB393" s="626"/>
      <c r="AC393" s="627" t="s">
        <v>159</v>
      </c>
      <c r="AD393" s="628"/>
      <c r="AE393" s="627" t="s">
        <v>159</v>
      </c>
      <c r="AF393" s="629"/>
      <c r="AG393" s="625"/>
      <c r="AH393" s="626"/>
      <c r="AI393" s="627" t="s">
        <v>159</v>
      </c>
      <c r="AJ393" s="628"/>
      <c r="AK393" s="627" t="s">
        <v>159</v>
      </c>
      <c r="AL393" s="629"/>
      <c r="AM393" s="630"/>
      <c r="AN393" s="631" t="s">
        <v>934</v>
      </c>
      <c r="AO393" s="632" t="s">
        <v>147</v>
      </c>
      <c r="AP393" s="632" t="s">
        <v>147</v>
      </c>
      <c r="AQ393" s="634"/>
    </row>
    <row r="394" spans="1:43" s="311" customFormat="1" ht="70.5" customHeight="1">
      <c r="A394" s="273">
        <v>339</v>
      </c>
      <c r="B394" s="312" t="s">
        <v>275</v>
      </c>
      <c r="C394" s="274" t="s">
        <v>1102</v>
      </c>
      <c r="D394" s="325" t="s">
        <v>1631</v>
      </c>
      <c r="E394" s="534">
        <v>35.798999999999999</v>
      </c>
      <c r="F394" s="535">
        <v>35.798999999999999</v>
      </c>
      <c r="G394" s="534">
        <v>35.648000000000003</v>
      </c>
      <c r="H394" s="222" t="s">
        <v>2523</v>
      </c>
      <c r="I394" s="239" t="s">
        <v>1828</v>
      </c>
      <c r="J394" s="240"/>
      <c r="K394" s="39">
        <v>0</v>
      </c>
      <c r="L394" s="39">
        <v>0</v>
      </c>
      <c r="M394" s="304">
        <f t="shared" si="21"/>
        <v>0</v>
      </c>
      <c r="N394" s="39">
        <v>0</v>
      </c>
      <c r="O394" s="401" t="s">
        <v>2396</v>
      </c>
      <c r="P394" s="467"/>
      <c r="Q394" s="305"/>
      <c r="R394" s="404" t="s">
        <v>994</v>
      </c>
      <c r="S394" s="404" t="s">
        <v>18</v>
      </c>
      <c r="T394" s="305" t="s">
        <v>1456</v>
      </c>
      <c r="U394" s="307" t="s">
        <v>1618</v>
      </c>
      <c r="V394" s="301"/>
      <c r="W394" s="293" t="s">
        <v>159</v>
      </c>
      <c r="X394" s="319">
        <v>312</v>
      </c>
      <c r="Y394" s="293" t="s">
        <v>159</v>
      </c>
      <c r="Z394" s="320"/>
      <c r="AA394" s="307"/>
      <c r="AB394" s="301"/>
      <c r="AC394" s="293" t="s">
        <v>159</v>
      </c>
      <c r="AD394" s="319"/>
      <c r="AE394" s="293" t="s">
        <v>159</v>
      </c>
      <c r="AF394" s="320"/>
      <c r="AG394" s="307"/>
      <c r="AH394" s="301"/>
      <c r="AI394" s="293" t="s">
        <v>159</v>
      </c>
      <c r="AJ394" s="319"/>
      <c r="AK394" s="293" t="s">
        <v>159</v>
      </c>
      <c r="AL394" s="320"/>
      <c r="AM394" s="277"/>
      <c r="AN394" s="227" t="s">
        <v>1435</v>
      </c>
      <c r="AO394" s="316" t="s">
        <v>147</v>
      </c>
      <c r="AP394" s="316"/>
      <c r="AQ394" s="278"/>
    </row>
    <row r="395" spans="1:43" s="311" customFormat="1" ht="70.5" customHeight="1">
      <c r="A395" s="273">
        <v>340</v>
      </c>
      <c r="B395" s="312" t="s">
        <v>1457</v>
      </c>
      <c r="C395" s="274" t="s">
        <v>1102</v>
      </c>
      <c r="D395" s="325" t="s">
        <v>117</v>
      </c>
      <c r="E395" s="534">
        <v>2.1589999999999998</v>
      </c>
      <c r="F395" s="535">
        <v>2.1589999999999998</v>
      </c>
      <c r="G395" s="534">
        <v>2.08</v>
      </c>
      <c r="H395" s="222" t="s">
        <v>2523</v>
      </c>
      <c r="I395" s="239" t="s">
        <v>1828</v>
      </c>
      <c r="J395" s="240"/>
      <c r="K395" s="39">
        <v>0</v>
      </c>
      <c r="L395" s="39">
        <v>0</v>
      </c>
      <c r="M395" s="304">
        <f t="shared" si="21"/>
        <v>0</v>
      </c>
      <c r="N395" s="39">
        <v>0</v>
      </c>
      <c r="O395" s="401" t="s">
        <v>2396</v>
      </c>
      <c r="P395" s="467"/>
      <c r="Q395" s="305"/>
      <c r="R395" s="404" t="s">
        <v>994</v>
      </c>
      <c r="S395" s="404" t="s">
        <v>18</v>
      </c>
      <c r="T395" s="305" t="s">
        <v>1456</v>
      </c>
      <c r="U395" s="307" t="s">
        <v>1618</v>
      </c>
      <c r="V395" s="301"/>
      <c r="W395" s="293" t="s">
        <v>159</v>
      </c>
      <c r="X395" s="319">
        <v>313</v>
      </c>
      <c r="Y395" s="293" t="s">
        <v>159</v>
      </c>
      <c r="Z395" s="320"/>
      <c r="AA395" s="307"/>
      <c r="AB395" s="301"/>
      <c r="AC395" s="293" t="s">
        <v>159</v>
      </c>
      <c r="AD395" s="319"/>
      <c r="AE395" s="293" t="s">
        <v>159</v>
      </c>
      <c r="AF395" s="320"/>
      <c r="AG395" s="307"/>
      <c r="AH395" s="301"/>
      <c r="AI395" s="293" t="s">
        <v>159</v>
      </c>
      <c r="AJ395" s="319"/>
      <c r="AK395" s="293" t="s">
        <v>159</v>
      </c>
      <c r="AL395" s="320"/>
      <c r="AM395" s="277"/>
      <c r="AN395" s="227" t="s">
        <v>1435</v>
      </c>
      <c r="AO395" s="316" t="s">
        <v>147</v>
      </c>
      <c r="AP395" s="316"/>
      <c r="AQ395" s="278"/>
    </row>
    <row r="396" spans="1:43" s="311" customFormat="1" ht="195" customHeight="1">
      <c r="A396" s="273">
        <v>341</v>
      </c>
      <c r="B396" s="312" t="s">
        <v>776</v>
      </c>
      <c r="C396" s="274" t="s">
        <v>1102</v>
      </c>
      <c r="D396" s="325" t="s">
        <v>1621</v>
      </c>
      <c r="E396" s="534">
        <v>6.7430000000000003</v>
      </c>
      <c r="F396" s="535">
        <v>6.7430000000000003</v>
      </c>
      <c r="G396" s="534">
        <v>6.2329999999999997</v>
      </c>
      <c r="H396" s="209" t="s">
        <v>2377</v>
      </c>
      <c r="I396" s="239" t="s">
        <v>1828</v>
      </c>
      <c r="J396" s="240" t="s">
        <v>2378</v>
      </c>
      <c r="K396" s="125">
        <v>5.07</v>
      </c>
      <c r="L396" s="39">
        <v>0</v>
      </c>
      <c r="M396" s="304">
        <f t="shared" si="21"/>
        <v>-5.07</v>
      </c>
      <c r="N396" s="39">
        <v>0</v>
      </c>
      <c r="O396" s="401" t="s">
        <v>2396</v>
      </c>
      <c r="P396" s="467" t="s">
        <v>3074</v>
      </c>
      <c r="Q396" s="305"/>
      <c r="R396" s="404" t="s">
        <v>994</v>
      </c>
      <c r="S396" s="404" t="s">
        <v>18</v>
      </c>
      <c r="T396" s="305" t="s">
        <v>1456</v>
      </c>
      <c r="U396" s="307" t="s">
        <v>1618</v>
      </c>
      <c r="V396" s="301"/>
      <c r="W396" s="293" t="s">
        <v>159</v>
      </c>
      <c r="X396" s="319">
        <v>314</v>
      </c>
      <c r="Y396" s="293" t="s">
        <v>159</v>
      </c>
      <c r="Z396" s="320"/>
      <c r="AA396" s="307"/>
      <c r="AB396" s="301"/>
      <c r="AC396" s="293" t="s">
        <v>159</v>
      </c>
      <c r="AD396" s="319"/>
      <c r="AE396" s="293" t="s">
        <v>159</v>
      </c>
      <c r="AF396" s="320"/>
      <c r="AG396" s="307"/>
      <c r="AH396" s="301"/>
      <c r="AI396" s="293" t="s">
        <v>159</v>
      </c>
      <c r="AJ396" s="319"/>
      <c r="AK396" s="293" t="s">
        <v>159</v>
      </c>
      <c r="AL396" s="320"/>
      <c r="AM396" s="277"/>
      <c r="AN396" s="227" t="s">
        <v>1623</v>
      </c>
      <c r="AO396" s="316" t="s">
        <v>147</v>
      </c>
      <c r="AP396" s="316"/>
      <c r="AQ396" s="278"/>
    </row>
    <row r="397" spans="1:43" ht="142.5" customHeight="1">
      <c r="A397" s="615">
        <v>342</v>
      </c>
      <c r="B397" s="616" t="s">
        <v>1458</v>
      </c>
      <c r="C397" s="635" t="s">
        <v>277</v>
      </c>
      <c r="D397" s="617" t="s">
        <v>1399</v>
      </c>
      <c r="E397" s="618">
        <v>64.468000000000004</v>
      </c>
      <c r="F397" s="664">
        <v>64.468000000000004</v>
      </c>
      <c r="G397" s="618">
        <v>63.822000000000003</v>
      </c>
      <c r="H397" s="222" t="s">
        <v>2523</v>
      </c>
      <c r="I397" s="619" t="s">
        <v>1818</v>
      </c>
      <c r="J397" s="620" t="s">
        <v>2392</v>
      </c>
      <c r="K397" s="572">
        <v>61.1</v>
      </c>
      <c r="L397" s="572">
        <v>70</v>
      </c>
      <c r="M397" s="304">
        <f t="shared" si="21"/>
        <v>8.8999999999999986</v>
      </c>
      <c r="N397" s="304">
        <v>0</v>
      </c>
      <c r="O397" s="675" t="s">
        <v>2399</v>
      </c>
      <c r="P397" s="467" t="s">
        <v>3075</v>
      </c>
      <c r="Q397" s="624"/>
      <c r="R397" s="619" t="s">
        <v>994</v>
      </c>
      <c r="S397" s="619" t="s">
        <v>18</v>
      </c>
      <c r="T397" s="305" t="s">
        <v>1456</v>
      </c>
      <c r="U397" s="625" t="s">
        <v>1618</v>
      </c>
      <c r="V397" s="626"/>
      <c r="W397" s="627" t="s">
        <v>159</v>
      </c>
      <c r="X397" s="628">
        <v>315</v>
      </c>
      <c r="Y397" s="627" t="s">
        <v>159</v>
      </c>
      <c r="Z397" s="629"/>
      <c r="AA397" s="625"/>
      <c r="AB397" s="626"/>
      <c r="AC397" s="627" t="s">
        <v>159</v>
      </c>
      <c r="AD397" s="628"/>
      <c r="AE397" s="627" t="s">
        <v>159</v>
      </c>
      <c r="AF397" s="629"/>
      <c r="AG397" s="625"/>
      <c r="AH397" s="626"/>
      <c r="AI397" s="627" t="s">
        <v>159</v>
      </c>
      <c r="AJ397" s="628"/>
      <c r="AK397" s="627" t="s">
        <v>159</v>
      </c>
      <c r="AL397" s="629"/>
      <c r="AM397" s="630"/>
      <c r="AN397" s="631" t="s">
        <v>1435</v>
      </c>
      <c r="AO397" s="632" t="s">
        <v>147</v>
      </c>
      <c r="AP397" s="632"/>
      <c r="AQ397" s="634"/>
    </row>
    <row r="398" spans="1:43" s="311" customFormat="1" ht="237.75" customHeight="1">
      <c r="A398" s="273">
        <v>343</v>
      </c>
      <c r="B398" s="312" t="s">
        <v>1466</v>
      </c>
      <c r="C398" s="325" t="s">
        <v>1493</v>
      </c>
      <c r="D398" s="325" t="s">
        <v>1621</v>
      </c>
      <c r="E398" s="534">
        <v>13.173</v>
      </c>
      <c r="F398" s="535">
        <v>13.173</v>
      </c>
      <c r="G398" s="534">
        <v>13.057</v>
      </c>
      <c r="H398" s="222" t="s">
        <v>2379</v>
      </c>
      <c r="I398" s="239" t="s">
        <v>1828</v>
      </c>
      <c r="J398" s="240" t="s">
        <v>2380</v>
      </c>
      <c r="K398" s="125">
        <v>10.17</v>
      </c>
      <c r="L398" s="39">
        <v>0</v>
      </c>
      <c r="M398" s="235">
        <f t="shared" si="21"/>
        <v>-10.17</v>
      </c>
      <c r="N398" s="39">
        <v>0</v>
      </c>
      <c r="O398" s="165" t="s">
        <v>2396</v>
      </c>
      <c r="P398" s="139" t="s">
        <v>3076</v>
      </c>
      <c r="Q398" s="305"/>
      <c r="R398" s="406" t="s">
        <v>763</v>
      </c>
      <c r="S398" s="406" t="s">
        <v>18</v>
      </c>
      <c r="T398" s="305" t="s">
        <v>1456</v>
      </c>
      <c r="U398" s="307" t="s">
        <v>1618</v>
      </c>
      <c r="V398" s="301" t="s">
        <v>463</v>
      </c>
      <c r="W398" s="293" t="s">
        <v>159</v>
      </c>
      <c r="X398" s="319">
        <v>49</v>
      </c>
      <c r="Y398" s="293" t="s">
        <v>159</v>
      </c>
      <c r="Z398" s="320"/>
      <c r="AA398" s="307"/>
      <c r="AB398" s="301"/>
      <c r="AC398" s="293" t="s">
        <v>159</v>
      </c>
      <c r="AD398" s="319"/>
      <c r="AE398" s="293" t="s">
        <v>159</v>
      </c>
      <c r="AF398" s="320"/>
      <c r="AG398" s="307"/>
      <c r="AH398" s="301"/>
      <c r="AI398" s="293" t="s">
        <v>159</v>
      </c>
      <c r="AJ398" s="319"/>
      <c r="AK398" s="293" t="s">
        <v>159</v>
      </c>
      <c r="AL398" s="320"/>
      <c r="AM398" s="277"/>
      <c r="AN398" s="227" t="s">
        <v>1372</v>
      </c>
      <c r="AO398" s="316" t="s">
        <v>147</v>
      </c>
      <c r="AP398" s="316"/>
      <c r="AQ398" s="278"/>
    </row>
    <row r="399" spans="1:43" ht="114.75" customHeight="1">
      <c r="A399" s="615">
        <v>344</v>
      </c>
      <c r="B399" s="616" t="s">
        <v>749</v>
      </c>
      <c r="C399" s="617" t="s">
        <v>1493</v>
      </c>
      <c r="D399" s="617" t="s">
        <v>1399</v>
      </c>
      <c r="E399" s="618">
        <v>5.5430000000000001</v>
      </c>
      <c r="F399" s="664">
        <v>5.5430000000000001</v>
      </c>
      <c r="G399" s="618">
        <v>5.31</v>
      </c>
      <c r="H399" s="222" t="s">
        <v>2381</v>
      </c>
      <c r="I399" s="619" t="s">
        <v>1818</v>
      </c>
      <c r="J399" s="620" t="s">
        <v>2382</v>
      </c>
      <c r="K399" s="572">
        <v>5.1710000000000003</v>
      </c>
      <c r="L399" s="618">
        <v>5.1710000000000003</v>
      </c>
      <c r="M399" s="235">
        <f t="shared" si="21"/>
        <v>0</v>
      </c>
      <c r="N399" s="304">
        <v>0</v>
      </c>
      <c r="O399" s="675" t="s">
        <v>2399</v>
      </c>
      <c r="P399" s="467" t="s">
        <v>3077</v>
      </c>
      <c r="Q399" s="624"/>
      <c r="R399" s="659" t="s">
        <v>763</v>
      </c>
      <c r="S399" s="659" t="s">
        <v>18</v>
      </c>
      <c r="T399" s="305" t="s">
        <v>1456</v>
      </c>
      <c r="U399" s="625" t="s">
        <v>1618</v>
      </c>
      <c r="V399" s="636" t="s">
        <v>463</v>
      </c>
      <c r="W399" s="743" t="s">
        <v>159</v>
      </c>
      <c r="X399" s="628">
        <v>50</v>
      </c>
      <c r="Y399" s="743" t="s">
        <v>159</v>
      </c>
      <c r="Z399" s="629"/>
      <c r="AA399" s="625"/>
      <c r="AB399" s="636"/>
      <c r="AC399" s="743" t="s">
        <v>159</v>
      </c>
      <c r="AD399" s="628"/>
      <c r="AE399" s="743" t="s">
        <v>159</v>
      </c>
      <c r="AF399" s="629"/>
      <c r="AG399" s="625"/>
      <c r="AH399" s="636"/>
      <c r="AI399" s="743" t="s">
        <v>159</v>
      </c>
      <c r="AJ399" s="628"/>
      <c r="AK399" s="743" t="s">
        <v>159</v>
      </c>
      <c r="AL399" s="629"/>
      <c r="AM399" s="744"/>
      <c r="AN399" s="631" t="s">
        <v>1372</v>
      </c>
      <c r="AO399" s="632" t="s">
        <v>147</v>
      </c>
      <c r="AP399" s="632"/>
      <c r="AQ399" s="634"/>
    </row>
    <row r="400" spans="1:43" ht="138" customHeight="1">
      <c r="A400" s="615">
        <v>345</v>
      </c>
      <c r="B400" s="692" t="s">
        <v>1327</v>
      </c>
      <c r="C400" s="694" t="s">
        <v>1631</v>
      </c>
      <c r="D400" s="694" t="s">
        <v>1399</v>
      </c>
      <c r="E400" s="695">
        <v>8.0960000000000001</v>
      </c>
      <c r="F400" s="696">
        <v>8.0960000000000001</v>
      </c>
      <c r="G400" s="695">
        <v>7.7439999999999998</v>
      </c>
      <c r="H400" s="528" t="s">
        <v>2383</v>
      </c>
      <c r="I400" s="697" t="s">
        <v>1818</v>
      </c>
      <c r="J400" s="698" t="s">
        <v>2384</v>
      </c>
      <c r="K400" s="699">
        <v>6.8719999999999999</v>
      </c>
      <c r="L400" s="695">
        <v>6.8719999999999999</v>
      </c>
      <c r="M400" s="472">
        <f t="shared" si="21"/>
        <v>0</v>
      </c>
      <c r="N400" s="440">
        <v>0</v>
      </c>
      <c r="O400" s="745" t="s">
        <v>2440</v>
      </c>
      <c r="P400" s="864" t="s">
        <v>3078</v>
      </c>
      <c r="Q400" s="746"/>
      <c r="R400" s="747" t="s">
        <v>763</v>
      </c>
      <c r="S400" s="747" t="s">
        <v>18</v>
      </c>
      <c r="T400" s="877" t="s">
        <v>1456</v>
      </c>
      <c r="U400" s="748" t="s">
        <v>1618</v>
      </c>
      <c r="V400" s="749" t="s">
        <v>463</v>
      </c>
      <c r="W400" s="750" t="s">
        <v>159</v>
      </c>
      <c r="X400" s="751">
        <v>51</v>
      </c>
      <c r="Y400" s="750" t="s">
        <v>159</v>
      </c>
      <c r="Z400" s="752"/>
      <c r="AA400" s="748"/>
      <c r="AB400" s="749"/>
      <c r="AC400" s="750" t="s">
        <v>159</v>
      </c>
      <c r="AD400" s="751"/>
      <c r="AE400" s="750" t="s">
        <v>159</v>
      </c>
      <c r="AF400" s="752"/>
      <c r="AG400" s="748"/>
      <c r="AH400" s="749"/>
      <c r="AI400" s="750" t="s">
        <v>159</v>
      </c>
      <c r="AJ400" s="751"/>
      <c r="AK400" s="750" t="s">
        <v>159</v>
      </c>
      <c r="AL400" s="752"/>
      <c r="AM400" s="753"/>
      <c r="AN400" s="633" t="s">
        <v>1372</v>
      </c>
      <c r="AO400" s="754" t="s">
        <v>147</v>
      </c>
      <c r="AP400" s="754"/>
      <c r="AQ400" s="755"/>
    </row>
    <row r="401" spans="1:43" ht="336" customHeight="1">
      <c r="A401" s="615">
        <v>346</v>
      </c>
      <c r="B401" s="616" t="s">
        <v>1350</v>
      </c>
      <c r="C401" s="635" t="s">
        <v>961</v>
      </c>
      <c r="D401" s="617" t="s">
        <v>100</v>
      </c>
      <c r="E401" s="618">
        <v>8.7899999999999991</v>
      </c>
      <c r="F401" s="664">
        <v>8.7899999999999991</v>
      </c>
      <c r="G401" s="618">
        <v>8.2070000000000007</v>
      </c>
      <c r="H401" s="222" t="s">
        <v>2956</v>
      </c>
      <c r="I401" s="619" t="s">
        <v>1834</v>
      </c>
      <c r="J401" s="620" t="s">
        <v>2957</v>
      </c>
      <c r="K401" s="572">
        <v>9.33</v>
      </c>
      <c r="L401" s="572">
        <v>31.567</v>
      </c>
      <c r="M401" s="304">
        <v>22.237000000000002</v>
      </c>
      <c r="N401" s="235">
        <v>0</v>
      </c>
      <c r="O401" s="619" t="s">
        <v>1816</v>
      </c>
      <c r="P401" s="312" t="s">
        <v>2958</v>
      </c>
      <c r="Q401" s="624" t="s">
        <v>2959</v>
      </c>
      <c r="R401" s="619" t="s">
        <v>1801</v>
      </c>
      <c r="S401" s="619" t="s">
        <v>18</v>
      </c>
      <c r="T401" s="305" t="s">
        <v>1459</v>
      </c>
      <c r="U401" s="625" t="s">
        <v>1618</v>
      </c>
      <c r="V401" s="626"/>
      <c r="W401" s="627" t="s">
        <v>159</v>
      </c>
      <c r="X401" s="628">
        <v>316</v>
      </c>
      <c r="Y401" s="627" t="s">
        <v>159</v>
      </c>
      <c r="Z401" s="629"/>
      <c r="AA401" s="625"/>
      <c r="AB401" s="626"/>
      <c r="AC401" s="627" t="s">
        <v>159</v>
      </c>
      <c r="AD401" s="628"/>
      <c r="AE401" s="627" t="s">
        <v>159</v>
      </c>
      <c r="AF401" s="629"/>
      <c r="AG401" s="625"/>
      <c r="AH401" s="626"/>
      <c r="AI401" s="627" t="s">
        <v>159</v>
      </c>
      <c r="AJ401" s="628"/>
      <c r="AK401" s="627" t="s">
        <v>159</v>
      </c>
      <c r="AL401" s="629"/>
      <c r="AM401" s="630"/>
      <c r="AN401" s="631" t="s">
        <v>1632</v>
      </c>
      <c r="AO401" s="632" t="s">
        <v>147</v>
      </c>
      <c r="AP401" s="632"/>
      <c r="AQ401" s="634"/>
    </row>
    <row r="402" spans="1:43" s="311" customFormat="1" ht="88.5" customHeight="1">
      <c r="A402" s="273">
        <v>347</v>
      </c>
      <c r="B402" s="312" t="s">
        <v>597</v>
      </c>
      <c r="C402" s="274" t="s">
        <v>277</v>
      </c>
      <c r="D402" s="274" t="s">
        <v>1631</v>
      </c>
      <c r="E402" s="328">
        <v>16</v>
      </c>
      <c r="F402" s="327">
        <v>16</v>
      </c>
      <c r="G402" s="328">
        <v>16</v>
      </c>
      <c r="H402" s="221" t="s">
        <v>2550</v>
      </c>
      <c r="I402" s="239" t="s">
        <v>1828</v>
      </c>
      <c r="J402" s="240" t="s">
        <v>2551</v>
      </c>
      <c r="K402" s="39">
        <v>0</v>
      </c>
      <c r="L402" s="39">
        <v>0</v>
      </c>
      <c r="M402" s="166">
        <f t="shared" si="21"/>
        <v>0</v>
      </c>
      <c r="N402" s="39">
        <v>0</v>
      </c>
      <c r="O402" s="404" t="s">
        <v>2396</v>
      </c>
      <c r="P402" s="312" t="s">
        <v>2552</v>
      </c>
      <c r="Q402" s="305"/>
      <c r="R402" s="406" t="s">
        <v>1460</v>
      </c>
      <c r="S402" s="404" t="s">
        <v>18</v>
      </c>
      <c r="T402" s="305" t="s">
        <v>1461</v>
      </c>
      <c r="U402" s="307" t="s">
        <v>122</v>
      </c>
      <c r="V402" s="301"/>
      <c r="W402" s="293" t="s">
        <v>159</v>
      </c>
      <c r="X402" s="54">
        <v>30</v>
      </c>
      <c r="Y402" s="293" t="s">
        <v>159</v>
      </c>
      <c r="Z402" s="320"/>
      <c r="AA402" s="307"/>
      <c r="AB402" s="301"/>
      <c r="AC402" s="293" t="s">
        <v>159</v>
      </c>
      <c r="AD402" s="319"/>
      <c r="AE402" s="293" t="s">
        <v>159</v>
      </c>
      <c r="AF402" s="320"/>
      <c r="AG402" s="307"/>
      <c r="AH402" s="301"/>
      <c r="AI402" s="293" t="s">
        <v>159</v>
      </c>
      <c r="AJ402" s="319"/>
      <c r="AK402" s="293" t="s">
        <v>159</v>
      </c>
      <c r="AL402" s="320"/>
      <c r="AM402" s="277"/>
      <c r="AN402" s="227" t="s">
        <v>1623</v>
      </c>
      <c r="AO402" s="316" t="s">
        <v>147</v>
      </c>
      <c r="AP402" s="316"/>
      <c r="AQ402" s="278"/>
    </row>
    <row r="403" spans="1:43" s="311" customFormat="1" ht="77.25" customHeight="1">
      <c r="A403" s="273">
        <v>348</v>
      </c>
      <c r="B403" s="312" t="s">
        <v>1462</v>
      </c>
      <c r="C403" s="274" t="s">
        <v>277</v>
      </c>
      <c r="D403" s="274" t="s">
        <v>1631</v>
      </c>
      <c r="E403" s="328">
        <v>5</v>
      </c>
      <c r="F403" s="327">
        <v>5</v>
      </c>
      <c r="G403" s="328">
        <v>5</v>
      </c>
      <c r="H403" s="238" t="s">
        <v>2553</v>
      </c>
      <c r="I403" s="239" t="s">
        <v>1828</v>
      </c>
      <c r="J403" s="240" t="s">
        <v>2554</v>
      </c>
      <c r="K403" s="39">
        <v>0</v>
      </c>
      <c r="L403" s="39">
        <v>0</v>
      </c>
      <c r="M403" s="166">
        <f t="shared" si="21"/>
        <v>0</v>
      </c>
      <c r="N403" s="39">
        <v>0</v>
      </c>
      <c r="O403" s="404" t="s">
        <v>2396</v>
      </c>
      <c r="P403" s="312" t="s">
        <v>2555</v>
      </c>
      <c r="Q403" s="305"/>
      <c r="R403" s="406" t="s">
        <v>1460</v>
      </c>
      <c r="S403" s="404" t="s">
        <v>18</v>
      </c>
      <c r="T403" s="305" t="s">
        <v>1461</v>
      </c>
      <c r="U403" s="307" t="s">
        <v>122</v>
      </c>
      <c r="V403" s="301"/>
      <c r="W403" s="293" t="s">
        <v>159</v>
      </c>
      <c r="X403" s="54">
        <v>31</v>
      </c>
      <c r="Y403" s="293" t="s">
        <v>159</v>
      </c>
      <c r="Z403" s="320"/>
      <c r="AA403" s="307"/>
      <c r="AB403" s="301"/>
      <c r="AC403" s="293" t="s">
        <v>159</v>
      </c>
      <c r="AD403" s="319"/>
      <c r="AE403" s="293" t="s">
        <v>159</v>
      </c>
      <c r="AF403" s="320"/>
      <c r="AG403" s="307"/>
      <c r="AH403" s="301"/>
      <c r="AI403" s="293" t="s">
        <v>159</v>
      </c>
      <c r="AJ403" s="319"/>
      <c r="AK403" s="293" t="s">
        <v>159</v>
      </c>
      <c r="AL403" s="320"/>
      <c r="AM403" s="277"/>
      <c r="AN403" s="227" t="s">
        <v>1623</v>
      </c>
      <c r="AO403" s="316" t="s">
        <v>147</v>
      </c>
      <c r="AP403" s="316"/>
      <c r="AQ403" s="278"/>
    </row>
    <row r="404" spans="1:43" s="311" customFormat="1" ht="77.25" customHeight="1">
      <c r="A404" s="273">
        <v>349</v>
      </c>
      <c r="B404" s="312" t="s">
        <v>1463</v>
      </c>
      <c r="C404" s="274" t="s">
        <v>277</v>
      </c>
      <c r="D404" s="274" t="s">
        <v>1631</v>
      </c>
      <c r="E404" s="328">
        <v>5</v>
      </c>
      <c r="F404" s="327">
        <v>5</v>
      </c>
      <c r="G404" s="328">
        <v>5</v>
      </c>
      <c r="H404" s="238" t="s">
        <v>2556</v>
      </c>
      <c r="I404" s="239" t="s">
        <v>1828</v>
      </c>
      <c r="J404" s="240" t="s">
        <v>2554</v>
      </c>
      <c r="K404" s="39">
        <v>0</v>
      </c>
      <c r="L404" s="39">
        <v>0</v>
      </c>
      <c r="M404" s="166">
        <f t="shared" si="21"/>
        <v>0</v>
      </c>
      <c r="N404" s="39">
        <v>0</v>
      </c>
      <c r="O404" s="404" t="s">
        <v>2396</v>
      </c>
      <c r="P404" s="312" t="s">
        <v>2555</v>
      </c>
      <c r="Q404" s="305"/>
      <c r="R404" s="406" t="s">
        <v>1460</v>
      </c>
      <c r="S404" s="404" t="s">
        <v>18</v>
      </c>
      <c r="T404" s="305" t="s">
        <v>1461</v>
      </c>
      <c r="U404" s="307" t="s">
        <v>122</v>
      </c>
      <c r="V404" s="301"/>
      <c r="W404" s="293" t="s">
        <v>159</v>
      </c>
      <c r="X404" s="54">
        <v>32</v>
      </c>
      <c r="Y404" s="293" t="s">
        <v>159</v>
      </c>
      <c r="Z404" s="320"/>
      <c r="AA404" s="307"/>
      <c r="AB404" s="301"/>
      <c r="AC404" s="293" t="s">
        <v>159</v>
      </c>
      <c r="AD404" s="319"/>
      <c r="AE404" s="293" t="s">
        <v>159</v>
      </c>
      <c r="AF404" s="320"/>
      <c r="AG404" s="307"/>
      <c r="AH404" s="301"/>
      <c r="AI404" s="293" t="s">
        <v>159</v>
      </c>
      <c r="AJ404" s="319"/>
      <c r="AK404" s="293" t="s">
        <v>159</v>
      </c>
      <c r="AL404" s="320"/>
      <c r="AM404" s="277"/>
      <c r="AN404" s="227" t="s">
        <v>1623</v>
      </c>
      <c r="AO404" s="316" t="s">
        <v>147</v>
      </c>
      <c r="AP404" s="316"/>
      <c r="AQ404" s="278"/>
    </row>
    <row r="405" spans="1:43" s="311" customFormat="1" ht="77.25" customHeight="1">
      <c r="A405" s="273">
        <v>350</v>
      </c>
      <c r="B405" s="312" t="s">
        <v>140</v>
      </c>
      <c r="C405" s="274" t="s">
        <v>277</v>
      </c>
      <c r="D405" s="274" t="s">
        <v>1631</v>
      </c>
      <c r="E405" s="328">
        <v>12</v>
      </c>
      <c r="F405" s="327">
        <v>12</v>
      </c>
      <c r="G405" s="328">
        <v>12</v>
      </c>
      <c r="H405" s="222" t="s">
        <v>2556</v>
      </c>
      <c r="I405" s="239" t="s">
        <v>1828</v>
      </c>
      <c r="J405" s="240" t="s">
        <v>2554</v>
      </c>
      <c r="K405" s="39">
        <v>0</v>
      </c>
      <c r="L405" s="39">
        <v>0</v>
      </c>
      <c r="M405" s="166">
        <f t="shared" si="21"/>
        <v>0</v>
      </c>
      <c r="N405" s="39">
        <v>0</v>
      </c>
      <c r="O405" s="404" t="s">
        <v>2396</v>
      </c>
      <c r="P405" s="312" t="s">
        <v>2555</v>
      </c>
      <c r="Q405" s="305"/>
      <c r="R405" s="406" t="s">
        <v>1460</v>
      </c>
      <c r="S405" s="404" t="s">
        <v>18</v>
      </c>
      <c r="T405" s="305" t="s">
        <v>1461</v>
      </c>
      <c r="U405" s="307" t="s">
        <v>176</v>
      </c>
      <c r="V405" s="301"/>
      <c r="W405" s="293" t="s">
        <v>159</v>
      </c>
      <c r="X405" s="54">
        <v>33</v>
      </c>
      <c r="Y405" s="293" t="s">
        <v>159</v>
      </c>
      <c r="Z405" s="320"/>
      <c r="AA405" s="307"/>
      <c r="AB405" s="301"/>
      <c r="AC405" s="293" t="s">
        <v>159</v>
      </c>
      <c r="AD405" s="319"/>
      <c r="AE405" s="293" t="s">
        <v>159</v>
      </c>
      <c r="AF405" s="320"/>
      <c r="AG405" s="307"/>
      <c r="AH405" s="301"/>
      <c r="AI405" s="293" t="s">
        <v>159</v>
      </c>
      <c r="AJ405" s="319"/>
      <c r="AK405" s="293" t="s">
        <v>159</v>
      </c>
      <c r="AL405" s="320"/>
      <c r="AM405" s="277"/>
      <c r="AN405" s="227" t="s">
        <v>1623</v>
      </c>
      <c r="AO405" s="316" t="s">
        <v>147</v>
      </c>
      <c r="AP405" s="316"/>
      <c r="AQ405" s="278"/>
    </row>
    <row r="406" spans="1:43" s="311" customFormat="1" ht="77.25" customHeight="1">
      <c r="A406" s="273">
        <v>351</v>
      </c>
      <c r="B406" s="312" t="s">
        <v>332</v>
      </c>
      <c r="C406" s="274" t="s">
        <v>1631</v>
      </c>
      <c r="D406" s="274" t="s">
        <v>605</v>
      </c>
      <c r="E406" s="328">
        <v>5.101</v>
      </c>
      <c r="F406" s="327">
        <v>5</v>
      </c>
      <c r="G406" s="328">
        <v>5</v>
      </c>
      <c r="H406" s="222" t="s">
        <v>2557</v>
      </c>
      <c r="I406" s="239" t="s">
        <v>1828</v>
      </c>
      <c r="J406" s="240" t="s">
        <v>2558</v>
      </c>
      <c r="K406" s="292">
        <v>4.8769999999999998</v>
      </c>
      <c r="L406" s="39">
        <v>0</v>
      </c>
      <c r="M406" s="235">
        <f t="shared" si="21"/>
        <v>-4.8769999999999998</v>
      </c>
      <c r="N406" s="39">
        <v>0</v>
      </c>
      <c r="O406" s="404" t="s">
        <v>2396</v>
      </c>
      <c r="P406" s="312" t="s">
        <v>2559</v>
      </c>
      <c r="Q406" s="305"/>
      <c r="R406" s="406" t="s">
        <v>512</v>
      </c>
      <c r="S406" s="406" t="s">
        <v>18</v>
      </c>
      <c r="T406" s="305" t="s">
        <v>1461</v>
      </c>
      <c r="U406" s="307" t="s">
        <v>176</v>
      </c>
      <c r="V406" s="301" t="s">
        <v>463</v>
      </c>
      <c r="W406" s="293" t="s">
        <v>159</v>
      </c>
      <c r="X406" s="54">
        <v>41</v>
      </c>
      <c r="Y406" s="293" t="s">
        <v>159</v>
      </c>
      <c r="Z406" s="320"/>
      <c r="AA406" s="307"/>
      <c r="AB406" s="301"/>
      <c r="AC406" s="293" t="s">
        <v>159</v>
      </c>
      <c r="AD406" s="319"/>
      <c r="AE406" s="293" t="s">
        <v>159</v>
      </c>
      <c r="AF406" s="320"/>
      <c r="AG406" s="307"/>
      <c r="AH406" s="301"/>
      <c r="AI406" s="293" t="s">
        <v>159</v>
      </c>
      <c r="AJ406" s="319"/>
      <c r="AK406" s="293" t="s">
        <v>159</v>
      </c>
      <c r="AL406" s="320"/>
      <c r="AM406" s="277"/>
      <c r="AN406" s="227" t="s">
        <v>1372</v>
      </c>
      <c r="AO406" s="316" t="s">
        <v>147</v>
      </c>
      <c r="AP406" s="316"/>
      <c r="AQ406" s="278"/>
    </row>
    <row r="407" spans="1:43" s="311" customFormat="1" ht="77.25" customHeight="1">
      <c r="A407" s="273">
        <v>352</v>
      </c>
      <c r="B407" s="312" t="s">
        <v>1467</v>
      </c>
      <c r="C407" s="274" t="s">
        <v>1631</v>
      </c>
      <c r="D407" s="274" t="s">
        <v>605</v>
      </c>
      <c r="E407" s="328">
        <v>10.957000000000001</v>
      </c>
      <c r="F407" s="327">
        <v>11</v>
      </c>
      <c r="G407" s="328">
        <v>11</v>
      </c>
      <c r="H407" s="222" t="s">
        <v>2560</v>
      </c>
      <c r="I407" s="239" t="s">
        <v>1828</v>
      </c>
      <c r="J407" s="240" t="s">
        <v>2561</v>
      </c>
      <c r="K407" s="292">
        <v>10.48</v>
      </c>
      <c r="L407" s="39">
        <v>0</v>
      </c>
      <c r="M407" s="235">
        <f t="shared" si="21"/>
        <v>-10.48</v>
      </c>
      <c r="N407" s="39">
        <v>0</v>
      </c>
      <c r="O407" s="404" t="s">
        <v>2396</v>
      </c>
      <c r="P407" s="312" t="s">
        <v>2559</v>
      </c>
      <c r="Q407" s="305"/>
      <c r="R407" s="406" t="s">
        <v>512</v>
      </c>
      <c r="S407" s="406" t="s">
        <v>18</v>
      </c>
      <c r="T407" s="305" t="s">
        <v>1461</v>
      </c>
      <c r="U407" s="307" t="s">
        <v>176</v>
      </c>
      <c r="V407" s="301" t="s">
        <v>463</v>
      </c>
      <c r="W407" s="293" t="s">
        <v>159</v>
      </c>
      <c r="X407" s="54">
        <v>42</v>
      </c>
      <c r="Y407" s="293" t="s">
        <v>159</v>
      </c>
      <c r="Z407" s="320"/>
      <c r="AA407" s="307"/>
      <c r="AB407" s="301"/>
      <c r="AC407" s="293" t="s">
        <v>159</v>
      </c>
      <c r="AD407" s="319"/>
      <c r="AE407" s="293" t="s">
        <v>159</v>
      </c>
      <c r="AF407" s="320"/>
      <c r="AG407" s="307"/>
      <c r="AH407" s="301"/>
      <c r="AI407" s="293" t="s">
        <v>159</v>
      </c>
      <c r="AJ407" s="319"/>
      <c r="AK407" s="293" t="s">
        <v>159</v>
      </c>
      <c r="AL407" s="320"/>
      <c r="AM407" s="277"/>
      <c r="AN407" s="227" t="s">
        <v>1372</v>
      </c>
      <c r="AO407" s="316" t="s">
        <v>147</v>
      </c>
      <c r="AP407" s="316"/>
      <c r="AQ407" s="278"/>
    </row>
    <row r="408" spans="1:43" s="311" customFormat="1" ht="78.75" customHeight="1">
      <c r="A408" s="273">
        <v>353</v>
      </c>
      <c r="B408" s="312" t="s">
        <v>386</v>
      </c>
      <c r="C408" s="274" t="s">
        <v>1631</v>
      </c>
      <c r="D408" s="274" t="s">
        <v>605</v>
      </c>
      <c r="E408" s="328">
        <v>10.593999999999999</v>
      </c>
      <c r="F408" s="327">
        <v>11</v>
      </c>
      <c r="G408" s="328">
        <v>11</v>
      </c>
      <c r="H408" s="222" t="s">
        <v>2562</v>
      </c>
      <c r="I408" s="239" t="s">
        <v>1828</v>
      </c>
      <c r="J408" s="240" t="s">
        <v>2561</v>
      </c>
      <c r="K408" s="292">
        <v>10.135999999999999</v>
      </c>
      <c r="L408" s="39">
        <v>0</v>
      </c>
      <c r="M408" s="235">
        <f t="shared" si="21"/>
        <v>-10.135999999999999</v>
      </c>
      <c r="N408" s="39">
        <v>0</v>
      </c>
      <c r="O408" s="404" t="s">
        <v>2396</v>
      </c>
      <c r="P408" s="312" t="s">
        <v>2559</v>
      </c>
      <c r="Q408" s="305"/>
      <c r="R408" s="406" t="s">
        <v>512</v>
      </c>
      <c r="S408" s="406" t="s">
        <v>18</v>
      </c>
      <c r="T408" s="305" t="s">
        <v>1461</v>
      </c>
      <c r="U408" s="307" t="s">
        <v>176</v>
      </c>
      <c r="V408" s="301" t="s">
        <v>463</v>
      </c>
      <c r="W408" s="293" t="s">
        <v>159</v>
      </c>
      <c r="X408" s="54">
        <v>43</v>
      </c>
      <c r="Y408" s="293" t="s">
        <v>159</v>
      </c>
      <c r="Z408" s="320"/>
      <c r="AA408" s="307"/>
      <c r="AB408" s="301"/>
      <c r="AC408" s="293" t="s">
        <v>159</v>
      </c>
      <c r="AD408" s="319"/>
      <c r="AE408" s="293" t="s">
        <v>159</v>
      </c>
      <c r="AF408" s="320"/>
      <c r="AG408" s="307"/>
      <c r="AH408" s="301"/>
      <c r="AI408" s="293" t="s">
        <v>159</v>
      </c>
      <c r="AJ408" s="319"/>
      <c r="AK408" s="293" t="s">
        <v>159</v>
      </c>
      <c r="AL408" s="320"/>
      <c r="AM408" s="277"/>
      <c r="AN408" s="227" t="s">
        <v>1372</v>
      </c>
      <c r="AO408" s="316" t="s">
        <v>147</v>
      </c>
      <c r="AP408" s="316"/>
      <c r="AQ408" s="278"/>
    </row>
    <row r="409" spans="1:43" s="657" customFormat="1" ht="25.5" customHeight="1">
      <c r="A409" s="638"/>
      <c r="B409" s="640" t="s">
        <v>1468</v>
      </c>
      <c r="C409" s="668"/>
      <c r="D409" s="668"/>
      <c r="E409" s="643"/>
      <c r="F409" s="642"/>
      <c r="G409" s="643"/>
      <c r="H409" s="422"/>
      <c r="I409" s="644"/>
      <c r="J409" s="645"/>
      <c r="K409" s="643"/>
      <c r="L409" s="34"/>
      <c r="M409" s="41">
        <f t="shared" si="21"/>
        <v>0</v>
      </c>
      <c r="N409" s="646"/>
      <c r="O409" s="644"/>
      <c r="P409" s="44"/>
      <c r="Q409" s="647"/>
      <c r="R409" s="648"/>
      <c r="S409" s="644"/>
      <c r="T409" s="873"/>
      <c r="U409" s="649"/>
      <c r="V409" s="650"/>
      <c r="W409" s="651"/>
      <c r="X409" s="652"/>
      <c r="Y409" s="651"/>
      <c r="Z409" s="653"/>
      <c r="AA409" s="649"/>
      <c r="AB409" s="650"/>
      <c r="AC409" s="651"/>
      <c r="AD409" s="652"/>
      <c r="AE409" s="651"/>
      <c r="AF409" s="653"/>
      <c r="AG409" s="649"/>
      <c r="AH409" s="650"/>
      <c r="AI409" s="651"/>
      <c r="AJ409" s="652"/>
      <c r="AK409" s="651"/>
      <c r="AL409" s="653"/>
      <c r="AM409" s="654"/>
      <c r="AN409" s="648"/>
      <c r="AO409" s="655"/>
      <c r="AP409" s="655"/>
      <c r="AQ409" s="656"/>
    </row>
    <row r="410" spans="1:43" ht="100.5" customHeight="1">
      <c r="A410" s="615">
        <v>354</v>
      </c>
      <c r="B410" s="616" t="s">
        <v>1469</v>
      </c>
      <c r="C410" s="635" t="s">
        <v>1471</v>
      </c>
      <c r="D410" s="635" t="s">
        <v>1031</v>
      </c>
      <c r="E410" s="618">
        <v>14.254</v>
      </c>
      <c r="F410" s="664">
        <v>14</v>
      </c>
      <c r="G410" s="618">
        <v>14</v>
      </c>
      <c r="H410" s="222" t="s">
        <v>2523</v>
      </c>
      <c r="I410" s="619" t="s">
        <v>1818</v>
      </c>
      <c r="J410" s="620" t="s">
        <v>2170</v>
      </c>
      <c r="K410" s="572">
        <v>16.722000000000001</v>
      </c>
      <c r="L410" s="572">
        <v>16.722000000000001</v>
      </c>
      <c r="M410" s="235">
        <f t="shared" ref="M410:M473" si="23">L410-K410</f>
        <v>0</v>
      </c>
      <c r="N410" s="304">
        <v>0</v>
      </c>
      <c r="O410" s="619" t="s">
        <v>2399</v>
      </c>
      <c r="P410" s="312" t="s">
        <v>2442</v>
      </c>
      <c r="Q410" s="625"/>
      <c r="R410" s="619" t="s">
        <v>991</v>
      </c>
      <c r="S410" s="619" t="s">
        <v>322</v>
      </c>
      <c r="T410" s="305" t="s">
        <v>447</v>
      </c>
      <c r="U410" s="625" t="s">
        <v>1618</v>
      </c>
      <c r="V410" s="626"/>
      <c r="W410" s="627" t="s">
        <v>159</v>
      </c>
      <c r="X410" s="628">
        <v>324</v>
      </c>
      <c r="Y410" s="627" t="s">
        <v>159</v>
      </c>
      <c r="Z410" s="629"/>
      <c r="AA410" s="625"/>
      <c r="AB410" s="626"/>
      <c r="AC410" s="627" t="s">
        <v>159</v>
      </c>
      <c r="AD410" s="628"/>
      <c r="AE410" s="627" t="s">
        <v>159</v>
      </c>
      <c r="AF410" s="629"/>
      <c r="AG410" s="625"/>
      <c r="AH410" s="626"/>
      <c r="AI410" s="627" t="s">
        <v>159</v>
      </c>
      <c r="AJ410" s="628"/>
      <c r="AK410" s="627" t="s">
        <v>159</v>
      </c>
      <c r="AL410" s="629"/>
      <c r="AM410" s="630"/>
      <c r="AN410" s="631" t="s">
        <v>934</v>
      </c>
      <c r="AO410" s="632" t="s">
        <v>147</v>
      </c>
      <c r="AP410" s="632"/>
      <c r="AQ410" s="634"/>
    </row>
    <row r="411" spans="1:43" ht="117.75" customHeight="1">
      <c r="A411" s="615">
        <v>355</v>
      </c>
      <c r="B411" s="616" t="s">
        <v>1473</v>
      </c>
      <c r="C411" s="617" t="s">
        <v>482</v>
      </c>
      <c r="D411" s="617" t="s">
        <v>100</v>
      </c>
      <c r="E411" s="618">
        <v>41.805999999999997</v>
      </c>
      <c r="F411" s="664">
        <v>41.805999999999997</v>
      </c>
      <c r="G411" s="618">
        <v>40.258000000000003</v>
      </c>
      <c r="H411" s="222" t="s">
        <v>2290</v>
      </c>
      <c r="I411" s="619" t="s">
        <v>1818</v>
      </c>
      <c r="J411" s="620" t="s">
        <v>2291</v>
      </c>
      <c r="K411" s="572">
        <v>42.241999999999997</v>
      </c>
      <c r="L411" s="572">
        <v>87.471999999999994</v>
      </c>
      <c r="M411" s="304">
        <v>45.23</v>
      </c>
      <c r="N411" s="304">
        <v>0</v>
      </c>
      <c r="O411" s="619" t="s">
        <v>2440</v>
      </c>
      <c r="P411" s="312" t="s">
        <v>2960</v>
      </c>
      <c r="Q411" s="624" t="s">
        <v>2961</v>
      </c>
      <c r="R411" s="621" t="s">
        <v>1801</v>
      </c>
      <c r="S411" s="619" t="s">
        <v>18</v>
      </c>
      <c r="T411" s="305" t="s">
        <v>1474</v>
      </c>
      <c r="U411" s="625" t="s">
        <v>1618</v>
      </c>
      <c r="V411" s="626"/>
      <c r="W411" s="627" t="s">
        <v>159</v>
      </c>
      <c r="X411" s="628">
        <v>325</v>
      </c>
      <c r="Y411" s="627" t="s">
        <v>159</v>
      </c>
      <c r="Z411" s="629"/>
      <c r="AA411" s="625"/>
      <c r="AB411" s="626"/>
      <c r="AC411" s="627" t="s">
        <v>159</v>
      </c>
      <c r="AD411" s="628"/>
      <c r="AE411" s="627" t="s">
        <v>159</v>
      </c>
      <c r="AF411" s="629"/>
      <c r="AG411" s="625"/>
      <c r="AH411" s="626"/>
      <c r="AI411" s="627" t="s">
        <v>159</v>
      </c>
      <c r="AJ411" s="628"/>
      <c r="AK411" s="627" t="s">
        <v>159</v>
      </c>
      <c r="AL411" s="629"/>
      <c r="AM411" s="630"/>
      <c r="AN411" s="631" t="s">
        <v>1632</v>
      </c>
      <c r="AO411" s="632" t="s">
        <v>147</v>
      </c>
      <c r="AP411" s="632"/>
      <c r="AQ411" s="634"/>
    </row>
    <row r="412" spans="1:43" ht="111" customHeight="1">
      <c r="A412" s="615">
        <v>356</v>
      </c>
      <c r="B412" s="616" t="s">
        <v>1475</v>
      </c>
      <c r="C412" s="617" t="s">
        <v>136</v>
      </c>
      <c r="D412" s="617" t="s">
        <v>100</v>
      </c>
      <c r="E412" s="618">
        <v>24.486000000000001</v>
      </c>
      <c r="F412" s="664">
        <v>24.486000000000001</v>
      </c>
      <c r="G412" s="618">
        <v>24.056000000000001</v>
      </c>
      <c r="H412" s="222" t="s">
        <v>2523</v>
      </c>
      <c r="I412" s="619" t="s">
        <v>1818</v>
      </c>
      <c r="J412" s="620" t="s">
        <v>2962</v>
      </c>
      <c r="K412" s="572">
        <v>17.440000000000001</v>
      </c>
      <c r="L412" s="572">
        <v>17.440000000000001</v>
      </c>
      <c r="M412" s="304">
        <v>0</v>
      </c>
      <c r="N412" s="235">
        <v>0</v>
      </c>
      <c r="O412" s="619" t="s">
        <v>2399</v>
      </c>
      <c r="P412" s="312" t="s">
        <v>2963</v>
      </c>
      <c r="Q412" s="624"/>
      <c r="R412" s="621" t="s">
        <v>1801</v>
      </c>
      <c r="S412" s="619" t="s">
        <v>18</v>
      </c>
      <c r="T412" s="305" t="s">
        <v>1474</v>
      </c>
      <c r="U412" s="625" t="s">
        <v>1618</v>
      </c>
      <c r="V412" s="626"/>
      <c r="W412" s="627" t="s">
        <v>159</v>
      </c>
      <c r="X412" s="628">
        <v>326</v>
      </c>
      <c r="Y412" s="627" t="s">
        <v>159</v>
      </c>
      <c r="Z412" s="629"/>
      <c r="AA412" s="625"/>
      <c r="AB412" s="626"/>
      <c r="AC412" s="627" t="s">
        <v>159</v>
      </c>
      <c r="AD412" s="628"/>
      <c r="AE412" s="627" t="s">
        <v>159</v>
      </c>
      <c r="AF412" s="629"/>
      <c r="AG412" s="625"/>
      <c r="AH412" s="626"/>
      <c r="AI412" s="627" t="s">
        <v>159</v>
      </c>
      <c r="AJ412" s="628"/>
      <c r="AK412" s="627" t="s">
        <v>159</v>
      </c>
      <c r="AL412" s="629"/>
      <c r="AM412" s="630"/>
      <c r="AN412" s="631" t="s">
        <v>1622</v>
      </c>
      <c r="AO412" s="632" t="s">
        <v>147</v>
      </c>
      <c r="AP412" s="632"/>
      <c r="AQ412" s="634"/>
    </row>
    <row r="413" spans="1:43" ht="111" customHeight="1">
      <c r="A413" s="615">
        <v>357</v>
      </c>
      <c r="B413" s="616" t="s">
        <v>466</v>
      </c>
      <c r="C413" s="617" t="s">
        <v>587</v>
      </c>
      <c r="D413" s="617" t="s">
        <v>100</v>
      </c>
      <c r="E413" s="618">
        <v>5.76</v>
      </c>
      <c r="F413" s="664">
        <v>5.76</v>
      </c>
      <c r="G413" s="618">
        <v>5.7590000000000003</v>
      </c>
      <c r="H413" s="222" t="s">
        <v>2523</v>
      </c>
      <c r="I413" s="619" t="s">
        <v>1818</v>
      </c>
      <c r="J413" s="620" t="s">
        <v>2964</v>
      </c>
      <c r="K413" s="572">
        <v>5.76</v>
      </c>
      <c r="L413" s="572">
        <v>5.76</v>
      </c>
      <c r="M413" s="304">
        <v>0</v>
      </c>
      <c r="N413" s="304">
        <v>0</v>
      </c>
      <c r="O413" s="619" t="s">
        <v>2399</v>
      </c>
      <c r="P413" s="312" t="s">
        <v>2965</v>
      </c>
      <c r="Q413" s="624"/>
      <c r="R413" s="621" t="s">
        <v>1801</v>
      </c>
      <c r="S413" s="619" t="s">
        <v>18</v>
      </c>
      <c r="T413" s="305" t="s">
        <v>1474</v>
      </c>
      <c r="U413" s="625" t="s">
        <v>1618</v>
      </c>
      <c r="V413" s="626"/>
      <c r="W413" s="627" t="s">
        <v>159</v>
      </c>
      <c r="X413" s="628">
        <v>327</v>
      </c>
      <c r="Y413" s="627" t="s">
        <v>159</v>
      </c>
      <c r="Z413" s="629"/>
      <c r="AA413" s="625"/>
      <c r="AB413" s="626"/>
      <c r="AC413" s="627" t="s">
        <v>159</v>
      </c>
      <c r="AD413" s="628"/>
      <c r="AE413" s="627" t="s">
        <v>159</v>
      </c>
      <c r="AF413" s="629"/>
      <c r="AG413" s="625"/>
      <c r="AH413" s="626"/>
      <c r="AI413" s="627" t="s">
        <v>159</v>
      </c>
      <c r="AJ413" s="628"/>
      <c r="AK413" s="627" t="s">
        <v>159</v>
      </c>
      <c r="AL413" s="629"/>
      <c r="AM413" s="630"/>
      <c r="AN413" s="631" t="s">
        <v>1630</v>
      </c>
      <c r="AO413" s="632" t="s">
        <v>147</v>
      </c>
      <c r="AP413" s="632"/>
      <c r="AQ413" s="634"/>
    </row>
    <row r="414" spans="1:43" ht="70.5" customHeight="1">
      <c r="A414" s="615">
        <v>358</v>
      </c>
      <c r="B414" s="616" t="s">
        <v>1477</v>
      </c>
      <c r="C414" s="617" t="s">
        <v>553</v>
      </c>
      <c r="D414" s="617" t="s">
        <v>100</v>
      </c>
      <c r="E414" s="618">
        <v>538.71400000000006</v>
      </c>
      <c r="F414" s="664">
        <v>538.71400000000006</v>
      </c>
      <c r="G414" s="618">
        <v>531.49800000000005</v>
      </c>
      <c r="H414" s="222" t="s">
        <v>2523</v>
      </c>
      <c r="I414" s="619" t="s">
        <v>1818</v>
      </c>
      <c r="J414" s="620" t="s">
        <v>2966</v>
      </c>
      <c r="K414" s="572">
        <v>325.92399999999998</v>
      </c>
      <c r="L414" s="572">
        <v>74.757000000000005</v>
      </c>
      <c r="M414" s="304">
        <v>-251.16699999999997</v>
      </c>
      <c r="N414" s="304">
        <v>0</v>
      </c>
      <c r="O414" s="619" t="s">
        <v>2399</v>
      </c>
      <c r="P414" s="312" t="s">
        <v>2967</v>
      </c>
      <c r="Q414" s="624"/>
      <c r="R414" s="621" t="s">
        <v>1801</v>
      </c>
      <c r="S414" s="619" t="s">
        <v>18</v>
      </c>
      <c r="T414" s="305" t="s">
        <v>1474</v>
      </c>
      <c r="U414" s="625" t="s">
        <v>1618</v>
      </c>
      <c r="V414" s="626"/>
      <c r="W414" s="627" t="s">
        <v>159</v>
      </c>
      <c r="X414" s="628">
        <v>328</v>
      </c>
      <c r="Y414" s="627" t="s">
        <v>159</v>
      </c>
      <c r="Z414" s="629"/>
      <c r="AA414" s="625"/>
      <c r="AB414" s="626"/>
      <c r="AC414" s="627" t="s">
        <v>159</v>
      </c>
      <c r="AD414" s="628"/>
      <c r="AE414" s="627" t="s">
        <v>159</v>
      </c>
      <c r="AF414" s="629"/>
      <c r="AG414" s="625"/>
      <c r="AH414" s="626"/>
      <c r="AI414" s="627" t="s">
        <v>159</v>
      </c>
      <c r="AJ414" s="628"/>
      <c r="AK414" s="627" t="s">
        <v>159</v>
      </c>
      <c r="AL414" s="629"/>
      <c r="AM414" s="630"/>
      <c r="AN414" s="631" t="s">
        <v>1622</v>
      </c>
      <c r="AO414" s="632" t="s">
        <v>147</v>
      </c>
      <c r="AP414" s="632"/>
      <c r="AQ414" s="634"/>
    </row>
    <row r="415" spans="1:43" ht="70.5" customHeight="1">
      <c r="A415" s="615">
        <v>359</v>
      </c>
      <c r="B415" s="616" t="s">
        <v>1478</v>
      </c>
      <c r="C415" s="617" t="s">
        <v>947</v>
      </c>
      <c r="D415" s="617" t="s">
        <v>100</v>
      </c>
      <c r="E415" s="618">
        <v>31.065999999999999</v>
      </c>
      <c r="F415" s="664">
        <v>31.065999999999999</v>
      </c>
      <c r="G415" s="618">
        <v>30.815000000000001</v>
      </c>
      <c r="H415" s="222" t="s">
        <v>2523</v>
      </c>
      <c r="I415" s="619" t="s">
        <v>1818</v>
      </c>
      <c r="J415" s="620" t="s">
        <v>2968</v>
      </c>
      <c r="K415" s="572">
        <v>31.065999999999999</v>
      </c>
      <c r="L415" s="574">
        <v>31.757000000000001</v>
      </c>
      <c r="M415" s="304">
        <v>0.68100000000000094</v>
      </c>
      <c r="N415" s="235">
        <v>0</v>
      </c>
      <c r="O415" s="619" t="s">
        <v>2399</v>
      </c>
      <c r="P415" s="312" t="s">
        <v>2969</v>
      </c>
      <c r="Q415" s="624"/>
      <c r="R415" s="621" t="s">
        <v>1801</v>
      </c>
      <c r="S415" s="619" t="s">
        <v>18</v>
      </c>
      <c r="T415" s="305" t="s">
        <v>1474</v>
      </c>
      <c r="U415" s="625" t="s">
        <v>1618</v>
      </c>
      <c r="V415" s="626"/>
      <c r="W415" s="627" t="s">
        <v>159</v>
      </c>
      <c r="X415" s="628">
        <v>329</v>
      </c>
      <c r="Y415" s="627" t="s">
        <v>159</v>
      </c>
      <c r="Z415" s="629"/>
      <c r="AA415" s="625"/>
      <c r="AB415" s="626"/>
      <c r="AC415" s="627" t="s">
        <v>159</v>
      </c>
      <c r="AD415" s="628"/>
      <c r="AE415" s="627" t="s">
        <v>159</v>
      </c>
      <c r="AF415" s="629"/>
      <c r="AG415" s="625"/>
      <c r="AH415" s="626"/>
      <c r="AI415" s="627" t="s">
        <v>159</v>
      </c>
      <c r="AJ415" s="628"/>
      <c r="AK415" s="627" t="s">
        <v>159</v>
      </c>
      <c r="AL415" s="629"/>
      <c r="AM415" s="630"/>
      <c r="AN415" s="631" t="s">
        <v>1622</v>
      </c>
      <c r="AO415" s="632" t="s">
        <v>147</v>
      </c>
      <c r="AP415" s="632"/>
      <c r="AQ415" s="634"/>
    </row>
    <row r="416" spans="1:43" ht="123" customHeight="1">
      <c r="A416" s="615">
        <v>360</v>
      </c>
      <c r="B416" s="635" t="s">
        <v>254</v>
      </c>
      <c r="C416" s="617" t="s">
        <v>1416</v>
      </c>
      <c r="D416" s="617" t="s">
        <v>100</v>
      </c>
      <c r="E416" s="618">
        <v>229.089</v>
      </c>
      <c r="F416" s="664">
        <v>229.089</v>
      </c>
      <c r="G416" s="618">
        <v>229.089</v>
      </c>
      <c r="H416" s="222" t="s">
        <v>2523</v>
      </c>
      <c r="I416" s="619" t="s">
        <v>1834</v>
      </c>
      <c r="J416" s="620" t="s">
        <v>2970</v>
      </c>
      <c r="K416" s="572">
        <v>225.09399999999999</v>
      </c>
      <c r="L416" s="572">
        <v>245.09399999999999</v>
      </c>
      <c r="M416" s="304">
        <v>20</v>
      </c>
      <c r="N416" s="304">
        <v>0</v>
      </c>
      <c r="O416" s="619" t="s">
        <v>2440</v>
      </c>
      <c r="P416" s="312" t="s">
        <v>2971</v>
      </c>
      <c r="Q416" s="624"/>
      <c r="R416" s="621" t="s">
        <v>1801</v>
      </c>
      <c r="S416" s="619" t="s">
        <v>18</v>
      </c>
      <c r="T416" s="305" t="s">
        <v>1474</v>
      </c>
      <c r="U416" s="625" t="s">
        <v>1618</v>
      </c>
      <c r="V416" s="626"/>
      <c r="W416" s="627" t="s">
        <v>159</v>
      </c>
      <c r="X416" s="628">
        <v>330</v>
      </c>
      <c r="Y416" s="627" t="s">
        <v>159</v>
      </c>
      <c r="Z416" s="629"/>
      <c r="AA416" s="625"/>
      <c r="AB416" s="626"/>
      <c r="AC416" s="627" t="s">
        <v>159</v>
      </c>
      <c r="AD416" s="628"/>
      <c r="AE416" s="627" t="s">
        <v>159</v>
      </c>
      <c r="AF416" s="629"/>
      <c r="AG416" s="625"/>
      <c r="AH416" s="626"/>
      <c r="AI416" s="627" t="s">
        <v>159</v>
      </c>
      <c r="AJ416" s="628"/>
      <c r="AK416" s="627" t="s">
        <v>159</v>
      </c>
      <c r="AL416" s="629"/>
      <c r="AM416" s="630"/>
      <c r="AN416" s="631" t="s">
        <v>1630</v>
      </c>
      <c r="AO416" s="632" t="s">
        <v>147</v>
      </c>
      <c r="AP416" s="632"/>
      <c r="AQ416" s="634"/>
    </row>
    <row r="417" spans="1:43" ht="70.5" customHeight="1">
      <c r="A417" s="615">
        <v>361</v>
      </c>
      <c r="B417" s="616" t="s">
        <v>1479</v>
      </c>
      <c r="C417" s="617" t="s">
        <v>632</v>
      </c>
      <c r="D417" s="617" t="s">
        <v>100</v>
      </c>
      <c r="E417" s="618">
        <v>49.183</v>
      </c>
      <c r="F417" s="664">
        <v>49.183</v>
      </c>
      <c r="G417" s="618">
        <v>48.481000000000002</v>
      </c>
      <c r="H417" s="222" t="s">
        <v>2523</v>
      </c>
      <c r="I417" s="619" t="s">
        <v>1818</v>
      </c>
      <c r="J417" s="620" t="s">
        <v>2972</v>
      </c>
      <c r="K417" s="572">
        <v>44.494999999999997</v>
      </c>
      <c r="L417" s="572">
        <v>65</v>
      </c>
      <c r="M417" s="304">
        <v>20.505000000000003</v>
      </c>
      <c r="N417" s="304">
        <v>0</v>
      </c>
      <c r="O417" s="619" t="s">
        <v>1816</v>
      </c>
      <c r="P417" s="312" t="s">
        <v>2973</v>
      </c>
      <c r="Q417" s="624"/>
      <c r="R417" s="621" t="s">
        <v>1801</v>
      </c>
      <c r="S417" s="619" t="s">
        <v>18</v>
      </c>
      <c r="T417" s="305" t="s">
        <v>1474</v>
      </c>
      <c r="U417" s="625" t="s">
        <v>1618</v>
      </c>
      <c r="V417" s="626"/>
      <c r="W417" s="627" t="s">
        <v>159</v>
      </c>
      <c r="X417" s="628">
        <v>331</v>
      </c>
      <c r="Y417" s="627" t="s">
        <v>159</v>
      </c>
      <c r="Z417" s="629"/>
      <c r="AA417" s="625"/>
      <c r="AB417" s="626"/>
      <c r="AC417" s="627" t="s">
        <v>159</v>
      </c>
      <c r="AD417" s="628"/>
      <c r="AE417" s="627" t="s">
        <v>159</v>
      </c>
      <c r="AF417" s="629"/>
      <c r="AG417" s="625"/>
      <c r="AH417" s="626"/>
      <c r="AI417" s="627" t="s">
        <v>159</v>
      </c>
      <c r="AJ417" s="628"/>
      <c r="AK417" s="627" t="s">
        <v>159</v>
      </c>
      <c r="AL417" s="629"/>
      <c r="AM417" s="630"/>
      <c r="AN417" s="631" t="s">
        <v>1435</v>
      </c>
      <c r="AO417" s="632" t="s">
        <v>147</v>
      </c>
      <c r="AP417" s="632"/>
      <c r="AQ417" s="634"/>
    </row>
    <row r="418" spans="1:43" ht="70.5" customHeight="1">
      <c r="A418" s="615">
        <v>362</v>
      </c>
      <c r="B418" s="616" t="s">
        <v>815</v>
      </c>
      <c r="C418" s="617" t="s">
        <v>1482</v>
      </c>
      <c r="D418" s="617" t="s">
        <v>100</v>
      </c>
      <c r="E418" s="618">
        <v>32.481000000000002</v>
      </c>
      <c r="F418" s="664">
        <v>32.481000000000002</v>
      </c>
      <c r="G418" s="618">
        <v>31.567</v>
      </c>
      <c r="H418" s="222" t="s">
        <v>2523</v>
      </c>
      <c r="I418" s="619" t="s">
        <v>1818</v>
      </c>
      <c r="J418" s="620" t="s">
        <v>2974</v>
      </c>
      <c r="K418" s="572">
        <v>32.075000000000003</v>
      </c>
      <c r="L418" s="572">
        <v>56.597000000000001</v>
      </c>
      <c r="M418" s="304">
        <v>24.521999999999998</v>
      </c>
      <c r="N418" s="235">
        <v>0</v>
      </c>
      <c r="O418" s="619" t="s">
        <v>2399</v>
      </c>
      <c r="P418" s="312" t="s">
        <v>2975</v>
      </c>
      <c r="Q418" s="624" t="s">
        <v>2976</v>
      </c>
      <c r="R418" s="621" t="s">
        <v>1801</v>
      </c>
      <c r="S418" s="619" t="s">
        <v>18</v>
      </c>
      <c r="T418" s="305" t="s">
        <v>1474</v>
      </c>
      <c r="U418" s="625" t="s">
        <v>1618</v>
      </c>
      <c r="V418" s="626"/>
      <c r="W418" s="627" t="s">
        <v>159</v>
      </c>
      <c r="X418" s="628">
        <v>332</v>
      </c>
      <c r="Y418" s="627" t="s">
        <v>159</v>
      </c>
      <c r="Z418" s="629"/>
      <c r="AA418" s="625"/>
      <c r="AB418" s="626"/>
      <c r="AC418" s="627" t="s">
        <v>159</v>
      </c>
      <c r="AD418" s="628"/>
      <c r="AE418" s="627" t="s">
        <v>159</v>
      </c>
      <c r="AF418" s="629"/>
      <c r="AG418" s="625"/>
      <c r="AH418" s="626"/>
      <c r="AI418" s="627" t="s">
        <v>159</v>
      </c>
      <c r="AJ418" s="628"/>
      <c r="AK418" s="627" t="s">
        <v>159</v>
      </c>
      <c r="AL418" s="629"/>
      <c r="AM418" s="630"/>
      <c r="AN418" s="631" t="s">
        <v>1630</v>
      </c>
      <c r="AO418" s="632" t="s">
        <v>147</v>
      </c>
      <c r="AP418" s="632"/>
      <c r="AQ418" s="634"/>
    </row>
    <row r="419" spans="1:43" ht="119.25" customHeight="1">
      <c r="A419" s="615">
        <v>363</v>
      </c>
      <c r="B419" s="616" t="s">
        <v>1483</v>
      </c>
      <c r="C419" s="617" t="s">
        <v>947</v>
      </c>
      <c r="D419" s="617" t="s">
        <v>100</v>
      </c>
      <c r="E419" s="618">
        <v>3740.13</v>
      </c>
      <c r="F419" s="664">
        <v>3740.13</v>
      </c>
      <c r="G419" s="618">
        <v>3739.1239999999998</v>
      </c>
      <c r="H419" s="222" t="s">
        <v>2523</v>
      </c>
      <c r="I419" s="619" t="s">
        <v>1818</v>
      </c>
      <c r="J419" s="620" t="s">
        <v>2977</v>
      </c>
      <c r="K419" s="572">
        <v>3729.3560000000002</v>
      </c>
      <c r="L419" s="572">
        <v>3729.3560000000002</v>
      </c>
      <c r="M419" s="304">
        <v>0</v>
      </c>
      <c r="N419" s="304">
        <v>0</v>
      </c>
      <c r="O419" s="619" t="s">
        <v>2399</v>
      </c>
      <c r="P419" s="312" t="s">
        <v>2965</v>
      </c>
      <c r="Q419" s="624"/>
      <c r="R419" s="621" t="s">
        <v>1801</v>
      </c>
      <c r="S419" s="619" t="s">
        <v>18</v>
      </c>
      <c r="T419" s="305" t="s">
        <v>1474</v>
      </c>
      <c r="U419" s="625" t="s">
        <v>1618</v>
      </c>
      <c r="V419" s="626"/>
      <c r="W419" s="627" t="s">
        <v>159</v>
      </c>
      <c r="X419" s="628">
        <v>333</v>
      </c>
      <c r="Y419" s="627" t="s">
        <v>159</v>
      </c>
      <c r="Z419" s="629"/>
      <c r="AA419" s="625"/>
      <c r="AB419" s="626"/>
      <c r="AC419" s="627" t="s">
        <v>159</v>
      </c>
      <c r="AD419" s="628"/>
      <c r="AE419" s="627" t="s">
        <v>159</v>
      </c>
      <c r="AF419" s="629"/>
      <c r="AG419" s="625"/>
      <c r="AH419" s="626"/>
      <c r="AI419" s="627" t="s">
        <v>159</v>
      </c>
      <c r="AJ419" s="628"/>
      <c r="AK419" s="627" t="s">
        <v>159</v>
      </c>
      <c r="AL419" s="629"/>
      <c r="AM419" s="630"/>
      <c r="AN419" s="631" t="s">
        <v>1435</v>
      </c>
      <c r="AO419" s="632" t="s">
        <v>147</v>
      </c>
      <c r="AP419" s="632"/>
      <c r="AQ419" s="634"/>
    </row>
    <row r="420" spans="1:43" ht="91.5" customHeight="1">
      <c r="A420" s="615">
        <v>364</v>
      </c>
      <c r="B420" s="616" t="s">
        <v>1221</v>
      </c>
      <c r="C420" s="617" t="s">
        <v>961</v>
      </c>
      <c r="D420" s="617" t="s">
        <v>100</v>
      </c>
      <c r="E420" s="618">
        <v>23.919</v>
      </c>
      <c r="F420" s="664">
        <v>23.919</v>
      </c>
      <c r="G420" s="618">
        <v>23.919</v>
      </c>
      <c r="H420" s="222" t="s">
        <v>2523</v>
      </c>
      <c r="I420" s="619" t="s">
        <v>1816</v>
      </c>
      <c r="J420" s="620" t="s">
        <v>2978</v>
      </c>
      <c r="K420" s="572">
        <v>23.919</v>
      </c>
      <c r="L420" s="572">
        <v>23.919</v>
      </c>
      <c r="M420" s="304">
        <v>0</v>
      </c>
      <c r="N420" s="304">
        <v>0</v>
      </c>
      <c r="O420" s="619" t="s">
        <v>1816</v>
      </c>
      <c r="P420" s="312" t="s">
        <v>2979</v>
      </c>
      <c r="Q420" s="624"/>
      <c r="R420" s="621" t="s">
        <v>1801</v>
      </c>
      <c r="S420" s="619" t="s">
        <v>18</v>
      </c>
      <c r="T420" s="305" t="s">
        <v>1474</v>
      </c>
      <c r="U420" s="625" t="s">
        <v>1618</v>
      </c>
      <c r="V420" s="626"/>
      <c r="W420" s="627" t="s">
        <v>159</v>
      </c>
      <c r="X420" s="628">
        <v>334</v>
      </c>
      <c r="Y420" s="627" t="s">
        <v>159</v>
      </c>
      <c r="Z420" s="629"/>
      <c r="AA420" s="625"/>
      <c r="AB420" s="626"/>
      <c r="AC420" s="627" t="s">
        <v>159</v>
      </c>
      <c r="AD420" s="628"/>
      <c r="AE420" s="627" t="s">
        <v>159</v>
      </c>
      <c r="AF420" s="629"/>
      <c r="AG420" s="625"/>
      <c r="AH420" s="626"/>
      <c r="AI420" s="627" t="s">
        <v>159</v>
      </c>
      <c r="AJ420" s="628"/>
      <c r="AK420" s="627" t="s">
        <v>159</v>
      </c>
      <c r="AL420" s="629"/>
      <c r="AM420" s="630"/>
      <c r="AN420" s="631" t="s">
        <v>1622</v>
      </c>
      <c r="AO420" s="632" t="s">
        <v>147</v>
      </c>
      <c r="AP420" s="632"/>
      <c r="AQ420" s="634"/>
    </row>
    <row r="421" spans="1:43" ht="129.75" customHeight="1">
      <c r="A421" s="615">
        <v>365</v>
      </c>
      <c r="B421" s="616" t="s">
        <v>33</v>
      </c>
      <c r="C421" s="617" t="s">
        <v>1164</v>
      </c>
      <c r="D421" s="617" t="s">
        <v>100</v>
      </c>
      <c r="E421" s="618">
        <v>6.9470000000000001</v>
      </c>
      <c r="F421" s="664">
        <v>6.9470000000000001</v>
      </c>
      <c r="G421" s="618">
        <v>5.0039999999999996</v>
      </c>
      <c r="H421" s="222" t="s">
        <v>2523</v>
      </c>
      <c r="I421" s="619" t="s">
        <v>1818</v>
      </c>
      <c r="J421" s="620" t="s">
        <v>2980</v>
      </c>
      <c r="K421" s="572">
        <v>6.9470000000000001</v>
      </c>
      <c r="L421" s="572">
        <v>6.9470000000000001</v>
      </c>
      <c r="M421" s="304">
        <v>0</v>
      </c>
      <c r="N421" s="235">
        <v>0</v>
      </c>
      <c r="O421" s="619" t="s">
        <v>2399</v>
      </c>
      <c r="P421" s="312" t="s">
        <v>2981</v>
      </c>
      <c r="Q421" s="624"/>
      <c r="R421" s="621" t="s">
        <v>1801</v>
      </c>
      <c r="S421" s="619" t="s">
        <v>18</v>
      </c>
      <c r="T421" s="305" t="s">
        <v>1474</v>
      </c>
      <c r="U421" s="625" t="s">
        <v>1618</v>
      </c>
      <c r="V421" s="626"/>
      <c r="W421" s="627" t="s">
        <v>159</v>
      </c>
      <c r="X421" s="628">
        <v>335</v>
      </c>
      <c r="Y421" s="627" t="s">
        <v>159</v>
      </c>
      <c r="Z421" s="629"/>
      <c r="AA421" s="625"/>
      <c r="AB421" s="626"/>
      <c r="AC421" s="627" t="s">
        <v>159</v>
      </c>
      <c r="AD421" s="628"/>
      <c r="AE421" s="627" t="s">
        <v>159</v>
      </c>
      <c r="AF421" s="629"/>
      <c r="AG421" s="625"/>
      <c r="AH421" s="626"/>
      <c r="AI421" s="627" t="s">
        <v>159</v>
      </c>
      <c r="AJ421" s="628"/>
      <c r="AK421" s="627" t="s">
        <v>159</v>
      </c>
      <c r="AL421" s="629"/>
      <c r="AM421" s="630"/>
      <c r="AN421" s="631" t="s">
        <v>1630</v>
      </c>
      <c r="AO421" s="632" t="s">
        <v>147</v>
      </c>
      <c r="AP421" s="632"/>
      <c r="AQ421" s="634"/>
    </row>
    <row r="422" spans="1:43" ht="147.75" customHeight="1">
      <c r="A422" s="615">
        <v>366</v>
      </c>
      <c r="B422" s="616" t="s">
        <v>1484</v>
      </c>
      <c r="C422" s="617" t="s">
        <v>1100</v>
      </c>
      <c r="D422" s="617" t="s">
        <v>100</v>
      </c>
      <c r="E422" s="618">
        <v>30.821999999999999</v>
      </c>
      <c r="F422" s="664">
        <v>30.821999999999999</v>
      </c>
      <c r="G422" s="618">
        <v>26.178999999999998</v>
      </c>
      <c r="H422" s="222" t="s">
        <v>2523</v>
      </c>
      <c r="I422" s="619" t="s">
        <v>1818</v>
      </c>
      <c r="J422" s="620" t="s">
        <v>2982</v>
      </c>
      <c r="K422" s="572">
        <v>8.9960000000000004</v>
      </c>
      <c r="L422" s="572">
        <v>27.407</v>
      </c>
      <c r="M422" s="304">
        <v>0</v>
      </c>
      <c r="N422" s="235">
        <v>0</v>
      </c>
      <c r="O422" s="619" t="s">
        <v>1816</v>
      </c>
      <c r="P422" s="312" t="s">
        <v>2983</v>
      </c>
      <c r="Q422" s="624"/>
      <c r="R422" s="621" t="s">
        <v>1801</v>
      </c>
      <c r="S422" s="619" t="s">
        <v>18</v>
      </c>
      <c r="T422" s="305" t="s">
        <v>1474</v>
      </c>
      <c r="U422" s="625" t="s">
        <v>1618</v>
      </c>
      <c r="V422" s="626"/>
      <c r="W422" s="627" t="s">
        <v>159</v>
      </c>
      <c r="X422" s="628">
        <v>336</v>
      </c>
      <c r="Y422" s="627" t="s">
        <v>159</v>
      </c>
      <c r="Z422" s="629"/>
      <c r="AA422" s="625"/>
      <c r="AB422" s="626"/>
      <c r="AC422" s="627" t="s">
        <v>159</v>
      </c>
      <c r="AD422" s="628"/>
      <c r="AE422" s="627" t="s">
        <v>159</v>
      </c>
      <c r="AF422" s="629"/>
      <c r="AG422" s="625"/>
      <c r="AH422" s="626"/>
      <c r="AI422" s="627" t="s">
        <v>159</v>
      </c>
      <c r="AJ422" s="628"/>
      <c r="AK422" s="627" t="s">
        <v>159</v>
      </c>
      <c r="AL422" s="629"/>
      <c r="AM422" s="630"/>
      <c r="AN422" s="631" t="s">
        <v>934</v>
      </c>
      <c r="AO422" s="632" t="s">
        <v>147</v>
      </c>
      <c r="AP422" s="632"/>
      <c r="AQ422" s="634"/>
    </row>
    <row r="423" spans="1:43" s="311" customFormat="1" ht="70.5" customHeight="1">
      <c r="A423" s="273">
        <v>367</v>
      </c>
      <c r="B423" s="312" t="s">
        <v>170</v>
      </c>
      <c r="C423" s="274" t="s">
        <v>1001</v>
      </c>
      <c r="D423" s="325" t="s">
        <v>1646</v>
      </c>
      <c r="E423" s="534">
        <v>2.903</v>
      </c>
      <c r="F423" s="535">
        <v>2.903</v>
      </c>
      <c r="G423" s="534">
        <v>2.097</v>
      </c>
      <c r="H423" s="222" t="s">
        <v>2523</v>
      </c>
      <c r="I423" s="239" t="s">
        <v>1828</v>
      </c>
      <c r="J423" s="240" t="s">
        <v>2984</v>
      </c>
      <c r="K423" s="304">
        <v>0</v>
      </c>
      <c r="L423" s="304">
        <v>0</v>
      </c>
      <c r="M423" s="304">
        <v>0</v>
      </c>
      <c r="N423" s="39">
        <v>0</v>
      </c>
      <c r="O423" s="404" t="s">
        <v>2396</v>
      </c>
      <c r="P423" s="312" t="s">
        <v>2985</v>
      </c>
      <c r="Q423" s="305"/>
      <c r="R423" s="405" t="s">
        <v>1801</v>
      </c>
      <c r="S423" s="404" t="s">
        <v>18</v>
      </c>
      <c r="T423" s="305" t="s">
        <v>1474</v>
      </c>
      <c r="U423" s="307" t="s">
        <v>1618</v>
      </c>
      <c r="V423" s="301"/>
      <c r="W423" s="293" t="s">
        <v>159</v>
      </c>
      <c r="X423" s="319">
        <v>337</v>
      </c>
      <c r="Y423" s="293" t="s">
        <v>159</v>
      </c>
      <c r="Z423" s="320"/>
      <c r="AA423" s="307"/>
      <c r="AB423" s="301"/>
      <c r="AC423" s="293" t="s">
        <v>159</v>
      </c>
      <c r="AD423" s="319"/>
      <c r="AE423" s="293" t="s">
        <v>159</v>
      </c>
      <c r="AF423" s="320"/>
      <c r="AG423" s="307"/>
      <c r="AH423" s="301"/>
      <c r="AI423" s="293" t="s">
        <v>159</v>
      </c>
      <c r="AJ423" s="319"/>
      <c r="AK423" s="293" t="s">
        <v>159</v>
      </c>
      <c r="AL423" s="320"/>
      <c r="AM423" s="277"/>
      <c r="AN423" s="227" t="s">
        <v>934</v>
      </c>
      <c r="AO423" s="316" t="s">
        <v>147</v>
      </c>
      <c r="AP423" s="316"/>
      <c r="AQ423" s="278"/>
    </row>
    <row r="424" spans="1:43" ht="409.5" customHeight="1">
      <c r="A424" s="615">
        <v>368</v>
      </c>
      <c r="B424" s="616" t="s">
        <v>75</v>
      </c>
      <c r="C424" s="635" t="s">
        <v>1001</v>
      </c>
      <c r="D424" s="635" t="s">
        <v>100</v>
      </c>
      <c r="E424" s="618">
        <v>20.286000000000001</v>
      </c>
      <c r="F424" s="664">
        <v>20.286000000000001</v>
      </c>
      <c r="G424" s="618">
        <v>19.826000000000001</v>
      </c>
      <c r="H424" s="222" t="s">
        <v>2986</v>
      </c>
      <c r="I424" s="619" t="s">
        <v>1834</v>
      </c>
      <c r="J424" s="620" t="s">
        <v>2987</v>
      </c>
      <c r="K424" s="572">
        <v>13.08</v>
      </c>
      <c r="L424" s="572">
        <v>40</v>
      </c>
      <c r="M424" s="304">
        <v>26.92</v>
      </c>
      <c r="N424" s="304">
        <v>0</v>
      </c>
      <c r="O424" s="619" t="s">
        <v>2399</v>
      </c>
      <c r="P424" s="312" t="s">
        <v>2988</v>
      </c>
      <c r="Q424" s="624" t="s">
        <v>2989</v>
      </c>
      <c r="R424" s="621" t="s">
        <v>1801</v>
      </c>
      <c r="S424" s="619" t="s">
        <v>18</v>
      </c>
      <c r="T424" s="305" t="s">
        <v>1474</v>
      </c>
      <c r="U424" s="625" t="s">
        <v>1618</v>
      </c>
      <c r="V424" s="626"/>
      <c r="W424" s="627" t="s">
        <v>159</v>
      </c>
      <c r="X424" s="628">
        <v>338</v>
      </c>
      <c r="Y424" s="627" t="s">
        <v>159</v>
      </c>
      <c r="Z424" s="629"/>
      <c r="AA424" s="625"/>
      <c r="AB424" s="626"/>
      <c r="AC424" s="627" t="s">
        <v>159</v>
      </c>
      <c r="AD424" s="628"/>
      <c r="AE424" s="627" t="s">
        <v>159</v>
      </c>
      <c r="AF424" s="629"/>
      <c r="AG424" s="625"/>
      <c r="AH424" s="626"/>
      <c r="AI424" s="627" t="s">
        <v>159</v>
      </c>
      <c r="AJ424" s="628"/>
      <c r="AK424" s="627" t="s">
        <v>159</v>
      </c>
      <c r="AL424" s="629"/>
      <c r="AM424" s="630"/>
      <c r="AN424" s="631" t="s">
        <v>1632</v>
      </c>
      <c r="AO424" s="632" t="s">
        <v>147</v>
      </c>
      <c r="AP424" s="632"/>
      <c r="AQ424" s="634"/>
    </row>
    <row r="425" spans="1:43" ht="150" customHeight="1">
      <c r="A425" s="615">
        <v>369</v>
      </c>
      <c r="B425" s="616" t="s">
        <v>865</v>
      </c>
      <c r="C425" s="635" t="s">
        <v>1001</v>
      </c>
      <c r="D425" s="635" t="s">
        <v>100</v>
      </c>
      <c r="E425" s="618">
        <v>10.223000000000001</v>
      </c>
      <c r="F425" s="664">
        <v>10.223000000000001</v>
      </c>
      <c r="G425" s="618">
        <v>8.1959999999999997</v>
      </c>
      <c r="H425" s="222" t="s">
        <v>2292</v>
      </c>
      <c r="I425" s="619" t="s">
        <v>1818</v>
      </c>
      <c r="J425" s="620" t="s">
        <v>2293</v>
      </c>
      <c r="K425" s="572">
        <v>15.597</v>
      </c>
      <c r="L425" s="572">
        <v>15.597</v>
      </c>
      <c r="M425" s="304">
        <v>0</v>
      </c>
      <c r="N425" s="304">
        <v>0</v>
      </c>
      <c r="O425" s="619" t="s">
        <v>2440</v>
      </c>
      <c r="P425" s="312" t="s">
        <v>2990</v>
      </c>
      <c r="Q425" s="624"/>
      <c r="R425" s="621" t="s">
        <v>1801</v>
      </c>
      <c r="S425" s="619" t="s">
        <v>18</v>
      </c>
      <c r="T425" s="305" t="s">
        <v>1474</v>
      </c>
      <c r="U425" s="625" t="s">
        <v>1618</v>
      </c>
      <c r="V425" s="626"/>
      <c r="W425" s="627" t="s">
        <v>159</v>
      </c>
      <c r="X425" s="628">
        <v>339</v>
      </c>
      <c r="Y425" s="627" t="s">
        <v>159</v>
      </c>
      <c r="Z425" s="629"/>
      <c r="AA425" s="625"/>
      <c r="AB425" s="626"/>
      <c r="AC425" s="627" t="s">
        <v>159</v>
      </c>
      <c r="AD425" s="628"/>
      <c r="AE425" s="627" t="s">
        <v>159</v>
      </c>
      <c r="AF425" s="629"/>
      <c r="AG425" s="625"/>
      <c r="AH425" s="626"/>
      <c r="AI425" s="627" t="s">
        <v>159</v>
      </c>
      <c r="AJ425" s="628"/>
      <c r="AK425" s="627" t="s">
        <v>159</v>
      </c>
      <c r="AL425" s="629"/>
      <c r="AM425" s="630"/>
      <c r="AN425" s="631" t="s">
        <v>1632</v>
      </c>
      <c r="AO425" s="632" t="s">
        <v>147</v>
      </c>
      <c r="AP425" s="632"/>
      <c r="AQ425" s="634"/>
    </row>
    <row r="426" spans="1:43" ht="224.25" customHeight="1">
      <c r="A426" s="615">
        <v>370</v>
      </c>
      <c r="B426" s="616" t="s">
        <v>1486</v>
      </c>
      <c r="C426" s="635" t="s">
        <v>678</v>
      </c>
      <c r="D426" s="635" t="s">
        <v>100</v>
      </c>
      <c r="E426" s="618">
        <v>24.32</v>
      </c>
      <c r="F426" s="664">
        <v>24.32</v>
      </c>
      <c r="G426" s="618">
        <v>23.248000000000001</v>
      </c>
      <c r="H426" s="222" t="s">
        <v>2523</v>
      </c>
      <c r="I426" s="619" t="s">
        <v>1818</v>
      </c>
      <c r="J426" s="620" t="s">
        <v>2991</v>
      </c>
      <c r="K426" s="572">
        <v>33.386000000000003</v>
      </c>
      <c r="L426" s="572">
        <v>33.386000000000003</v>
      </c>
      <c r="M426" s="304">
        <v>0</v>
      </c>
      <c r="N426" s="304">
        <v>0</v>
      </c>
      <c r="O426" s="619" t="s">
        <v>1816</v>
      </c>
      <c r="P426" s="312" t="s">
        <v>2992</v>
      </c>
      <c r="Q426" s="624"/>
      <c r="R426" s="621" t="s">
        <v>1801</v>
      </c>
      <c r="S426" s="619" t="s">
        <v>18</v>
      </c>
      <c r="T426" s="305" t="s">
        <v>1474</v>
      </c>
      <c r="U426" s="625" t="s">
        <v>1618</v>
      </c>
      <c r="V426" s="626"/>
      <c r="W426" s="627" t="s">
        <v>159</v>
      </c>
      <c r="X426" s="628">
        <v>340</v>
      </c>
      <c r="Y426" s="627" t="s">
        <v>159</v>
      </c>
      <c r="Z426" s="629"/>
      <c r="AA426" s="625"/>
      <c r="AB426" s="626"/>
      <c r="AC426" s="627" t="s">
        <v>159</v>
      </c>
      <c r="AD426" s="628"/>
      <c r="AE426" s="627" t="s">
        <v>159</v>
      </c>
      <c r="AF426" s="629"/>
      <c r="AG426" s="625"/>
      <c r="AH426" s="626"/>
      <c r="AI426" s="627" t="s">
        <v>159</v>
      </c>
      <c r="AJ426" s="628"/>
      <c r="AK426" s="627" t="s">
        <v>159</v>
      </c>
      <c r="AL426" s="629"/>
      <c r="AM426" s="630"/>
      <c r="AN426" s="631" t="s">
        <v>1622</v>
      </c>
      <c r="AO426" s="632" t="s">
        <v>147</v>
      </c>
      <c r="AP426" s="632"/>
      <c r="AQ426" s="634"/>
    </row>
    <row r="427" spans="1:43" ht="261" customHeight="1">
      <c r="A427" s="615">
        <v>371</v>
      </c>
      <c r="B427" s="616" t="s">
        <v>1487</v>
      </c>
      <c r="C427" s="635" t="s">
        <v>1102</v>
      </c>
      <c r="D427" s="703" t="s">
        <v>100</v>
      </c>
      <c r="E427" s="618">
        <v>42.972999999999999</v>
      </c>
      <c r="F427" s="664">
        <v>42.972999999999999</v>
      </c>
      <c r="G427" s="618">
        <v>39.246000000000002</v>
      </c>
      <c r="H427" s="222" t="s">
        <v>2523</v>
      </c>
      <c r="I427" s="619" t="s">
        <v>1834</v>
      </c>
      <c r="J427" s="620" t="s">
        <v>2993</v>
      </c>
      <c r="K427" s="572">
        <v>28.411000000000001</v>
      </c>
      <c r="L427" s="572">
        <v>10</v>
      </c>
      <c r="M427" s="304">
        <v>-18.411000000000001</v>
      </c>
      <c r="N427" s="575">
        <v>-18.411000000000001</v>
      </c>
      <c r="O427" s="619" t="s">
        <v>2751</v>
      </c>
      <c r="P427" s="312" t="s">
        <v>2994</v>
      </c>
      <c r="Q427" s="624"/>
      <c r="R427" s="621" t="s">
        <v>1801</v>
      </c>
      <c r="S427" s="619" t="s">
        <v>18</v>
      </c>
      <c r="T427" s="305" t="s">
        <v>1474</v>
      </c>
      <c r="U427" s="625" t="s">
        <v>1618</v>
      </c>
      <c r="V427" s="626"/>
      <c r="W427" s="627" t="s">
        <v>159</v>
      </c>
      <c r="X427" s="628">
        <v>341</v>
      </c>
      <c r="Y427" s="627" t="s">
        <v>159</v>
      </c>
      <c r="Z427" s="629"/>
      <c r="AA427" s="625"/>
      <c r="AB427" s="626"/>
      <c r="AC427" s="627" t="s">
        <v>159</v>
      </c>
      <c r="AD427" s="628"/>
      <c r="AE427" s="627" t="s">
        <v>159</v>
      </c>
      <c r="AF427" s="629"/>
      <c r="AG427" s="625"/>
      <c r="AH427" s="626"/>
      <c r="AI427" s="627" t="s">
        <v>159</v>
      </c>
      <c r="AJ427" s="628"/>
      <c r="AK427" s="627" t="s">
        <v>159</v>
      </c>
      <c r="AL427" s="629"/>
      <c r="AM427" s="630"/>
      <c r="AN427" s="631" t="s">
        <v>934</v>
      </c>
      <c r="AO427" s="632" t="s">
        <v>147</v>
      </c>
      <c r="AP427" s="632"/>
      <c r="AQ427" s="634"/>
    </row>
    <row r="428" spans="1:43" ht="409.6" customHeight="1">
      <c r="A428" s="615">
        <v>372</v>
      </c>
      <c r="B428" s="616" t="s">
        <v>1489</v>
      </c>
      <c r="C428" s="617" t="s">
        <v>1646</v>
      </c>
      <c r="D428" s="675" t="s">
        <v>1399</v>
      </c>
      <c r="E428" s="618">
        <v>53.658000000000001</v>
      </c>
      <c r="F428" s="664">
        <v>53.658000000000001</v>
      </c>
      <c r="G428" s="618">
        <v>52.142000000000003</v>
      </c>
      <c r="H428" s="222" t="s">
        <v>2995</v>
      </c>
      <c r="I428" s="619" t="s">
        <v>1818</v>
      </c>
      <c r="J428" s="620" t="s">
        <v>2996</v>
      </c>
      <c r="K428" s="572">
        <v>48.401000000000003</v>
      </c>
      <c r="L428" s="572">
        <v>63.133000000000003</v>
      </c>
      <c r="M428" s="235">
        <v>14.731999999999999</v>
      </c>
      <c r="N428" s="304">
        <v>0</v>
      </c>
      <c r="O428" s="619" t="s">
        <v>2399</v>
      </c>
      <c r="P428" s="448" t="s">
        <v>2997</v>
      </c>
      <c r="Q428" s="624"/>
      <c r="R428" s="621" t="s">
        <v>1801</v>
      </c>
      <c r="S428" s="756" t="s">
        <v>18</v>
      </c>
      <c r="T428" s="315" t="s">
        <v>447</v>
      </c>
      <c r="U428" s="625" t="s">
        <v>1618</v>
      </c>
      <c r="V428" s="626" t="s">
        <v>463</v>
      </c>
      <c r="W428" s="627" t="s">
        <v>159</v>
      </c>
      <c r="X428" s="628">
        <v>55</v>
      </c>
      <c r="Y428" s="627" t="s">
        <v>159</v>
      </c>
      <c r="Z428" s="629"/>
      <c r="AA428" s="625"/>
      <c r="AB428" s="626"/>
      <c r="AC428" s="627" t="s">
        <v>159</v>
      </c>
      <c r="AD428" s="628"/>
      <c r="AE428" s="627" t="s">
        <v>159</v>
      </c>
      <c r="AF428" s="629"/>
      <c r="AG428" s="625"/>
      <c r="AH428" s="626"/>
      <c r="AI428" s="627" t="s">
        <v>159</v>
      </c>
      <c r="AJ428" s="628"/>
      <c r="AK428" s="627" t="s">
        <v>159</v>
      </c>
      <c r="AL428" s="629"/>
      <c r="AM428" s="630"/>
      <c r="AN428" s="631" t="s">
        <v>1372</v>
      </c>
      <c r="AO428" s="758" t="s">
        <v>147</v>
      </c>
      <c r="AP428" s="758"/>
      <c r="AQ428" s="759"/>
    </row>
    <row r="429" spans="1:43" s="311" customFormat="1" ht="114.75" customHeight="1">
      <c r="A429" s="273">
        <v>373</v>
      </c>
      <c r="B429" s="312" t="s">
        <v>452</v>
      </c>
      <c r="C429" s="325" t="s">
        <v>1646</v>
      </c>
      <c r="D429" s="325" t="s">
        <v>2998</v>
      </c>
      <c r="E429" s="534">
        <v>20.37</v>
      </c>
      <c r="F429" s="535">
        <v>20.37</v>
      </c>
      <c r="G429" s="534">
        <v>20.37</v>
      </c>
      <c r="H429" s="222" t="s">
        <v>2999</v>
      </c>
      <c r="I429" s="239" t="s">
        <v>1816</v>
      </c>
      <c r="J429" s="240" t="s">
        <v>3000</v>
      </c>
      <c r="K429" s="12">
        <v>10.196999999999999</v>
      </c>
      <c r="L429" s="39">
        <v>0</v>
      </c>
      <c r="M429" s="304">
        <v>-10.196999999999999</v>
      </c>
      <c r="N429" s="235">
        <v>-10.196999999999999</v>
      </c>
      <c r="O429" s="404" t="s">
        <v>2450</v>
      </c>
      <c r="P429" s="312" t="s">
        <v>3001</v>
      </c>
      <c r="Q429" s="305"/>
      <c r="R429" s="405" t="s">
        <v>1801</v>
      </c>
      <c r="S429" s="216" t="s">
        <v>18</v>
      </c>
      <c r="T429" s="315" t="s">
        <v>447</v>
      </c>
      <c r="U429" s="307" t="s">
        <v>1618</v>
      </c>
      <c r="V429" s="301" t="s">
        <v>463</v>
      </c>
      <c r="W429" s="293" t="s">
        <v>159</v>
      </c>
      <c r="X429" s="319">
        <v>56</v>
      </c>
      <c r="Y429" s="293" t="s">
        <v>159</v>
      </c>
      <c r="Z429" s="320"/>
      <c r="AA429" s="307"/>
      <c r="AB429" s="301"/>
      <c r="AC429" s="293" t="s">
        <v>159</v>
      </c>
      <c r="AD429" s="319"/>
      <c r="AE429" s="293" t="s">
        <v>159</v>
      </c>
      <c r="AF429" s="320"/>
      <c r="AG429" s="307"/>
      <c r="AH429" s="301"/>
      <c r="AI429" s="293" t="s">
        <v>159</v>
      </c>
      <c r="AJ429" s="319"/>
      <c r="AK429" s="293" t="s">
        <v>159</v>
      </c>
      <c r="AL429" s="320"/>
      <c r="AM429" s="277"/>
      <c r="AN429" s="227" t="s">
        <v>1372</v>
      </c>
      <c r="AO429" s="217" t="s">
        <v>147</v>
      </c>
      <c r="AP429" s="217"/>
      <c r="AQ429" s="218"/>
    </row>
    <row r="430" spans="1:43" ht="70.5" customHeight="1">
      <c r="A430" s="615">
        <v>374</v>
      </c>
      <c r="B430" s="622" t="s">
        <v>3002</v>
      </c>
      <c r="C430" s="617" t="s">
        <v>1646</v>
      </c>
      <c r="D430" s="617" t="s">
        <v>1031</v>
      </c>
      <c r="E430" s="618">
        <v>10.14</v>
      </c>
      <c r="F430" s="664">
        <v>10.14</v>
      </c>
      <c r="G430" s="618">
        <v>10.099</v>
      </c>
      <c r="H430" s="222" t="s">
        <v>1926</v>
      </c>
      <c r="I430" s="619" t="s">
        <v>1816</v>
      </c>
      <c r="J430" s="620" t="s">
        <v>3000</v>
      </c>
      <c r="K430" s="572">
        <v>9.3179999999999996</v>
      </c>
      <c r="L430" s="572">
        <v>20</v>
      </c>
      <c r="M430" s="235">
        <v>10.682</v>
      </c>
      <c r="N430" s="304">
        <v>0</v>
      </c>
      <c r="O430" s="619" t="s">
        <v>1816</v>
      </c>
      <c r="P430" s="312" t="s">
        <v>3003</v>
      </c>
      <c r="Q430" s="624" t="s">
        <v>3004</v>
      </c>
      <c r="R430" s="621" t="s">
        <v>1801</v>
      </c>
      <c r="S430" s="756" t="s">
        <v>18</v>
      </c>
      <c r="T430" s="315" t="s">
        <v>447</v>
      </c>
      <c r="U430" s="625" t="s">
        <v>1618</v>
      </c>
      <c r="V430" s="626" t="s">
        <v>463</v>
      </c>
      <c r="W430" s="627" t="s">
        <v>159</v>
      </c>
      <c r="X430" s="628">
        <v>57</v>
      </c>
      <c r="Y430" s="627" t="s">
        <v>159</v>
      </c>
      <c r="Z430" s="629"/>
      <c r="AA430" s="625"/>
      <c r="AB430" s="626"/>
      <c r="AC430" s="627" t="s">
        <v>159</v>
      </c>
      <c r="AD430" s="628"/>
      <c r="AE430" s="627" t="s">
        <v>159</v>
      </c>
      <c r="AF430" s="629"/>
      <c r="AG430" s="625"/>
      <c r="AH430" s="626"/>
      <c r="AI430" s="627" t="s">
        <v>159</v>
      </c>
      <c r="AJ430" s="628"/>
      <c r="AK430" s="627" t="s">
        <v>159</v>
      </c>
      <c r="AL430" s="629"/>
      <c r="AM430" s="630"/>
      <c r="AN430" s="631" t="s">
        <v>1372</v>
      </c>
      <c r="AO430" s="758" t="s">
        <v>147</v>
      </c>
      <c r="AP430" s="758"/>
      <c r="AQ430" s="759"/>
    </row>
    <row r="431" spans="1:43" s="657" customFormat="1" ht="25.5" customHeight="1">
      <c r="A431" s="638"/>
      <c r="B431" s="640" t="s">
        <v>1161</v>
      </c>
      <c r="C431" s="668"/>
      <c r="D431" s="668"/>
      <c r="E431" s="643"/>
      <c r="F431" s="642"/>
      <c r="G431" s="643"/>
      <c r="H431" s="422"/>
      <c r="I431" s="644"/>
      <c r="J431" s="645"/>
      <c r="K431" s="643"/>
      <c r="L431" s="34"/>
      <c r="M431" s="41">
        <f t="shared" si="23"/>
        <v>0</v>
      </c>
      <c r="N431" s="646"/>
      <c r="O431" s="644"/>
      <c r="P431" s="44"/>
      <c r="Q431" s="647"/>
      <c r="R431" s="648"/>
      <c r="S431" s="644"/>
      <c r="T431" s="873"/>
      <c r="U431" s="649"/>
      <c r="V431" s="650"/>
      <c r="W431" s="651"/>
      <c r="X431" s="652"/>
      <c r="Y431" s="651"/>
      <c r="Z431" s="653"/>
      <c r="AA431" s="649"/>
      <c r="AB431" s="650"/>
      <c r="AC431" s="651"/>
      <c r="AD431" s="652"/>
      <c r="AE431" s="651"/>
      <c r="AF431" s="653"/>
      <c r="AG431" s="649"/>
      <c r="AH431" s="650"/>
      <c r="AI431" s="651"/>
      <c r="AJ431" s="652"/>
      <c r="AK431" s="651"/>
      <c r="AL431" s="653"/>
      <c r="AM431" s="654"/>
      <c r="AN431" s="648"/>
      <c r="AO431" s="655"/>
      <c r="AP431" s="655"/>
      <c r="AQ431" s="656"/>
    </row>
    <row r="432" spans="1:43" ht="115.5" customHeight="1">
      <c r="A432" s="615">
        <v>375</v>
      </c>
      <c r="B432" s="616" t="s">
        <v>774</v>
      </c>
      <c r="C432" s="635" t="s">
        <v>961</v>
      </c>
      <c r="D432" s="635" t="s">
        <v>100</v>
      </c>
      <c r="E432" s="618">
        <v>41.47</v>
      </c>
      <c r="F432" s="664">
        <v>41.47</v>
      </c>
      <c r="G432" s="618">
        <v>41.125</v>
      </c>
      <c r="H432" s="222" t="s">
        <v>2523</v>
      </c>
      <c r="I432" s="619" t="s">
        <v>1818</v>
      </c>
      <c r="J432" s="620" t="s">
        <v>2385</v>
      </c>
      <c r="K432" s="572">
        <v>26.378</v>
      </c>
      <c r="L432" s="760">
        <v>64.088999999999999</v>
      </c>
      <c r="M432" s="304">
        <f t="shared" si="23"/>
        <v>37.710999999999999</v>
      </c>
      <c r="N432" s="304">
        <v>0</v>
      </c>
      <c r="O432" s="675" t="s">
        <v>2399</v>
      </c>
      <c r="P432" s="467" t="s">
        <v>3079</v>
      </c>
      <c r="Q432" s="624"/>
      <c r="R432" s="619" t="s">
        <v>737</v>
      </c>
      <c r="S432" s="619" t="s">
        <v>18</v>
      </c>
      <c r="T432" s="305" t="s">
        <v>1261</v>
      </c>
      <c r="U432" s="625" t="s">
        <v>1618</v>
      </c>
      <c r="V432" s="626"/>
      <c r="W432" s="627" t="s">
        <v>159</v>
      </c>
      <c r="X432" s="628">
        <v>343</v>
      </c>
      <c r="Y432" s="627" t="s">
        <v>159</v>
      </c>
      <c r="Z432" s="629"/>
      <c r="AA432" s="625"/>
      <c r="AB432" s="626"/>
      <c r="AC432" s="627" t="s">
        <v>159</v>
      </c>
      <c r="AD432" s="628"/>
      <c r="AE432" s="627" t="s">
        <v>159</v>
      </c>
      <c r="AF432" s="629"/>
      <c r="AG432" s="625"/>
      <c r="AH432" s="626"/>
      <c r="AI432" s="627" t="s">
        <v>159</v>
      </c>
      <c r="AJ432" s="628"/>
      <c r="AK432" s="627" t="s">
        <v>159</v>
      </c>
      <c r="AL432" s="629"/>
      <c r="AM432" s="630"/>
      <c r="AN432" s="631" t="s">
        <v>1630</v>
      </c>
      <c r="AO432" s="632" t="s">
        <v>147</v>
      </c>
      <c r="AP432" s="632"/>
      <c r="AQ432" s="634"/>
    </row>
    <row r="433" spans="1:43" ht="119.25" customHeight="1">
      <c r="A433" s="615">
        <v>376</v>
      </c>
      <c r="B433" s="616" t="s">
        <v>1078</v>
      </c>
      <c r="C433" s="635" t="s">
        <v>1409</v>
      </c>
      <c r="D433" s="617" t="s">
        <v>100</v>
      </c>
      <c r="E433" s="618">
        <v>229.471</v>
      </c>
      <c r="F433" s="664">
        <v>229.471</v>
      </c>
      <c r="G433" s="618">
        <v>209.048</v>
      </c>
      <c r="H433" s="222" t="s">
        <v>3005</v>
      </c>
      <c r="I433" s="619" t="s">
        <v>1818</v>
      </c>
      <c r="J433" s="620" t="s">
        <v>3006</v>
      </c>
      <c r="K433" s="572">
        <v>203.761</v>
      </c>
      <c r="L433" s="572">
        <v>202.767</v>
      </c>
      <c r="M433" s="304">
        <v>-0.99399999999999977</v>
      </c>
      <c r="N433" s="304">
        <v>0</v>
      </c>
      <c r="O433" s="619" t="s">
        <v>1816</v>
      </c>
      <c r="P433" s="312" t="s">
        <v>3007</v>
      </c>
      <c r="Q433" s="624"/>
      <c r="R433" s="621" t="s">
        <v>1801</v>
      </c>
      <c r="S433" s="619" t="s">
        <v>18</v>
      </c>
      <c r="T433" s="305" t="s">
        <v>378</v>
      </c>
      <c r="U433" s="625" t="s">
        <v>1618</v>
      </c>
      <c r="V433" s="626"/>
      <c r="W433" s="627" t="s">
        <v>159</v>
      </c>
      <c r="X433" s="628">
        <v>344</v>
      </c>
      <c r="Y433" s="627" t="s">
        <v>159</v>
      </c>
      <c r="Z433" s="629"/>
      <c r="AA433" s="625"/>
      <c r="AB433" s="626"/>
      <c r="AC433" s="627" t="s">
        <v>159</v>
      </c>
      <c r="AD433" s="628"/>
      <c r="AE433" s="627" t="s">
        <v>159</v>
      </c>
      <c r="AF433" s="629"/>
      <c r="AG433" s="625"/>
      <c r="AH433" s="626"/>
      <c r="AI433" s="627" t="s">
        <v>159</v>
      </c>
      <c r="AJ433" s="628"/>
      <c r="AK433" s="627" t="s">
        <v>159</v>
      </c>
      <c r="AL433" s="629"/>
      <c r="AM433" s="630"/>
      <c r="AN433" s="631" t="s">
        <v>1632</v>
      </c>
      <c r="AO433" s="632" t="s">
        <v>147</v>
      </c>
      <c r="AP433" s="632"/>
      <c r="AQ433" s="634"/>
    </row>
    <row r="434" spans="1:43" ht="170.25" customHeight="1">
      <c r="A434" s="615">
        <v>377</v>
      </c>
      <c r="B434" s="616" t="s">
        <v>1490</v>
      </c>
      <c r="C434" s="635" t="s">
        <v>1164</v>
      </c>
      <c r="D434" s="617" t="s">
        <v>1399</v>
      </c>
      <c r="E434" s="618">
        <v>5.6660000000000004</v>
      </c>
      <c r="F434" s="664">
        <v>5.6660000000000004</v>
      </c>
      <c r="G434" s="618">
        <v>5.3879999999999999</v>
      </c>
      <c r="H434" s="222" t="s">
        <v>3008</v>
      </c>
      <c r="I434" s="619" t="s">
        <v>1818</v>
      </c>
      <c r="J434" s="620" t="s">
        <v>3009</v>
      </c>
      <c r="K434" s="572">
        <v>11</v>
      </c>
      <c r="L434" s="572">
        <v>106</v>
      </c>
      <c r="M434" s="304">
        <v>95</v>
      </c>
      <c r="N434" s="235">
        <v>0</v>
      </c>
      <c r="O434" s="619" t="s">
        <v>1816</v>
      </c>
      <c r="P434" s="312" t="s">
        <v>3010</v>
      </c>
      <c r="Q434" s="624" t="s">
        <v>3011</v>
      </c>
      <c r="R434" s="621" t="s">
        <v>1801</v>
      </c>
      <c r="S434" s="619" t="s">
        <v>18</v>
      </c>
      <c r="T434" s="305" t="s">
        <v>1002</v>
      </c>
      <c r="U434" s="625" t="s">
        <v>1618</v>
      </c>
      <c r="V434" s="626"/>
      <c r="W434" s="627" t="s">
        <v>159</v>
      </c>
      <c r="X434" s="628">
        <v>345</v>
      </c>
      <c r="Y434" s="627" t="s">
        <v>159</v>
      </c>
      <c r="Z434" s="629"/>
      <c r="AA434" s="625"/>
      <c r="AB434" s="626"/>
      <c r="AC434" s="627" t="s">
        <v>159</v>
      </c>
      <c r="AD434" s="628"/>
      <c r="AE434" s="627" t="s">
        <v>159</v>
      </c>
      <c r="AF434" s="629"/>
      <c r="AG434" s="625"/>
      <c r="AH434" s="626"/>
      <c r="AI434" s="627" t="s">
        <v>159</v>
      </c>
      <c r="AJ434" s="628"/>
      <c r="AK434" s="627" t="s">
        <v>159</v>
      </c>
      <c r="AL434" s="629"/>
      <c r="AM434" s="630"/>
      <c r="AN434" s="631" t="s">
        <v>1632</v>
      </c>
      <c r="AO434" s="632" t="s">
        <v>147</v>
      </c>
      <c r="AP434" s="632"/>
      <c r="AQ434" s="634"/>
    </row>
    <row r="435" spans="1:43" ht="279" customHeight="1">
      <c r="A435" s="615">
        <v>378</v>
      </c>
      <c r="B435" s="616" t="s">
        <v>119</v>
      </c>
      <c r="C435" s="635" t="s">
        <v>1421</v>
      </c>
      <c r="D435" s="617" t="s">
        <v>100</v>
      </c>
      <c r="E435" s="618">
        <v>82.855000000000004</v>
      </c>
      <c r="F435" s="664">
        <v>82.855000000000004</v>
      </c>
      <c r="G435" s="618">
        <v>76.721000000000004</v>
      </c>
      <c r="H435" s="222" t="s">
        <v>3012</v>
      </c>
      <c r="I435" s="619" t="s">
        <v>1818</v>
      </c>
      <c r="J435" s="620" t="s">
        <v>3013</v>
      </c>
      <c r="K435" s="572">
        <v>77.406000000000006</v>
      </c>
      <c r="L435" s="572">
        <v>89.36</v>
      </c>
      <c r="M435" s="304">
        <v>11.953999999999994</v>
      </c>
      <c r="N435" s="235">
        <v>0</v>
      </c>
      <c r="O435" s="619" t="s">
        <v>1816</v>
      </c>
      <c r="P435" s="312" t="s">
        <v>3014</v>
      </c>
      <c r="Q435" s="624" t="s">
        <v>3015</v>
      </c>
      <c r="R435" s="621" t="s">
        <v>1801</v>
      </c>
      <c r="S435" s="619" t="s">
        <v>18</v>
      </c>
      <c r="T435" s="305" t="s">
        <v>1636</v>
      </c>
      <c r="U435" s="625" t="s">
        <v>1618</v>
      </c>
      <c r="V435" s="626"/>
      <c r="W435" s="627" t="s">
        <v>159</v>
      </c>
      <c r="X435" s="628">
        <v>346</v>
      </c>
      <c r="Y435" s="627" t="s">
        <v>159</v>
      </c>
      <c r="Z435" s="629"/>
      <c r="AA435" s="625"/>
      <c r="AB435" s="626"/>
      <c r="AC435" s="627" t="s">
        <v>159</v>
      </c>
      <c r="AD435" s="628"/>
      <c r="AE435" s="627" t="s">
        <v>159</v>
      </c>
      <c r="AF435" s="629"/>
      <c r="AG435" s="625"/>
      <c r="AH435" s="626"/>
      <c r="AI435" s="627" t="s">
        <v>159</v>
      </c>
      <c r="AJ435" s="628"/>
      <c r="AK435" s="627" t="s">
        <v>159</v>
      </c>
      <c r="AL435" s="629"/>
      <c r="AM435" s="630"/>
      <c r="AN435" s="631" t="s">
        <v>1632</v>
      </c>
      <c r="AO435" s="632" t="s">
        <v>147</v>
      </c>
      <c r="AP435" s="632"/>
      <c r="AQ435" s="634"/>
    </row>
    <row r="436" spans="1:43" s="311" customFormat="1" ht="70.5" customHeight="1">
      <c r="A436" s="273">
        <v>379</v>
      </c>
      <c r="B436" s="312" t="s">
        <v>1491</v>
      </c>
      <c r="C436" s="325" t="s">
        <v>997</v>
      </c>
      <c r="D436" s="325" t="s">
        <v>1399</v>
      </c>
      <c r="E436" s="534">
        <v>39.128999999999998</v>
      </c>
      <c r="F436" s="535">
        <v>39.128999999999998</v>
      </c>
      <c r="G436" s="534">
        <v>36.590000000000003</v>
      </c>
      <c r="H436" s="222" t="s">
        <v>2523</v>
      </c>
      <c r="I436" s="239" t="s">
        <v>1818</v>
      </c>
      <c r="J436" s="240" t="s">
        <v>3016</v>
      </c>
      <c r="K436" s="328">
        <v>26.405999999999999</v>
      </c>
      <c r="L436" s="328">
        <v>28.577000000000002</v>
      </c>
      <c r="M436" s="563">
        <v>2.1710000000000029</v>
      </c>
      <c r="N436" s="39">
        <v>0</v>
      </c>
      <c r="O436" s="404" t="s">
        <v>2399</v>
      </c>
      <c r="P436" s="312" t="s">
        <v>3017</v>
      </c>
      <c r="Q436" s="305"/>
      <c r="R436" s="405" t="s">
        <v>1801</v>
      </c>
      <c r="S436" s="404" t="s">
        <v>18</v>
      </c>
      <c r="T436" s="305" t="s">
        <v>1492</v>
      </c>
      <c r="U436" s="307" t="s">
        <v>1618</v>
      </c>
      <c r="V436" s="301"/>
      <c r="W436" s="293" t="s">
        <v>159</v>
      </c>
      <c r="X436" s="319">
        <v>347</v>
      </c>
      <c r="Y436" s="293" t="s">
        <v>159</v>
      </c>
      <c r="Z436" s="320"/>
      <c r="AA436" s="307"/>
      <c r="AB436" s="301"/>
      <c r="AC436" s="293" t="s">
        <v>159</v>
      </c>
      <c r="AD436" s="319"/>
      <c r="AE436" s="293" t="s">
        <v>159</v>
      </c>
      <c r="AF436" s="320"/>
      <c r="AG436" s="307"/>
      <c r="AH436" s="301"/>
      <c r="AI436" s="293" t="s">
        <v>159</v>
      </c>
      <c r="AJ436" s="319"/>
      <c r="AK436" s="293" t="s">
        <v>159</v>
      </c>
      <c r="AL436" s="320"/>
      <c r="AM436" s="277"/>
      <c r="AN436" s="227" t="s">
        <v>1622</v>
      </c>
      <c r="AO436" s="316" t="s">
        <v>147</v>
      </c>
      <c r="AP436" s="316"/>
      <c r="AQ436" s="278"/>
    </row>
    <row r="437" spans="1:43" s="311" customFormat="1" ht="252" customHeight="1">
      <c r="A437" s="273">
        <v>380</v>
      </c>
      <c r="B437" s="312" t="s">
        <v>675</v>
      </c>
      <c r="C437" s="325" t="s">
        <v>1100</v>
      </c>
      <c r="D437" s="325" t="s">
        <v>100</v>
      </c>
      <c r="E437" s="534">
        <v>97.069000000000003</v>
      </c>
      <c r="F437" s="535">
        <v>97.069000000000003</v>
      </c>
      <c r="G437" s="534">
        <v>89.840999999999994</v>
      </c>
      <c r="H437" s="238" t="s">
        <v>2294</v>
      </c>
      <c r="I437" s="239" t="s">
        <v>1818</v>
      </c>
      <c r="J437" s="240" t="s">
        <v>2295</v>
      </c>
      <c r="K437" s="328">
        <v>99.388999999999996</v>
      </c>
      <c r="L437" s="328">
        <v>230</v>
      </c>
      <c r="M437" s="563">
        <v>130.61099999999999</v>
      </c>
      <c r="N437" s="39">
        <v>0</v>
      </c>
      <c r="O437" s="404" t="s">
        <v>2440</v>
      </c>
      <c r="P437" s="312" t="s">
        <v>3018</v>
      </c>
      <c r="Q437" s="305" t="s">
        <v>3019</v>
      </c>
      <c r="R437" s="405" t="s">
        <v>1801</v>
      </c>
      <c r="S437" s="404" t="s">
        <v>18</v>
      </c>
      <c r="T437" s="305" t="s">
        <v>1002</v>
      </c>
      <c r="U437" s="307" t="s">
        <v>1618</v>
      </c>
      <c r="V437" s="301"/>
      <c r="W437" s="293" t="s">
        <v>159</v>
      </c>
      <c r="X437" s="319">
        <v>348</v>
      </c>
      <c r="Y437" s="293" t="s">
        <v>159</v>
      </c>
      <c r="Z437" s="320"/>
      <c r="AA437" s="307"/>
      <c r="AB437" s="301"/>
      <c r="AC437" s="293" t="s">
        <v>159</v>
      </c>
      <c r="AD437" s="319"/>
      <c r="AE437" s="293" t="s">
        <v>159</v>
      </c>
      <c r="AF437" s="320"/>
      <c r="AG437" s="307"/>
      <c r="AH437" s="301"/>
      <c r="AI437" s="293" t="s">
        <v>159</v>
      </c>
      <c r="AJ437" s="319"/>
      <c r="AK437" s="293" t="s">
        <v>159</v>
      </c>
      <c r="AL437" s="320"/>
      <c r="AM437" s="277"/>
      <c r="AN437" s="227" t="s">
        <v>1632</v>
      </c>
      <c r="AO437" s="316" t="s">
        <v>147</v>
      </c>
      <c r="AP437" s="316"/>
      <c r="AQ437" s="278"/>
    </row>
    <row r="438" spans="1:43" ht="142.5" customHeight="1">
      <c r="A438" s="615">
        <v>381</v>
      </c>
      <c r="B438" s="616" t="s">
        <v>1311</v>
      </c>
      <c r="C438" s="617" t="s">
        <v>1001</v>
      </c>
      <c r="D438" s="617" t="s">
        <v>100</v>
      </c>
      <c r="E438" s="618">
        <v>41.161999999999999</v>
      </c>
      <c r="F438" s="664">
        <v>2.5190000000000001</v>
      </c>
      <c r="G438" s="618">
        <v>39.790999999999997</v>
      </c>
      <c r="H438" s="222" t="s">
        <v>2523</v>
      </c>
      <c r="I438" s="619" t="s">
        <v>1818</v>
      </c>
      <c r="J438" s="620" t="s">
        <v>3020</v>
      </c>
      <c r="K438" s="572">
        <v>41.54</v>
      </c>
      <c r="L438" s="572">
        <v>77</v>
      </c>
      <c r="M438" s="304">
        <v>35.46</v>
      </c>
      <c r="N438" s="304">
        <v>0</v>
      </c>
      <c r="O438" s="619" t="s">
        <v>2399</v>
      </c>
      <c r="P438" s="312" t="s">
        <v>3021</v>
      </c>
      <c r="Q438" s="624" t="s">
        <v>2628</v>
      </c>
      <c r="R438" s="621" t="s">
        <v>1801</v>
      </c>
      <c r="S438" s="619" t="s">
        <v>18</v>
      </c>
      <c r="T438" s="305" t="s">
        <v>1002</v>
      </c>
      <c r="U438" s="625" t="s">
        <v>1618</v>
      </c>
      <c r="V438" s="626"/>
      <c r="W438" s="627" t="s">
        <v>159</v>
      </c>
      <c r="X438" s="628">
        <v>349</v>
      </c>
      <c r="Y438" s="627" t="s">
        <v>159</v>
      </c>
      <c r="Z438" s="629"/>
      <c r="AA438" s="625"/>
      <c r="AB438" s="626"/>
      <c r="AC438" s="627" t="s">
        <v>159</v>
      </c>
      <c r="AD438" s="628"/>
      <c r="AE438" s="627" t="s">
        <v>159</v>
      </c>
      <c r="AF438" s="629"/>
      <c r="AG438" s="625"/>
      <c r="AH438" s="626"/>
      <c r="AI438" s="627" t="s">
        <v>159</v>
      </c>
      <c r="AJ438" s="628"/>
      <c r="AK438" s="627" t="s">
        <v>159</v>
      </c>
      <c r="AL438" s="629"/>
      <c r="AM438" s="630"/>
      <c r="AN438" s="631" t="s">
        <v>934</v>
      </c>
      <c r="AO438" s="632" t="s">
        <v>147</v>
      </c>
      <c r="AP438" s="632"/>
      <c r="AQ438" s="634"/>
    </row>
    <row r="439" spans="1:43" ht="231.75" customHeight="1">
      <c r="A439" s="615">
        <v>382</v>
      </c>
      <c r="B439" s="616" t="s">
        <v>1494</v>
      </c>
      <c r="C439" s="617" t="s">
        <v>1001</v>
      </c>
      <c r="D439" s="617" t="s">
        <v>1621</v>
      </c>
      <c r="E439" s="618">
        <v>223.91200000000001</v>
      </c>
      <c r="F439" s="664">
        <v>223.91200000000001</v>
      </c>
      <c r="G439" s="618">
        <v>217.68799999999999</v>
      </c>
      <c r="H439" s="222" t="s">
        <v>2296</v>
      </c>
      <c r="I439" s="619" t="s">
        <v>1818</v>
      </c>
      <c r="J439" s="620" t="s">
        <v>2297</v>
      </c>
      <c r="K439" s="572">
        <v>180.84299999999999</v>
      </c>
      <c r="L439" s="572">
        <v>280.13299999999998</v>
      </c>
      <c r="M439" s="235">
        <v>99.289999999999992</v>
      </c>
      <c r="N439" s="304">
        <v>0</v>
      </c>
      <c r="O439" s="619" t="s">
        <v>2440</v>
      </c>
      <c r="P439" s="312" t="s">
        <v>3022</v>
      </c>
      <c r="Q439" s="624" t="s">
        <v>3023</v>
      </c>
      <c r="R439" s="621" t="s">
        <v>1801</v>
      </c>
      <c r="S439" s="619" t="s">
        <v>18</v>
      </c>
      <c r="T439" s="305" t="s">
        <v>1002</v>
      </c>
      <c r="U439" s="625" t="s">
        <v>1618</v>
      </c>
      <c r="V439" s="626"/>
      <c r="W439" s="627" t="s">
        <v>159</v>
      </c>
      <c r="X439" s="628">
        <v>350</v>
      </c>
      <c r="Y439" s="627" t="s">
        <v>159</v>
      </c>
      <c r="Z439" s="629"/>
      <c r="AA439" s="625"/>
      <c r="AB439" s="626"/>
      <c r="AC439" s="627" t="s">
        <v>159</v>
      </c>
      <c r="AD439" s="628"/>
      <c r="AE439" s="627" t="s">
        <v>159</v>
      </c>
      <c r="AF439" s="629"/>
      <c r="AG439" s="625"/>
      <c r="AH439" s="626"/>
      <c r="AI439" s="627" t="s">
        <v>159</v>
      </c>
      <c r="AJ439" s="628"/>
      <c r="AK439" s="627" t="s">
        <v>159</v>
      </c>
      <c r="AL439" s="629"/>
      <c r="AM439" s="630"/>
      <c r="AN439" s="631" t="s">
        <v>1623</v>
      </c>
      <c r="AO439" s="632" t="s">
        <v>147</v>
      </c>
      <c r="AP439" s="632"/>
      <c r="AQ439" s="634"/>
    </row>
    <row r="440" spans="1:43" ht="142.5" customHeight="1">
      <c r="A440" s="615">
        <v>383</v>
      </c>
      <c r="B440" s="616" t="s">
        <v>1788</v>
      </c>
      <c r="C440" s="617" t="s">
        <v>678</v>
      </c>
      <c r="D440" s="617" t="s">
        <v>1742</v>
      </c>
      <c r="E440" s="618">
        <v>13.813000000000001</v>
      </c>
      <c r="F440" s="664">
        <v>13.813000000000001</v>
      </c>
      <c r="G440" s="618">
        <v>13300</v>
      </c>
      <c r="H440" s="222" t="s">
        <v>2523</v>
      </c>
      <c r="I440" s="619" t="s">
        <v>1834</v>
      </c>
      <c r="J440" s="620" t="s">
        <v>3024</v>
      </c>
      <c r="K440" s="572">
        <v>12.826000000000001</v>
      </c>
      <c r="L440" s="572">
        <v>20</v>
      </c>
      <c r="M440" s="304">
        <v>7.1740000000000004</v>
      </c>
      <c r="N440" s="235">
        <v>0</v>
      </c>
      <c r="O440" s="619" t="s">
        <v>2399</v>
      </c>
      <c r="P440" s="312" t="s">
        <v>3025</v>
      </c>
      <c r="Q440" s="624" t="s">
        <v>844</v>
      </c>
      <c r="R440" s="621" t="s">
        <v>1801</v>
      </c>
      <c r="S440" s="619" t="s">
        <v>18</v>
      </c>
      <c r="T440" s="305" t="s">
        <v>1002</v>
      </c>
      <c r="U440" s="625" t="s">
        <v>1618</v>
      </c>
      <c r="V440" s="626"/>
      <c r="W440" s="627" t="s">
        <v>159</v>
      </c>
      <c r="X440" s="628">
        <v>351</v>
      </c>
      <c r="Y440" s="627" t="s">
        <v>159</v>
      </c>
      <c r="Z440" s="629"/>
      <c r="AA440" s="625"/>
      <c r="AB440" s="626"/>
      <c r="AC440" s="627" t="s">
        <v>159</v>
      </c>
      <c r="AD440" s="628"/>
      <c r="AE440" s="627" t="s">
        <v>159</v>
      </c>
      <c r="AF440" s="629"/>
      <c r="AG440" s="625"/>
      <c r="AH440" s="626"/>
      <c r="AI440" s="627" t="s">
        <v>159</v>
      </c>
      <c r="AJ440" s="628"/>
      <c r="AK440" s="627" t="s">
        <v>159</v>
      </c>
      <c r="AL440" s="629"/>
      <c r="AM440" s="630"/>
      <c r="AN440" s="631" t="s">
        <v>1622</v>
      </c>
      <c r="AO440" s="632" t="s">
        <v>147</v>
      </c>
      <c r="AP440" s="632"/>
      <c r="AQ440" s="634"/>
    </row>
    <row r="441" spans="1:43" ht="176.25" customHeight="1">
      <c r="A441" s="615">
        <v>384</v>
      </c>
      <c r="B441" s="616" t="s">
        <v>1289</v>
      </c>
      <c r="C441" s="617" t="s">
        <v>277</v>
      </c>
      <c r="D441" s="617" t="s">
        <v>100</v>
      </c>
      <c r="E441" s="618">
        <v>11.281000000000001</v>
      </c>
      <c r="F441" s="664">
        <v>11281</v>
      </c>
      <c r="G441" s="618">
        <v>7506</v>
      </c>
      <c r="H441" s="222" t="s">
        <v>2523</v>
      </c>
      <c r="I441" s="619" t="s">
        <v>1818</v>
      </c>
      <c r="J441" s="620" t="s">
        <v>3026</v>
      </c>
      <c r="K441" s="572">
        <v>11.372999999999999</v>
      </c>
      <c r="L441" s="572">
        <v>17</v>
      </c>
      <c r="M441" s="304">
        <v>5.6269999999999998</v>
      </c>
      <c r="N441" s="304">
        <v>0</v>
      </c>
      <c r="O441" s="619" t="s">
        <v>2440</v>
      </c>
      <c r="P441" s="312" t="s">
        <v>3027</v>
      </c>
      <c r="Q441" s="624"/>
      <c r="R441" s="621" t="s">
        <v>1801</v>
      </c>
      <c r="S441" s="619" t="s">
        <v>18</v>
      </c>
      <c r="T441" s="305" t="s">
        <v>1002</v>
      </c>
      <c r="U441" s="625" t="s">
        <v>1618</v>
      </c>
      <c r="V441" s="626"/>
      <c r="W441" s="627" t="s">
        <v>159</v>
      </c>
      <c r="X441" s="628">
        <v>352</v>
      </c>
      <c r="Y441" s="627" t="s">
        <v>159</v>
      </c>
      <c r="Z441" s="629"/>
      <c r="AA441" s="625"/>
      <c r="AB441" s="626"/>
      <c r="AC441" s="627" t="s">
        <v>159</v>
      </c>
      <c r="AD441" s="628"/>
      <c r="AE441" s="627" t="s">
        <v>159</v>
      </c>
      <c r="AF441" s="629"/>
      <c r="AG441" s="625"/>
      <c r="AH441" s="626"/>
      <c r="AI441" s="627" t="s">
        <v>159</v>
      </c>
      <c r="AJ441" s="628"/>
      <c r="AK441" s="627" t="s">
        <v>159</v>
      </c>
      <c r="AL441" s="629"/>
      <c r="AM441" s="630"/>
      <c r="AN441" s="631" t="s">
        <v>1435</v>
      </c>
      <c r="AO441" s="632" t="s">
        <v>147</v>
      </c>
      <c r="AP441" s="632"/>
      <c r="AQ441" s="634"/>
    </row>
    <row r="442" spans="1:43" ht="126.75" customHeight="1">
      <c r="A442" s="615">
        <v>385</v>
      </c>
      <c r="B442" s="616" t="s">
        <v>1495</v>
      </c>
      <c r="C442" s="617" t="s">
        <v>277</v>
      </c>
      <c r="D442" s="617" t="s">
        <v>573</v>
      </c>
      <c r="E442" s="618">
        <v>33.122</v>
      </c>
      <c r="F442" s="664">
        <v>13.157</v>
      </c>
      <c r="G442" s="618">
        <v>28.79</v>
      </c>
      <c r="H442" s="222" t="s">
        <v>2523</v>
      </c>
      <c r="I442" s="619" t="s">
        <v>1818</v>
      </c>
      <c r="J442" s="620" t="s">
        <v>3028</v>
      </c>
      <c r="K442" s="572">
        <v>32.079000000000001</v>
      </c>
      <c r="L442" s="572">
        <v>40</v>
      </c>
      <c r="M442" s="304">
        <v>7.9209999999999994</v>
      </c>
      <c r="N442" s="304">
        <v>0</v>
      </c>
      <c r="O442" s="619" t="s">
        <v>1816</v>
      </c>
      <c r="P442" s="312" t="s">
        <v>3029</v>
      </c>
      <c r="Q442" s="624"/>
      <c r="R442" s="621" t="s">
        <v>1801</v>
      </c>
      <c r="S442" s="619" t="s">
        <v>18</v>
      </c>
      <c r="T442" s="305" t="s">
        <v>1002</v>
      </c>
      <c r="U442" s="625" t="s">
        <v>1618</v>
      </c>
      <c r="V442" s="626"/>
      <c r="W442" s="627" t="s">
        <v>159</v>
      </c>
      <c r="X442" s="628">
        <v>354</v>
      </c>
      <c r="Y442" s="627" t="s">
        <v>159</v>
      </c>
      <c r="Z442" s="629"/>
      <c r="AA442" s="625"/>
      <c r="AB442" s="626"/>
      <c r="AC442" s="627" t="s">
        <v>159</v>
      </c>
      <c r="AD442" s="628"/>
      <c r="AE442" s="627" t="s">
        <v>159</v>
      </c>
      <c r="AF442" s="629"/>
      <c r="AG442" s="625"/>
      <c r="AH442" s="626"/>
      <c r="AI442" s="627" t="s">
        <v>159</v>
      </c>
      <c r="AJ442" s="628"/>
      <c r="AK442" s="627" t="s">
        <v>159</v>
      </c>
      <c r="AL442" s="629"/>
      <c r="AM442" s="630"/>
      <c r="AN442" s="631" t="s">
        <v>1435</v>
      </c>
      <c r="AO442" s="632" t="s">
        <v>147</v>
      </c>
      <c r="AP442" s="632"/>
      <c r="AQ442" s="634"/>
    </row>
    <row r="443" spans="1:43" ht="94.5" customHeight="1">
      <c r="A443" s="615">
        <v>386</v>
      </c>
      <c r="B443" s="616" t="s">
        <v>1497</v>
      </c>
      <c r="C443" s="617" t="s">
        <v>277</v>
      </c>
      <c r="D443" s="617" t="s">
        <v>1399</v>
      </c>
      <c r="E443" s="618">
        <v>19.675000000000001</v>
      </c>
      <c r="F443" s="664">
        <v>19.675000000000001</v>
      </c>
      <c r="G443" s="618">
        <v>18.334</v>
      </c>
      <c r="H443" s="222" t="s">
        <v>2523</v>
      </c>
      <c r="I443" s="619" t="s">
        <v>1818</v>
      </c>
      <c r="J443" s="620" t="s">
        <v>3030</v>
      </c>
      <c r="K443" s="572">
        <v>18.268999999999998</v>
      </c>
      <c r="L443" s="572">
        <v>81.227999999999994</v>
      </c>
      <c r="M443" s="304">
        <v>62.959000000000003</v>
      </c>
      <c r="N443" s="235">
        <v>0</v>
      </c>
      <c r="O443" s="619" t="s">
        <v>1816</v>
      </c>
      <c r="P443" s="312" t="s">
        <v>3031</v>
      </c>
      <c r="Q443" s="624" t="s">
        <v>3032</v>
      </c>
      <c r="R443" s="621" t="s">
        <v>1801</v>
      </c>
      <c r="S443" s="619" t="s">
        <v>18</v>
      </c>
      <c r="T443" s="305" t="s">
        <v>1002</v>
      </c>
      <c r="U443" s="625" t="s">
        <v>1618</v>
      </c>
      <c r="V443" s="636"/>
      <c r="W443" s="743" t="s">
        <v>159</v>
      </c>
      <c r="X443" s="628">
        <v>355</v>
      </c>
      <c r="Y443" s="743" t="s">
        <v>159</v>
      </c>
      <c r="Z443" s="629"/>
      <c r="AA443" s="625"/>
      <c r="AB443" s="636"/>
      <c r="AC443" s="743" t="s">
        <v>159</v>
      </c>
      <c r="AD443" s="628"/>
      <c r="AE443" s="743" t="s">
        <v>159</v>
      </c>
      <c r="AF443" s="629"/>
      <c r="AG443" s="625"/>
      <c r="AH443" s="636"/>
      <c r="AI443" s="743" t="s">
        <v>159</v>
      </c>
      <c r="AJ443" s="628"/>
      <c r="AK443" s="743" t="s">
        <v>159</v>
      </c>
      <c r="AL443" s="629"/>
      <c r="AM443" s="744"/>
      <c r="AN443" s="631" t="s">
        <v>1435</v>
      </c>
      <c r="AO443" s="632" t="s">
        <v>147</v>
      </c>
      <c r="AP443" s="632"/>
      <c r="AQ443" s="634"/>
    </row>
    <row r="444" spans="1:43" ht="177.75" customHeight="1">
      <c r="A444" s="615">
        <v>387</v>
      </c>
      <c r="B444" s="622" t="s">
        <v>3033</v>
      </c>
      <c r="C444" s="617" t="s">
        <v>277</v>
      </c>
      <c r="D444" s="617" t="s">
        <v>1399</v>
      </c>
      <c r="E444" s="618">
        <v>10.079000000000001</v>
      </c>
      <c r="F444" s="664">
        <v>10.079000000000001</v>
      </c>
      <c r="G444" s="618">
        <v>9.2789999999999999</v>
      </c>
      <c r="H444" s="222" t="s">
        <v>2523</v>
      </c>
      <c r="I444" s="619" t="s">
        <v>1816</v>
      </c>
      <c r="J444" s="620" t="s">
        <v>3034</v>
      </c>
      <c r="K444" s="572">
        <v>53.648000000000003</v>
      </c>
      <c r="L444" s="572">
        <v>200</v>
      </c>
      <c r="M444" s="304">
        <v>146.352</v>
      </c>
      <c r="N444" s="304">
        <v>0</v>
      </c>
      <c r="O444" s="619" t="s">
        <v>1816</v>
      </c>
      <c r="P444" s="312" t="s">
        <v>3035</v>
      </c>
      <c r="Q444" s="624" t="s">
        <v>3036</v>
      </c>
      <c r="R444" s="621" t="s">
        <v>1801</v>
      </c>
      <c r="S444" s="619" t="s">
        <v>18</v>
      </c>
      <c r="T444" s="305" t="s">
        <v>1002</v>
      </c>
      <c r="U444" s="625" t="s">
        <v>1618</v>
      </c>
      <c r="V444" s="626"/>
      <c r="W444" s="627" t="s">
        <v>159</v>
      </c>
      <c r="X444" s="628">
        <v>356</v>
      </c>
      <c r="Y444" s="627" t="s">
        <v>159</v>
      </c>
      <c r="Z444" s="629"/>
      <c r="AA444" s="625"/>
      <c r="AB444" s="626"/>
      <c r="AC444" s="627" t="s">
        <v>159</v>
      </c>
      <c r="AD444" s="628"/>
      <c r="AE444" s="627" t="s">
        <v>159</v>
      </c>
      <c r="AF444" s="629"/>
      <c r="AG444" s="625"/>
      <c r="AH444" s="626"/>
      <c r="AI444" s="627" t="s">
        <v>159</v>
      </c>
      <c r="AJ444" s="628"/>
      <c r="AK444" s="627" t="s">
        <v>159</v>
      </c>
      <c r="AL444" s="629"/>
      <c r="AM444" s="630"/>
      <c r="AN444" s="631" t="s">
        <v>1435</v>
      </c>
      <c r="AO444" s="632" t="s">
        <v>147</v>
      </c>
      <c r="AP444" s="632"/>
      <c r="AQ444" s="634"/>
    </row>
    <row r="445" spans="1:43" ht="213" customHeight="1">
      <c r="A445" s="615">
        <v>388</v>
      </c>
      <c r="B445" s="622" t="s">
        <v>3037</v>
      </c>
      <c r="C445" s="617" t="s">
        <v>277</v>
      </c>
      <c r="D445" s="617" t="s">
        <v>1399</v>
      </c>
      <c r="E445" s="618">
        <v>10.282</v>
      </c>
      <c r="F445" s="664">
        <v>10.282</v>
      </c>
      <c r="G445" s="618">
        <v>8.8119999999999994</v>
      </c>
      <c r="H445" s="222" t="s">
        <v>2523</v>
      </c>
      <c r="I445" s="619" t="s">
        <v>1818</v>
      </c>
      <c r="J445" s="620" t="s">
        <v>3038</v>
      </c>
      <c r="K445" s="572">
        <v>8.7509999999999994</v>
      </c>
      <c r="L445" s="572">
        <v>14</v>
      </c>
      <c r="M445" s="304">
        <v>5.2490000000000006</v>
      </c>
      <c r="N445" s="304">
        <v>0</v>
      </c>
      <c r="O445" s="619" t="s">
        <v>2399</v>
      </c>
      <c r="P445" s="312" t="s">
        <v>3039</v>
      </c>
      <c r="Q445" s="624"/>
      <c r="R445" s="621" t="s">
        <v>1801</v>
      </c>
      <c r="S445" s="619" t="s">
        <v>18</v>
      </c>
      <c r="T445" s="305" t="s">
        <v>1002</v>
      </c>
      <c r="U445" s="625" t="s">
        <v>1618</v>
      </c>
      <c r="V445" s="626"/>
      <c r="W445" s="627" t="s">
        <v>159</v>
      </c>
      <c r="X445" s="628">
        <v>357</v>
      </c>
      <c r="Y445" s="627" t="s">
        <v>159</v>
      </c>
      <c r="Z445" s="629"/>
      <c r="AA445" s="625"/>
      <c r="AB445" s="626"/>
      <c r="AC445" s="627" t="s">
        <v>159</v>
      </c>
      <c r="AD445" s="628"/>
      <c r="AE445" s="627" t="s">
        <v>159</v>
      </c>
      <c r="AF445" s="629"/>
      <c r="AG445" s="625"/>
      <c r="AH445" s="626"/>
      <c r="AI445" s="627" t="s">
        <v>159</v>
      </c>
      <c r="AJ445" s="628"/>
      <c r="AK445" s="627" t="s">
        <v>159</v>
      </c>
      <c r="AL445" s="629"/>
      <c r="AM445" s="630"/>
      <c r="AN445" s="631" t="s">
        <v>1435</v>
      </c>
      <c r="AO445" s="632" t="s">
        <v>147</v>
      </c>
      <c r="AP445" s="632"/>
      <c r="AQ445" s="634"/>
    </row>
    <row r="446" spans="1:43" s="311" customFormat="1" ht="134.25" customHeight="1">
      <c r="A446" s="273">
        <v>389</v>
      </c>
      <c r="B446" s="312" t="s">
        <v>967</v>
      </c>
      <c r="C446" s="325" t="s">
        <v>1646</v>
      </c>
      <c r="D446" s="325" t="s">
        <v>1621</v>
      </c>
      <c r="E446" s="534">
        <v>11.129</v>
      </c>
      <c r="F446" s="535">
        <v>11.129</v>
      </c>
      <c r="G446" s="534">
        <v>10.25</v>
      </c>
      <c r="H446" s="222" t="s">
        <v>3040</v>
      </c>
      <c r="I446" s="239" t="s">
        <v>1828</v>
      </c>
      <c r="J446" s="240" t="s">
        <v>3041</v>
      </c>
      <c r="K446" s="348">
        <v>0</v>
      </c>
      <c r="L446" s="531">
        <v>0</v>
      </c>
      <c r="M446" s="304">
        <v>0</v>
      </c>
      <c r="N446" s="531">
        <v>0</v>
      </c>
      <c r="O446" s="404" t="s">
        <v>2396</v>
      </c>
      <c r="P446" s="312" t="s">
        <v>3042</v>
      </c>
      <c r="Q446" s="305"/>
      <c r="R446" s="405" t="s">
        <v>1801</v>
      </c>
      <c r="S446" s="216" t="s">
        <v>18</v>
      </c>
      <c r="T446" s="315" t="s">
        <v>1002</v>
      </c>
      <c r="U446" s="307" t="s">
        <v>1618</v>
      </c>
      <c r="V446" s="301" t="s">
        <v>463</v>
      </c>
      <c r="W446" s="293" t="s">
        <v>159</v>
      </c>
      <c r="X446" s="319">
        <v>58</v>
      </c>
      <c r="Y446" s="293" t="s">
        <v>159</v>
      </c>
      <c r="Z446" s="320"/>
      <c r="AA446" s="307"/>
      <c r="AB446" s="301"/>
      <c r="AC446" s="293" t="s">
        <v>159</v>
      </c>
      <c r="AD446" s="319"/>
      <c r="AE446" s="293" t="s">
        <v>159</v>
      </c>
      <c r="AF446" s="320"/>
      <c r="AG446" s="307"/>
      <c r="AH446" s="301"/>
      <c r="AI446" s="293" t="s">
        <v>159</v>
      </c>
      <c r="AJ446" s="319"/>
      <c r="AK446" s="293" t="s">
        <v>159</v>
      </c>
      <c r="AL446" s="320"/>
      <c r="AM446" s="277"/>
      <c r="AN446" s="227" t="s">
        <v>1372</v>
      </c>
      <c r="AO446" s="217" t="s">
        <v>147</v>
      </c>
      <c r="AP446" s="217"/>
      <c r="AQ446" s="218"/>
    </row>
    <row r="447" spans="1:43" ht="163.5" customHeight="1">
      <c r="A447" s="615">
        <v>390</v>
      </c>
      <c r="B447" s="622" t="s">
        <v>1239</v>
      </c>
      <c r="C447" s="617" t="s">
        <v>373</v>
      </c>
      <c r="D447" s="617" t="s">
        <v>740</v>
      </c>
      <c r="E447" s="618">
        <v>146.49</v>
      </c>
      <c r="F447" s="664">
        <v>146.49</v>
      </c>
      <c r="G447" s="618">
        <v>145.68</v>
      </c>
      <c r="H447" s="222" t="s">
        <v>2724</v>
      </c>
      <c r="I447" s="619" t="s">
        <v>1818</v>
      </c>
      <c r="J447" s="620" t="s">
        <v>2725</v>
      </c>
      <c r="K447" s="572">
        <v>149.10900000000001</v>
      </c>
      <c r="L447" s="572">
        <v>170</v>
      </c>
      <c r="M447" s="235">
        <f t="shared" si="23"/>
        <v>20.890999999999991</v>
      </c>
      <c r="N447" s="304">
        <v>0</v>
      </c>
      <c r="O447" s="619" t="s">
        <v>2399</v>
      </c>
      <c r="P447" s="312" t="s">
        <v>2726</v>
      </c>
      <c r="Q447" s="624"/>
      <c r="R447" s="619" t="s">
        <v>451</v>
      </c>
      <c r="S447" s="619" t="s">
        <v>484</v>
      </c>
      <c r="T447" s="305" t="s">
        <v>1498</v>
      </c>
      <c r="U447" s="625" t="s">
        <v>1618</v>
      </c>
      <c r="V447" s="626"/>
      <c r="W447" s="627" t="s">
        <v>159</v>
      </c>
      <c r="X447" s="628">
        <v>359</v>
      </c>
      <c r="Y447" s="627" t="s">
        <v>159</v>
      </c>
      <c r="Z447" s="629"/>
      <c r="AA447" s="625"/>
      <c r="AB447" s="626"/>
      <c r="AC447" s="627" t="s">
        <v>159</v>
      </c>
      <c r="AD447" s="628"/>
      <c r="AE447" s="627" t="s">
        <v>159</v>
      </c>
      <c r="AF447" s="629"/>
      <c r="AG447" s="625"/>
      <c r="AH447" s="626"/>
      <c r="AI447" s="627" t="s">
        <v>159</v>
      </c>
      <c r="AJ447" s="628"/>
      <c r="AK447" s="627" t="s">
        <v>159</v>
      </c>
      <c r="AL447" s="629"/>
      <c r="AM447" s="630"/>
      <c r="AN447" s="631" t="s">
        <v>1632</v>
      </c>
      <c r="AO447" s="632" t="s">
        <v>147</v>
      </c>
      <c r="AP447" s="632"/>
      <c r="AQ447" s="634"/>
    </row>
    <row r="448" spans="1:43" s="356" customFormat="1" ht="120" customHeight="1">
      <c r="A448" s="273">
        <v>391</v>
      </c>
      <c r="B448" s="326" t="s">
        <v>1499</v>
      </c>
      <c r="C448" s="325" t="s">
        <v>1631</v>
      </c>
      <c r="D448" s="325" t="s">
        <v>1631</v>
      </c>
      <c r="E448" s="534">
        <v>6.8319999999999999</v>
      </c>
      <c r="F448" s="535">
        <v>6.8319999999999999</v>
      </c>
      <c r="G448" s="534">
        <v>6.82</v>
      </c>
      <c r="H448" s="222" t="s">
        <v>1992</v>
      </c>
      <c r="I448" s="239" t="s">
        <v>1828</v>
      </c>
      <c r="J448" s="334" t="s">
        <v>1993</v>
      </c>
      <c r="K448" s="39">
        <v>0</v>
      </c>
      <c r="L448" s="39">
        <v>0</v>
      </c>
      <c r="M448" s="235">
        <f t="shared" si="23"/>
        <v>0</v>
      </c>
      <c r="N448" s="39">
        <v>0</v>
      </c>
      <c r="O448" s="404" t="s">
        <v>2396</v>
      </c>
      <c r="P448" s="326" t="s">
        <v>2845</v>
      </c>
      <c r="Q448" s="305"/>
      <c r="R448" s="406" t="s">
        <v>800</v>
      </c>
      <c r="S448" s="216" t="s">
        <v>18</v>
      </c>
      <c r="T448" s="305" t="s">
        <v>680</v>
      </c>
      <c r="U448" s="307" t="s">
        <v>1618</v>
      </c>
      <c r="V448" s="301" t="s">
        <v>463</v>
      </c>
      <c r="W448" s="293" t="s">
        <v>159</v>
      </c>
      <c r="X448" s="319">
        <v>59</v>
      </c>
      <c r="Y448" s="293" t="s">
        <v>159</v>
      </c>
      <c r="Z448" s="320"/>
      <c r="AA448" s="307"/>
      <c r="AB448" s="301"/>
      <c r="AC448" s="293" t="s">
        <v>159</v>
      </c>
      <c r="AD448" s="338"/>
      <c r="AE448" s="293" t="s">
        <v>159</v>
      </c>
      <c r="AF448" s="339"/>
      <c r="AG448" s="307"/>
      <c r="AH448" s="301"/>
      <c r="AI448" s="293" t="s">
        <v>159</v>
      </c>
      <c r="AJ448" s="338"/>
      <c r="AK448" s="293" t="s">
        <v>159</v>
      </c>
      <c r="AL448" s="339"/>
      <c r="AM448" s="277"/>
      <c r="AN448" s="227" t="s">
        <v>1372</v>
      </c>
      <c r="AO448" s="217"/>
      <c r="AP448" s="217"/>
      <c r="AQ448" s="218"/>
    </row>
    <row r="449" spans="1:43" s="657" customFormat="1" ht="25.5" customHeight="1">
      <c r="A449" s="638"/>
      <c r="B449" s="640" t="s">
        <v>804</v>
      </c>
      <c r="C449" s="668"/>
      <c r="D449" s="668"/>
      <c r="E449" s="643"/>
      <c r="F449" s="642"/>
      <c r="G449" s="643"/>
      <c r="H449" s="422"/>
      <c r="I449" s="644"/>
      <c r="J449" s="645"/>
      <c r="K449" s="643"/>
      <c r="L449" s="34"/>
      <c r="M449" s="41">
        <f t="shared" si="23"/>
        <v>0</v>
      </c>
      <c r="N449" s="646"/>
      <c r="O449" s="644"/>
      <c r="P449" s="44"/>
      <c r="Q449" s="647"/>
      <c r="R449" s="648"/>
      <c r="S449" s="644"/>
      <c r="T449" s="873"/>
      <c r="U449" s="649"/>
      <c r="V449" s="650"/>
      <c r="W449" s="651"/>
      <c r="X449" s="652"/>
      <c r="Y449" s="651"/>
      <c r="Z449" s="653"/>
      <c r="AA449" s="649"/>
      <c r="AB449" s="650"/>
      <c r="AC449" s="651"/>
      <c r="AD449" s="652"/>
      <c r="AE449" s="651"/>
      <c r="AF449" s="653"/>
      <c r="AG449" s="649"/>
      <c r="AH449" s="650"/>
      <c r="AI449" s="651"/>
      <c r="AJ449" s="652"/>
      <c r="AK449" s="651"/>
      <c r="AL449" s="653"/>
      <c r="AM449" s="654"/>
      <c r="AN449" s="648"/>
      <c r="AO449" s="655"/>
      <c r="AP449" s="655"/>
      <c r="AQ449" s="656"/>
    </row>
    <row r="450" spans="1:43" ht="145.5" customHeight="1">
      <c r="A450" s="615">
        <v>392</v>
      </c>
      <c r="B450" s="616" t="s">
        <v>1500</v>
      </c>
      <c r="C450" s="617" t="s">
        <v>279</v>
      </c>
      <c r="D450" s="617" t="s">
        <v>1031</v>
      </c>
      <c r="E450" s="618">
        <v>556.44299999999998</v>
      </c>
      <c r="F450" s="664">
        <v>556.43299999999999</v>
      </c>
      <c r="G450" s="618">
        <v>539.798</v>
      </c>
      <c r="H450" s="222" t="s">
        <v>1870</v>
      </c>
      <c r="I450" s="619" t="s">
        <v>1818</v>
      </c>
      <c r="J450" s="620" t="s">
        <v>1871</v>
      </c>
      <c r="K450" s="572">
        <v>566.31799999999998</v>
      </c>
      <c r="L450" s="572">
        <v>626.69100000000003</v>
      </c>
      <c r="M450" s="235">
        <f t="shared" si="23"/>
        <v>60.373000000000047</v>
      </c>
      <c r="N450" s="304">
        <v>0</v>
      </c>
      <c r="O450" s="619" t="s">
        <v>2399</v>
      </c>
      <c r="P450" s="312" t="s">
        <v>2920</v>
      </c>
      <c r="Q450" s="624"/>
      <c r="R450" s="619" t="s">
        <v>994</v>
      </c>
      <c r="S450" s="619" t="s">
        <v>18</v>
      </c>
      <c r="T450" s="305" t="s">
        <v>1032</v>
      </c>
      <c r="U450" s="625" t="s">
        <v>1618</v>
      </c>
      <c r="V450" s="626"/>
      <c r="W450" s="627" t="s">
        <v>159</v>
      </c>
      <c r="X450" s="628">
        <v>361</v>
      </c>
      <c r="Y450" s="627" t="s">
        <v>159</v>
      </c>
      <c r="Z450" s="629"/>
      <c r="AA450" s="625"/>
      <c r="AB450" s="626"/>
      <c r="AC450" s="627" t="s">
        <v>159</v>
      </c>
      <c r="AD450" s="628"/>
      <c r="AE450" s="627" t="s">
        <v>159</v>
      </c>
      <c r="AF450" s="629"/>
      <c r="AG450" s="625"/>
      <c r="AH450" s="626"/>
      <c r="AI450" s="627" t="s">
        <v>159</v>
      </c>
      <c r="AJ450" s="628"/>
      <c r="AK450" s="627" t="s">
        <v>159</v>
      </c>
      <c r="AL450" s="629"/>
      <c r="AM450" s="630"/>
      <c r="AN450" s="631" t="s">
        <v>1632</v>
      </c>
      <c r="AO450" s="632" t="s">
        <v>147</v>
      </c>
      <c r="AP450" s="632"/>
      <c r="AQ450" s="634"/>
    </row>
    <row r="451" spans="1:43" ht="60" customHeight="1">
      <c r="A451" s="615">
        <v>393</v>
      </c>
      <c r="B451" s="616" t="s">
        <v>1501</v>
      </c>
      <c r="C451" s="617" t="s">
        <v>1504</v>
      </c>
      <c r="D451" s="617" t="s">
        <v>1031</v>
      </c>
      <c r="E451" s="304">
        <v>0</v>
      </c>
      <c r="F451" s="304">
        <v>0</v>
      </c>
      <c r="G451" s="304">
        <v>0</v>
      </c>
      <c r="H451" s="222" t="s">
        <v>2523</v>
      </c>
      <c r="I451" s="619" t="s">
        <v>1834</v>
      </c>
      <c r="J451" s="620" t="s">
        <v>1889</v>
      </c>
      <c r="K451" s="304">
        <v>97.831000000000003</v>
      </c>
      <c r="L451" s="572">
        <v>100</v>
      </c>
      <c r="M451" s="235">
        <f t="shared" si="23"/>
        <v>2.1689999999999969</v>
      </c>
      <c r="N451" s="304">
        <v>0</v>
      </c>
      <c r="O451" s="619" t="s">
        <v>2399</v>
      </c>
      <c r="P451" s="312" t="s">
        <v>2921</v>
      </c>
      <c r="Q451" s="624"/>
      <c r="R451" s="619" t="s">
        <v>763</v>
      </c>
      <c r="S451" s="619" t="s">
        <v>18</v>
      </c>
      <c r="T451" s="305" t="s">
        <v>911</v>
      </c>
      <c r="U451" s="625" t="s">
        <v>1618</v>
      </c>
      <c r="V451" s="626"/>
      <c r="W451" s="627" t="s">
        <v>159</v>
      </c>
      <c r="X451" s="628">
        <v>362</v>
      </c>
      <c r="Y451" s="627" t="s">
        <v>159</v>
      </c>
      <c r="Z451" s="629"/>
      <c r="AA451" s="625"/>
      <c r="AB451" s="626"/>
      <c r="AC451" s="627" t="s">
        <v>159</v>
      </c>
      <c r="AD451" s="628"/>
      <c r="AE451" s="627" t="s">
        <v>159</v>
      </c>
      <c r="AF451" s="629"/>
      <c r="AG451" s="625"/>
      <c r="AH451" s="626"/>
      <c r="AI451" s="627" t="s">
        <v>159</v>
      </c>
      <c r="AJ451" s="628"/>
      <c r="AK451" s="627" t="s">
        <v>159</v>
      </c>
      <c r="AL451" s="629"/>
      <c r="AM451" s="630"/>
      <c r="AN451" s="631" t="s">
        <v>934</v>
      </c>
      <c r="AO451" s="632" t="s">
        <v>147</v>
      </c>
      <c r="AP451" s="632"/>
      <c r="AQ451" s="634"/>
    </row>
    <row r="452" spans="1:43" s="311" customFormat="1" ht="218.25" customHeight="1">
      <c r="A452" s="273">
        <v>394</v>
      </c>
      <c r="B452" s="326" t="s">
        <v>1255</v>
      </c>
      <c r="C452" s="325" t="s">
        <v>1646</v>
      </c>
      <c r="D452" s="325" t="s">
        <v>1621</v>
      </c>
      <c r="E452" s="534">
        <v>599.93100000000004</v>
      </c>
      <c r="F452" s="39">
        <v>0</v>
      </c>
      <c r="G452" s="39">
        <v>0</v>
      </c>
      <c r="H452" s="222" t="s">
        <v>3043</v>
      </c>
      <c r="I452" s="239" t="s">
        <v>1818</v>
      </c>
      <c r="J452" s="240" t="s">
        <v>3044</v>
      </c>
      <c r="K452" s="39">
        <v>0</v>
      </c>
      <c r="L452" s="39">
        <v>0</v>
      </c>
      <c r="M452" s="459">
        <v>0</v>
      </c>
      <c r="N452" s="39">
        <v>0</v>
      </c>
      <c r="O452" s="405" t="s">
        <v>2399</v>
      </c>
      <c r="P452" s="326" t="s">
        <v>3045</v>
      </c>
      <c r="Q452" s="305"/>
      <c r="R452" s="405" t="s">
        <v>1801</v>
      </c>
      <c r="S452" s="405" t="s">
        <v>322</v>
      </c>
      <c r="T452" s="364" t="s">
        <v>1002</v>
      </c>
      <c r="U452" s="307"/>
      <c r="V452" s="301"/>
      <c r="W452" s="293"/>
      <c r="X452" s="319"/>
      <c r="Y452" s="293"/>
      <c r="Z452" s="320"/>
      <c r="AA452" s="307"/>
      <c r="AB452" s="301"/>
      <c r="AC452" s="293" t="s">
        <v>159</v>
      </c>
      <c r="AD452" s="319"/>
      <c r="AE452" s="293" t="s">
        <v>159</v>
      </c>
      <c r="AF452" s="320"/>
      <c r="AG452" s="307"/>
      <c r="AH452" s="301"/>
      <c r="AI452" s="293"/>
      <c r="AJ452" s="319"/>
      <c r="AK452" s="293"/>
      <c r="AL452" s="320"/>
      <c r="AM452" s="277"/>
      <c r="AN452" s="322" t="s">
        <v>1372</v>
      </c>
      <c r="AO452" s="389" t="s">
        <v>147</v>
      </c>
      <c r="AP452" s="316"/>
      <c r="AQ452" s="278"/>
    </row>
    <row r="453" spans="1:43" s="311" customFormat="1" ht="142.5" customHeight="1">
      <c r="A453" s="273">
        <v>395</v>
      </c>
      <c r="B453" s="326" t="s">
        <v>1536</v>
      </c>
      <c r="C453" s="325" t="s">
        <v>1646</v>
      </c>
      <c r="D453" s="325" t="s">
        <v>1621</v>
      </c>
      <c r="E453" s="534">
        <v>99.695999999999998</v>
      </c>
      <c r="F453" s="538" t="s">
        <v>159</v>
      </c>
      <c r="G453" s="538" t="s">
        <v>159</v>
      </c>
      <c r="H453" s="222" t="s">
        <v>3046</v>
      </c>
      <c r="I453" s="239" t="s">
        <v>1818</v>
      </c>
      <c r="J453" s="240" t="s">
        <v>3044</v>
      </c>
      <c r="K453" s="166" t="s">
        <v>159</v>
      </c>
      <c r="L453" s="166" t="s">
        <v>159</v>
      </c>
      <c r="M453" s="459">
        <v>0</v>
      </c>
      <c r="N453" s="39">
        <v>0</v>
      </c>
      <c r="O453" s="405" t="s">
        <v>2399</v>
      </c>
      <c r="P453" s="326" t="s">
        <v>3047</v>
      </c>
      <c r="Q453" s="305"/>
      <c r="R453" s="405" t="s">
        <v>1801</v>
      </c>
      <c r="S453" s="380" t="s">
        <v>18</v>
      </c>
      <c r="T453" s="379" t="s">
        <v>1002</v>
      </c>
      <c r="U453" s="307"/>
      <c r="V453" s="301"/>
      <c r="W453" s="293"/>
      <c r="X453" s="319"/>
      <c r="Y453" s="293"/>
      <c r="Z453" s="320"/>
      <c r="AA453" s="307"/>
      <c r="AB453" s="301"/>
      <c r="AC453" s="293" t="s">
        <v>159</v>
      </c>
      <c r="AD453" s="319"/>
      <c r="AE453" s="293" t="s">
        <v>159</v>
      </c>
      <c r="AF453" s="320"/>
      <c r="AG453" s="307"/>
      <c r="AH453" s="301"/>
      <c r="AI453" s="293"/>
      <c r="AJ453" s="319"/>
      <c r="AK453" s="293"/>
      <c r="AL453" s="320"/>
      <c r="AM453" s="277"/>
      <c r="AN453" s="322" t="s">
        <v>1372</v>
      </c>
      <c r="AO453" s="389" t="s">
        <v>147</v>
      </c>
      <c r="AP453" s="389"/>
      <c r="AQ453" s="278"/>
    </row>
    <row r="454" spans="1:43" ht="70.5" customHeight="1">
      <c r="A454" s="615">
        <v>396</v>
      </c>
      <c r="B454" s="616" t="s">
        <v>973</v>
      </c>
      <c r="C454" s="617" t="s">
        <v>456</v>
      </c>
      <c r="D454" s="617" t="s">
        <v>1553</v>
      </c>
      <c r="E454" s="618">
        <v>43.734000000000002</v>
      </c>
      <c r="F454" s="664">
        <v>44</v>
      </c>
      <c r="G454" s="618">
        <v>43</v>
      </c>
      <c r="H454" s="222" t="s">
        <v>2523</v>
      </c>
      <c r="I454" s="619" t="s">
        <v>1818</v>
      </c>
      <c r="J454" s="620" t="s">
        <v>1918</v>
      </c>
      <c r="K454" s="572">
        <v>153.55199999999999</v>
      </c>
      <c r="L454" s="572">
        <v>150</v>
      </c>
      <c r="M454" s="235">
        <f t="shared" si="23"/>
        <v>-3.5519999999999925</v>
      </c>
      <c r="N454" s="304">
        <v>0</v>
      </c>
      <c r="O454" s="619" t="s">
        <v>2399</v>
      </c>
      <c r="P454" s="312" t="s">
        <v>2898</v>
      </c>
      <c r="Q454" s="624"/>
      <c r="R454" s="619" t="s">
        <v>1506</v>
      </c>
      <c r="S454" s="619" t="s">
        <v>18</v>
      </c>
      <c r="T454" s="305" t="s">
        <v>911</v>
      </c>
      <c r="U454" s="625" t="s">
        <v>1618</v>
      </c>
      <c r="V454" s="626"/>
      <c r="W454" s="627" t="s">
        <v>159</v>
      </c>
      <c r="X454" s="707">
        <v>363</v>
      </c>
      <c r="Y454" s="627" t="s">
        <v>159</v>
      </c>
      <c r="Z454" s="629"/>
      <c r="AA454" s="625"/>
      <c r="AB454" s="626"/>
      <c r="AC454" s="627" t="s">
        <v>159</v>
      </c>
      <c r="AD454" s="628"/>
      <c r="AE454" s="627" t="s">
        <v>159</v>
      </c>
      <c r="AF454" s="629"/>
      <c r="AG454" s="625"/>
      <c r="AH454" s="626"/>
      <c r="AI454" s="627" t="s">
        <v>159</v>
      </c>
      <c r="AJ454" s="628"/>
      <c r="AK454" s="627" t="s">
        <v>159</v>
      </c>
      <c r="AL454" s="629"/>
      <c r="AM454" s="630"/>
      <c r="AN454" s="631" t="s">
        <v>934</v>
      </c>
      <c r="AO454" s="632" t="s">
        <v>147</v>
      </c>
      <c r="AP454" s="632"/>
      <c r="AQ454" s="634"/>
    </row>
    <row r="455" spans="1:43" s="657" customFormat="1" ht="25.5" customHeight="1">
      <c r="A455" s="638"/>
      <c r="B455" s="640" t="s">
        <v>1505</v>
      </c>
      <c r="C455" s="668"/>
      <c r="D455" s="668"/>
      <c r="E455" s="643"/>
      <c r="F455" s="642"/>
      <c r="G455" s="643"/>
      <c r="H455" s="422"/>
      <c r="I455" s="644"/>
      <c r="J455" s="645"/>
      <c r="K455" s="643"/>
      <c r="L455" s="34"/>
      <c r="M455" s="41"/>
      <c r="N455" s="646"/>
      <c r="O455" s="644"/>
      <c r="P455" s="44"/>
      <c r="Q455" s="647"/>
      <c r="R455" s="648"/>
      <c r="S455" s="644"/>
      <c r="T455" s="873"/>
      <c r="U455" s="649"/>
      <c r="V455" s="650"/>
      <c r="W455" s="651"/>
      <c r="X455" s="652"/>
      <c r="Y455" s="651"/>
      <c r="Z455" s="653"/>
      <c r="AA455" s="649"/>
      <c r="AB455" s="650"/>
      <c r="AC455" s="651"/>
      <c r="AD455" s="652"/>
      <c r="AE455" s="651"/>
      <c r="AF455" s="653"/>
      <c r="AG455" s="649"/>
      <c r="AH455" s="650"/>
      <c r="AI455" s="651"/>
      <c r="AJ455" s="652"/>
      <c r="AK455" s="651"/>
      <c r="AL455" s="653"/>
      <c r="AM455" s="654"/>
      <c r="AN455" s="648"/>
      <c r="AO455" s="655"/>
      <c r="AP455" s="655"/>
      <c r="AQ455" s="656"/>
    </row>
    <row r="456" spans="1:43" ht="70.5" customHeight="1">
      <c r="A456" s="615">
        <v>397</v>
      </c>
      <c r="B456" s="616" t="s">
        <v>1284</v>
      </c>
      <c r="C456" s="635" t="s">
        <v>549</v>
      </c>
      <c r="D456" s="635" t="s">
        <v>1031</v>
      </c>
      <c r="E456" s="618">
        <v>43.524000000000001</v>
      </c>
      <c r="F456" s="664">
        <v>44</v>
      </c>
      <c r="G456" s="618">
        <v>43</v>
      </c>
      <c r="H456" s="222" t="s">
        <v>2523</v>
      </c>
      <c r="I456" s="619" t="s">
        <v>1818</v>
      </c>
      <c r="J456" s="620" t="s">
        <v>2171</v>
      </c>
      <c r="K456" s="572">
        <v>69.852000000000004</v>
      </c>
      <c r="L456" s="572">
        <v>69.852000000000004</v>
      </c>
      <c r="M456" s="235">
        <f t="shared" si="23"/>
        <v>0</v>
      </c>
      <c r="N456" s="304">
        <v>0</v>
      </c>
      <c r="O456" s="619" t="s">
        <v>2399</v>
      </c>
      <c r="P456" s="312" t="s">
        <v>2443</v>
      </c>
      <c r="Q456" s="625"/>
      <c r="R456" s="619" t="s">
        <v>991</v>
      </c>
      <c r="S456" s="619" t="s">
        <v>322</v>
      </c>
      <c r="T456" s="305" t="s">
        <v>614</v>
      </c>
      <c r="U456" s="625" t="s">
        <v>1618</v>
      </c>
      <c r="V456" s="626"/>
      <c r="W456" s="627" t="s">
        <v>159</v>
      </c>
      <c r="X456" s="628">
        <v>364</v>
      </c>
      <c r="Y456" s="627" t="s">
        <v>159</v>
      </c>
      <c r="Z456" s="629"/>
      <c r="AA456" s="625"/>
      <c r="AB456" s="626"/>
      <c r="AC456" s="627" t="s">
        <v>159</v>
      </c>
      <c r="AD456" s="628"/>
      <c r="AE456" s="627" t="s">
        <v>159</v>
      </c>
      <c r="AF456" s="629"/>
      <c r="AG456" s="625"/>
      <c r="AH456" s="626"/>
      <c r="AI456" s="627" t="s">
        <v>159</v>
      </c>
      <c r="AJ456" s="628"/>
      <c r="AK456" s="627" t="s">
        <v>159</v>
      </c>
      <c r="AL456" s="629"/>
      <c r="AM456" s="630"/>
      <c r="AN456" s="631" t="s">
        <v>1435</v>
      </c>
      <c r="AO456" s="632" t="s">
        <v>147</v>
      </c>
      <c r="AP456" s="632"/>
      <c r="AQ456" s="634"/>
    </row>
    <row r="457" spans="1:43" ht="128.25" customHeight="1">
      <c r="A457" s="615">
        <v>398</v>
      </c>
      <c r="B457" s="616" t="s">
        <v>1507</v>
      </c>
      <c r="C457" s="635" t="s">
        <v>1222</v>
      </c>
      <c r="D457" s="635" t="s">
        <v>100</v>
      </c>
      <c r="E457" s="618">
        <v>9906.9959999999992</v>
      </c>
      <c r="F457" s="664">
        <v>10759.312</v>
      </c>
      <c r="G457" s="618">
        <v>10757.912</v>
      </c>
      <c r="H457" s="222" t="s">
        <v>2523</v>
      </c>
      <c r="I457" s="619" t="s">
        <v>1818</v>
      </c>
      <c r="J457" s="620" t="s">
        <v>3048</v>
      </c>
      <c r="K457" s="572">
        <v>6407.02</v>
      </c>
      <c r="L457" s="572">
        <v>5407.02</v>
      </c>
      <c r="M457" s="304">
        <v>-1000</v>
      </c>
      <c r="N457" s="304">
        <v>0</v>
      </c>
      <c r="O457" s="619" t="s">
        <v>2399</v>
      </c>
      <c r="P457" s="312" t="s">
        <v>3049</v>
      </c>
      <c r="Q457" s="624" t="s">
        <v>2572</v>
      </c>
      <c r="R457" s="621" t="s">
        <v>1801</v>
      </c>
      <c r="S457" s="619" t="s">
        <v>18</v>
      </c>
      <c r="T457" s="305" t="s">
        <v>1325</v>
      </c>
      <c r="U457" s="625" t="s">
        <v>1618</v>
      </c>
      <c r="V457" s="626"/>
      <c r="W457" s="627" t="s">
        <v>159</v>
      </c>
      <c r="X457" s="628">
        <v>365</v>
      </c>
      <c r="Y457" s="627" t="s">
        <v>159</v>
      </c>
      <c r="Z457" s="629"/>
      <c r="AA457" s="625"/>
      <c r="AB457" s="626"/>
      <c r="AC457" s="627" t="s">
        <v>159</v>
      </c>
      <c r="AD457" s="628"/>
      <c r="AE457" s="627" t="s">
        <v>159</v>
      </c>
      <c r="AF457" s="629"/>
      <c r="AG457" s="625"/>
      <c r="AH457" s="626"/>
      <c r="AI457" s="627" t="s">
        <v>159</v>
      </c>
      <c r="AJ457" s="628"/>
      <c r="AK457" s="627" t="s">
        <v>159</v>
      </c>
      <c r="AL457" s="629"/>
      <c r="AM457" s="630"/>
      <c r="AN457" s="631" t="s">
        <v>1630</v>
      </c>
      <c r="AO457" s="632"/>
      <c r="AP457" s="632" t="s">
        <v>147</v>
      </c>
      <c r="AQ457" s="634"/>
    </row>
    <row r="458" spans="1:43" ht="70.5" customHeight="1">
      <c r="A458" s="615">
        <v>399</v>
      </c>
      <c r="B458" s="616" t="s">
        <v>1508</v>
      </c>
      <c r="C458" s="635" t="s">
        <v>1167</v>
      </c>
      <c r="D458" s="635" t="s">
        <v>100</v>
      </c>
      <c r="E458" s="618">
        <v>140.41399999999999</v>
      </c>
      <c r="F458" s="664">
        <v>189.90199999999999</v>
      </c>
      <c r="G458" s="618">
        <v>158.96100000000001</v>
      </c>
      <c r="H458" s="222" t="s">
        <v>2523</v>
      </c>
      <c r="I458" s="619" t="s">
        <v>1818</v>
      </c>
      <c r="J458" s="620" t="s">
        <v>3050</v>
      </c>
      <c r="K458" s="572">
        <v>178.63800000000001</v>
      </c>
      <c r="L458" s="572">
        <v>200</v>
      </c>
      <c r="M458" s="304">
        <v>21.361999999999995</v>
      </c>
      <c r="N458" s="235">
        <v>0</v>
      </c>
      <c r="O458" s="619" t="s">
        <v>2399</v>
      </c>
      <c r="P458" s="312" t="s">
        <v>3051</v>
      </c>
      <c r="Q458" s="624" t="s">
        <v>3052</v>
      </c>
      <c r="R458" s="621" t="s">
        <v>1801</v>
      </c>
      <c r="S458" s="619" t="s">
        <v>18</v>
      </c>
      <c r="T458" s="305" t="s">
        <v>1325</v>
      </c>
      <c r="U458" s="625" t="s">
        <v>1618</v>
      </c>
      <c r="V458" s="626"/>
      <c r="W458" s="627" t="s">
        <v>159</v>
      </c>
      <c r="X458" s="628">
        <v>366</v>
      </c>
      <c r="Y458" s="627" t="s">
        <v>159</v>
      </c>
      <c r="Z458" s="629"/>
      <c r="AA458" s="625"/>
      <c r="AB458" s="626"/>
      <c r="AC458" s="627" t="s">
        <v>159</v>
      </c>
      <c r="AD458" s="628"/>
      <c r="AE458" s="627" t="s">
        <v>159</v>
      </c>
      <c r="AF458" s="629"/>
      <c r="AG458" s="625"/>
      <c r="AH458" s="626"/>
      <c r="AI458" s="627" t="s">
        <v>159</v>
      </c>
      <c r="AJ458" s="628"/>
      <c r="AK458" s="627" t="s">
        <v>159</v>
      </c>
      <c r="AL458" s="629"/>
      <c r="AM458" s="630"/>
      <c r="AN458" s="631" t="s">
        <v>1435</v>
      </c>
      <c r="AO458" s="632" t="s">
        <v>147</v>
      </c>
      <c r="AP458" s="632"/>
      <c r="AQ458" s="634"/>
    </row>
    <row r="459" spans="1:43" ht="112.5" customHeight="1">
      <c r="A459" s="615">
        <v>400</v>
      </c>
      <c r="B459" s="616" t="s">
        <v>1509</v>
      </c>
      <c r="C459" s="635" t="s">
        <v>1167</v>
      </c>
      <c r="D459" s="635" t="s">
        <v>100</v>
      </c>
      <c r="E459" s="618">
        <v>138.499</v>
      </c>
      <c r="F459" s="664">
        <v>148.15700000000001</v>
      </c>
      <c r="G459" s="618">
        <v>142.68299999999999</v>
      </c>
      <c r="H459" s="222" t="s">
        <v>2523</v>
      </c>
      <c r="I459" s="619" t="s">
        <v>1818</v>
      </c>
      <c r="J459" s="620" t="s">
        <v>3053</v>
      </c>
      <c r="K459" s="572">
        <v>137.761</v>
      </c>
      <c r="L459" s="572">
        <v>157.761</v>
      </c>
      <c r="M459" s="304">
        <v>20</v>
      </c>
      <c r="N459" s="304">
        <v>0</v>
      </c>
      <c r="O459" s="619" t="s">
        <v>2399</v>
      </c>
      <c r="P459" s="312" t="s">
        <v>3054</v>
      </c>
      <c r="Q459" s="624"/>
      <c r="R459" s="621" t="s">
        <v>1801</v>
      </c>
      <c r="S459" s="619" t="s">
        <v>18</v>
      </c>
      <c r="T459" s="305" t="s">
        <v>1325</v>
      </c>
      <c r="U459" s="625" t="s">
        <v>1618</v>
      </c>
      <c r="V459" s="626"/>
      <c r="W459" s="627" t="s">
        <v>159</v>
      </c>
      <c r="X459" s="628">
        <v>367</v>
      </c>
      <c r="Y459" s="627" t="s">
        <v>159</v>
      </c>
      <c r="Z459" s="629"/>
      <c r="AA459" s="625"/>
      <c r="AB459" s="626"/>
      <c r="AC459" s="627" t="s">
        <v>159</v>
      </c>
      <c r="AD459" s="628"/>
      <c r="AE459" s="627" t="s">
        <v>159</v>
      </c>
      <c r="AF459" s="629"/>
      <c r="AG459" s="625"/>
      <c r="AH459" s="626"/>
      <c r="AI459" s="627" t="s">
        <v>159</v>
      </c>
      <c r="AJ459" s="628"/>
      <c r="AK459" s="627" t="s">
        <v>159</v>
      </c>
      <c r="AL459" s="629"/>
      <c r="AM459" s="630"/>
      <c r="AN459" s="631" t="s">
        <v>1630</v>
      </c>
      <c r="AO459" s="632" t="s">
        <v>147</v>
      </c>
      <c r="AP459" s="632" t="s">
        <v>147</v>
      </c>
      <c r="AQ459" s="634"/>
    </row>
    <row r="460" spans="1:43" ht="118.5" customHeight="1">
      <c r="A460" s="615">
        <v>401</v>
      </c>
      <c r="B460" s="616" t="s">
        <v>1510</v>
      </c>
      <c r="C460" s="635" t="s">
        <v>1222</v>
      </c>
      <c r="D460" s="635" t="s">
        <v>100</v>
      </c>
      <c r="E460" s="618">
        <v>43.113</v>
      </c>
      <c r="F460" s="664">
        <v>43.113</v>
      </c>
      <c r="G460" s="618">
        <v>37.170999999999999</v>
      </c>
      <c r="H460" s="222" t="s">
        <v>2523</v>
      </c>
      <c r="I460" s="619" t="s">
        <v>1818</v>
      </c>
      <c r="J460" s="620" t="s">
        <v>3055</v>
      </c>
      <c r="K460" s="572">
        <v>55.621000000000002</v>
      </c>
      <c r="L460" s="572">
        <v>55.621000000000002</v>
      </c>
      <c r="M460" s="304">
        <v>0</v>
      </c>
      <c r="N460" s="304">
        <v>0</v>
      </c>
      <c r="O460" s="619" t="s">
        <v>2399</v>
      </c>
      <c r="P460" s="312" t="s">
        <v>3056</v>
      </c>
      <c r="Q460" s="624"/>
      <c r="R460" s="621" t="s">
        <v>1801</v>
      </c>
      <c r="S460" s="619" t="s">
        <v>18</v>
      </c>
      <c r="T460" s="305" t="s">
        <v>1325</v>
      </c>
      <c r="U460" s="625" t="s">
        <v>1618</v>
      </c>
      <c r="V460" s="626"/>
      <c r="W460" s="627" t="s">
        <v>159</v>
      </c>
      <c r="X460" s="628">
        <v>368</v>
      </c>
      <c r="Y460" s="627" t="s">
        <v>159</v>
      </c>
      <c r="Z460" s="629"/>
      <c r="AA460" s="625"/>
      <c r="AB460" s="626"/>
      <c r="AC460" s="627" t="s">
        <v>159</v>
      </c>
      <c r="AD460" s="628"/>
      <c r="AE460" s="627" t="s">
        <v>159</v>
      </c>
      <c r="AF460" s="629"/>
      <c r="AG460" s="625"/>
      <c r="AH460" s="626"/>
      <c r="AI460" s="627" t="s">
        <v>159</v>
      </c>
      <c r="AJ460" s="628"/>
      <c r="AK460" s="627" t="s">
        <v>159</v>
      </c>
      <c r="AL460" s="629"/>
      <c r="AM460" s="630"/>
      <c r="AN460" s="631" t="s">
        <v>934</v>
      </c>
      <c r="AO460" s="632" t="s">
        <v>147</v>
      </c>
      <c r="AP460" s="632"/>
      <c r="AQ460" s="634"/>
    </row>
    <row r="461" spans="1:43" s="311" customFormat="1" ht="70.5" customHeight="1">
      <c r="A461" s="273">
        <v>402</v>
      </c>
      <c r="B461" s="312" t="s">
        <v>1637</v>
      </c>
      <c r="C461" s="274" t="s">
        <v>277</v>
      </c>
      <c r="D461" s="325" t="s">
        <v>1646</v>
      </c>
      <c r="E461" s="534">
        <v>50.875</v>
      </c>
      <c r="F461" s="535">
        <v>50.875</v>
      </c>
      <c r="G461" s="534">
        <v>50.697000000000003</v>
      </c>
      <c r="H461" s="222" t="s">
        <v>2523</v>
      </c>
      <c r="I461" s="239" t="s">
        <v>1828</v>
      </c>
      <c r="J461" s="240" t="s">
        <v>3057</v>
      </c>
      <c r="K461" s="348">
        <v>0</v>
      </c>
      <c r="L461" s="166" t="s">
        <v>159</v>
      </c>
      <c r="M461" s="304">
        <v>0</v>
      </c>
      <c r="N461" s="39">
        <v>0</v>
      </c>
      <c r="O461" s="404" t="s">
        <v>2396</v>
      </c>
      <c r="P461" s="312" t="s">
        <v>3058</v>
      </c>
      <c r="Q461" s="305"/>
      <c r="R461" s="405" t="s">
        <v>1801</v>
      </c>
      <c r="S461" s="404" t="s">
        <v>18</v>
      </c>
      <c r="T461" s="305" t="s">
        <v>614</v>
      </c>
      <c r="U461" s="307" t="s">
        <v>1618</v>
      </c>
      <c r="V461" s="301"/>
      <c r="W461" s="293" t="s">
        <v>159</v>
      </c>
      <c r="X461" s="319">
        <v>369</v>
      </c>
      <c r="Y461" s="293" t="s">
        <v>159</v>
      </c>
      <c r="Z461" s="320"/>
      <c r="AA461" s="307"/>
      <c r="AB461" s="301"/>
      <c r="AC461" s="293" t="s">
        <v>159</v>
      </c>
      <c r="AD461" s="319"/>
      <c r="AE461" s="293" t="s">
        <v>159</v>
      </c>
      <c r="AF461" s="320"/>
      <c r="AG461" s="307"/>
      <c r="AH461" s="301"/>
      <c r="AI461" s="293" t="s">
        <v>159</v>
      </c>
      <c r="AJ461" s="319"/>
      <c r="AK461" s="293" t="s">
        <v>159</v>
      </c>
      <c r="AL461" s="320"/>
      <c r="AM461" s="277"/>
      <c r="AN461" s="227" t="s">
        <v>1435</v>
      </c>
      <c r="AO461" s="316" t="s">
        <v>147</v>
      </c>
      <c r="AP461" s="316"/>
      <c r="AQ461" s="278"/>
    </row>
    <row r="462" spans="1:43" s="657" customFormat="1" ht="25.5" customHeight="1">
      <c r="A462" s="638"/>
      <c r="B462" s="640" t="s">
        <v>1511</v>
      </c>
      <c r="C462" s="668"/>
      <c r="D462" s="668"/>
      <c r="E462" s="643"/>
      <c r="F462" s="642"/>
      <c r="G462" s="643"/>
      <c r="H462" s="422"/>
      <c r="I462" s="644"/>
      <c r="J462" s="645"/>
      <c r="K462" s="643"/>
      <c r="L462" s="34"/>
      <c r="M462" s="41"/>
      <c r="N462" s="646"/>
      <c r="O462" s="644"/>
      <c r="P462" s="44"/>
      <c r="Q462" s="647"/>
      <c r="R462" s="648"/>
      <c r="S462" s="644"/>
      <c r="T462" s="873"/>
      <c r="U462" s="649"/>
      <c r="V462" s="650"/>
      <c r="W462" s="651"/>
      <c r="X462" s="652"/>
      <c r="Y462" s="651"/>
      <c r="Z462" s="653"/>
      <c r="AA462" s="649"/>
      <c r="AB462" s="650"/>
      <c r="AC462" s="651"/>
      <c r="AD462" s="652"/>
      <c r="AE462" s="651"/>
      <c r="AF462" s="653"/>
      <c r="AG462" s="649"/>
      <c r="AH462" s="650"/>
      <c r="AI462" s="651"/>
      <c r="AJ462" s="652"/>
      <c r="AK462" s="651"/>
      <c r="AL462" s="653"/>
      <c r="AM462" s="654"/>
      <c r="AN462" s="648"/>
      <c r="AO462" s="655"/>
      <c r="AP462" s="655"/>
      <c r="AQ462" s="656"/>
    </row>
    <row r="463" spans="1:43" ht="70.5" customHeight="1">
      <c r="A463" s="615">
        <v>403</v>
      </c>
      <c r="B463" s="616" t="s">
        <v>1677</v>
      </c>
      <c r="C463" s="635" t="s">
        <v>1513</v>
      </c>
      <c r="D463" s="635" t="s">
        <v>1031</v>
      </c>
      <c r="E463" s="572">
        <v>7.8390000000000004</v>
      </c>
      <c r="F463" s="658">
        <v>7.8390000000000004</v>
      </c>
      <c r="G463" s="572">
        <v>3.8050000000000002</v>
      </c>
      <c r="H463" s="710" t="s">
        <v>1926</v>
      </c>
      <c r="I463" s="619" t="s">
        <v>1818</v>
      </c>
      <c r="J463" s="620" t="s">
        <v>1950</v>
      </c>
      <c r="K463" s="572">
        <v>5.4909999999999997</v>
      </c>
      <c r="L463" s="572">
        <v>5.5030000000000001</v>
      </c>
      <c r="M463" s="235">
        <f t="shared" si="23"/>
        <v>1.2000000000000455E-2</v>
      </c>
      <c r="N463" s="304">
        <v>0</v>
      </c>
      <c r="O463" s="619" t="s">
        <v>2399</v>
      </c>
      <c r="P463" s="312" t="s">
        <v>2933</v>
      </c>
      <c r="Q463" s="624"/>
      <c r="R463" s="619" t="s">
        <v>459</v>
      </c>
      <c r="S463" s="619" t="s">
        <v>484</v>
      </c>
      <c r="T463" s="305" t="s">
        <v>1516</v>
      </c>
      <c r="U463" s="625" t="s">
        <v>1618</v>
      </c>
      <c r="V463" s="626"/>
      <c r="W463" s="627" t="s">
        <v>159</v>
      </c>
      <c r="X463" s="628">
        <v>370</v>
      </c>
      <c r="Y463" s="627" t="s">
        <v>159</v>
      </c>
      <c r="Z463" s="629"/>
      <c r="AA463" s="625"/>
      <c r="AB463" s="626"/>
      <c r="AC463" s="627" t="s">
        <v>159</v>
      </c>
      <c r="AD463" s="628"/>
      <c r="AE463" s="627" t="s">
        <v>159</v>
      </c>
      <c r="AF463" s="629"/>
      <c r="AG463" s="625"/>
      <c r="AH463" s="626"/>
      <c r="AI463" s="627" t="s">
        <v>159</v>
      </c>
      <c r="AJ463" s="628"/>
      <c r="AK463" s="627" t="s">
        <v>159</v>
      </c>
      <c r="AL463" s="629"/>
      <c r="AM463" s="630"/>
      <c r="AN463" s="631" t="s">
        <v>1632</v>
      </c>
      <c r="AO463" s="632"/>
      <c r="AP463" s="632"/>
      <c r="AQ463" s="634"/>
    </row>
    <row r="464" spans="1:43" ht="60.75" customHeight="1">
      <c r="A464" s="615">
        <v>404</v>
      </c>
      <c r="B464" s="616" t="s">
        <v>1157</v>
      </c>
      <c r="C464" s="635" t="s">
        <v>860</v>
      </c>
      <c r="D464" s="635" t="s">
        <v>1031</v>
      </c>
      <c r="E464" s="572">
        <v>2.7749999999999999</v>
      </c>
      <c r="F464" s="572">
        <v>2.7749999999999999</v>
      </c>
      <c r="G464" s="658">
        <v>2.0880000000000001</v>
      </c>
      <c r="H464" s="222" t="s">
        <v>2523</v>
      </c>
      <c r="I464" s="619" t="s">
        <v>1818</v>
      </c>
      <c r="J464" s="620" t="s">
        <v>1951</v>
      </c>
      <c r="K464" s="572">
        <v>2.4969999999999999</v>
      </c>
      <c r="L464" s="572">
        <v>2.4729999999999999</v>
      </c>
      <c r="M464" s="235">
        <f t="shared" si="23"/>
        <v>-2.4000000000000021E-2</v>
      </c>
      <c r="N464" s="304">
        <v>0</v>
      </c>
      <c r="O464" s="619" t="s">
        <v>2399</v>
      </c>
      <c r="P464" s="312" t="s">
        <v>2934</v>
      </c>
      <c r="Q464" s="624"/>
      <c r="R464" s="619" t="s">
        <v>459</v>
      </c>
      <c r="S464" s="619" t="s">
        <v>484</v>
      </c>
      <c r="T464" s="305" t="s">
        <v>782</v>
      </c>
      <c r="U464" s="625" t="s">
        <v>1618</v>
      </c>
      <c r="V464" s="626"/>
      <c r="W464" s="627" t="s">
        <v>159</v>
      </c>
      <c r="X464" s="628">
        <v>371</v>
      </c>
      <c r="Y464" s="627" t="s">
        <v>159</v>
      </c>
      <c r="Z464" s="629"/>
      <c r="AA464" s="625"/>
      <c r="AB464" s="626"/>
      <c r="AC464" s="627" t="s">
        <v>159</v>
      </c>
      <c r="AD464" s="628"/>
      <c r="AE464" s="627" t="s">
        <v>159</v>
      </c>
      <c r="AF464" s="629"/>
      <c r="AG464" s="625"/>
      <c r="AH464" s="626"/>
      <c r="AI464" s="627" t="s">
        <v>159</v>
      </c>
      <c r="AJ464" s="628"/>
      <c r="AK464" s="627" t="s">
        <v>159</v>
      </c>
      <c r="AL464" s="629"/>
      <c r="AM464" s="630"/>
      <c r="AN464" s="631" t="s">
        <v>1630</v>
      </c>
      <c r="AO464" s="632"/>
      <c r="AP464" s="632"/>
      <c r="AQ464" s="634"/>
    </row>
    <row r="465" spans="1:43" ht="108.75" customHeight="1">
      <c r="A465" s="615">
        <v>405</v>
      </c>
      <c r="B465" s="616" t="s">
        <v>1518</v>
      </c>
      <c r="C465" s="635" t="s">
        <v>908</v>
      </c>
      <c r="D465" s="635" t="s">
        <v>1031</v>
      </c>
      <c r="E465" s="572">
        <v>193.39599999999999</v>
      </c>
      <c r="F465" s="658">
        <v>193.39599999999999</v>
      </c>
      <c r="G465" s="572">
        <v>178.22900000000001</v>
      </c>
      <c r="H465" s="710" t="s">
        <v>1952</v>
      </c>
      <c r="I465" s="619" t="s">
        <v>1818</v>
      </c>
      <c r="J465" s="620" t="s">
        <v>1953</v>
      </c>
      <c r="K465" s="572">
        <v>154.36099999999999</v>
      </c>
      <c r="L465" s="572">
        <v>421.52699999999999</v>
      </c>
      <c r="M465" s="235">
        <f t="shared" si="23"/>
        <v>267.166</v>
      </c>
      <c r="N465" s="304">
        <v>0</v>
      </c>
      <c r="O465" s="619" t="s">
        <v>2399</v>
      </c>
      <c r="P465" s="312" t="s">
        <v>2935</v>
      </c>
      <c r="Q465" s="624" t="s">
        <v>2938</v>
      </c>
      <c r="R465" s="619" t="s">
        <v>459</v>
      </c>
      <c r="S465" s="619" t="s">
        <v>484</v>
      </c>
      <c r="T465" s="305" t="s">
        <v>3084</v>
      </c>
      <c r="U465" s="625" t="s">
        <v>1618</v>
      </c>
      <c r="V465" s="626"/>
      <c r="W465" s="627" t="s">
        <v>159</v>
      </c>
      <c r="X465" s="628">
        <v>372</v>
      </c>
      <c r="Y465" s="627" t="s">
        <v>159</v>
      </c>
      <c r="Z465" s="629"/>
      <c r="AA465" s="625"/>
      <c r="AB465" s="626"/>
      <c r="AC465" s="627" t="s">
        <v>159</v>
      </c>
      <c r="AD465" s="628"/>
      <c r="AE465" s="627" t="s">
        <v>159</v>
      </c>
      <c r="AF465" s="629"/>
      <c r="AG465" s="625"/>
      <c r="AH465" s="626"/>
      <c r="AI465" s="627" t="s">
        <v>159</v>
      </c>
      <c r="AJ465" s="628"/>
      <c r="AK465" s="627" t="s">
        <v>159</v>
      </c>
      <c r="AL465" s="629"/>
      <c r="AM465" s="630"/>
      <c r="AN465" s="631" t="s">
        <v>1632</v>
      </c>
      <c r="AO465" s="632" t="s">
        <v>147</v>
      </c>
      <c r="AP465" s="632"/>
      <c r="AQ465" s="634"/>
    </row>
    <row r="466" spans="1:43" s="657" customFormat="1" ht="25.5" customHeight="1">
      <c r="A466" s="638"/>
      <c r="B466" s="640" t="s">
        <v>120</v>
      </c>
      <c r="C466" s="668"/>
      <c r="D466" s="668"/>
      <c r="E466" s="643"/>
      <c r="F466" s="642"/>
      <c r="G466" s="643"/>
      <c r="H466" s="422"/>
      <c r="I466" s="644"/>
      <c r="J466" s="645"/>
      <c r="K466" s="643"/>
      <c r="L466" s="34"/>
      <c r="M466" s="41"/>
      <c r="N466" s="646"/>
      <c r="O466" s="644"/>
      <c r="P466" s="44"/>
      <c r="Q466" s="647"/>
      <c r="R466" s="648"/>
      <c r="S466" s="644"/>
      <c r="T466" s="873"/>
      <c r="U466" s="649"/>
      <c r="V466" s="650"/>
      <c r="W466" s="651"/>
      <c r="X466" s="652"/>
      <c r="Y466" s="651"/>
      <c r="Z466" s="653"/>
      <c r="AA466" s="649"/>
      <c r="AB466" s="650"/>
      <c r="AC466" s="651"/>
      <c r="AD466" s="652"/>
      <c r="AE466" s="651"/>
      <c r="AF466" s="653"/>
      <c r="AG466" s="649"/>
      <c r="AH466" s="650"/>
      <c r="AI466" s="651"/>
      <c r="AJ466" s="652"/>
      <c r="AK466" s="651"/>
      <c r="AL466" s="653"/>
      <c r="AM466" s="654"/>
      <c r="AN466" s="648"/>
      <c r="AO466" s="655"/>
      <c r="AP466" s="655"/>
      <c r="AQ466" s="656"/>
    </row>
    <row r="467" spans="1:43" ht="142.5" customHeight="1">
      <c r="A467" s="615">
        <v>406</v>
      </c>
      <c r="B467" s="616" t="s">
        <v>1520</v>
      </c>
      <c r="C467" s="635" t="s">
        <v>337</v>
      </c>
      <c r="D467" s="635" t="s">
        <v>1031</v>
      </c>
      <c r="E467" s="572">
        <v>96.978999999999999</v>
      </c>
      <c r="F467" s="572">
        <v>96.978999999999999</v>
      </c>
      <c r="G467" s="573">
        <v>74.917000000000002</v>
      </c>
      <c r="H467" s="222" t="s">
        <v>2523</v>
      </c>
      <c r="I467" s="619" t="s">
        <v>1818</v>
      </c>
      <c r="J467" s="620" t="s">
        <v>1956</v>
      </c>
      <c r="K467" s="572">
        <v>96.936000000000007</v>
      </c>
      <c r="L467" s="572">
        <v>104.178</v>
      </c>
      <c r="M467" s="235">
        <f t="shared" si="23"/>
        <v>7.2419999999999902</v>
      </c>
      <c r="N467" s="304">
        <v>0</v>
      </c>
      <c r="O467" s="619" t="s">
        <v>2399</v>
      </c>
      <c r="P467" s="312" t="s">
        <v>2739</v>
      </c>
      <c r="Q467" s="624"/>
      <c r="R467" s="619" t="s">
        <v>1092</v>
      </c>
      <c r="S467" s="619" t="s">
        <v>18</v>
      </c>
      <c r="T467" s="305" t="s">
        <v>1521</v>
      </c>
      <c r="U467" s="625" t="s">
        <v>1618</v>
      </c>
      <c r="V467" s="626"/>
      <c r="W467" s="627" t="s">
        <v>159</v>
      </c>
      <c r="X467" s="628">
        <v>373</v>
      </c>
      <c r="Y467" s="627" t="s">
        <v>159</v>
      </c>
      <c r="Z467" s="629"/>
      <c r="AA467" s="625"/>
      <c r="AB467" s="626"/>
      <c r="AC467" s="627" t="s">
        <v>159</v>
      </c>
      <c r="AD467" s="628"/>
      <c r="AE467" s="627" t="s">
        <v>159</v>
      </c>
      <c r="AF467" s="629"/>
      <c r="AG467" s="625"/>
      <c r="AH467" s="626"/>
      <c r="AI467" s="627" t="s">
        <v>159</v>
      </c>
      <c r="AJ467" s="628"/>
      <c r="AK467" s="627" t="s">
        <v>159</v>
      </c>
      <c r="AL467" s="629"/>
      <c r="AM467" s="630"/>
      <c r="AN467" s="631" t="s">
        <v>1435</v>
      </c>
      <c r="AO467" s="632"/>
      <c r="AP467" s="632" t="s">
        <v>147</v>
      </c>
      <c r="AQ467" s="634"/>
    </row>
    <row r="468" spans="1:43" ht="71.45" customHeight="1">
      <c r="A468" s="615">
        <v>407</v>
      </c>
      <c r="B468" s="616" t="s">
        <v>148</v>
      </c>
      <c r="C468" s="635" t="s">
        <v>1237</v>
      </c>
      <c r="D468" s="635" t="s">
        <v>1031</v>
      </c>
      <c r="E468" s="572">
        <v>108.393</v>
      </c>
      <c r="F468" s="572">
        <v>108.393</v>
      </c>
      <c r="G468" s="573">
        <v>88.713999999999999</v>
      </c>
      <c r="H468" s="222" t="s">
        <v>2523</v>
      </c>
      <c r="I468" s="619" t="s">
        <v>1818</v>
      </c>
      <c r="J468" s="620" t="s">
        <v>1971</v>
      </c>
      <c r="K468" s="572">
        <v>106.971</v>
      </c>
      <c r="L468" s="572">
        <v>153.63999999999999</v>
      </c>
      <c r="M468" s="235">
        <f t="shared" si="23"/>
        <v>46.668999999999983</v>
      </c>
      <c r="N468" s="304">
        <v>0</v>
      </c>
      <c r="O468" s="619" t="s">
        <v>2399</v>
      </c>
      <c r="P468" s="312" t="s">
        <v>2732</v>
      </c>
      <c r="Q468" s="624" t="s">
        <v>2740</v>
      </c>
      <c r="R468" s="619" t="s">
        <v>1092</v>
      </c>
      <c r="S468" s="619" t="s">
        <v>18</v>
      </c>
      <c r="T468" s="305" t="s">
        <v>1522</v>
      </c>
      <c r="U468" s="625" t="s">
        <v>1618</v>
      </c>
      <c r="V468" s="626"/>
      <c r="W468" s="627" t="s">
        <v>159</v>
      </c>
      <c r="X468" s="628">
        <v>374</v>
      </c>
      <c r="Y468" s="627" t="s">
        <v>159</v>
      </c>
      <c r="Z468" s="629"/>
      <c r="AA468" s="625"/>
      <c r="AB468" s="626"/>
      <c r="AC468" s="627" t="s">
        <v>159</v>
      </c>
      <c r="AD468" s="628"/>
      <c r="AE468" s="627" t="s">
        <v>159</v>
      </c>
      <c r="AF468" s="629"/>
      <c r="AG468" s="625"/>
      <c r="AH468" s="626"/>
      <c r="AI468" s="627" t="s">
        <v>159</v>
      </c>
      <c r="AJ468" s="628"/>
      <c r="AK468" s="627" t="s">
        <v>159</v>
      </c>
      <c r="AL468" s="629"/>
      <c r="AM468" s="630"/>
      <c r="AN468" s="631" t="s">
        <v>1622</v>
      </c>
      <c r="AO468" s="632" t="s">
        <v>147</v>
      </c>
      <c r="AP468" s="632"/>
      <c r="AQ468" s="634"/>
    </row>
    <row r="469" spans="1:43" ht="71.45" customHeight="1">
      <c r="A469" s="615">
        <v>408</v>
      </c>
      <c r="B469" s="616" t="s">
        <v>1525</v>
      </c>
      <c r="C469" s="635" t="s">
        <v>1237</v>
      </c>
      <c r="D469" s="889" t="s">
        <v>3146</v>
      </c>
      <c r="E469" s="572">
        <v>90.801000000000002</v>
      </c>
      <c r="F469" s="658">
        <v>162.62100000000001</v>
      </c>
      <c r="G469" s="573">
        <v>160.02699999999999</v>
      </c>
      <c r="H469" s="222" t="s">
        <v>2523</v>
      </c>
      <c r="I469" s="619" t="s">
        <v>1818</v>
      </c>
      <c r="J469" s="620" t="s">
        <v>1972</v>
      </c>
      <c r="K469" s="572">
        <v>147.232</v>
      </c>
      <c r="L469" s="572">
        <v>197.53299999999999</v>
      </c>
      <c r="M469" s="235">
        <f t="shared" si="23"/>
        <v>50.300999999999988</v>
      </c>
      <c r="N469" s="304">
        <v>0</v>
      </c>
      <c r="O469" s="619" t="s">
        <v>2399</v>
      </c>
      <c r="P469" s="312" t="s">
        <v>2741</v>
      </c>
      <c r="Q469" s="624"/>
      <c r="R469" s="619" t="s">
        <v>1092</v>
      </c>
      <c r="S469" s="619" t="s">
        <v>18</v>
      </c>
      <c r="T469" s="305" t="s">
        <v>1522</v>
      </c>
      <c r="U469" s="625" t="s">
        <v>1618</v>
      </c>
      <c r="V469" s="626"/>
      <c r="W469" s="627" t="s">
        <v>159</v>
      </c>
      <c r="X469" s="628">
        <v>375</v>
      </c>
      <c r="Y469" s="627" t="s">
        <v>159</v>
      </c>
      <c r="Z469" s="629"/>
      <c r="AA469" s="625"/>
      <c r="AB469" s="626"/>
      <c r="AC469" s="627" t="s">
        <v>159</v>
      </c>
      <c r="AD469" s="628"/>
      <c r="AE469" s="627" t="s">
        <v>159</v>
      </c>
      <c r="AF469" s="629"/>
      <c r="AG469" s="625"/>
      <c r="AH469" s="626"/>
      <c r="AI469" s="627" t="s">
        <v>159</v>
      </c>
      <c r="AJ469" s="628"/>
      <c r="AK469" s="627" t="s">
        <v>159</v>
      </c>
      <c r="AL469" s="629"/>
      <c r="AM469" s="630"/>
      <c r="AN469" s="631" t="s">
        <v>1435</v>
      </c>
      <c r="AO469" s="632" t="s">
        <v>147</v>
      </c>
      <c r="AP469" s="632"/>
      <c r="AQ469" s="634"/>
    </row>
    <row r="470" spans="1:43" ht="71.45" customHeight="1">
      <c r="A470" s="615">
        <v>409</v>
      </c>
      <c r="B470" s="616" t="s">
        <v>796</v>
      </c>
      <c r="C470" s="635" t="s">
        <v>31</v>
      </c>
      <c r="D470" s="635" t="s">
        <v>1031</v>
      </c>
      <c r="E470" s="572">
        <v>11.397</v>
      </c>
      <c r="F470" s="572">
        <v>11.397</v>
      </c>
      <c r="G470" s="573">
        <v>11.396000000000001</v>
      </c>
      <c r="H470" s="222" t="s">
        <v>2523</v>
      </c>
      <c r="I470" s="619" t="s">
        <v>1816</v>
      </c>
      <c r="J470" s="620" t="s">
        <v>1964</v>
      </c>
      <c r="K470" s="572">
        <v>10.757</v>
      </c>
      <c r="L470" s="572">
        <v>10.494999999999999</v>
      </c>
      <c r="M470" s="235">
        <f t="shared" si="23"/>
        <v>-0.26200000000000045</v>
      </c>
      <c r="N470" s="304">
        <v>0</v>
      </c>
      <c r="O470" s="619" t="s">
        <v>1816</v>
      </c>
      <c r="P470" s="312" t="s">
        <v>2742</v>
      </c>
      <c r="Q470" s="624"/>
      <c r="R470" s="619" t="s">
        <v>1092</v>
      </c>
      <c r="S470" s="619" t="s">
        <v>18</v>
      </c>
      <c r="T470" s="305" t="s">
        <v>1526</v>
      </c>
      <c r="U470" s="625" t="s">
        <v>1618</v>
      </c>
      <c r="V470" s="626"/>
      <c r="W470" s="627" t="s">
        <v>159</v>
      </c>
      <c r="X470" s="628">
        <v>376</v>
      </c>
      <c r="Y470" s="627" t="s">
        <v>159</v>
      </c>
      <c r="Z470" s="629"/>
      <c r="AA470" s="625"/>
      <c r="AB470" s="626"/>
      <c r="AC470" s="627" t="s">
        <v>159</v>
      </c>
      <c r="AD470" s="628"/>
      <c r="AE470" s="627" t="s">
        <v>159</v>
      </c>
      <c r="AF470" s="629"/>
      <c r="AG470" s="625"/>
      <c r="AH470" s="626"/>
      <c r="AI470" s="627" t="s">
        <v>159</v>
      </c>
      <c r="AJ470" s="628"/>
      <c r="AK470" s="627" t="s">
        <v>159</v>
      </c>
      <c r="AL470" s="629"/>
      <c r="AM470" s="630"/>
      <c r="AN470" s="631" t="s">
        <v>1435</v>
      </c>
      <c r="AO470" s="632"/>
      <c r="AP470" s="632"/>
      <c r="AQ470" s="634"/>
    </row>
    <row r="471" spans="1:43" ht="116.25" customHeight="1">
      <c r="A471" s="615">
        <v>410</v>
      </c>
      <c r="B471" s="616" t="s">
        <v>1209</v>
      </c>
      <c r="C471" s="635" t="s">
        <v>353</v>
      </c>
      <c r="D471" s="635" t="s">
        <v>1031</v>
      </c>
      <c r="E471" s="572">
        <v>7.6520000000000001</v>
      </c>
      <c r="F471" s="572">
        <v>7.6520000000000001</v>
      </c>
      <c r="G471" s="573">
        <v>6.0510000000000002</v>
      </c>
      <c r="H471" s="222" t="s">
        <v>2523</v>
      </c>
      <c r="I471" s="619" t="s">
        <v>1818</v>
      </c>
      <c r="J471" s="620" t="s">
        <v>1973</v>
      </c>
      <c r="K471" s="572">
        <v>7.5830000000000002</v>
      </c>
      <c r="L471" s="572">
        <v>12.000999999999999</v>
      </c>
      <c r="M471" s="235">
        <f t="shared" si="23"/>
        <v>4.4179999999999993</v>
      </c>
      <c r="N471" s="304">
        <v>0</v>
      </c>
      <c r="O471" s="619" t="s">
        <v>2399</v>
      </c>
      <c r="P471" s="312" t="s">
        <v>2743</v>
      </c>
      <c r="Q471" s="624"/>
      <c r="R471" s="619" t="s">
        <v>14</v>
      </c>
      <c r="S471" s="619" t="s">
        <v>18</v>
      </c>
      <c r="T471" s="305" t="s">
        <v>366</v>
      </c>
      <c r="U471" s="625" t="s">
        <v>1618</v>
      </c>
      <c r="V471" s="626"/>
      <c r="W471" s="627" t="s">
        <v>159</v>
      </c>
      <c r="X471" s="628">
        <v>377</v>
      </c>
      <c r="Y471" s="627" t="s">
        <v>159</v>
      </c>
      <c r="Z471" s="629"/>
      <c r="AA471" s="625"/>
      <c r="AB471" s="626"/>
      <c r="AC471" s="627" t="s">
        <v>159</v>
      </c>
      <c r="AD471" s="628"/>
      <c r="AE471" s="627" t="s">
        <v>159</v>
      </c>
      <c r="AF471" s="629"/>
      <c r="AG471" s="625"/>
      <c r="AH471" s="626"/>
      <c r="AI471" s="627" t="s">
        <v>159</v>
      </c>
      <c r="AJ471" s="628"/>
      <c r="AK471" s="627" t="s">
        <v>159</v>
      </c>
      <c r="AL471" s="629"/>
      <c r="AM471" s="630"/>
      <c r="AN471" s="631" t="s">
        <v>934</v>
      </c>
      <c r="AO471" s="632" t="s">
        <v>147</v>
      </c>
      <c r="AP471" s="632"/>
      <c r="AQ471" s="634"/>
    </row>
    <row r="472" spans="1:43" ht="116.25" customHeight="1">
      <c r="A472" s="615">
        <v>411</v>
      </c>
      <c r="B472" s="616" t="s">
        <v>1527</v>
      </c>
      <c r="C472" s="635" t="s">
        <v>31</v>
      </c>
      <c r="D472" s="635" t="s">
        <v>1031</v>
      </c>
      <c r="E472" s="573">
        <v>7231.6940000000004</v>
      </c>
      <c r="F472" s="573">
        <v>7231.6940000000004</v>
      </c>
      <c r="G472" s="573">
        <v>7231.6940000000004</v>
      </c>
      <c r="H472" s="222" t="s">
        <v>2523</v>
      </c>
      <c r="I472" s="619" t="s">
        <v>1834</v>
      </c>
      <c r="J472" s="620" t="s">
        <v>1974</v>
      </c>
      <c r="K472" s="572">
        <v>7093.2460000000001</v>
      </c>
      <c r="L472" s="572">
        <v>7174.9279999999999</v>
      </c>
      <c r="M472" s="235">
        <f t="shared" si="23"/>
        <v>81.681999999999789</v>
      </c>
      <c r="N472" s="304">
        <v>0</v>
      </c>
      <c r="O472" s="619" t="s">
        <v>2399</v>
      </c>
      <c r="P472" s="312" t="s">
        <v>2744</v>
      </c>
      <c r="Q472" s="624" t="s">
        <v>2745</v>
      </c>
      <c r="R472" s="619" t="s">
        <v>1092</v>
      </c>
      <c r="S472" s="619" t="s">
        <v>18</v>
      </c>
      <c r="T472" s="305" t="s">
        <v>1528</v>
      </c>
      <c r="U472" s="625" t="s">
        <v>1618</v>
      </c>
      <c r="V472" s="626"/>
      <c r="W472" s="627" t="s">
        <v>159</v>
      </c>
      <c r="X472" s="628">
        <v>378</v>
      </c>
      <c r="Y472" s="627" t="s">
        <v>159</v>
      </c>
      <c r="Z472" s="629"/>
      <c r="AA472" s="625"/>
      <c r="AB472" s="626"/>
      <c r="AC472" s="627" t="s">
        <v>159</v>
      </c>
      <c r="AD472" s="628"/>
      <c r="AE472" s="627" t="s">
        <v>159</v>
      </c>
      <c r="AF472" s="629"/>
      <c r="AG472" s="625"/>
      <c r="AH472" s="626"/>
      <c r="AI472" s="627" t="s">
        <v>159</v>
      </c>
      <c r="AJ472" s="628"/>
      <c r="AK472" s="627" t="s">
        <v>159</v>
      </c>
      <c r="AL472" s="629"/>
      <c r="AM472" s="630"/>
      <c r="AN472" s="631" t="s">
        <v>1630</v>
      </c>
      <c r="AO472" s="632"/>
      <c r="AP472" s="632"/>
      <c r="AQ472" s="634"/>
    </row>
    <row r="473" spans="1:43" ht="184.5" customHeight="1">
      <c r="A473" s="615">
        <v>412</v>
      </c>
      <c r="B473" s="616" t="s">
        <v>1529</v>
      </c>
      <c r="C473" s="617" t="s">
        <v>637</v>
      </c>
      <c r="D473" s="617" t="s">
        <v>1681</v>
      </c>
      <c r="E473" s="572">
        <v>83.474000000000004</v>
      </c>
      <c r="F473" s="572">
        <v>83.474000000000004</v>
      </c>
      <c r="G473" s="573">
        <v>81.614000000000004</v>
      </c>
      <c r="H473" s="890" t="s">
        <v>3147</v>
      </c>
      <c r="I473" s="619" t="s">
        <v>1818</v>
      </c>
      <c r="J473" s="620" t="s">
        <v>1971</v>
      </c>
      <c r="K473" s="572">
        <v>91.611000000000004</v>
      </c>
      <c r="L473" s="572">
        <v>130</v>
      </c>
      <c r="M473" s="235">
        <f t="shared" si="23"/>
        <v>38.388999999999996</v>
      </c>
      <c r="N473" s="304">
        <v>0</v>
      </c>
      <c r="O473" s="619" t="s">
        <v>2399</v>
      </c>
      <c r="P473" s="312" t="s">
        <v>2746</v>
      </c>
      <c r="Q473" s="624"/>
      <c r="R473" s="619" t="s">
        <v>955</v>
      </c>
      <c r="S473" s="619" t="s">
        <v>18</v>
      </c>
      <c r="T473" s="305" t="s">
        <v>1522</v>
      </c>
      <c r="U473" s="625" t="s">
        <v>1618</v>
      </c>
      <c r="V473" s="626"/>
      <c r="W473" s="627" t="s">
        <v>159</v>
      </c>
      <c r="X473" s="628">
        <v>379</v>
      </c>
      <c r="Y473" s="627" t="s">
        <v>159</v>
      </c>
      <c r="Z473" s="629"/>
      <c r="AA473" s="625"/>
      <c r="AB473" s="626"/>
      <c r="AC473" s="627" t="s">
        <v>159</v>
      </c>
      <c r="AD473" s="628"/>
      <c r="AE473" s="627" t="s">
        <v>159</v>
      </c>
      <c r="AF473" s="629"/>
      <c r="AG473" s="625"/>
      <c r="AH473" s="626"/>
      <c r="AI473" s="627" t="s">
        <v>159</v>
      </c>
      <c r="AJ473" s="628"/>
      <c r="AK473" s="627" t="s">
        <v>159</v>
      </c>
      <c r="AL473" s="629"/>
      <c r="AM473" s="630"/>
      <c r="AN473" s="631" t="s">
        <v>1632</v>
      </c>
      <c r="AO473" s="632" t="s">
        <v>147</v>
      </c>
      <c r="AP473" s="632"/>
      <c r="AQ473" s="634"/>
    </row>
    <row r="474" spans="1:43" ht="162.75" customHeight="1">
      <c r="A474" s="615">
        <v>413</v>
      </c>
      <c r="B474" s="622" t="s">
        <v>428</v>
      </c>
      <c r="C474" s="617" t="s">
        <v>637</v>
      </c>
      <c r="D474" s="617" t="s">
        <v>1680</v>
      </c>
      <c r="E474" s="572">
        <v>419.47</v>
      </c>
      <c r="F474" s="658">
        <v>282.31200000000001</v>
      </c>
      <c r="G474" s="573">
        <v>281.57400000000001</v>
      </c>
      <c r="H474" s="710" t="s">
        <v>1975</v>
      </c>
      <c r="I474" s="619" t="s">
        <v>1834</v>
      </c>
      <c r="J474" s="620" t="s">
        <v>1976</v>
      </c>
      <c r="K474" s="304">
        <v>0</v>
      </c>
      <c r="L474" s="572">
        <v>334.80700000000002</v>
      </c>
      <c r="M474" s="235">
        <f t="shared" ref="M474:M537" si="24">L474-K474</f>
        <v>334.80700000000002</v>
      </c>
      <c r="N474" s="304">
        <v>0</v>
      </c>
      <c r="O474" s="619" t="s">
        <v>2399</v>
      </c>
      <c r="P474" s="312" t="s">
        <v>2747</v>
      </c>
      <c r="Q474" s="624" t="s">
        <v>2748</v>
      </c>
      <c r="R474" s="619" t="s">
        <v>1092</v>
      </c>
      <c r="S474" s="619" t="s">
        <v>18</v>
      </c>
      <c r="T474" s="305" t="s">
        <v>1271</v>
      </c>
      <c r="U474" s="625" t="s">
        <v>1618</v>
      </c>
      <c r="V474" s="626"/>
      <c r="W474" s="627" t="s">
        <v>159</v>
      </c>
      <c r="X474" s="628">
        <v>380</v>
      </c>
      <c r="Y474" s="627" t="s">
        <v>159</v>
      </c>
      <c r="Z474" s="629"/>
      <c r="AA474" s="625"/>
      <c r="AB474" s="626"/>
      <c r="AC474" s="627" t="s">
        <v>159</v>
      </c>
      <c r="AD474" s="628"/>
      <c r="AE474" s="627" t="s">
        <v>159</v>
      </c>
      <c r="AF474" s="629"/>
      <c r="AG474" s="625"/>
      <c r="AH474" s="626"/>
      <c r="AI474" s="627" t="s">
        <v>159</v>
      </c>
      <c r="AJ474" s="628"/>
      <c r="AK474" s="627" t="s">
        <v>159</v>
      </c>
      <c r="AL474" s="629"/>
      <c r="AM474" s="630"/>
      <c r="AN474" s="631" t="s">
        <v>1632</v>
      </c>
      <c r="AO474" s="632"/>
      <c r="AP474" s="632" t="s">
        <v>147</v>
      </c>
      <c r="AQ474" s="634"/>
    </row>
    <row r="475" spans="1:43" ht="71.45" customHeight="1">
      <c r="A475" s="615">
        <v>414</v>
      </c>
      <c r="B475" s="622" t="s">
        <v>1193</v>
      </c>
      <c r="C475" s="617" t="s">
        <v>611</v>
      </c>
      <c r="D475" s="617" t="s">
        <v>1399</v>
      </c>
      <c r="E475" s="572">
        <v>82.097999999999999</v>
      </c>
      <c r="F475" s="658">
        <v>164.23599999999999</v>
      </c>
      <c r="G475" s="573">
        <v>163.773</v>
      </c>
      <c r="H475" s="222" t="s">
        <v>2523</v>
      </c>
      <c r="I475" s="619" t="s">
        <v>1818</v>
      </c>
      <c r="J475" s="620" t="s">
        <v>1977</v>
      </c>
      <c r="K475" s="572">
        <v>78.825000000000003</v>
      </c>
      <c r="L475" s="572">
        <v>130</v>
      </c>
      <c r="M475" s="235">
        <f t="shared" si="24"/>
        <v>51.174999999999997</v>
      </c>
      <c r="N475" s="304">
        <v>0</v>
      </c>
      <c r="O475" s="619" t="s">
        <v>2399</v>
      </c>
      <c r="P475" s="312" t="s">
        <v>2746</v>
      </c>
      <c r="Q475" s="624"/>
      <c r="R475" s="659" t="s">
        <v>1092</v>
      </c>
      <c r="S475" s="619" t="s">
        <v>18</v>
      </c>
      <c r="T475" s="305" t="s">
        <v>801</v>
      </c>
      <c r="U475" s="625" t="s">
        <v>1618</v>
      </c>
      <c r="V475" s="626"/>
      <c r="W475" s="627" t="s">
        <v>159</v>
      </c>
      <c r="X475" s="628">
        <v>381</v>
      </c>
      <c r="Y475" s="627" t="s">
        <v>159</v>
      </c>
      <c r="Z475" s="629"/>
      <c r="AA475" s="625"/>
      <c r="AB475" s="626"/>
      <c r="AC475" s="627" t="s">
        <v>159</v>
      </c>
      <c r="AD475" s="628"/>
      <c r="AE475" s="627" t="s">
        <v>159</v>
      </c>
      <c r="AF475" s="629"/>
      <c r="AG475" s="625"/>
      <c r="AH475" s="626"/>
      <c r="AI475" s="627" t="s">
        <v>159</v>
      </c>
      <c r="AJ475" s="628"/>
      <c r="AK475" s="627" t="s">
        <v>159</v>
      </c>
      <c r="AL475" s="629"/>
      <c r="AM475" s="630"/>
      <c r="AN475" s="631" t="s">
        <v>1630</v>
      </c>
      <c r="AO475" s="632" t="s">
        <v>147</v>
      </c>
      <c r="AP475" s="632"/>
      <c r="AQ475" s="634"/>
    </row>
    <row r="476" spans="1:43" ht="193.5" customHeight="1">
      <c r="A476" s="615">
        <v>415</v>
      </c>
      <c r="B476" s="622" t="s">
        <v>1530</v>
      </c>
      <c r="C476" s="617" t="s">
        <v>611</v>
      </c>
      <c r="D476" s="617" t="s">
        <v>1680</v>
      </c>
      <c r="E476" s="572">
        <v>1057.7080000000001</v>
      </c>
      <c r="F476" s="658">
        <v>480.90899999999999</v>
      </c>
      <c r="G476" s="573">
        <v>445.45699999999999</v>
      </c>
      <c r="H476" s="835" t="s">
        <v>1978</v>
      </c>
      <c r="I476" s="704" t="s">
        <v>1818</v>
      </c>
      <c r="J476" s="620" t="s">
        <v>2939</v>
      </c>
      <c r="K476" s="572">
        <v>272.95499999999998</v>
      </c>
      <c r="L476" s="572">
        <v>154.26</v>
      </c>
      <c r="M476" s="235">
        <f t="shared" si="24"/>
        <v>-118.69499999999999</v>
      </c>
      <c r="N476" s="304">
        <v>0</v>
      </c>
      <c r="O476" s="619" t="s">
        <v>2399</v>
      </c>
      <c r="P476" s="312" t="s">
        <v>2732</v>
      </c>
      <c r="Q476" s="624" t="s">
        <v>2749</v>
      </c>
      <c r="R476" s="659" t="s">
        <v>1092</v>
      </c>
      <c r="S476" s="619" t="s">
        <v>18</v>
      </c>
      <c r="T476" s="305" t="s">
        <v>1476</v>
      </c>
      <c r="U476" s="625" t="s">
        <v>1618</v>
      </c>
      <c r="V476" s="626"/>
      <c r="W476" s="627" t="s">
        <v>159</v>
      </c>
      <c r="X476" s="628">
        <v>382</v>
      </c>
      <c r="Y476" s="627" t="s">
        <v>159</v>
      </c>
      <c r="Z476" s="629"/>
      <c r="AA476" s="625"/>
      <c r="AB476" s="626"/>
      <c r="AC476" s="627" t="s">
        <v>159</v>
      </c>
      <c r="AD476" s="628"/>
      <c r="AE476" s="627" t="s">
        <v>159</v>
      </c>
      <c r="AF476" s="629"/>
      <c r="AG476" s="625"/>
      <c r="AH476" s="626"/>
      <c r="AI476" s="627" t="s">
        <v>159</v>
      </c>
      <c r="AJ476" s="628"/>
      <c r="AK476" s="627" t="s">
        <v>159</v>
      </c>
      <c r="AL476" s="629"/>
      <c r="AM476" s="630"/>
      <c r="AN476" s="891" t="s">
        <v>1632</v>
      </c>
      <c r="AO476" s="632" t="s">
        <v>147</v>
      </c>
      <c r="AP476" s="632"/>
      <c r="AQ476" s="634"/>
    </row>
    <row r="477" spans="1:43" ht="71.45" customHeight="1">
      <c r="A477" s="615">
        <v>416</v>
      </c>
      <c r="B477" s="622" t="s">
        <v>1066</v>
      </c>
      <c r="C477" s="617" t="s">
        <v>1453</v>
      </c>
      <c r="D477" s="617" t="s">
        <v>1553</v>
      </c>
      <c r="E477" s="572">
        <v>548.20100000000002</v>
      </c>
      <c r="F477" s="658">
        <v>430.10199999999998</v>
      </c>
      <c r="G477" s="573">
        <v>400.005</v>
      </c>
      <c r="H477" s="222" t="s">
        <v>2523</v>
      </c>
      <c r="I477" s="619" t="s">
        <v>1818</v>
      </c>
      <c r="J477" s="620" t="s">
        <v>1957</v>
      </c>
      <c r="K477" s="572">
        <v>335.93099999999998</v>
      </c>
      <c r="L477" s="572">
        <v>240.208</v>
      </c>
      <c r="M477" s="235">
        <f t="shared" si="24"/>
        <v>-95.722999999999985</v>
      </c>
      <c r="N477" s="304">
        <v>0</v>
      </c>
      <c r="O477" s="619" t="s">
        <v>2399</v>
      </c>
      <c r="P477" s="312" t="s">
        <v>2732</v>
      </c>
      <c r="Q477" s="624"/>
      <c r="R477" s="659" t="s">
        <v>1092</v>
      </c>
      <c r="S477" s="619" t="s">
        <v>18</v>
      </c>
      <c r="T477" s="305" t="s">
        <v>1287</v>
      </c>
      <c r="U477" s="625" t="s">
        <v>1618</v>
      </c>
      <c r="V477" s="626"/>
      <c r="W477" s="627" t="s">
        <v>159</v>
      </c>
      <c r="X477" s="628">
        <v>383</v>
      </c>
      <c r="Y477" s="627" t="s">
        <v>159</v>
      </c>
      <c r="Z477" s="629"/>
      <c r="AA477" s="625"/>
      <c r="AB477" s="626"/>
      <c r="AC477" s="627" t="s">
        <v>159</v>
      </c>
      <c r="AD477" s="628"/>
      <c r="AE477" s="627" t="s">
        <v>159</v>
      </c>
      <c r="AF477" s="629"/>
      <c r="AG477" s="625"/>
      <c r="AH477" s="626"/>
      <c r="AI477" s="627" t="s">
        <v>159</v>
      </c>
      <c r="AJ477" s="628"/>
      <c r="AK477" s="627" t="s">
        <v>159</v>
      </c>
      <c r="AL477" s="629"/>
      <c r="AM477" s="630"/>
      <c r="AN477" s="631" t="s">
        <v>1435</v>
      </c>
      <c r="AO477" s="632" t="s">
        <v>147</v>
      </c>
      <c r="AP477" s="632" t="s">
        <v>147</v>
      </c>
      <c r="AQ477" s="634"/>
    </row>
    <row r="478" spans="1:43" s="586" customFormat="1" ht="212.25" customHeight="1">
      <c r="A478" s="615">
        <v>417</v>
      </c>
      <c r="B478" s="761" t="s">
        <v>394</v>
      </c>
      <c r="C478" s="762" t="s">
        <v>1631</v>
      </c>
      <c r="D478" s="762" t="s">
        <v>100</v>
      </c>
      <c r="E478" s="763">
        <v>49.167000000000002</v>
      </c>
      <c r="F478" s="304">
        <v>0</v>
      </c>
      <c r="G478" s="304">
        <v>0</v>
      </c>
      <c r="H478" s="420" t="s">
        <v>1979</v>
      </c>
      <c r="I478" s="764" t="s">
        <v>1818</v>
      </c>
      <c r="J478" s="765" t="s">
        <v>1980</v>
      </c>
      <c r="K478" s="766">
        <v>50.832999999999998</v>
      </c>
      <c r="L478" s="572">
        <v>500</v>
      </c>
      <c r="M478" s="475">
        <f t="shared" si="24"/>
        <v>449.16700000000003</v>
      </c>
      <c r="N478" s="304">
        <v>0</v>
      </c>
      <c r="O478" s="619" t="s">
        <v>2399</v>
      </c>
      <c r="P478" s="326" t="s">
        <v>2734</v>
      </c>
      <c r="Q478" s="757" t="s">
        <v>2750</v>
      </c>
      <c r="R478" s="659" t="s">
        <v>1092</v>
      </c>
      <c r="S478" s="621" t="s">
        <v>18</v>
      </c>
      <c r="T478" s="364" t="s">
        <v>1287</v>
      </c>
      <c r="U478" s="625"/>
      <c r="V478" s="626"/>
      <c r="W478" s="627" t="s">
        <v>159</v>
      </c>
      <c r="X478" s="628"/>
      <c r="Y478" s="627" t="s">
        <v>159</v>
      </c>
      <c r="Z478" s="629"/>
      <c r="AA478" s="625"/>
      <c r="AB478" s="626"/>
      <c r="AC478" s="627" t="s">
        <v>159</v>
      </c>
      <c r="AD478" s="628"/>
      <c r="AE478" s="627" t="s">
        <v>159</v>
      </c>
      <c r="AF478" s="629"/>
      <c r="AG478" s="625"/>
      <c r="AH478" s="626"/>
      <c r="AI478" s="627" t="s">
        <v>159</v>
      </c>
      <c r="AJ478" s="628"/>
      <c r="AK478" s="627" t="s">
        <v>159</v>
      </c>
      <c r="AL478" s="629"/>
      <c r="AM478" s="630"/>
      <c r="AN478" s="767" t="s">
        <v>1372</v>
      </c>
      <c r="AO478" s="758" t="s">
        <v>147</v>
      </c>
      <c r="AP478" s="758"/>
      <c r="AQ478" s="759"/>
    </row>
    <row r="479" spans="1:43" s="657" customFormat="1" ht="25.5" customHeight="1">
      <c r="A479" s="638"/>
      <c r="B479" s="640" t="s">
        <v>1531</v>
      </c>
      <c r="C479" s="668"/>
      <c r="D479" s="668"/>
      <c r="E479" s="643"/>
      <c r="F479" s="642"/>
      <c r="G479" s="643"/>
      <c r="H479" s="422"/>
      <c r="I479" s="644"/>
      <c r="J479" s="645"/>
      <c r="K479" s="643"/>
      <c r="L479" s="40"/>
      <c r="M479" s="41"/>
      <c r="N479" s="768"/>
      <c r="O479" s="769"/>
      <c r="P479" s="45"/>
      <c r="Q479" s="647"/>
      <c r="R479" s="648"/>
      <c r="S479" s="644"/>
      <c r="T479" s="873"/>
      <c r="U479" s="649"/>
      <c r="V479" s="650"/>
      <c r="W479" s="651"/>
      <c r="X479" s="652"/>
      <c r="Y479" s="651"/>
      <c r="Z479" s="653"/>
      <c r="AA479" s="649"/>
      <c r="AB479" s="650"/>
      <c r="AC479" s="651"/>
      <c r="AD479" s="652"/>
      <c r="AE479" s="651"/>
      <c r="AF479" s="653"/>
      <c r="AG479" s="649"/>
      <c r="AH479" s="650"/>
      <c r="AI479" s="651"/>
      <c r="AJ479" s="652"/>
      <c r="AK479" s="651"/>
      <c r="AL479" s="653"/>
      <c r="AM479" s="654"/>
      <c r="AN479" s="648"/>
      <c r="AO479" s="655"/>
      <c r="AP479" s="655"/>
      <c r="AQ479" s="656"/>
    </row>
    <row r="480" spans="1:43" ht="398.25" customHeight="1">
      <c r="A480" s="615">
        <v>418</v>
      </c>
      <c r="B480" s="635" t="s">
        <v>732</v>
      </c>
      <c r="C480" s="635" t="s">
        <v>1167</v>
      </c>
      <c r="D480" s="635" t="s">
        <v>100</v>
      </c>
      <c r="E480" s="572">
        <v>863540</v>
      </c>
      <c r="F480" s="658">
        <v>817550</v>
      </c>
      <c r="G480" s="572">
        <v>814126</v>
      </c>
      <c r="H480" s="209" t="s">
        <v>2323</v>
      </c>
      <c r="I480" s="842" t="s">
        <v>1818</v>
      </c>
      <c r="J480" s="843" t="s">
        <v>2324</v>
      </c>
      <c r="K480" s="572">
        <v>697282</v>
      </c>
      <c r="L480" s="572">
        <v>664231</v>
      </c>
      <c r="M480" s="235">
        <f t="shared" si="24"/>
        <v>-33051</v>
      </c>
      <c r="N480" s="304">
        <v>0</v>
      </c>
      <c r="O480" s="404" t="s">
        <v>2399</v>
      </c>
      <c r="P480" s="312" t="s">
        <v>2942</v>
      </c>
      <c r="Q480" s="616"/>
      <c r="R480" s="470" t="s">
        <v>495</v>
      </c>
      <c r="S480" s="619" t="s">
        <v>18</v>
      </c>
      <c r="T480" s="305" t="s">
        <v>942</v>
      </c>
      <c r="U480" s="625" t="s">
        <v>1618</v>
      </c>
      <c r="V480" s="626"/>
      <c r="W480" s="627" t="s">
        <v>159</v>
      </c>
      <c r="X480" s="628">
        <v>384</v>
      </c>
      <c r="Y480" s="627" t="s">
        <v>159</v>
      </c>
      <c r="Z480" s="629"/>
      <c r="AA480" s="625"/>
      <c r="AB480" s="626"/>
      <c r="AC480" s="627" t="s">
        <v>159</v>
      </c>
      <c r="AD480" s="628"/>
      <c r="AE480" s="627" t="s">
        <v>159</v>
      </c>
      <c r="AF480" s="629"/>
      <c r="AG480" s="625"/>
      <c r="AH480" s="626"/>
      <c r="AI480" s="627" t="s">
        <v>159</v>
      </c>
      <c r="AJ480" s="628"/>
      <c r="AK480" s="627" t="s">
        <v>159</v>
      </c>
      <c r="AL480" s="629"/>
      <c r="AM480" s="630"/>
      <c r="AN480" s="631" t="s">
        <v>1381</v>
      </c>
      <c r="AO480" s="632"/>
      <c r="AP480" s="632" t="s">
        <v>147</v>
      </c>
      <c r="AQ480" s="634"/>
    </row>
    <row r="481" spans="1:43" ht="339.75" customHeight="1">
      <c r="A481" s="615">
        <v>419</v>
      </c>
      <c r="B481" s="616" t="s">
        <v>1534</v>
      </c>
      <c r="C481" s="635" t="s">
        <v>1100</v>
      </c>
      <c r="D481" s="635" t="s">
        <v>100</v>
      </c>
      <c r="E481" s="572">
        <v>1468232</v>
      </c>
      <c r="F481" s="658">
        <v>1347337</v>
      </c>
      <c r="G481" s="572">
        <v>1330804</v>
      </c>
      <c r="H481" s="209" t="s">
        <v>2325</v>
      </c>
      <c r="I481" s="770" t="s">
        <v>1818</v>
      </c>
      <c r="J481" s="731" t="s">
        <v>2326</v>
      </c>
      <c r="K481" s="572">
        <v>983258</v>
      </c>
      <c r="L481" s="572">
        <v>742210</v>
      </c>
      <c r="M481" s="235">
        <f t="shared" si="24"/>
        <v>-241048</v>
      </c>
      <c r="N481" s="304">
        <v>0</v>
      </c>
      <c r="O481" s="619" t="s">
        <v>2399</v>
      </c>
      <c r="P481" s="312" t="s">
        <v>2943</v>
      </c>
      <c r="Q481" s="616" t="s">
        <v>2944</v>
      </c>
      <c r="R481" s="470" t="s">
        <v>495</v>
      </c>
      <c r="S481" s="619" t="s">
        <v>18</v>
      </c>
      <c r="T481" s="305" t="s">
        <v>942</v>
      </c>
      <c r="U481" s="625" t="s">
        <v>1618</v>
      </c>
      <c r="V481" s="636"/>
      <c r="W481" s="743" t="s">
        <v>159</v>
      </c>
      <c r="X481" s="628">
        <v>385</v>
      </c>
      <c r="Y481" s="743" t="s">
        <v>159</v>
      </c>
      <c r="Z481" s="629"/>
      <c r="AA481" s="625"/>
      <c r="AB481" s="636"/>
      <c r="AC481" s="743" t="s">
        <v>159</v>
      </c>
      <c r="AD481" s="628"/>
      <c r="AE481" s="743" t="s">
        <v>159</v>
      </c>
      <c r="AF481" s="629"/>
      <c r="AG481" s="625"/>
      <c r="AH481" s="636"/>
      <c r="AI481" s="743" t="s">
        <v>159</v>
      </c>
      <c r="AJ481" s="628"/>
      <c r="AK481" s="743" t="s">
        <v>159</v>
      </c>
      <c r="AL481" s="629"/>
      <c r="AM481" s="744"/>
      <c r="AN481" s="631" t="s">
        <v>1381</v>
      </c>
      <c r="AO481" s="632"/>
      <c r="AP481" s="632" t="s">
        <v>147</v>
      </c>
      <c r="AQ481" s="634"/>
    </row>
    <row r="482" spans="1:43" ht="131.25" customHeight="1" collapsed="1">
      <c r="A482" s="615">
        <v>420</v>
      </c>
      <c r="B482" s="676" t="s">
        <v>1315</v>
      </c>
      <c r="C482" s="771" t="s">
        <v>961</v>
      </c>
      <c r="D482" s="771" t="s">
        <v>100</v>
      </c>
      <c r="E482" s="760">
        <v>11.661</v>
      </c>
      <c r="F482" s="772">
        <v>11.661</v>
      </c>
      <c r="G482" s="760">
        <v>11.311</v>
      </c>
      <c r="H482" s="222" t="s">
        <v>2523</v>
      </c>
      <c r="I482" s="675" t="s">
        <v>1834</v>
      </c>
      <c r="J482" s="676" t="s">
        <v>2386</v>
      </c>
      <c r="K482" s="760">
        <v>10.775</v>
      </c>
      <c r="L482" s="760">
        <v>329.05200000000002</v>
      </c>
      <c r="M482" s="468">
        <f t="shared" si="24"/>
        <v>318.27700000000004</v>
      </c>
      <c r="N482" s="304">
        <v>0</v>
      </c>
      <c r="O482" s="704" t="s">
        <v>2478</v>
      </c>
      <c r="P482" s="139" t="s">
        <v>3080</v>
      </c>
      <c r="Q482" s="773" t="s">
        <v>3093</v>
      </c>
      <c r="R482" s="675" t="s">
        <v>737</v>
      </c>
      <c r="S482" s="675" t="s">
        <v>18</v>
      </c>
      <c r="T482" s="507" t="s">
        <v>962</v>
      </c>
      <c r="U482" s="678" t="s">
        <v>1618</v>
      </c>
      <c r="V482" s="679"/>
      <c r="W482" s="680" t="s">
        <v>159</v>
      </c>
      <c r="X482" s="681">
        <v>386</v>
      </c>
      <c r="Y482" s="680" t="s">
        <v>159</v>
      </c>
      <c r="Z482" s="682"/>
      <c r="AA482" s="678"/>
      <c r="AB482" s="679"/>
      <c r="AC482" s="680" t="s">
        <v>159</v>
      </c>
      <c r="AD482" s="681"/>
      <c r="AE482" s="680" t="s">
        <v>159</v>
      </c>
      <c r="AF482" s="682"/>
      <c r="AG482" s="678"/>
      <c r="AH482" s="679"/>
      <c r="AI482" s="680" t="s">
        <v>159</v>
      </c>
      <c r="AJ482" s="681"/>
      <c r="AK482" s="680" t="s">
        <v>159</v>
      </c>
      <c r="AL482" s="682"/>
      <c r="AM482" s="683"/>
      <c r="AN482" s="684" t="s">
        <v>1630</v>
      </c>
      <c r="AO482" s="685" t="s">
        <v>147</v>
      </c>
      <c r="AP482" s="685"/>
      <c r="AQ482" s="685"/>
    </row>
    <row r="483" spans="1:43" ht="71.45" customHeight="1">
      <c r="A483" s="615">
        <v>421</v>
      </c>
      <c r="B483" s="616" t="s">
        <v>1087</v>
      </c>
      <c r="C483" s="635" t="s">
        <v>654</v>
      </c>
      <c r="D483" s="635" t="s">
        <v>100</v>
      </c>
      <c r="E483" s="572">
        <v>22.006</v>
      </c>
      <c r="F483" s="658">
        <v>22.006</v>
      </c>
      <c r="G483" s="572">
        <v>22.004000000000001</v>
      </c>
      <c r="H483" s="222" t="s">
        <v>2523</v>
      </c>
      <c r="I483" s="619" t="s">
        <v>1818</v>
      </c>
      <c r="J483" s="620" t="s">
        <v>2387</v>
      </c>
      <c r="K483" s="572">
        <v>20.567</v>
      </c>
      <c r="L483" s="760">
        <v>15.744</v>
      </c>
      <c r="M483" s="304">
        <f t="shared" si="24"/>
        <v>-4.8230000000000004</v>
      </c>
      <c r="N483" s="304">
        <v>0</v>
      </c>
      <c r="O483" s="704" t="s">
        <v>2399</v>
      </c>
      <c r="P483" s="139" t="s">
        <v>3081</v>
      </c>
      <c r="Q483" s="624"/>
      <c r="R483" s="619" t="s">
        <v>763</v>
      </c>
      <c r="S483" s="619" t="s">
        <v>18</v>
      </c>
      <c r="T483" s="305" t="s">
        <v>962</v>
      </c>
      <c r="U483" s="625" t="s">
        <v>1618</v>
      </c>
      <c r="V483" s="626"/>
      <c r="W483" s="627" t="s">
        <v>159</v>
      </c>
      <c r="X483" s="628">
        <v>387</v>
      </c>
      <c r="Y483" s="627" t="s">
        <v>159</v>
      </c>
      <c r="Z483" s="629"/>
      <c r="AA483" s="625"/>
      <c r="AB483" s="626"/>
      <c r="AC483" s="627" t="s">
        <v>159</v>
      </c>
      <c r="AD483" s="628"/>
      <c r="AE483" s="627" t="s">
        <v>159</v>
      </c>
      <c r="AF483" s="629"/>
      <c r="AG483" s="625"/>
      <c r="AH483" s="626"/>
      <c r="AI483" s="627" t="s">
        <v>159</v>
      </c>
      <c r="AJ483" s="628"/>
      <c r="AK483" s="627" t="s">
        <v>159</v>
      </c>
      <c r="AL483" s="629"/>
      <c r="AM483" s="630"/>
      <c r="AN483" s="631" t="s">
        <v>1435</v>
      </c>
      <c r="AO483" s="632" t="s">
        <v>147</v>
      </c>
      <c r="AP483" s="632"/>
      <c r="AQ483" s="634"/>
    </row>
    <row r="484" spans="1:43" s="311" customFormat="1" ht="134.25" customHeight="1">
      <c r="A484" s="273">
        <v>422</v>
      </c>
      <c r="B484" s="467" t="s">
        <v>292</v>
      </c>
      <c r="C484" s="503" t="s">
        <v>1001</v>
      </c>
      <c r="D484" s="503" t="s">
        <v>100</v>
      </c>
      <c r="E484" s="536">
        <v>38.116999999999997</v>
      </c>
      <c r="F484" s="537">
        <v>38.116999999999997</v>
      </c>
      <c r="G484" s="536">
        <v>37.594000000000001</v>
      </c>
      <c r="H484" s="222" t="s">
        <v>2523</v>
      </c>
      <c r="I484" s="505" t="s">
        <v>1834</v>
      </c>
      <c r="J484" s="506" t="s">
        <v>2388</v>
      </c>
      <c r="K484" s="504">
        <v>34.347999999999999</v>
      </c>
      <c r="L484" s="39">
        <v>0</v>
      </c>
      <c r="M484" s="530">
        <f>L484-K484</f>
        <v>-34.347999999999999</v>
      </c>
      <c r="N484" s="869">
        <v>-34.347999999999999</v>
      </c>
      <c r="O484" s="165" t="s">
        <v>2450</v>
      </c>
      <c r="P484" s="469" t="s">
        <v>3082</v>
      </c>
      <c r="Q484" s="507"/>
      <c r="R484" s="401" t="s">
        <v>737</v>
      </c>
      <c r="S484" s="401" t="s">
        <v>18</v>
      </c>
      <c r="T484" s="507" t="s">
        <v>962</v>
      </c>
      <c r="U484" s="362" t="s">
        <v>1618</v>
      </c>
      <c r="V484" s="508"/>
      <c r="W484" s="509" t="s">
        <v>159</v>
      </c>
      <c r="X484" s="500">
        <v>388</v>
      </c>
      <c r="Y484" s="509" t="s">
        <v>159</v>
      </c>
      <c r="Z484" s="501"/>
      <c r="AA484" s="362"/>
      <c r="AB484" s="508"/>
      <c r="AC484" s="509" t="s">
        <v>159</v>
      </c>
      <c r="AD484" s="500"/>
      <c r="AE484" s="509" t="s">
        <v>159</v>
      </c>
      <c r="AF484" s="501"/>
      <c r="AG484" s="362"/>
      <c r="AH484" s="508"/>
      <c r="AI484" s="509" t="s">
        <v>159</v>
      </c>
      <c r="AJ484" s="500"/>
      <c r="AK484" s="509" t="s">
        <v>159</v>
      </c>
      <c r="AL484" s="501"/>
      <c r="AM484" s="510"/>
      <c r="AN484" s="358" t="s">
        <v>1435</v>
      </c>
      <c r="AO484" s="502" t="s">
        <v>147</v>
      </c>
      <c r="AP484" s="502"/>
      <c r="AQ484" s="357"/>
    </row>
    <row r="485" spans="1:43" ht="71.45" customHeight="1" collapsed="1">
      <c r="A485" s="615">
        <v>423</v>
      </c>
      <c r="B485" s="616" t="s">
        <v>23</v>
      </c>
      <c r="C485" s="635" t="s">
        <v>884</v>
      </c>
      <c r="D485" s="635" t="s">
        <v>1031</v>
      </c>
      <c r="E485" s="572">
        <v>331</v>
      </c>
      <c r="F485" s="658">
        <v>331</v>
      </c>
      <c r="G485" s="572">
        <v>177</v>
      </c>
      <c r="H485" s="222" t="s">
        <v>2523</v>
      </c>
      <c r="I485" s="619" t="s">
        <v>1816</v>
      </c>
      <c r="J485" s="620" t="s">
        <v>2172</v>
      </c>
      <c r="K485" s="572">
        <v>331</v>
      </c>
      <c r="L485" s="572">
        <v>331</v>
      </c>
      <c r="M485" s="235">
        <f t="shared" si="24"/>
        <v>0</v>
      </c>
      <c r="N485" s="304">
        <v>0</v>
      </c>
      <c r="O485" s="619" t="s">
        <v>1816</v>
      </c>
      <c r="P485" s="312" t="s">
        <v>2444</v>
      </c>
      <c r="Q485" s="625"/>
      <c r="R485" s="619" t="s">
        <v>991</v>
      </c>
      <c r="S485" s="619" t="s">
        <v>322</v>
      </c>
      <c r="T485" s="305" t="s">
        <v>1535</v>
      </c>
      <c r="U485" s="625" t="s">
        <v>1618</v>
      </c>
      <c r="V485" s="626"/>
      <c r="W485" s="627" t="s">
        <v>159</v>
      </c>
      <c r="X485" s="628">
        <v>389</v>
      </c>
      <c r="Y485" s="627" t="s">
        <v>159</v>
      </c>
      <c r="Z485" s="629"/>
      <c r="AA485" s="625"/>
      <c r="AB485" s="626"/>
      <c r="AC485" s="627" t="s">
        <v>159</v>
      </c>
      <c r="AD485" s="628"/>
      <c r="AE485" s="627" t="s">
        <v>159</v>
      </c>
      <c r="AF485" s="629"/>
      <c r="AG485" s="625"/>
      <c r="AH485" s="626"/>
      <c r="AI485" s="627" t="s">
        <v>159</v>
      </c>
      <c r="AJ485" s="628"/>
      <c r="AK485" s="627" t="s">
        <v>159</v>
      </c>
      <c r="AL485" s="629"/>
      <c r="AM485" s="630"/>
      <c r="AN485" s="631" t="s">
        <v>1630</v>
      </c>
      <c r="AO485" s="632"/>
      <c r="AP485" s="632" t="s">
        <v>147</v>
      </c>
      <c r="AQ485" s="634"/>
    </row>
    <row r="486" spans="1:43" ht="71.45" customHeight="1">
      <c r="A486" s="615">
        <v>424</v>
      </c>
      <c r="B486" s="616" t="s">
        <v>1523</v>
      </c>
      <c r="C486" s="635" t="s">
        <v>872</v>
      </c>
      <c r="D486" s="635" t="s">
        <v>1031</v>
      </c>
      <c r="E486" s="572">
        <v>2.3359999999999999</v>
      </c>
      <c r="F486" s="658">
        <v>1</v>
      </c>
      <c r="G486" s="572">
        <v>1</v>
      </c>
      <c r="H486" s="222" t="s">
        <v>2184</v>
      </c>
      <c r="I486" s="619" t="s">
        <v>1834</v>
      </c>
      <c r="J486" s="620" t="s">
        <v>2185</v>
      </c>
      <c r="K486" s="572">
        <v>2.8029999999999999</v>
      </c>
      <c r="L486" s="572">
        <v>2.7450000000000001</v>
      </c>
      <c r="M486" s="235">
        <f t="shared" si="24"/>
        <v>-5.7999999999999829E-2</v>
      </c>
      <c r="N486" s="304">
        <v>0</v>
      </c>
      <c r="O486" s="619" t="s">
        <v>2399</v>
      </c>
      <c r="P486" s="312" t="s">
        <v>2445</v>
      </c>
      <c r="Q486" s="625"/>
      <c r="R486" s="619" t="s">
        <v>991</v>
      </c>
      <c r="S486" s="619" t="s">
        <v>322</v>
      </c>
      <c r="T486" s="305" t="s">
        <v>1537</v>
      </c>
      <c r="U486" s="625" t="s">
        <v>1618</v>
      </c>
      <c r="V486" s="626"/>
      <c r="W486" s="627" t="s">
        <v>159</v>
      </c>
      <c r="X486" s="628">
        <v>390</v>
      </c>
      <c r="Y486" s="627" t="s">
        <v>159</v>
      </c>
      <c r="Z486" s="629"/>
      <c r="AA486" s="625"/>
      <c r="AB486" s="626"/>
      <c r="AC486" s="627" t="s">
        <v>159</v>
      </c>
      <c r="AD486" s="628"/>
      <c r="AE486" s="627" t="s">
        <v>159</v>
      </c>
      <c r="AF486" s="629"/>
      <c r="AG486" s="625"/>
      <c r="AH486" s="626"/>
      <c r="AI486" s="627" t="s">
        <v>159</v>
      </c>
      <c r="AJ486" s="628"/>
      <c r="AK486" s="627" t="s">
        <v>159</v>
      </c>
      <c r="AL486" s="629"/>
      <c r="AM486" s="630"/>
      <c r="AN486" s="631" t="s">
        <v>1632</v>
      </c>
      <c r="AO486" s="632" t="s">
        <v>147</v>
      </c>
      <c r="AP486" s="632"/>
      <c r="AQ486" s="634"/>
    </row>
    <row r="487" spans="1:43" ht="71.45" customHeight="1">
      <c r="A487" s="615">
        <v>425</v>
      </c>
      <c r="B487" s="616" t="s">
        <v>1538</v>
      </c>
      <c r="C487" s="635" t="s">
        <v>872</v>
      </c>
      <c r="D487" s="635" t="s">
        <v>1031</v>
      </c>
      <c r="E487" s="572">
        <v>47.698999999999998</v>
      </c>
      <c r="F487" s="658">
        <v>46</v>
      </c>
      <c r="G487" s="572">
        <v>46</v>
      </c>
      <c r="H487" s="222" t="s">
        <v>2523</v>
      </c>
      <c r="I487" s="619" t="s">
        <v>1818</v>
      </c>
      <c r="J487" s="620" t="s">
        <v>2173</v>
      </c>
      <c r="K487" s="572">
        <v>29.265000000000001</v>
      </c>
      <c r="L487" s="572">
        <v>30</v>
      </c>
      <c r="M487" s="235">
        <f t="shared" si="24"/>
        <v>0.73499999999999943</v>
      </c>
      <c r="N487" s="304">
        <v>0</v>
      </c>
      <c r="O487" s="619" t="s">
        <v>2399</v>
      </c>
      <c r="P487" s="312" t="s">
        <v>2446</v>
      </c>
      <c r="Q487" s="625"/>
      <c r="R487" s="619" t="s">
        <v>991</v>
      </c>
      <c r="S487" s="619" t="s">
        <v>322</v>
      </c>
      <c r="T487" s="305" t="s">
        <v>1537</v>
      </c>
      <c r="U487" s="625" t="s">
        <v>1618</v>
      </c>
      <c r="V487" s="626"/>
      <c r="W487" s="627" t="s">
        <v>159</v>
      </c>
      <c r="X487" s="628">
        <v>392</v>
      </c>
      <c r="Y487" s="627" t="s">
        <v>159</v>
      </c>
      <c r="Z487" s="629"/>
      <c r="AA487" s="625"/>
      <c r="AB487" s="626"/>
      <c r="AC487" s="627" t="s">
        <v>159</v>
      </c>
      <c r="AD487" s="628"/>
      <c r="AE487" s="627" t="s">
        <v>159</v>
      </c>
      <c r="AF487" s="629"/>
      <c r="AG487" s="625"/>
      <c r="AH487" s="626"/>
      <c r="AI487" s="627" t="s">
        <v>159</v>
      </c>
      <c r="AJ487" s="628"/>
      <c r="AK487" s="627" t="s">
        <v>159</v>
      </c>
      <c r="AL487" s="629"/>
      <c r="AM487" s="630"/>
      <c r="AN487" s="631" t="s">
        <v>1630</v>
      </c>
      <c r="AO487" s="632" t="s">
        <v>147</v>
      </c>
      <c r="AP487" s="632"/>
      <c r="AQ487" s="634"/>
    </row>
    <row r="488" spans="1:43" ht="71.45" customHeight="1">
      <c r="A488" s="615">
        <v>426</v>
      </c>
      <c r="B488" s="635" t="s">
        <v>889</v>
      </c>
      <c r="C488" s="635" t="s">
        <v>1053</v>
      </c>
      <c r="D488" s="635" t="s">
        <v>1031</v>
      </c>
      <c r="E488" s="572">
        <v>79.661000000000001</v>
      </c>
      <c r="F488" s="658">
        <v>79.661000000000001</v>
      </c>
      <c r="G488" s="572">
        <v>78.69</v>
      </c>
      <c r="H488" s="222" t="s">
        <v>2523</v>
      </c>
      <c r="I488" s="619" t="s">
        <v>1818</v>
      </c>
      <c r="J488" s="620" t="s">
        <v>3059</v>
      </c>
      <c r="K488" s="572">
        <v>75.182000000000002</v>
      </c>
      <c r="L488" s="572">
        <v>95.182000000000002</v>
      </c>
      <c r="M488" s="235">
        <v>20</v>
      </c>
      <c r="N488" s="304">
        <v>0</v>
      </c>
      <c r="O488" s="619" t="s">
        <v>1816</v>
      </c>
      <c r="P488" s="312" t="s">
        <v>3060</v>
      </c>
      <c r="Q488" s="624" t="s">
        <v>3061</v>
      </c>
      <c r="R488" s="619" t="s">
        <v>1802</v>
      </c>
      <c r="S488" s="619" t="s">
        <v>322</v>
      </c>
      <c r="T488" s="305" t="s">
        <v>1537</v>
      </c>
      <c r="U488" s="625" t="s">
        <v>1618</v>
      </c>
      <c r="V488" s="626"/>
      <c r="W488" s="627" t="s">
        <v>159</v>
      </c>
      <c r="X488" s="628">
        <v>393</v>
      </c>
      <c r="Y488" s="627" t="s">
        <v>159</v>
      </c>
      <c r="Z488" s="629"/>
      <c r="AA488" s="625"/>
      <c r="AB488" s="626"/>
      <c r="AC488" s="627" t="s">
        <v>159</v>
      </c>
      <c r="AD488" s="628"/>
      <c r="AE488" s="627" t="s">
        <v>159</v>
      </c>
      <c r="AF488" s="629"/>
      <c r="AG488" s="625"/>
      <c r="AH488" s="626"/>
      <c r="AI488" s="627" t="s">
        <v>159</v>
      </c>
      <c r="AJ488" s="628"/>
      <c r="AK488" s="627" t="s">
        <v>159</v>
      </c>
      <c r="AL488" s="629"/>
      <c r="AM488" s="630"/>
      <c r="AN488" s="631" t="s">
        <v>1630</v>
      </c>
      <c r="AO488" s="632" t="s">
        <v>147</v>
      </c>
      <c r="AP488" s="632"/>
      <c r="AQ488" s="634"/>
    </row>
    <row r="489" spans="1:43" ht="134.25" customHeight="1">
      <c r="A489" s="615">
        <v>427</v>
      </c>
      <c r="B489" s="616" t="s">
        <v>754</v>
      </c>
      <c r="C489" s="635" t="s">
        <v>1053</v>
      </c>
      <c r="D489" s="635" t="s">
        <v>1031</v>
      </c>
      <c r="E489" s="572">
        <v>18.5</v>
      </c>
      <c r="F489" s="658">
        <v>19</v>
      </c>
      <c r="G489" s="572">
        <v>18</v>
      </c>
      <c r="H489" s="222" t="s">
        <v>2523</v>
      </c>
      <c r="I489" s="619" t="s">
        <v>1818</v>
      </c>
      <c r="J489" s="620" t="s">
        <v>3062</v>
      </c>
      <c r="K489" s="572">
        <v>18.5</v>
      </c>
      <c r="L489" s="572">
        <v>18.5</v>
      </c>
      <c r="M489" s="235">
        <v>0</v>
      </c>
      <c r="N489" s="304">
        <v>0</v>
      </c>
      <c r="O489" s="619" t="s">
        <v>2399</v>
      </c>
      <c r="P489" s="312" t="s">
        <v>3063</v>
      </c>
      <c r="Q489" s="624"/>
      <c r="R489" s="621" t="s">
        <v>1802</v>
      </c>
      <c r="S489" s="619" t="s">
        <v>322</v>
      </c>
      <c r="T489" s="305" t="s">
        <v>1537</v>
      </c>
      <c r="U489" s="625" t="s">
        <v>1618</v>
      </c>
      <c r="V489" s="626"/>
      <c r="W489" s="627" t="s">
        <v>159</v>
      </c>
      <c r="X489" s="628">
        <v>394</v>
      </c>
      <c r="Y489" s="627" t="s">
        <v>159</v>
      </c>
      <c r="Z489" s="629"/>
      <c r="AA489" s="625"/>
      <c r="AB489" s="626"/>
      <c r="AC489" s="627" t="s">
        <v>159</v>
      </c>
      <c r="AD489" s="628"/>
      <c r="AE489" s="627" t="s">
        <v>159</v>
      </c>
      <c r="AF489" s="629"/>
      <c r="AG489" s="625"/>
      <c r="AH489" s="626"/>
      <c r="AI489" s="627" t="s">
        <v>159</v>
      </c>
      <c r="AJ489" s="628"/>
      <c r="AK489" s="627" t="s">
        <v>159</v>
      </c>
      <c r="AL489" s="629"/>
      <c r="AM489" s="630"/>
      <c r="AN489" s="631" t="s">
        <v>934</v>
      </c>
      <c r="AO489" s="632" t="s">
        <v>147</v>
      </c>
      <c r="AP489" s="632"/>
      <c r="AQ489" s="634"/>
    </row>
    <row r="490" spans="1:43" ht="102.75" customHeight="1">
      <c r="A490" s="615">
        <v>428</v>
      </c>
      <c r="B490" s="616" t="s">
        <v>1539</v>
      </c>
      <c r="C490" s="635" t="s">
        <v>89</v>
      </c>
      <c r="D490" s="635" t="s">
        <v>1031</v>
      </c>
      <c r="E490" s="572">
        <v>3.1259999999999999</v>
      </c>
      <c r="F490" s="658">
        <v>3</v>
      </c>
      <c r="G490" s="572">
        <v>3</v>
      </c>
      <c r="H490" s="222" t="s">
        <v>2523</v>
      </c>
      <c r="I490" s="619" t="s">
        <v>1818</v>
      </c>
      <c r="J490" s="620" t="s">
        <v>2174</v>
      </c>
      <c r="K490" s="572">
        <v>3.1259999999999999</v>
      </c>
      <c r="L490" s="572">
        <v>3.1259999999999999</v>
      </c>
      <c r="M490" s="235">
        <f t="shared" si="24"/>
        <v>0</v>
      </c>
      <c r="N490" s="304">
        <v>0</v>
      </c>
      <c r="O490" s="619" t="s">
        <v>2399</v>
      </c>
      <c r="P490" s="312" t="s">
        <v>2447</v>
      </c>
      <c r="Q490" s="625"/>
      <c r="R490" s="619" t="s">
        <v>991</v>
      </c>
      <c r="S490" s="619" t="s">
        <v>322</v>
      </c>
      <c r="T490" s="305" t="s">
        <v>1537</v>
      </c>
      <c r="U490" s="625" t="s">
        <v>1618</v>
      </c>
      <c r="V490" s="626"/>
      <c r="W490" s="627" t="s">
        <v>159</v>
      </c>
      <c r="X490" s="628">
        <v>395</v>
      </c>
      <c r="Y490" s="627" t="s">
        <v>159</v>
      </c>
      <c r="Z490" s="629"/>
      <c r="AA490" s="625"/>
      <c r="AB490" s="626"/>
      <c r="AC490" s="627" t="s">
        <v>159</v>
      </c>
      <c r="AD490" s="628"/>
      <c r="AE490" s="627" t="s">
        <v>159</v>
      </c>
      <c r="AF490" s="629"/>
      <c r="AG490" s="625"/>
      <c r="AH490" s="626"/>
      <c r="AI490" s="627" t="s">
        <v>159</v>
      </c>
      <c r="AJ490" s="628"/>
      <c r="AK490" s="627" t="s">
        <v>159</v>
      </c>
      <c r="AL490" s="629"/>
      <c r="AM490" s="630"/>
      <c r="AN490" s="631" t="s">
        <v>1630</v>
      </c>
      <c r="AO490" s="632" t="s">
        <v>147</v>
      </c>
      <c r="AP490" s="632"/>
      <c r="AQ490" s="634"/>
    </row>
    <row r="491" spans="1:43" ht="117.75" customHeight="1">
      <c r="A491" s="615">
        <v>429</v>
      </c>
      <c r="B491" s="616" t="s">
        <v>1517</v>
      </c>
      <c r="C491" s="635" t="s">
        <v>1383</v>
      </c>
      <c r="D491" s="635" t="s">
        <v>1031</v>
      </c>
      <c r="E491" s="572">
        <v>44.48</v>
      </c>
      <c r="F491" s="658">
        <v>44</v>
      </c>
      <c r="G491" s="572">
        <v>44</v>
      </c>
      <c r="H491" s="222" t="s">
        <v>2523</v>
      </c>
      <c r="I491" s="619" t="s">
        <v>1818</v>
      </c>
      <c r="J491" s="620" t="s">
        <v>2175</v>
      </c>
      <c r="K491" s="572">
        <v>43.04</v>
      </c>
      <c r="L491" s="572">
        <v>45.04</v>
      </c>
      <c r="M491" s="235">
        <f t="shared" si="24"/>
        <v>2</v>
      </c>
      <c r="N491" s="304">
        <v>0</v>
      </c>
      <c r="O491" s="713" t="s">
        <v>2399</v>
      </c>
      <c r="P491" s="865" t="s">
        <v>2448</v>
      </c>
      <c r="Q491" s="625"/>
      <c r="R491" s="619" t="s">
        <v>991</v>
      </c>
      <c r="S491" s="619" t="s">
        <v>322</v>
      </c>
      <c r="T491" s="305" t="s">
        <v>1537</v>
      </c>
      <c r="U491" s="625" t="s">
        <v>1618</v>
      </c>
      <c r="V491" s="626"/>
      <c r="W491" s="627" t="s">
        <v>159</v>
      </c>
      <c r="X491" s="628">
        <v>396</v>
      </c>
      <c r="Y491" s="627" t="s">
        <v>159</v>
      </c>
      <c r="Z491" s="629"/>
      <c r="AA491" s="625"/>
      <c r="AB491" s="626"/>
      <c r="AC491" s="627" t="s">
        <v>159</v>
      </c>
      <c r="AD491" s="628"/>
      <c r="AE491" s="627" t="s">
        <v>159</v>
      </c>
      <c r="AF491" s="629"/>
      <c r="AG491" s="625"/>
      <c r="AH491" s="626"/>
      <c r="AI491" s="627" t="s">
        <v>159</v>
      </c>
      <c r="AJ491" s="628"/>
      <c r="AK491" s="627" t="s">
        <v>159</v>
      </c>
      <c r="AL491" s="629"/>
      <c r="AM491" s="630"/>
      <c r="AN491" s="631" t="s">
        <v>1630</v>
      </c>
      <c r="AO491" s="632"/>
      <c r="AP491" s="632"/>
      <c r="AQ491" s="634"/>
    </row>
    <row r="492" spans="1:43" ht="117.75" customHeight="1">
      <c r="A492" s="615">
        <v>430</v>
      </c>
      <c r="B492" s="616" t="s">
        <v>1540</v>
      </c>
      <c r="C492" s="635" t="s">
        <v>884</v>
      </c>
      <c r="D492" s="635" t="s">
        <v>1740</v>
      </c>
      <c r="E492" s="572">
        <v>16.658000000000001</v>
      </c>
      <c r="F492" s="658">
        <v>17</v>
      </c>
      <c r="G492" s="572">
        <v>16</v>
      </c>
      <c r="H492" s="222" t="s">
        <v>2523</v>
      </c>
      <c r="I492" s="619" t="s">
        <v>1818</v>
      </c>
      <c r="J492" s="620" t="s">
        <v>2176</v>
      </c>
      <c r="K492" s="572">
        <v>16.986000000000001</v>
      </c>
      <c r="L492" s="572">
        <v>17.986000000000001</v>
      </c>
      <c r="M492" s="235">
        <f t="shared" si="24"/>
        <v>1</v>
      </c>
      <c r="N492" s="304">
        <v>0</v>
      </c>
      <c r="O492" s="713" t="s">
        <v>2399</v>
      </c>
      <c r="P492" s="865" t="s">
        <v>2449</v>
      </c>
      <c r="Q492" s="625"/>
      <c r="R492" s="619" t="s">
        <v>991</v>
      </c>
      <c r="S492" s="619" t="s">
        <v>322</v>
      </c>
      <c r="T492" s="305" t="s">
        <v>1537</v>
      </c>
      <c r="U492" s="625" t="s">
        <v>1618</v>
      </c>
      <c r="V492" s="626"/>
      <c r="W492" s="627" t="s">
        <v>159</v>
      </c>
      <c r="X492" s="628">
        <v>397</v>
      </c>
      <c r="Y492" s="627" t="s">
        <v>159</v>
      </c>
      <c r="Z492" s="629"/>
      <c r="AA492" s="625"/>
      <c r="AB492" s="626"/>
      <c r="AC492" s="627" t="s">
        <v>159</v>
      </c>
      <c r="AD492" s="628"/>
      <c r="AE492" s="627" t="s">
        <v>159</v>
      </c>
      <c r="AF492" s="629"/>
      <c r="AG492" s="625"/>
      <c r="AH492" s="626"/>
      <c r="AI492" s="627" t="s">
        <v>159</v>
      </c>
      <c r="AJ492" s="628"/>
      <c r="AK492" s="627" t="s">
        <v>159</v>
      </c>
      <c r="AL492" s="629"/>
      <c r="AM492" s="630"/>
      <c r="AN492" s="631" t="s">
        <v>1630</v>
      </c>
      <c r="AO492" s="632" t="s">
        <v>147</v>
      </c>
      <c r="AP492" s="632"/>
      <c r="AQ492" s="634"/>
    </row>
    <row r="493" spans="1:43" s="311" customFormat="1" ht="71.45" customHeight="1">
      <c r="A493" s="273">
        <v>431</v>
      </c>
      <c r="B493" s="312" t="s">
        <v>1178</v>
      </c>
      <c r="C493" s="274" t="s">
        <v>456</v>
      </c>
      <c r="D493" s="325" t="s">
        <v>1633</v>
      </c>
      <c r="E493" s="328">
        <v>81.027000000000001</v>
      </c>
      <c r="F493" s="327">
        <v>81</v>
      </c>
      <c r="G493" s="328">
        <v>78</v>
      </c>
      <c r="H493" s="222" t="s">
        <v>2523</v>
      </c>
      <c r="I493" s="239" t="s">
        <v>1828</v>
      </c>
      <c r="J493" s="129" t="s">
        <v>2177</v>
      </c>
      <c r="K493" s="39">
        <v>0</v>
      </c>
      <c r="L493" s="39">
        <v>0</v>
      </c>
      <c r="M493" s="235">
        <f t="shared" si="24"/>
        <v>0</v>
      </c>
      <c r="N493" s="39">
        <v>0</v>
      </c>
      <c r="O493" s="122" t="s">
        <v>2396</v>
      </c>
      <c r="P493" s="312" t="s">
        <v>2451</v>
      </c>
      <c r="Q493" s="432"/>
      <c r="R493" s="182" t="s">
        <v>157</v>
      </c>
      <c r="S493" s="404" t="s">
        <v>322</v>
      </c>
      <c r="T493" s="305" t="s">
        <v>1537</v>
      </c>
      <c r="U493" s="307" t="s">
        <v>1618</v>
      </c>
      <c r="V493" s="301"/>
      <c r="W493" s="293" t="s">
        <v>159</v>
      </c>
      <c r="X493" s="319">
        <v>398</v>
      </c>
      <c r="Y493" s="293" t="s">
        <v>159</v>
      </c>
      <c r="Z493" s="320"/>
      <c r="AA493" s="307"/>
      <c r="AB493" s="301"/>
      <c r="AC493" s="293" t="s">
        <v>159</v>
      </c>
      <c r="AD493" s="319"/>
      <c r="AE493" s="293" t="s">
        <v>159</v>
      </c>
      <c r="AF493" s="320"/>
      <c r="AG493" s="307"/>
      <c r="AH493" s="301"/>
      <c r="AI493" s="293" t="s">
        <v>159</v>
      </c>
      <c r="AJ493" s="319"/>
      <c r="AK493" s="293" t="s">
        <v>159</v>
      </c>
      <c r="AL493" s="320"/>
      <c r="AM493" s="277"/>
      <c r="AN493" s="227" t="s">
        <v>1435</v>
      </c>
      <c r="AO493" s="316" t="s">
        <v>147</v>
      </c>
      <c r="AP493" s="316"/>
      <c r="AQ493" s="278"/>
    </row>
    <row r="494" spans="1:43" s="311" customFormat="1" ht="389.25" customHeight="1">
      <c r="A494" s="273">
        <v>432</v>
      </c>
      <c r="B494" s="312" t="s">
        <v>1543</v>
      </c>
      <c r="C494" s="274" t="s">
        <v>17</v>
      </c>
      <c r="D494" s="325" t="s">
        <v>1621</v>
      </c>
      <c r="E494" s="328">
        <v>59.89</v>
      </c>
      <c r="F494" s="327">
        <v>56</v>
      </c>
      <c r="G494" s="328">
        <v>56</v>
      </c>
      <c r="H494" s="222" t="s">
        <v>2186</v>
      </c>
      <c r="I494" s="239" t="s">
        <v>1828</v>
      </c>
      <c r="J494" s="240" t="s">
        <v>2187</v>
      </c>
      <c r="K494" s="292">
        <v>67.328999999999994</v>
      </c>
      <c r="L494" s="39">
        <v>0</v>
      </c>
      <c r="M494" s="235">
        <f t="shared" si="24"/>
        <v>-67.328999999999994</v>
      </c>
      <c r="N494" s="39">
        <v>0</v>
      </c>
      <c r="O494" s="122" t="s">
        <v>2396</v>
      </c>
      <c r="P494" s="312" t="s">
        <v>2452</v>
      </c>
      <c r="Q494" s="432"/>
      <c r="R494" s="406" t="s">
        <v>157</v>
      </c>
      <c r="S494" s="404" t="s">
        <v>322</v>
      </c>
      <c r="T494" s="305" t="s">
        <v>1537</v>
      </c>
      <c r="U494" s="307" t="s">
        <v>1618</v>
      </c>
      <c r="V494" s="301" t="s">
        <v>463</v>
      </c>
      <c r="W494" s="293" t="s">
        <v>159</v>
      </c>
      <c r="X494" s="319">
        <v>60</v>
      </c>
      <c r="Y494" s="293" t="s">
        <v>159</v>
      </c>
      <c r="Z494" s="320"/>
      <c r="AA494" s="307"/>
      <c r="AB494" s="301"/>
      <c r="AC494" s="293" t="s">
        <v>159</v>
      </c>
      <c r="AD494" s="319"/>
      <c r="AE494" s="293" t="s">
        <v>159</v>
      </c>
      <c r="AF494" s="320"/>
      <c r="AG494" s="307"/>
      <c r="AH494" s="301"/>
      <c r="AI494" s="293" t="s">
        <v>159</v>
      </c>
      <c r="AJ494" s="319"/>
      <c r="AK494" s="293" t="s">
        <v>159</v>
      </c>
      <c r="AL494" s="320"/>
      <c r="AM494" s="277"/>
      <c r="AN494" s="227" t="s">
        <v>1372</v>
      </c>
      <c r="AO494" s="217" t="s">
        <v>147</v>
      </c>
      <c r="AP494" s="217"/>
      <c r="AQ494" s="218"/>
    </row>
    <row r="495" spans="1:43" ht="71.45" customHeight="1">
      <c r="A495" s="615">
        <v>433</v>
      </c>
      <c r="B495" s="616" t="s">
        <v>1541</v>
      </c>
      <c r="C495" s="635" t="s">
        <v>1100</v>
      </c>
      <c r="D495" s="635" t="s">
        <v>1031</v>
      </c>
      <c r="E495" s="572">
        <v>35.283999999999999</v>
      </c>
      <c r="F495" s="572">
        <v>35.283999999999999</v>
      </c>
      <c r="G495" s="572">
        <v>35.241</v>
      </c>
      <c r="H495" s="222" t="s">
        <v>2523</v>
      </c>
      <c r="I495" s="619" t="s">
        <v>1818</v>
      </c>
      <c r="J495" s="620" t="s">
        <v>2251</v>
      </c>
      <c r="K495" s="572">
        <v>35</v>
      </c>
      <c r="L495" s="572">
        <v>33.243000000000002</v>
      </c>
      <c r="M495" s="304">
        <v>-1.7569999999999999</v>
      </c>
      <c r="N495" s="304">
        <v>0</v>
      </c>
      <c r="O495" s="619" t="s">
        <v>1816</v>
      </c>
      <c r="P495" s="312" t="s">
        <v>3064</v>
      </c>
      <c r="Q495" s="624"/>
      <c r="R495" s="619" t="s">
        <v>1809</v>
      </c>
      <c r="S495" s="619" t="s">
        <v>18</v>
      </c>
      <c r="T495" s="305" t="s">
        <v>1542</v>
      </c>
      <c r="U495" s="625" t="s">
        <v>1618</v>
      </c>
      <c r="V495" s="626"/>
      <c r="W495" s="627" t="s">
        <v>159</v>
      </c>
      <c r="X495" s="628">
        <v>399</v>
      </c>
      <c r="Y495" s="627" t="s">
        <v>159</v>
      </c>
      <c r="Z495" s="629"/>
      <c r="AA495" s="625"/>
      <c r="AB495" s="626"/>
      <c r="AC495" s="627" t="s">
        <v>159</v>
      </c>
      <c r="AD495" s="628"/>
      <c r="AE495" s="627" t="s">
        <v>159</v>
      </c>
      <c r="AF495" s="629"/>
      <c r="AG495" s="625"/>
      <c r="AH495" s="626"/>
      <c r="AI495" s="627" t="s">
        <v>159</v>
      </c>
      <c r="AJ495" s="628"/>
      <c r="AK495" s="627" t="s">
        <v>159</v>
      </c>
      <c r="AL495" s="629"/>
      <c r="AM495" s="630"/>
      <c r="AN495" s="631" t="s">
        <v>934</v>
      </c>
      <c r="AO495" s="632" t="s">
        <v>147</v>
      </c>
      <c r="AP495" s="632"/>
      <c r="AQ495" s="634"/>
    </row>
    <row r="496" spans="1:43" s="657" customFormat="1" ht="25.5" customHeight="1">
      <c r="A496" s="638"/>
      <c r="B496" s="640" t="s">
        <v>1429</v>
      </c>
      <c r="C496" s="668"/>
      <c r="D496" s="668"/>
      <c r="E496" s="643"/>
      <c r="F496" s="642"/>
      <c r="G496" s="643"/>
      <c r="H496" s="422"/>
      <c r="I496" s="644"/>
      <c r="J496" s="645"/>
      <c r="K496" s="643"/>
      <c r="L496" s="34"/>
      <c r="M496" s="41"/>
      <c r="N496" s="646"/>
      <c r="O496" s="644"/>
      <c r="P496" s="44"/>
      <c r="Q496" s="647"/>
      <c r="R496" s="648"/>
      <c r="S496" s="644"/>
      <c r="T496" s="873"/>
      <c r="U496" s="649"/>
      <c r="V496" s="650"/>
      <c r="W496" s="651"/>
      <c r="X496" s="652"/>
      <c r="Y496" s="651"/>
      <c r="Z496" s="653"/>
      <c r="AA496" s="649"/>
      <c r="AB496" s="650"/>
      <c r="AC496" s="651"/>
      <c r="AD496" s="652"/>
      <c r="AE496" s="651"/>
      <c r="AF496" s="653"/>
      <c r="AG496" s="649"/>
      <c r="AH496" s="650"/>
      <c r="AI496" s="651"/>
      <c r="AJ496" s="652"/>
      <c r="AK496" s="651"/>
      <c r="AL496" s="653"/>
      <c r="AM496" s="654"/>
      <c r="AN496" s="648"/>
      <c r="AO496" s="655"/>
      <c r="AP496" s="655"/>
      <c r="AQ496" s="656"/>
    </row>
    <row r="497" spans="1:43" s="311" customFormat="1" ht="112.5" customHeight="1">
      <c r="A497" s="273">
        <v>434</v>
      </c>
      <c r="B497" s="312" t="s">
        <v>1544</v>
      </c>
      <c r="C497" s="274" t="s">
        <v>1053</v>
      </c>
      <c r="D497" s="325" t="s">
        <v>1631</v>
      </c>
      <c r="E497" s="328">
        <v>22.079000000000001</v>
      </c>
      <c r="F497" s="327">
        <v>22</v>
      </c>
      <c r="G497" s="328">
        <v>22</v>
      </c>
      <c r="H497" s="222" t="s">
        <v>2523</v>
      </c>
      <c r="I497" s="239" t="s">
        <v>1818</v>
      </c>
      <c r="J497" s="240" t="s">
        <v>3065</v>
      </c>
      <c r="K497" s="39">
        <v>0</v>
      </c>
      <c r="L497" s="39">
        <v>0</v>
      </c>
      <c r="M497" s="235">
        <f t="shared" si="24"/>
        <v>0</v>
      </c>
      <c r="N497" s="39">
        <v>0</v>
      </c>
      <c r="O497" s="404" t="s">
        <v>2396</v>
      </c>
      <c r="P497" s="312" t="s">
        <v>3066</v>
      </c>
      <c r="Q497" s="305"/>
      <c r="R497" s="404" t="s">
        <v>1802</v>
      </c>
      <c r="S497" s="404" t="s">
        <v>322</v>
      </c>
      <c r="T497" s="305" t="s">
        <v>401</v>
      </c>
      <c r="U497" s="307" t="s">
        <v>1618</v>
      </c>
      <c r="V497" s="301"/>
      <c r="W497" s="293" t="s">
        <v>159</v>
      </c>
      <c r="X497" s="319">
        <v>400</v>
      </c>
      <c r="Y497" s="293" t="s">
        <v>159</v>
      </c>
      <c r="Z497" s="320"/>
      <c r="AA497" s="307"/>
      <c r="AB497" s="301"/>
      <c r="AC497" s="293" t="s">
        <v>159</v>
      </c>
      <c r="AD497" s="319"/>
      <c r="AE497" s="293" t="s">
        <v>159</v>
      </c>
      <c r="AF497" s="320"/>
      <c r="AG497" s="307"/>
      <c r="AH497" s="301"/>
      <c r="AI497" s="293" t="s">
        <v>159</v>
      </c>
      <c r="AJ497" s="319"/>
      <c r="AK497" s="293" t="s">
        <v>159</v>
      </c>
      <c r="AL497" s="320"/>
      <c r="AM497" s="277"/>
      <c r="AN497" s="227" t="s">
        <v>1630</v>
      </c>
      <c r="AO497" s="316" t="s">
        <v>147</v>
      </c>
      <c r="AP497" s="316"/>
      <c r="AQ497" s="278"/>
    </row>
    <row r="498" spans="1:43" ht="336" customHeight="1">
      <c r="A498" s="615">
        <v>435</v>
      </c>
      <c r="B498" s="616" t="s">
        <v>1545</v>
      </c>
      <c r="C498" s="635" t="s">
        <v>1053</v>
      </c>
      <c r="D498" s="617" t="s">
        <v>1031</v>
      </c>
      <c r="E498" s="572">
        <v>44.384999999999998</v>
      </c>
      <c r="F498" s="658">
        <v>44</v>
      </c>
      <c r="G498" s="572">
        <v>44</v>
      </c>
      <c r="H498" s="222" t="s">
        <v>3067</v>
      </c>
      <c r="I498" s="619" t="s">
        <v>1818</v>
      </c>
      <c r="J498" s="620" t="s">
        <v>3068</v>
      </c>
      <c r="K498" s="572">
        <v>13.035</v>
      </c>
      <c r="L498" s="574">
        <v>13.035</v>
      </c>
      <c r="M498" s="235">
        <v>0</v>
      </c>
      <c r="N498" s="304">
        <v>0</v>
      </c>
      <c r="O498" s="619" t="s">
        <v>2399</v>
      </c>
      <c r="P498" s="312" t="s">
        <v>3069</v>
      </c>
      <c r="Q498" s="624"/>
      <c r="R498" s="621" t="s">
        <v>1802</v>
      </c>
      <c r="S498" s="619" t="s">
        <v>322</v>
      </c>
      <c r="T498" s="305" t="s">
        <v>401</v>
      </c>
      <c r="U498" s="625" t="s">
        <v>1618</v>
      </c>
      <c r="V498" s="626"/>
      <c r="W498" s="627" t="s">
        <v>159</v>
      </c>
      <c r="X498" s="628">
        <v>401</v>
      </c>
      <c r="Y498" s="627" t="s">
        <v>159</v>
      </c>
      <c r="Z498" s="629"/>
      <c r="AA498" s="625"/>
      <c r="AB498" s="626"/>
      <c r="AC498" s="627" t="s">
        <v>159</v>
      </c>
      <c r="AD498" s="628"/>
      <c r="AE498" s="627" t="s">
        <v>159</v>
      </c>
      <c r="AF498" s="629"/>
      <c r="AG498" s="625"/>
      <c r="AH498" s="626"/>
      <c r="AI498" s="627" t="s">
        <v>159</v>
      </c>
      <c r="AJ498" s="628"/>
      <c r="AK498" s="627" t="s">
        <v>159</v>
      </c>
      <c r="AL498" s="629"/>
      <c r="AM498" s="630"/>
      <c r="AN498" s="631" t="s">
        <v>1632</v>
      </c>
      <c r="AO498" s="632" t="s">
        <v>147</v>
      </c>
      <c r="AP498" s="632"/>
      <c r="AQ498" s="634"/>
    </row>
    <row r="499" spans="1:43" s="311" customFormat="1" ht="71.45" customHeight="1">
      <c r="A499" s="273">
        <v>436</v>
      </c>
      <c r="B499" s="312" t="s">
        <v>1547</v>
      </c>
      <c r="C499" s="274" t="s">
        <v>961</v>
      </c>
      <c r="D499" s="274" t="s">
        <v>1621</v>
      </c>
      <c r="E499" s="328">
        <v>1390.5709999999999</v>
      </c>
      <c r="F499" s="327">
        <v>1390.5709999999999</v>
      </c>
      <c r="G499" s="328">
        <v>1388.6980000000001</v>
      </c>
      <c r="H499" s="222" t="s">
        <v>2523</v>
      </c>
      <c r="I499" s="239" t="s">
        <v>1818</v>
      </c>
      <c r="J499" s="337" t="s">
        <v>2306</v>
      </c>
      <c r="K499" s="292">
        <v>837.14400000000001</v>
      </c>
      <c r="L499" s="39">
        <v>0</v>
      </c>
      <c r="M499" s="304">
        <f t="shared" si="24"/>
        <v>-837.14400000000001</v>
      </c>
      <c r="N499" s="39">
        <v>0</v>
      </c>
      <c r="O499" s="404" t="s">
        <v>2396</v>
      </c>
      <c r="P499" s="312" t="s">
        <v>2525</v>
      </c>
      <c r="Q499" s="305"/>
      <c r="R499" s="234" t="s">
        <v>501</v>
      </c>
      <c r="S499" s="404" t="s">
        <v>18</v>
      </c>
      <c r="T499" s="305" t="s">
        <v>1548</v>
      </c>
      <c r="U499" s="307" t="s">
        <v>1618</v>
      </c>
      <c r="V499" s="301"/>
      <c r="W499" s="293" t="s">
        <v>159</v>
      </c>
      <c r="X499" s="319">
        <v>402</v>
      </c>
      <c r="Y499" s="293" t="s">
        <v>159</v>
      </c>
      <c r="Z499" s="320"/>
      <c r="AA499" s="307"/>
      <c r="AB499" s="301"/>
      <c r="AC499" s="293" t="s">
        <v>159</v>
      </c>
      <c r="AD499" s="319"/>
      <c r="AE499" s="293" t="s">
        <v>159</v>
      </c>
      <c r="AF499" s="320"/>
      <c r="AG499" s="307"/>
      <c r="AH499" s="301"/>
      <c r="AI499" s="293" t="s">
        <v>159</v>
      </c>
      <c r="AJ499" s="319"/>
      <c r="AK499" s="293" t="s">
        <v>159</v>
      </c>
      <c r="AL499" s="320"/>
      <c r="AM499" s="277"/>
      <c r="AN499" s="227" t="s">
        <v>934</v>
      </c>
      <c r="AO499" s="316"/>
      <c r="AP499" s="316"/>
      <c r="AQ499" s="278"/>
    </row>
    <row r="500" spans="1:43" ht="145.5" customHeight="1">
      <c r="A500" s="615">
        <v>437</v>
      </c>
      <c r="B500" s="616" t="s">
        <v>1068</v>
      </c>
      <c r="C500" s="635" t="s">
        <v>1413</v>
      </c>
      <c r="D500" s="635" t="s">
        <v>100</v>
      </c>
      <c r="E500" s="572">
        <v>141.02500000000001</v>
      </c>
      <c r="F500" s="658">
        <v>141.02500000000001</v>
      </c>
      <c r="G500" s="572">
        <v>136.71899999999999</v>
      </c>
      <c r="H500" s="222" t="s">
        <v>2523</v>
      </c>
      <c r="I500" s="619" t="s">
        <v>1818</v>
      </c>
      <c r="J500" s="731" t="s">
        <v>2308</v>
      </c>
      <c r="K500" s="572">
        <v>143.81100000000001</v>
      </c>
      <c r="L500" s="572">
        <v>227.46799999999999</v>
      </c>
      <c r="M500" s="304">
        <f t="shared" si="24"/>
        <v>83.656999999999982</v>
      </c>
      <c r="N500" s="304">
        <v>0</v>
      </c>
      <c r="O500" s="619" t="s">
        <v>2399</v>
      </c>
      <c r="P500" s="312" t="s">
        <v>2526</v>
      </c>
      <c r="Q500" s="624" t="s">
        <v>2527</v>
      </c>
      <c r="R500" s="470" t="s">
        <v>501</v>
      </c>
      <c r="S500" s="619" t="s">
        <v>18</v>
      </c>
      <c r="T500" s="305" t="s">
        <v>1548</v>
      </c>
      <c r="U500" s="625" t="s">
        <v>1618</v>
      </c>
      <c r="V500" s="626"/>
      <c r="W500" s="627" t="s">
        <v>159</v>
      </c>
      <c r="X500" s="628">
        <v>403</v>
      </c>
      <c r="Y500" s="627" t="s">
        <v>159</v>
      </c>
      <c r="Z500" s="629"/>
      <c r="AA500" s="625"/>
      <c r="AB500" s="626"/>
      <c r="AC500" s="627" t="s">
        <v>159</v>
      </c>
      <c r="AD500" s="628"/>
      <c r="AE500" s="627" t="s">
        <v>159</v>
      </c>
      <c r="AF500" s="629"/>
      <c r="AG500" s="625"/>
      <c r="AH500" s="626"/>
      <c r="AI500" s="627" t="s">
        <v>159</v>
      </c>
      <c r="AJ500" s="628"/>
      <c r="AK500" s="627" t="s">
        <v>159</v>
      </c>
      <c r="AL500" s="629"/>
      <c r="AM500" s="630"/>
      <c r="AN500" s="631" t="s">
        <v>1630</v>
      </c>
      <c r="AO500" s="632"/>
      <c r="AP500" s="632"/>
      <c r="AQ500" s="634"/>
    </row>
    <row r="501" spans="1:43" ht="145.5" customHeight="1">
      <c r="A501" s="615">
        <v>438</v>
      </c>
      <c r="B501" s="616" t="s">
        <v>1437</v>
      </c>
      <c r="C501" s="635" t="s">
        <v>1549</v>
      </c>
      <c r="D501" s="635" t="s">
        <v>100</v>
      </c>
      <c r="E501" s="572">
        <v>1061.1079999999999</v>
      </c>
      <c r="F501" s="658">
        <v>1311.451</v>
      </c>
      <c r="G501" s="572">
        <v>1296.597</v>
      </c>
      <c r="H501" s="222" t="s">
        <v>2519</v>
      </c>
      <c r="I501" s="619" t="s">
        <v>1818</v>
      </c>
      <c r="J501" s="731" t="s">
        <v>2310</v>
      </c>
      <c r="K501" s="572">
        <v>2047.203</v>
      </c>
      <c r="L501" s="572">
        <v>1436.433</v>
      </c>
      <c r="M501" s="304">
        <f t="shared" si="24"/>
        <v>-610.77</v>
      </c>
      <c r="N501" s="304">
        <v>0</v>
      </c>
      <c r="O501" s="619" t="s">
        <v>2399</v>
      </c>
      <c r="P501" s="326" t="s">
        <v>2528</v>
      </c>
      <c r="Q501" s="624" t="s">
        <v>2529</v>
      </c>
      <c r="R501" s="470" t="s">
        <v>501</v>
      </c>
      <c r="S501" s="619" t="s">
        <v>18</v>
      </c>
      <c r="T501" s="305" t="s">
        <v>1548</v>
      </c>
      <c r="U501" s="625" t="s">
        <v>1618</v>
      </c>
      <c r="V501" s="626"/>
      <c r="W501" s="627" t="s">
        <v>159</v>
      </c>
      <c r="X501" s="628">
        <v>404</v>
      </c>
      <c r="Y501" s="627" t="s">
        <v>159</v>
      </c>
      <c r="Z501" s="629"/>
      <c r="AA501" s="625"/>
      <c r="AB501" s="626"/>
      <c r="AC501" s="627" t="s">
        <v>159</v>
      </c>
      <c r="AD501" s="628"/>
      <c r="AE501" s="627" t="s">
        <v>159</v>
      </c>
      <c r="AF501" s="629"/>
      <c r="AG501" s="625"/>
      <c r="AH501" s="626"/>
      <c r="AI501" s="627" t="s">
        <v>159</v>
      </c>
      <c r="AJ501" s="628"/>
      <c r="AK501" s="627" t="s">
        <v>159</v>
      </c>
      <c r="AL501" s="629"/>
      <c r="AM501" s="630"/>
      <c r="AN501" s="631" t="s">
        <v>1632</v>
      </c>
      <c r="AO501" s="632"/>
      <c r="AP501" s="632"/>
      <c r="AQ501" s="634"/>
    </row>
    <row r="502" spans="1:43" ht="219" customHeight="1">
      <c r="A502" s="615">
        <v>439</v>
      </c>
      <c r="B502" s="616" t="s">
        <v>1550</v>
      </c>
      <c r="C502" s="635" t="s">
        <v>921</v>
      </c>
      <c r="D502" s="635" t="s">
        <v>100</v>
      </c>
      <c r="E502" s="572">
        <v>467.02</v>
      </c>
      <c r="F502" s="658">
        <v>450.28699999999998</v>
      </c>
      <c r="G502" s="572">
        <v>446.90199999999999</v>
      </c>
      <c r="H502" s="222" t="s">
        <v>2523</v>
      </c>
      <c r="I502" s="619" t="s">
        <v>1818</v>
      </c>
      <c r="J502" s="731" t="s">
        <v>2304</v>
      </c>
      <c r="K502" s="572">
        <v>428.87</v>
      </c>
      <c r="L502" s="572">
        <v>1299.153</v>
      </c>
      <c r="M502" s="304">
        <f t="shared" si="24"/>
        <v>870.28300000000002</v>
      </c>
      <c r="N502" s="304">
        <v>0</v>
      </c>
      <c r="O502" s="619" t="s">
        <v>2530</v>
      </c>
      <c r="P502" s="312" t="s">
        <v>2531</v>
      </c>
      <c r="Q502" s="882" t="s">
        <v>2532</v>
      </c>
      <c r="R502" s="470" t="s">
        <v>501</v>
      </c>
      <c r="S502" s="619" t="s">
        <v>18</v>
      </c>
      <c r="T502" s="305" t="s">
        <v>1548</v>
      </c>
      <c r="U502" s="625" t="s">
        <v>1618</v>
      </c>
      <c r="V502" s="626"/>
      <c r="W502" s="627" t="s">
        <v>159</v>
      </c>
      <c r="X502" s="628">
        <v>405</v>
      </c>
      <c r="Y502" s="627" t="s">
        <v>159</v>
      </c>
      <c r="Z502" s="629"/>
      <c r="AA502" s="625"/>
      <c r="AB502" s="626"/>
      <c r="AC502" s="627" t="s">
        <v>159</v>
      </c>
      <c r="AD502" s="628"/>
      <c r="AE502" s="627" t="s">
        <v>159</v>
      </c>
      <c r="AF502" s="629"/>
      <c r="AG502" s="625"/>
      <c r="AH502" s="626"/>
      <c r="AI502" s="627" t="s">
        <v>159</v>
      </c>
      <c r="AJ502" s="628"/>
      <c r="AK502" s="627" t="s">
        <v>159</v>
      </c>
      <c r="AL502" s="629"/>
      <c r="AM502" s="630"/>
      <c r="AN502" s="631" t="s">
        <v>1435</v>
      </c>
      <c r="AO502" s="632"/>
      <c r="AP502" s="632"/>
      <c r="AQ502" s="634"/>
    </row>
    <row r="503" spans="1:43" ht="78.75" customHeight="1">
      <c r="A503" s="615">
        <v>440</v>
      </c>
      <c r="B503" s="616" t="s">
        <v>1551</v>
      </c>
      <c r="C503" s="635" t="s">
        <v>1413</v>
      </c>
      <c r="D503" s="635" t="s">
        <v>100</v>
      </c>
      <c r="E503" s="572">
        <v>45.22</v>
      </c>
      <c r="F503" s="658">
        <v>45.22</v>
      </c>
      <c r="G503" s="572">
        <v>42.965000000000003</v>
      </c>
      <c r="H503" s="222" t="s">
        <v>2523</v>
      </c>
      <c r="I503" s="619" t="s">
        <v>1818</v>
      </c>
      <c r="J503" s="731" t="s">
        <v>2307</v>
      </c>
      <c r="K503" s="572">
        <v>53.923000000000002</v>
      </c>
      <c r="L503" s="572">
        <v>41.295000000000002</v>
      </c>
      <c r="M503" s="304">
        <f t="shared" si="24"/>
        <v>-12.628</v>
      </c>
      <c r="N503" s="304">
        <v>0</v>
      </c>
      <c r="O503" s="619" t="s">
        <v>2399</v>
      </c>
      <c r="P503" s="312" t="s">
        <v>2533</v>
      </c>
      <c r="Q503" s="624"/>
      <c r="R503" s="470" t="s">
        <v>501</v>
      </c>
      <c r="S503" s="619" t="s">
        <v>18</v>
      </c>
      <c r="T503" s="305" t="s">
        <v>1548</v>
      </c>
      <c r="U503" s="625" t="s">
        <v>1618</v>
      </c>
      <c r="V503" s="626"/>
      <c r="W503" s="627" t="s">
        <v>159</v>
      </c>
      <c r="X503" s="628">
        <v>406</v>
      </c>
      <c r="Y503" s="627" t="s">
        <v>159</v>
      </c>
      <c r="Z503" s="629"/>
      <c r="AA503" s="625"/>
      <c r="AB503" s="626"/>
      <c r="AC503" s="627" t="s">
        <v>159</v>
      </c>
      <c r="AD503" s="628"/>
      <c r="AE503" s="627" t="s">
        <v>159</v>
      </c>
      <c r="AF503" s="629"/>
      <c r="AG503" s="625"/>
      <c r="AH503" s="626"/>
      <c r="AI503" s="627" t="s">
        <v>159</v>
      </c>
      <c r="AJ503" s="628"/>
      <c r="AK503" s="627" t="s">
        <v>159</v>
      </c>
      <c r="AL503" s="629"/>
      <c r="AM503" s="630"/>
      <c r="AN503" s="631" t="s">
        <v>1630</v>
      </c>
      <c r="AO503" s="632"/>
      <c r="AP503" s="632"/>
      <c r="AQ503" s="634"/>
    </row>
    <row r="504" spans="1:43" ht="78.75" customHeight="1">
      <c r="A504" s="615">
        <v>441</v>
      </c>
      <c r="B504" s="616" t="s">
        <v>998</v>
      </c>
      <c r="C504" s="635" t="s">
        <v>1100</v>
      </c>
      <c r="D504" s="635" t="s">
        <v>100</v>
      </c>
      <c r="E504" s="572">
        <v>200.386</v>
      </c>
      <c r="F504" s="658">
        <v>200.386</v>
      </c>
      <c r="G504" s="572">
        <v>196.20400000000001</v>
      </c>
      <c r="H504" s="222" t="s">
        <v>2523</v>
      </c>
      <c r="I504" s="619" t="s">
        <v>1818</v>
      </c>
      <c r="J504" s="731" t="s">
        <v>2305</v>
      </c>
      <c r="K504" s="572">
        <v>215.88300000000001</v>
      </c>
      <c r="L504" s="572">
        <v>204.649</v>
      </c>
      <c r="M504" s="304">
        <f t="shared" si="24"/>
        <v>-11.234000000000009</v>
      </c>
      <c r="N504" s="304">
        <v>0</v>
      </c>
      <c r="O504" s="619" t="s">
        <v>2399</v>
      </c>
      <c r="P504" s="312" t="s">
        <v>2533</v>
      </c>
      <c r="Q504" s="624"/>
      <c r="R504" s="619" t="s">
        <v>501</v>
      </c>
      <c r="S504" s="619" t="s">
        <v>18</v>
      </c>
      <c r="T504" s="305" t="s">
        <v>1548</v>
      </c>
      <c r="U504" s="625" t="s">
        <v>1618</v>
      </c>
      <c r="V504" s="626"/>
      <c r="W504" s="627" t="s">
        <v>159</v>
      </c>
      <c r="X504" s="628">
        <v>407</v>
      </c>
      <c r="Y504" s="627" t="s">
        <v>159</v>
      </c>
      <c r="Z504" s="629"/>
      <c r="AA504" s="625"/>
      <c r="AB504" s="626"/>
      <c r="AC504" s="627" t="s">
        <v>159</v>
      </c>
      <c r="AD504" s="628"/>
      <c r="AE504" s="627" t="s">
        <v>159</v>
      </c>
      <c r="AF504" s="629"/>
      <c r="AG504" s="625"/>
      <c r="AH504" s="626"/>
      <c r="AI504" s="627" t="s">
        <v>159</v>
      </c>
      <c r="AJ504" s="628"/>
      <c r="AK504" s="627" t="s">
        <v>159</v>
      </c>
      <c r="AL504" s="629"/>
      <c r="AM504" s="630"/>
      <c r="AN504" s="631" t="s">
        <v>1435</v>
      </c>
      <c r="AO504" s="632"/>
      <c r="AP504" s="632"/>
      <c r="AQ504" s="634"/>
    </row>
    <row r="505" spans="1:43" ht="71.45" customHeight="1">
      <c r="A505" s="615">
        <v>442</v>
      </c>
      <c r="B505" s="616" t="s">
        <v>1552</v>
      </c>
      <c r="C505" s="635" t="s">
        <v>1102</v>
      </c>
      <c r="D505" s="635" t="s">
        <v>100</v>
      </c>
      <c r="E505" s="572">
        <v>11.031000000000001</v>
      </c>
      <c r="F505" s="658">
        <v>11.031000000000001</v>
      </c>
      <c r="G505" s="572">
        <v>6.91</v>
      </c>
      <c r="H505" s="222" t="s">
        <v>2523</v>
      </c>
      <c r="I505" s="619" t="s">
        <v>1818</v>
      </c>
      <c r="J505" s="731" t="s">
        <v>2303</v>
      </c>
      <c r="K505" s="572">
        <v>12.016999999999999</v>
      </c>
      <c r="L505" s="572">
        <v>102.562</v>
      </c>
      <c r="M505" s="304">
        <f t="shared" si="24"/>
        <v>90.545000000000002</v>
      </c>
      <c r="N505" s="304">
        <v>0</v>
      </c>
      <c r="O505" s="619" t="s">
        <v>2399</v>
      </c>
      <c r="P505" s="312" t="s">
        <v>2534</v>
      </c>
      <c r="Q505" s="624" t="s">
        <v>2527</v>
      </c>
      <c r="R505" s="619" t="s">
        <v>501</v>
      </c>
      <c r="S505" s="619" t="s">
        <v>18</v>
      </c>
      <c r="T505" s="305" t="s">
        <v>1548</v>
      </c>
      <c r="U505" s="625" t="s">
        <v>1618</v>
      </c>
      <c r="V505" s="626"/>
      <c r="W505" s="627" t="s">
        <v>159</v>
      </c>
      <c r="X505" s="628">
        <v>408</v>
      </c>
      <c r="Y505" s="627" t="s">
        <v>159</v>
      </c>
      <c r="Z505" s="629"/>
      <c r="AA505" s="625"/>
      <c r="AB505" s="626"/>
      <c r="AC505" s="627" t="s">
        <v>159</v>
      </c>
      <c r="AD505" s="628"/>
      <c r="AE505" s="627" t="s">
        <v>159</v>
      </c>
      <c r="AF505" s="629"/>
      <c r="AG505" s="625"/>
      <c r="AH505" s="626"/>
      <c r="AI505" s="627" t="s">
        <v>159</v>
      </c>
      <c r="AJ505" s="628"/>
      <c r="AK505" s="627" t="s">
        <v>159</v>
      </c>
      <c r="AL505" s="629"/>
      <c r="AM505" s="630"/>
      <c r="AN505" s="631" t="s">
        <v>934</v>
      </c>
      <c r="AO505" s="632"/>
      <c r="AP505" s="632"/>
      <c r="AQ505" s="634"/>
    </row>
    <row r="506" spans="1:43" s="657" customFormat="1" ht="25.5" customHeight="1">
      <c r="A506" s="638"/>
      <c r="B506" s="640" t="s">
        <v>726</v>
      </c>
      <c r="C506" s="668"/>
      <c r="D506" s="668"/>
      <c r="E506" s="643"/>
      <c r="F506" s="642"/>
      <c r="G506" s="643"/>
      <c r="H506" s="422"/>
      <c r="I506" s="644"/>
      <c r="J506" s="645"/>
      <c r="K506" s="643"/>
      <c r="L506" s="34"/>
      <c r="M506" s="41"/>
      <c r="N506" s="646"/>
      <c r="O506" s="644"/>
      <c r="P506" s="44"/>
      <c r="Q506" s="647"/>
      <c r="R506" s="648"/>
      <c r="S506" s="644"/>
      <c r="T506" s="873"/>
      <c r="U506" s="649"/>
      <c r="V506" s="650"/>
      <c r="W506" s="651"/>
      <c r="X506" s="652"/>
      <c r="Y506" s="651"/>
      <c r="Z506" s="653"/>
      <c r="AA506" s="649"/>
      <c r="AB506" s="650"/>
      <c r="AC506" s="651"/>
      <c r="AD506" s="652"/>
      <c r="AE506" s="651"/>
      <c r="AF506" s="653"/>
      <c r="AG506" s="649"/>
      <c r="AH506" s="650"/>
      <c r="AI506" s="651"/>
      <c r="AJ506" s="652"/>
      <c r="AK506" s="651"/>
      <c r="AL506" s="653"/>
      <c r="AM506" s="654"/>
      <c r="AN506" s="648"/>
      <c r="AO506" s="655"/>
      <c r="AP506" s="655"/>
      <c r="AQ506" s="656"/>
    </row>
    <row r="507" spans="1:43" ht="71.45" customHeight="1">
      <c r="A507" s="615">
        <v>443</v>
      </c>
      <c r="B507" s="616" t="s">
        <v>596</v>
      </c>
      <c r="C507" s="635" t="s">
        <v>724</v>
      </c>
      <c r="D507" s="617" t="s">
        <v>1031</v>
      </c>
      <c r="E507" s="618">
        <v>1837.8710000000001</v>
      </c>
      <c r="F507" s="664">
        <v>2156</v>
      </c>
      <c r="G507" s="618">
        <v>1407</v>
      </c>
      <c r="H507" s="222" t="s">
        <v>2523</v>
      </c>
      <c r="I507" s="619" t="s">
        <v>1818</v>
      </c>
      <c r="J507" s="620" t="s">
        <v>2178</v>
      </c>
      <c r="K507" s="572">
        <v>1511.9580000000001</v>
      </c>
      <c r="L507" s="572">
        <v>1672</v>
      </c>
      <c r="M507" s="235">
        <f t="shared" si="24"/>
        <v>160.04199999999992</v>
      </c>
      <c r="N507" s="304">
        <v>0</v>
      </c>
      <c r="O507" s="619" t="s">
        <v>2399</v>
      </c>
      <c r="P507" s="312" t="s">
        <v>2453</v>
      </c>
      <c r="Q507" s="625"/>
      <c r="R507" s="619" t="s">
        <v>974</v>
      </c>
      <c r="S507" s="619" t="s">
        <v>322</v>
      </c>
      <c r="T507" s="305" t="s">
        <v>1554</v>
      </c>
      <c r="U507" s="625" t="s">
        <v>1618</v>
      </c>
      <c r="V507" s="626"/>
      <c r="W507" s="627" t="s">
        <v>159</v>
      </c>
      <c r="X507" s="628">
        <v>409</v>
      </c>
      <c r="Y507" s="627" t="s">
        <v>159</v>
      </c>
      <c r="Z507" s="629"/>
      <c r="AA507" s="625"/>
      <c r="AB507" s="626"/>
      <c r="AC507" s="627" t="s">
        <v>159</v>
      </c>
      <c r="AD507" s="628"/>
      <c r="AE507" s="627" t="s">
        <v>159</v>
      </c>
      <c r="AF507" s="629"/>
      <c r="AG507" s="625"/>
      <c r="AH507" s="626"/>
      <c r="AI507" s="627" t="s">
        <v>159</v>
      </c>
      <c r="AJ507" s="628"/>
      <c r="AK507" s="627" t="s">
        <v>159</v>
      </c>
      <c r="AL507" s="629"/>
      <c r="AM507" s="630"/>
      <c r="AN507" s="631" t="s">
        <v>934</v>
      </c>
      <c r="AO507" s="632" t="s">
        <v>147</v>
      </c>
      <c r="AP507" s="632" t="s">
        <v>147</v>
      </c>
      <c r="AQ507" s="634"/>
    </row>
    <row r="508" spans="1:43" ht="267" customHeight="1">
      <c r="A508" s="615">
        <v>444</v>
      </c>
      <c r="B508" s="616" t="s">
        <v>1142</v>
      </c>
      <c r="C508" s="635" t="s">
        <v>1555</v>
      </c>
      <c r="D508" s="617" t="s">
        <v>1031</v>
      </c>
      <c r="E508" s="618">
        <v>53333.154000000002</v>
      </c>
      <c r="F508" s="664">
        <v>47923</v>
      </c>
      <c r="G508" s="618">
        <v>47164</v>
      </c>
      <c r="H508" s="222" t="s">
        <v>2523</v>
      </c>
      <c r="I508" s="619" t="s">
        <v>1818</v>
      </c>
      <c r="J508" s="620" t="s">
        <v>2179</v>
      </c>
      <c r="K508" s="572">
        <v>44096.754000000001</v>
      </c>
      <c r="L508" s="572">
        <v>39666.919000000002</v>
      </c>
      <c r="M508" s="433">
        <f t="shared" si="24"/>
        <v>-4429.8349999999991</v>
      </c>
      <c r="N508" s="304">
        <v>0</v>
      </c>
      <c r="O508" s="619" t="s">
        <v>2399</v>
      </c>
      <c r="P508" s="312" t="s">
        <v>2454</v>
      </c>
      <c r="Q508" s="625" t="s">
        <v>2455</v>
      </c>
      <c r="R508" s="619" t="s">
        <v>974</v>
      </c>
      <c r="S508" s="619" t="s">
        <v>322</v>
      </c>
      <c r="T508" s="305" t="s">
        <v>175</v>
      </c>
      <c r="U508" s="625" t="s">
        <v>1618</v>
      </c>
      <c r="V508" s="626"/>
      <c r="W508" s="627" t="s">
        <v>159</v>
      </c>
      <c r="X508" s="628">
        <v>410</v>
      </c>
      <c r="Y508" s="627" t="s">
        <v>159</v>
      </c>
      <c r="Z508" s="629"/>
      <c r="AA508" s="625"/>
      <c r="AB508" s="626"/>
      <c r="AC508" s="627" t="s">
        <v>159</v>
      </c>
      <c r="AD508" s="628"/>
      <c r="AE508" s="627" t="s">
        <v>159</v>
      </c>
      <c r="AF508" s="629"/>
      <c r="AG508" s="625"/>
      <c r="AH508" s="626"/>
      <c r="AI508" s="627" t="s">
        <v>159</v>
      </c>
      <c r="AJ508" s="628"/>
      <c r="AK508" s="627" t="s">
        <v>159</v>
      </c>
      <c r="AL508" s="629"/>
      <c r="AM508" s="630"/>
      <c r="AN508" s="631" t="s">
        <v>1630</v>
      </c>
      <c r="AO508" s="632"/>
      <c r="AP508" s="632" t="s">
        <v>147</v>
      </c>
      <c r="AQ508" s="634"/>
    </row>
    <row r="509" spans="1:43" ht="114.75" customHeight="1">
      <c r="A509" s="615">
        <v>445</v>
      </c>
      <c r="B509" s="616" t="s">
        <v>1556</v>
      </c>
      <c r="C509" s="635" t="s">
        <v>1250</v>
      </c>
      <c r="D509" s="617" t="s">
        <v>1031</v>
      </c>
      <c r="E509" s="618">
        <f>23323.452+600+1155.734</f>
        <v>25079.186000000002</v>
      </c>
      <c r="F509" s="664">
        <v>24588</v>
      </c>
      <c r="G509" s="618">
        <v>24232</v>
      </c>
      <c r="H509" s="222" t="s">
        <v>2523</v>
      </c>
      <c r="I509" s="619" t="s">
        <v>1818</v>
      </c>
      <c r="J509" s="620" t="s">
        <v>2180</v>
      </c>
      <c r="K509" s="572">
        <f>2408.518+21642.479</f>
        <v>24050.996999999999</v>
      </c>
      <c r="L509" s="572">
        <v>17089</v>
      </c>
      <c r="M509" s="235">
        <f t="shared" si="24"/>
        <v>-6961.9969999999994</v>
      </c>
      <c r="N509" s="304">
        <v>0</v>
      </c>
      <c r="O509" s="619" t="s">
        <v>2399</v>
      </c>
      <c r="P509" s="312" t="s">
        <v>2456</v>
      </c>
      <c r="Q509" s="625" t="s">
        <v>2457</v>
      </c>
      <c r="R509" s="619" t="s">
        <v>974</v>
      </c>
      <c r="S509" s="619" t="s">
        <v>322</v>
      </c>
      <c r="T509" s="305" t="s">
        <v>966</v>
      </c>
      <c r="U509" s="625" t="s">
        <v>1618</v>
      </c>
      <c r="V509" s="626"/>
      <c r="W509" s="627" t="s">
        <v>159</v>
      </c>
      <c r="X509" s="628">
        <v>411</v>
      </c>
      <c r="Y509" s="627" t="s">
        <v>159</v>
      </c>
      <c r="Z509" s="629"/>
      <c r="AA509" s="625"/>
      <c r="AB509" s="626"/>
      <c r="AC509" s="627" t="s">
        <v>159</v>
      </c>
      <c r="AD509" s="628"/>
      <c r="AE509" s="627" t="s">
        <v>159</v>
      </c>
      <c r="AF509" s="629"/>
      <c r="AG509" s="625"/>
      <c r="AH509" s="626"/>
      <c r="AI509" s="627" t="s">
        <v>159</v>
      </c>
      <c r="AJ509" s="628"/>
      <c r="AK509" s="627" t="s">
        <v>159</v>
      </c>
      <c r="AL509" s="629"/>
      <c r="AM509" s="630"/>
      <c r="AN509" s="631" t="s">
        <v>934</v>
      </c>
      <c r="AO509" s="632" t="s">
        <v>147</v>
      </c>
      <c r="AP509" s="632" t="s">
        <v>147</v>
      </c>
      <c r="AQ509" s="634"/>
    </row>
    <row r="510" spans="1:43" ht="130.5" customHeight="1">
      <c r="A510" s="615">
        <v>446</v>
      </c>
      <c r="B510" s="616" t="s">
        <v>1741</v>
      </c>
      <c r="C510" s="635" t="s">
        <v>1250</v>
      </c>
      <c r="D510" s="617" t="s">
        <v>1031</v>
      </c>
      <c r="E510" s="618">
        <f>23323.452+600+1155.734</f>
        <v>25079.186000000002</v>
      </c>
      <c r="F510" s="664">
        <v>24588</v>
      </c>
      <c r="G510" s="618">
        <v>24232</v>
      </c>
      <c r="H510" s="222" t="s">
        <v>2523</v>
      </c>
      <c r="I510" s="619" t="s">
        <v>1818</v>
      </c>
      <c r="J510" s="620" t="s">
        <v>2181</v>
      </c>
      <c r="K510" s="572">
        <f>2408.518+21642.479</f>
        <v>24050.996999999999</v>
      </c>
      <c r="L510" s="572">
        <v>2865.518</v>
      </c>
      <c r="M510" s="235">
        <f t="shared" si="24"/>
        <v>-21185.478999999999</v>
      </c>
      <c r="N510" s="304">
        <v>0</v>
      </c>
      <c r="O510" s="619" t="s">
        <v>2399</v>
      </c>
      <c r="P510" s="312" t="s">
        <v>2458</v>
      </c>
      <c r="Q510" s="625" t="s">
        <v>2459</v>
      </c>
      <c r="R510" s="619" t="s">
        <v>974</v>
      </c>
      <c r="S510" s="619" t="s">
        <v>322</v>
      </c>
      <c r="T510" s="305" t="s">
        <v>966</v>
      </c>
      <c r="U510" s="625" t="s">
        <v>1618</v>
      </c>
      <c r="V510" s="626"/>
      <c r="W510" s="627" t="s">
        <v>159</v>
      </c>
      <c r="X510" s="628">
        <v>411</v>
      </c>
      <c r="Y510" s="627" t="s">
        <v>159</v>
      </c>
      <c r="Z510" s="629"/>
      <c r="AA510" s="625"/>
      <c r="AB510" s="626"/>
      <c r="AC510" s="627" t="s">
        <v>159</v>
      </c>
      <c r="AD510" s="628"/>
      <c r="AE510" s="627" t="s">
        <v>159</v>
      </c>
      <c r="AF510" s="629"/>
      <c r="AG510" s="625"/>
      <c r="AH510" s="626"/>
      <c r="AI510" s="627" t="s">
        <v>159</v>
      </c>
      <c r="AJ510" s="628"/>
      <c r="AK510" s="627" t="s">
        <v>159</v>
      </c>
      <c r="AL510" s="629"/>
      <c r="AM510" s="630"/>
      <c r="AN510" s="631" t="s">
        <v>934</v>
      </c>
      <c r="AO510" s="632" t="s">
        <v>147</v>
      </c>
      <c r="AP510" s="632" t="s">
        <v>147</v>
      </c>
      <c r="AQ510" s="634"/>
    </row>
    <row r="511" spans="1:43" ht="343.5" customHeight="1">
      <c r="A511" s="615">
        <v>447</v>
      </c>
      <c r="B511" s="616" t="s">
        <v>1557</v>
      </c>
      <c r="C511" s="635" t="s">
        <v>528</v>
      </c>
      <c r="D511" s="617" t="s">
        <v>1031</v>
      </c>
      <c r="E511" s="618">
        <v>1580.62</v>
      </c>
      <c r="F511" s="664">
        <v>1608</v>
      </c>
      <c r="G511" s="618">
        <v>1347</v>
      </c>
      <c r="H511" s="222" t="s">
        <v>2188</v>
      </c>
      <c r="I511" s="619" t="s">
        <v>1818</v>
      </c>
      <c r="J511" s="620" t="s">
        <v>2189</v>
      </c>
      <c r="K511" s="572">
        <v>1060.058</v>
      </c>
      <c r="L511" s="572">
        <v>1083</v>
      </c>
      <c r="M511" s="235">
        <f t="shared" si="24"/>
        <v>22.942000000000007</v>
      </c>
      <c r="N511" s="304">
        <v>0</v>
      </c>
      <c r="O511" s="619" t="s">
        <v>2399</v>
      </c>
      <c r="P511" s="312" t="s">
        <v>2460</v>
      </c>
      <c r="Q511" s="625" t="s">
        <v>2461</v>
      </c>
      <c r="R511" s="619" t="s">
        <v>974</v>
      </c>
      <c r="S511" s="619" t="s">
        <v>322</v>
      </c>
      <c r="T511" s="305" t="s">
        <v>1558</v>
      </c>
      <c r="U511" s="625" t="s">
        <v>1618</v>
      </c>
      <c r="V511" s="626"/>
      <c r="W511" s="627" t="s">
        <v>159</v>
      </c>
      <c r="X511" s="628">
        <v>412</v>
      </c>
      <c r="Y511" s="627" t="s">
        <v>159</v>
      </c>
      <c r="Z511" s="629"/>
      <c r="AA511" s="625"/>
      <c r="AB511" s="626"/>
      <c r="AC511" s="627" t="s">
        <v>159</v>
      </c>
      <c r="AD511" s="628"/>
      <c r="AE511" s="627" t="s">
        <v>159</v>
      </c>
      <c r="AF511" s="629"/>
      <c r="AG511" s="625"/>
      <c r="AH511" s="626"/>
      <c r="AI511" s="627" t="s">
        <v>159</v>
      </c>
      <c r="AJ511" s="628"/>
      <c r="AK511" s="627" t="s">
        <v>159</v>
      </c>
      <c r="AL511" s="629"/>
      <c r="AM511" s="630"/>
      <c r="AN511" s="631" t="s">
        <v>1632</v>
      </c>
      <c r="AO511" s="632" t="s">
        <v>147</v>
      </c>
      <c r="AP511" s="632" t="s">
        <v>147</v>
      </c>
      <c r="AQ511" s="634"/>
    </row>
    <row r="512" spans="1:43" s="657" customFormat="1" ht="25.5" customHeight="1">
      <c r="A512" s="638"/>
      <c r="B512" s="640" t="s">
        <v>325</v>
      </c>
      <c r="C512" s="668"/>
      <c r="D512" s="668"/>
      <c r="E512" s="643"/>
      <c r="F512" s="642"/>
      <c r="G512" s="643"/>
      <c r="H512" s="422"/>
      <c r="I512" s="644"/>
      <c r="J512" s="645"/>
      <c r="K512" s="643"/>
      <c r="L512" s="34"/>
      <c r="M512" s="41"/>
      <c r="N512" s="646"/>
      <c r="O512" s="644"/>
      <c r="P512" s="44"/>
      <c r="Q512" s="647"/>
      <c r="R512" s="648"/>
      <c r="S512" s="644"/>
      <c r="T512" s="873"/>
      <c r="U512" s="649"/>
      <c r="V512" s="650"/>
      <c r="W512" s="651"/>
      <c r="X512" s="652"/>
      <c r="Y512" s="651"/>
      <c r="Z512" s="653"/>
      <c r="AA512" s="649"/>
      <c r="AB512" s="650"/>
      <c r="AC512" s="651"/>
      <c r="AD512" s="652"/>
      <c r="AE512" s="651"/>
      <c r="AF512" s="653"/>
      <c r="AG512" s="649"/>
      <c r="AH512" s="650"/>
      <c r="AI512" s="651"/>
      <c r="AJ512" s="652"/>
      <c r="AK512" s="651"/>
      <c r="AL512" s="653"/>
      <c r="AM512" s="654"/>
      <c r="AN512" s="648"/>
      <c r="AO512" s="655"/>
      <c r="AP512" s="655"/>
      <c r="AQ512" s="656"/>
    </row>
    <row r="513" spans="1:43" ht="409.5" customHeight="1">
      <c r="A513" s="615">
        <v>448</v>
      </c>
      <c r="B513" s="635" t="s">
        <v>1559</v>
      </c>
      <c r="C513" s="687" t="s">
        <v>1138</v>
      </c>
      <c r="D513" s="687" t="s">
        <v>1031</v>
      </c>
      <c r="E513" s="574">
        <v>4525</v>
      </c>
      <c r="F513" s="892">
        <v>5240</v>
      </c>
      <c r="G513" s="574">
        <v>5240</v>
      </c>
      <c r="H513" s="447" t="s">
        <v>2313</v>
      </c>
      <c r="I513" s="893" t="s">
        <v>1818</v>
      </c>
      <c r="J513" s="894" t="s">
        <v>2314</v>
      </c>
      <c r="K513" s="574">
        <v>4325</v>
      </c>
      <c r="L513" s="574">
        <v>4325</v>
      </c>
      <c r="M513" s="895">
        <v>0</v>
      </c>
      <c r="N513" s="896">
        <v>0</v>
      </c>
      <c r="O513" s="704" t="s">
        <v>2440</v>
      </c>
      <c r="P513" s="897" t="s">
        <v>3096</v>
      </c>
      <c r="Q513" s="882" t="s">
        <v>2546</v>
      </c>
      <c r="R513" s="619" t="s">
        <v>469</v>
      </c>
      <c r="S513" s="619" t="s">
        <v>18</v>
      </c>
      <c r="T513" s="878" t="s">
        <v>1685</v>
      </c>
      <c r="U513" s="625" t="s">
        <v>1618</v>
      </c>
      <c r="V513" s="626"/>
      <c r="W513" s="627" t="s">
        <v>159</v>
      </c>
      <c r="X513" s="628">
        <v>413</v>
      </c>
      <c r="Y513" s="627" t="s">
        <v>159</v>
      </c>
      <c r="Z513" s="629"/>
      <c r="AA513" s="625"/>
      <c r="AB513" s="626"/>
      <c r="AC513" s="627" t="s">
        <v>159</v>
      </c>
      <c r="AD513" s="628"/>
      <c r="AE513" s="627" t="s">
        <v>159</v>
      </c>
      <c r="AF513" s="629"/>
      <c r="AG513" s="625"/>
      <c r="AH513" s="626"/>
      <c r="AI513" s="627" t="s">
        <v>159</v>
      </c>
      <c r="AJ513" s="628"/>
      <c r="AK513" s="627" t="s">
        <v>159</v>
      </c>
      <c r="AL513" s="629"/>
      <c r="AM513" s="630"/>
      <c r="AN513" s="631" t="s">
        <v>1632</v>
      </c>
      <c r="AO513" s="632"/>
      <c r="AP513" s="632" t="s">
        <v>147</v>
      </c>
      <c r="AQ513" s="634"/>
    </row>
    <row r="514" spans="1:43" ht="179.25" customHeight="1">
      <c r="A514" s="615">
        <v>449</v>
      </c>
      <c r="B514" s="635" t="s">
        <v>1560</v>
      </c>
      <c r="C514" s="687" t="s">
        <v>1222</v>
      </c>
      <c r="D514" s="687" t="s">
        <v>1031</v>
      </c>
      <c r="E514" s="574">
        <v>703934.44400000002</v>
      </c>
      <c r="F514" s="892">
        <v>684205</v>
      </c>
      <c r="G514" s="574">
        <v>681487</v>
      </c>
      <c r="H514" s="898" t="s">
        <v>2523</v>
      </c>
      <c r="I514" s="899" t="s">
        <v>1818</v>
      </c>
      <c r="J514" s="894" t="s">
        <v>2311</v>
      </c>
      <c r="K514" s="574">
        <v>579727.93299999996</v>
      </c>
      <c r="L514" s="574">
        <v>546535.93299999996</v>
      </c>
      <c r="M514" s="895">
        <f>L514-K514</f>
        <v>-33192</v>
      </c>
      <c r="N514" s="896">
        <v>0</v>
      </c>
      <c r="O514" s="704" t="s">
        <v>2399</v>
      </c>
      <c r="P514" s="139" t="s">
        <v>3105</v>
      </c>
      <c r="Q514" s="900" t="s">
        <v>3152</v>
      </c>
      <c r="R514" s="619" t="s">
        <v>469</v>
      </c>
      <c r="S514" s="619" t="s">
        <v>18</v>
      </c>
      <c r="T514" s="878" t="s">
        <v>819</v>
      </c>
      <c r="U514" s="625" t="s">
        <v>1618</v>
      </c>
      <c r="V514" s="626"/>
      <c r="W514" s="627" t="s">
        <v>159</v>
      </c>
      <c r="X514" s="628">
        <v>414</v>
      </c>
      <c r="Y514" s="627" t="s">
        <v>159</v>
      </c>
      <c r="Z514" s="629"/>
      <c r="AA514" s="625"/>
      <c r="AB514" s="626"/>
      <c r="AC514" s="627" t="s">
        <v>159</v>
      </c>
      <c r="AD514" s="628"/>
      <c r="AE514" s="627" t="s">
        <v>159</v>
      </c>
      <c r="AF514" s="629"/>
      <c r="AG514" s="625"/>
      <c r="AH514" s="626"/>
      <c r="AI514" s="627" t="s">
        <v>159</v>
      </c>
      <c r="AJ514" s="628"/>
      <c r="AK514" s="627" t="s">
        <v>159</v>
      </c>
      <c r="AL514" s="629"/>
      <c r="AM514" s="630"/>
      <c r="AN514" s="631" t="s">
        <v>1622</v>
      </c>
      <c r="AO514" s="632" t="s">
        <v>147</v>
      </c>
      <c r="AP514" s="632" t="s">
        <v>147</v>
      </c>
      <c r="AQ514" s="634"/>
    </row>
    <row r="515" spans="1:43" s="311" customFormat="1" ht="409.5" customHeight="1">
      <c r="A515" s="273">
        <v>450</v>
      </c>
      <c r="B515" s="274" t="s">
        <v>1561</v>
      </c>
      <c r="C515" s="274" t="s">
        <v>1203</v>
      </c>
      <c r="D515" s="274" t="s">
        <v>1031</v>
      </c>
      <c r="E515" s="901">
        <v>62.837000000000003</v>
      </c>
      <c r="F515" s="902">
        <v>62.837000000000003</v>
      </c>
      <c r="G515" s="901">
        <v>58.676000000000002</v>
      </c>
      <c r="H515" s="447" t="s">
        <v>2315</v>
      </c>
      <c r="I515" s="903" t="s">
        <v>1834</v>
      </c>
      <c r="J515" s="904" t="s">
        <v>2316</v>
      </c>
      <c r="K515" s="905">
        <v>54.41</v>
      </c>
      <c r="L515" s="901">
        <v>106.839</v>
      </c>
      <c r="M515" s="895">
        <v>52.429000000000002</v>
      </c>
      <c r="N515" s="906">
        <v>0</v>
      </c>
      <c r="O515" s="165" t="s">
        <v>1816</v>
      </c>
      <c r="P515" s="139" t="s">
        <v>3091</v>
      </c>
      <c r="Q515" s="883"/>
      <c r="R515" s="404" t="s">
        <v>469</v>
      </c>
      <c r="S515" s="404" t="s">
        <v>322</v>
      </c>
      <c r="T515" s="305" t="s">
        <v>208</v>
      </c>
      <c r="U515" s="307" t="s">
        <v>1618</v>
      </c>
      <c r="V515" s="301"/>
      <c r="W515" s="293" t="s">
        <v>159</v>
      </c>
      <c r="X515" s="319">
        <v>415</v>
      </c>
      <c r="Y515" s="293" t="s">
        <v>159</v>
      </c>
      <c r="Z515" s="320"/>
      <c r="AA515" s="307"/>
      <c r="AB515" s="301"/>
      <c r="AC515" s="293" t="s">
        <v>159</v>
      </c>
      <c r="AD515" s="319"/>
      <c r="AE515" s="293" t="s">
        <v>159</v>
      </c>
      <c r="AF515" s="320"/>
      <c r="AG515" s="307"/>
      <c r="AH515" s="301"/>
      <c r="AI515" s="293" t="s">
        <v>159</v>
      </c>
      <c r="AJ515" s="319"/>
      <c r="AK515" s="293" t="s">
        <v>159</v>
      </c>
      <c r="AL515" s="320"/>
      <c r="AM515" s="277"/>
      <c r="AN515" s="227" t="s">
        <v>1632</v>
      </c>
      <c r="AO515" s="316"/>
      <c r="AP515" s="316"/>
      <c r="AQ515" s="278"/>
    </row>
    <row r="516" spans="1:43" s="311" customFormat="1" ht="71.45" customHeight="1">
      <c r="A516" s="273">
        <v>451</v>
      </c>
      <c r="B516" s="274" t="s">
        <v>328</v>
      </c>
      <c r="C516" s="274" t="s">
        <v>1562</v>
      </c>
      <c r="D516" s="274" t="s">
        <v>1031</v>
      </c>
      <c r="E516" s="901">
        <v>101.852</v>
      </c>
      <c r="F516" s="902">
        <v>101.852</v>
      </c>
      <c r="G516" s="901">
        <v>94.063999999999993</v>
      </c>
      <c r="H516" s="898" t="s">
        <v>2523</v>
      </c>
      <c r="I516" s="903" t="s">
        <v>1818</v>
      </c>
      <c r="J516" s="904" t="s">
        <v>2155</v>
      </c>
      <c r="K516" s="905">
        <v>101.852</v>
      </c>
      <c r="L516" s="901">
        <v>101.852</v>
      </c>
      <c r="M516" s="895">
        <v>0</v>
      </c>
      <c r="N516" s="906">
        <v>0</v>
      </c>
      <c r="O516" s="165" t="s">
        <v>1816</v>
      </c>
      <c r="P516" s="139" t="s">
        <v>2547</v>
      </c>
      <c r="Q516" s="883"/>
      <c r="R516" s="404" t="s">
        <v>469</v>
      </c>
      <c r="S516" s="404" t="s">
        <v>322</v>
      </c>
      <c r="T516" s="305" t="s">
        <v>208</v>
      </c>
      <c r="U516" s="307" t="s">
        <v>1618</v>
      </c>
      <c r="V516" s="301"/>
      <c r="W516" s="293" t="s">
        <v>159</v>
      </c>
      <c r="X516" s="319">
        <v>416</v>
      </c>
      <c r="Y516" s="293" t="s">
        <v>159</v>
      </c>
      <c r="Z516" s="320"/>
      <c r="AA516" s="307"/>
      <c r="AB516" s="301"/>
      <c r="AC516" s="293" t="s">
        <v>159</v>
      </c>
      <c r="AD516" s="319"/>
      <c r="AE516" s="293" t="s">
        <v>159</v>
      </c>
      <c r="AF516" s="320"/>
      <c r="AG516" s="307"/>
      <c r="AH516" s="301"/>
      <c r="AI516" s="293" t="s">
        <v>159</v>
      </c>
      <c r="AJ516" s="319"/>
      <c r="AK516" s="293" t="s">
        <v>159</v>
      </c>
      <c r="AL516" s="320"/>
      <c r="AM516" s="277"/>
      <c r="AN516" s="227" t="s">
        <v>1435</v>
      </c>
      <c r="AO516" s="316"/>
      <c r="AP516" s="316" t="s">
        <v>147</v>
      </c>
      <c r="AQ516" s="278"/>
    </row>
    <row r="517" spans="1:43" ht="123.75" customHeight="1">
      <c r="A517" s="615">
        <v>452</v>
      </c>
      <c r="B517" s="635" t="s">
        <v>1565</v>
      </c>
      <c r="C517" s="635" t="s">
        <v>707</v>
      </c>
      <c r="D517" s="635" t="s">
        <v>1031</v>
      </c>
      <c r="E517" s="574">
        <v>4317.0860000000002</v>
      </c>
      <c r="F517" s="892">
        <v>1757.6679999999999</v>
      </c>
      <c r="G517" s="574">
        <v>1752.0319999999999</v>
      </c>
      <c r="H517" s="898" t="s">
        <v>2523</v>
      </c>
      <c r="I517" s="899" t="s">
        <v>1818</v>
      </c>
      <c r="J517" s="894" t="s">
        <v>2155</v>
      </c>
      <c r="K517" s="574">
        <v>1615.876</v>
      </c>
      <c r="L517" s="574">
        <v>1671.5160000000001</v>
      </c>
      <c r="M517" s="895">
        <v>55.64</v>
      </c>
      <c r="N517" s="896">
        <v>0</v>
      </c>
      <c r="O517" s="704" t="s">
        <v>1816</v>
      </c>
      <c r="P517" s="139" t="s">
        <v>2548</v>
      </c>
      <c r="Q517" s="882"/>
      <c r="R517" s="619" t="s">
        <v>469</v>
      </c>
      <c r="S517" s="619" t="s">
        <v>322</v>
      </c>
      <c r="T517" s="305" t="s">
        <v>208</v>
      </c>
      <c r="U517" s="625" t="s">
        <v>1618</v>
      </c>
      <c r="V517" s="626"/>
      <c r="W517" s="627" t="s">
        <v>159</v>
      </c>
      <c r="X517" s="628">
        <v>417</v>
      </c>
      <c r="Y517" s="627" t="s">
        <v>159</v>
      </c>
      <c r="Z517" s="629"/>
      <c r="AA517" s="625"/>
      <c r="AB517" s="626"/>
      <c r="AC517" s="627" t="s">
        <v>159</v>
      </c>
      <c r="AD517" s="628"/>
      <c r="AE517" s="627" t="s">
        <v>159</v>
      </c>
      <c r="AF517" s="629"/>
      <c r="AG517" s="625"/>
      <c r="AH517" s="626"/>
      <c r="AI517" s="627" t="s">
        <v>159</v>
      </c>
      <c r="AJ517" s="628"/>
      <c r="AK517" s="627" t="s">
        <v>159</v>
      </c>
      <c r="AL517" s="629"/>
      <c r="AM517" s="630"/>
      <c r="AN517" s="631" t="s">
        <v>934</v>
      </c>
      <c r="AO517" s="632" t="s">
        <v>147</v>
      </c>
      <c r="AP517" s="632" t="s">
        <v>147</v>
      </c>
      <c r="AQ517" s="634"/>
    </row>
    <row r="518" spans="1:43" s="657" customFormat="1" ht="25.5" customHeight="1">
      <c r="A518" s="638"/>
      <c r="B518" s="640" t="s">
        <v>1371</v>
      </c>
      <c r="C518" s="668"/>
      <c r="D518" s="668"/>
      <c r="E518" s="643"/>
      <c r="F518" s="642"/>
      <c r="G518" s="643"/>
      <c r="H518" s="422"/>
      <c r="I518" s="644"/>
      <c r="J518" s="645"/>
      <c r="K518" s="643"/>
      <c r="L518" s="34"/>
      <c r="M518" s="41"/>
      <c r="N518" s="646"/>
      <c r="O518" s="644"/>
      <c r="P518" s="44"/>
      <c r="Q518" s="647"/>
      <c r="R518" s="648"/>
      <c r="S518" s="644"/>
      <c r="T518" s="873"/>
      <c r="U518" s="649"/>
      <c r="V518" s="650"/>
      <c r="W518" s="651"/>
      <c r="X518" s="652"/>
      <c r="Y518" s="651"/>
      <c r="Z518" s="653"/>
      <c r="AA518" s="649"/>
      <c r="AB518" s="650"/>
      <c r="AC518" s="651"/>
      <c r="AD518" s="652"/>
      <c r="AE518" s="651"/>
      <c r="AF518" s="653"/>
      <c r="AG518" s="649"/>
      <c r="AH518" s="650"/>
      <c r="AI518" s="651"/>
      <c r="AJ518" s="652"/>
      <c r="AK518" s="651"/>
      <c r="AL518" s="653"/>
      <c r="AM518" s="654"/>
      <c r="AN518" s="648"/>
      <c r="AO518" s="655"/>
      <c r="AP518" s="655"/>
      <c r="AQ518" s="656"/>
    </row>
    <row r="519" spans="1:43" ht="113.25" customHeight="1">
      <c r="A519" s="615">
        <v>453</v>
      </c>
      <c r="B519" s="616" t="s">
        <v>1705</v>
      </c>
      <c r="C519" s="635" t="s">
        <v>89</v>
      </c>
      <c r="D519" s="635" t="s">
        <v>1031</v>
      </c>
      <c r="E519" s="618">
        <v>8630.4240000000009</v>
      </c>
      <c r="F519" s="664">
        <v>8630.4240000000009</v>
      </c>
      <c r="G519" s="618">
        <v>8630.4240000000009</v>
      </c>
      <c r="H519" s="222" t="s">
        <v>2523</v>
      </c>
      <c r="I519" s="619" t="s">
        <v>1818</v>
      </c>
      <c r="J519" s="731" t="s">
        <v>2319</v>
      </c>
      <c r="K519" s="572">
        <v>8667.2839999999997</v>
      </c>
      <c r="L519" s="572">
        <v>8584.4310000000005</v>
      </c>
      <c r="M519" s="235">
        <f t="shared" si="24"/>
        <v>-82.852999999999156</v>
      </c>
      <c r="N519" s="304">
        <v>0</v>
      </c>
      <c r="O519" s="619" t="s">
        <v>2399</v>
      </c>
      <c r="P519" s="312" t="s">
        <v>2544</v>
      </c>
      <c r="Q519" s="624"/>
      <c r="R519" s="619" t="s">
        <v>1546</v>
      </c>
      <c r="S519" s="619" t="s">
        <v>484</v>
      </c>
      <c r="T519" s="305" t="s">
        <v>1678</v>
      </c>
      <c r="U519" s="625" t="s">
        <v>1618</v>
      </c>
      <c r="V519" s="626"/>
      <c r="W519" s="627" t="s">
        <v>159</v>
      </c>
      <c r="X519" s="628">
        <v>421</v>
      </c>
      <c r="Y519" s="627" t="s">
        <v>159</v>
      </c>
      <c r="Z519" s="629"/>
      <c r="AA519" s="625"/>
      <c r="AB519" s="626"/>
      <c r="AC519" s="627" t="s">
        <v>159</v>
      </c>
      <c r="AD519" s="628"/>
      <c r="AE519" s="627" t="s">
        <v>159</v>
      </c>
      <c r="AF519" s="629"/>
      <c r="AG519" s="625"/>
      <c r="AH519" s="626"/>
      <c r="AI519" s="627" t="s">
        <v>159</v>
      </c>
      <c r="AJ519" s="628"/>
      <c r="AK519" s="627" t="s">
        <v>159</v>
      </c>
      <c r="AL519" s="629"/>
      <c r="AM519" s="630"/>
      <c r="AN519" s="631" t="s">
        <v>1630</v>
      </c>
      <c r="AO519" s="632"/>
      <c r="AP519" s="632"/>
      <c r="AQ519" s="634"/>
    </row>
    <row r="520" spans="1:43" ht="113.25" customHeight="1">
      <c r="A520" s="615">
        <v>454</v>
      </c>
      <c r="B520" s="616" t="s">
        <v>110</v>
      </c>
      <c r="C520" s="635" t="s">
        <v>89</v>
      </c>
      <c r="D520" s="635" t="s">
        <v>1031</v>
      </c>
      <c r="E520" s="618">
        <v>1165.095</v>
      </c>
      <c r="F520" s="664">
        <v>1776.7</v>
      </c>
      <c r="G520" s="618">
        <v>1694.2180000000001</v>
      </c>
      <c r="H520" s="222" t="s">
        <v>2523</v>
      </c>
      <c r="I520" s="619" t="s">
        <v>1818</v>
      </c>
      <c r="J520" s="731" t="s">
        <v>2320</v>
      </c>
      <c r="K520" s="572">
        <v>492.99</v>
      </c>
      <c r="L520" s="572">
        <v>1055.798</v>
      </c>
      <c r="M520" s="235">
        <f t="shared" si="24"/>
        <v>562.80799999999999</v>
      </c>
      <c r="N520" s="304">
        <v>0</v>
      </c>
      <c r="O520" s="619" t="s">
        <v>2399</v>
      </c>
      <c r="P520" s="312" t="s">
        <v>2544</v>
      </c>
      <c r="Q520" s="624" t="s">
        <v>2545</v>
      </c>
      <c r="R520" s="619" t="s">
        <v>1546</v>
      </c>
      <c r="S520" s="619" t="s">
        <v>484</v>
      </c>
      <c r="T520" s="305" t="s">
        <v>1706</v>
      </c>
      <c r="U520" s="625" t="s">
        <v>1618</v>
      </c>
      <c r="V520" s="636"/>
      <c r="W520" s="743" t="s">
        <v>159</v>
      </c>
      <c r="X520" s="628">
        <v>422</v>
      </c>
      <c r="Y520" s="743" t="s">
        <v>159</v>
      </c>
      <c r="Z520" s="629"/>
      <c r="AA520" s="625"/>
      <c r="AB520" s="636"/>
      <c r="AC520" s="743" t="s">
        <v>159</v>
      </c>
      <c r="AD520" s="628"/>
      <c r="AE520" s="743" t="s">
        <v>159</v>
      </c>
      <c r="AF520" s="629"/>
      <c r="AG520" s="625"/>
      <c r="AH520" s="636"/>
      <c r="AI520" s="743" t="s">
        <v>159</v>
      </c>
      <c r="AJ520" s="628"/>
      <c r="AK520" s="743" t="s">
        <v>159</v>
      </c>
      <c r="AL520" s="629"/>
      <c r="AM520" s="744"/>
      <c r="AN520" s="631" t="s">
        <v>1630</v>
      </c>
      <c r="AO520" s="632"/>
      <c r="AP520" s="632" t="s">
        <v>147</v>
      </c>
      <c r="AQ520" s="634"/>
    </row>
    <row r="521" spans="1:43" ht="113.25" customHeight="1">
      <c r="A521" s="615">
        <v>455</v>
      </c>
      <c r="B521" s="616" t="s">
        <v>734</v>
      </c>
      <c r="C521" s="635" t="s">
        <v>1138</v>
      </c>
      <c r="D521" s="635" t="s">
        <v>100</v>
      </c>
      <c r="E521" s="618">
        <v>1758.364</v>
      </c>
      <c r="F521" s="664">
        <v>1758.364</v>
      </c>
      <c r="G521" s="618">
        <v>1758.364</v>
      </c>
      <c r="H521" s="222" t="s">
        <v>2539</v>
      </c>
      <c r="I521" s="619" t="s">
        <v>1818</v>
      </c>
      <c r="J521" s="731" t="s">
        <v>2305</v>
      </c>
      <c r="K521" s="572">
        <v>1778.991</v>
      </c>
      <c r="L521" s="572">
        <v>1895.3219999999999</v>
      </c>
      <c r="M521" s="235">
        <f t="shared" si="24"/>
        <v>116.3309999999999</v>
      </c>
      <c r="N521" s="304">
        <v>0</v>
      </c>
      <c r="O521" s="619" t="s">
        <v>2399</v>
      </c>
      <c r="P521" s="312" t="s">
        <v>2540</v>
      </c>
      <c r="Q521" s="624" t="s">
        <v>2541</v>
      </c>
      <c r="R521" s="619" t="s">
        <v>495</v>
      </c>
      <c r="S521" s="619" t="s">
        <v>484</v>
      </c>
      <c r="T521" s="305" t="s">
        <v>1707</v>
      </c>
      <c r="U521" s="625" t="s">
        <v>1618</v>
      </c>
      <c r="V521" s="626"/>
      <c r="W521" s="627" t="s">
        <v>159</v>
      </c>
      <c r="X521" s="628">
        <v>423</v>
      </c>
      <c r="Y521" s="627" t="s">
        <v>159</v>
      </c>
      <c r="Z521" s="629"/>
      <c r="AA521" s="625"/>
      <c r="AB521" s="626"/>
      <c r="AC521" s="627" t="s">
        <v>159</v>
      </c>
      <c r="AD521" s="628"/>
      <c r="AE521" s="627" t="s">
        <v>159</v>
      </c>
      <c r="AF521" s="629"/>
      <c r="AG521" s="625"/>
      <c r="AH521" s="626"/>
      <c r="AI521" s="627" t="s">
        <v>159</v>
      </c>
      <c r="AJ521" s="628"/>
      <c r="AK521" s="627" t="s">
        <v>159</v>
      </c>
      <c r="AL521" s="629"/>
      <c r="AM521" s="630"/>
      <c r="AN521" s="631" t="s">
        <v>1630</v>
      </c>
      <c r="AO521" s="632"/>
      <c r="AP521" s="632" t="s">
        <v>147</v>
      </c>
      <c r="AQ521" s="634"/>
    </row>
    <row r="522" spans="1:43" ht="153.75" customHeight="1">
      <c r="A522" s="615">
        <v>456</v>
      </c>
      <c r="B522" s="616" t="s">
        <v>634</v>
      </c>
      <c r="C522" s="635" t="s">
        <v>1138</v>
      </c>
      <c r="D522" s="635" t="s">
        <v>100</v>
      </c>
      <c r="E522" s="618">
        <v>830.75199999999995</v>
      </c>
      <c r="F522" s="664">
        <v>2636.3029999999999</v>
      </c>
      <c r="G522" s="618">
        <v>169.88153</v>
      </c>
      <c r="H522" s="222" t="s">
        <v>2542</v>
      </c>
      <c r="I522" s="619" t="s">
        <v>1818</v>
      </c>
      <c r="J522" s="731" t="s">
        <v>2311</v>
      </c>
      <c r="K522" s="572">
        <v>334.72500000000002</v>
      </c>
      <c r="L522" s="572">
        <v>644.25400000000002</v>
      </c>
      <c r="M522" s="235">
        <f t="shared" si="24"/>
        <v>309.529</v>
      </c>
      <c r="N522" s="304">
        <v>0</v>
      </c>
      <c r="O522" s="619" t="s">
        <v>2399</v>
      </c>
      <c r="P522" s="312" t="s">
        <v>2540</v>
      </c>
      <c r="Q522" s="624" t="s">
        <v>2543</v>
      </c>
      <c r="R522" s="619" t="s">
        <v>495</v>
      </c>
      <c r="S522" s="619" t="s">
        <v>484</v>
      </c>
      <c r="T522" s="305" t="s">
        <v>1708</v>
      </c>
      <c r="U522" s="625" t="s">
        <v>1618</v>
      </c>
      <c r="V522" s="626"/>
      <c r="W522" s="627" t="s">
        <v>159</v>
      </c>
      <c r="X522" s="628">
        <v>424</v>
      </c>
      <c r="Y522" s="627" t="s">
        <v>159</v>
      </c>
      <c r="Z522" s="629"/>
      <c r="AA522" s="625"/>
      <c r="AB522" s="626"/>
      <c r="AC522" s="627" t="s">
        <v>159</v>
      </c>
      <c r="AD522" s="628"/>
      <c r="AE522" s="627" t="s">
        <v>159</v>
      </c>
      <c r="AF522" s="629"/>
      <c r="AG522" s="625"/>
      <c r="AH522" s="626"/>
      <c r="AI522" s="627" t="s">
        <v>159</v>
      </c>
      <c r="AJ522" s="628"/>
      <c r="AK522" s="627" t="s">
        <v>159</v>
      </c>
      <c r="AL522" s="629"/>
      <c r="AM522" s="630"/>
      <c r="AN522" s="631" t="s">
        <v>1630</v>
      </c>
      <c r="AO522" s="632"/>
      <c r="AP522" s="632" t="s">
        <v>147</v>
      </c>
      <c r="AQ522" s="634"/>
    </row>
    <row r="523" spans="1:43" ht="167.25" customHeight="1">
      <c r="A523" s="615">
        <v>457</v>
      </c>
      <c r="B523" s="616" t="s">
        <v>808</v>
      </c>
      <c r="C523" s="635" t="s">
        <v>872</v>
      </c>
      <c r="D523" s="635" t="s">
        <v>1031</v>
      </c>
      <c r="E523" s="572">
        <v>24.048999999999999</v>
      </c>
      <c r="F523" s="572">
        <v>24.048999999999999</v>
      </c>
      <c r="G523" s="572">
        <v>22.390999999999998</v>
      </c>
      <c r="H523" s="209" t="s">
        <v>2669</v>
      </c>
      <c r="I523" s="619" t="s">
        <v>1834</v>
      </c>
      <c r="J523" s="731" t="s">
        <v>2670</v>
      </c>
      <c r="K523" s="572">
        <v>22.847000000000001</v>
      </c>
      <c r="L523" s="572">
        <v>22.847000000000001</v>
      </c>
      <c r="M523" s="235">
        <f t="shared" si="24"/>
        <v>0</v>
      </c>
      <c r="N523" s="304">
        <v>0</v>
      </c>
      <c r="O523" s="704" t="s">
        <v>2399</v>
      </c>
      <c r="P523" s="139" t="s">
        <v>2671</v>
      </c>
      <c r="Q523" s="624"/>
      <c r="R523" s="619" t="s">
        <v>495</v>
      </c>
      <c r="S523" s="619" t="s">
        <v>484</v>
      </c>
      <c r="T523" s="305" t="s">
        <v>237</v>
      </c>
      <c r="U523" s="625" t="s">
        <v>1618</v>
      </c>
      <c r="V523" s="626"/>
      <c r="W523" s="627" t="s">
        <v>159</v>
      </c>
      <c r="X523" s="628">
        <v>418</v>
      </c>
      <c r="Y523" s="627" t="s">
        <v>159</v>
      </c>
      <c r="Z523" s="629"/>
      <c r="AA523" s="625"/>
      <c r="AB523" s="626"/>
      <c r="AC523" s="627" t="s">
        <v>159</v>
      </c>
      <c r="AD523" s="628"/>
      <c r="AE523" s="627" t="s">
        <v>159</v>
      </c>
      <c r="AF523" s="629"/>
      <c r="AG523" s="625"/>
      <c r="AH523" s="626"/>
      <c r="AI523" s="627" t="s">
        <v>159</v>
      </c>
      <c r="AJ523" s="628"/>
      <c r="AK523" s="627" t="s">
        <v>159</v>
      </c>
      <c r="AL523" s="629"/>
      <c r="AM523" s="630"/>
      <c r="AN523" s="631" t="s">
        <v>1632</v>
      </c>
      <c r="AO523" s="632" t="s">
        <v>147</v>
      </c>
      <c r="AP523" s="632"/>
      <c r="AQ523" s="634"/>
    </row>
    <row r="524" spans="1:43" ht="167.25" customHeight="1">
      <c r="A524" s="615">
        <v>458</v>
      </c>
      <c r="B524" s="616" t="s">
        <v>1566</v>
      </c>
      <c r="C524" s="635" t="s">
        <v>1393</v>
      </c>
      <c r="D524" s="635" t="s">
        <v>1031</v>
      </c>
      <c r="E524" s="572">
        <v>4.6539999999999999</v>
      </c>
      <c r="F524" s="572">
        <v>4.6539999999999999</v>
      </c>
      <c r="G524" s="572">
        <v>3.2770000000000001</v>
      </c>
      <c r="H524" s="209" t="s">
        <v>2672</v>
      </c>
      <c r="I524" s="619" t="s">
        <v>1834</v>
      </c>
      <c r="J524" s="731" t="s">
        <v>2673</v>
      </c>
      <c r="K524" s="572">
        <v>4.6159999999999997</v>
      </c>
      <c r="L524" s="572">
        <v>4.6159999999999997</v>
      </c>
      <c r="M524" s="235">
        <f t="shared" si="24"/>
        <v>0</v>
      </c>
      <c r="N524" s="304">
        <v>0</v>
      </c>
      <c r="O524" s="619" t="s">
        <v>2399</v>
      </c>
      <c r="P524" s="326" t="s">
        <v>2674</v>
      </c>
      <c r="Q524" s="624"/>
      <c r="R524" s="619" t="s">
        <v>495</v>
      </c>
      <c r="S524" s="619" t="s">
        <v>484</v>
      </c>
      <c r="T524" s="305" t="s">
        <v>237</v>
      </c>
      <c r="U524" s="625" t="s">
        <v>1618</v>
      </c>
      <c r="V524" s="626"/>
      <c r="W524" s="627" t="s">
        <v>159</v>
      </c>
      <c r="X524" s="628">
        <v>419</v>
      </c>
      <c r="Y524" s="627" t="s">
        <v>159</v>
      </c>
      <c r="Z524" s="629"/>
      <c r="AA524" s="625"/>
      <c r="AB524" s="626"/>
      <c r="AC524" s="627" t="s">
        <v>159</v>
      </c>
      <c r="AD524" s="628"/>
      <c r="AE524" s="627" t="s">
        <v>159</v>
      </c>
      <c r="AF524" s="629"/>
      <c r="AG524" s="625"/>
      <c r="AH524" s="626"/>
      <c r="AI524" s="627" t="s">
        <v>159</v>
      </c>
      <c r="AJ524" s="628"/>
      <c r="AK524" s="627" t="s">
        <v>159</v>
      </c>
      <c r="AL524" s="629"/>
      <c r="AM524" s="630"/>
      <c r="AN524" s="631" t="s">
        <v>1632</v>
      </c>
      <c r="AO524" s="632" t="s">
        <v>147</v>
      </c>
      <c r="AP524" s="632"/>
      <c r="AQ524" s="634"/>
    </row>
    <row r="525" spans="1:43" ht="167.25" customHeight="1">
      <c r="A525" s="615">
        <v>459</v>
      </c>
      <c r="B525" s="616" t="s">
        <v>1564</v>
      </c>
      <c r="C525" s="635" t="s">
        <v>89</v>
      </c>
      <c r="D525" s="635" t="s">
        <v>1031</v>
      </c>
      <c r="E525" s="572">
        <v>141.94399999999999</v>
      </c>
      <c r="F525" s="572">
        <v>141.94399999999999</v>
      </c>
      <c r="G525" s="572">
        <v>141.94399999999999</v>
      </c>
      <c r="H525" s="209" t="s">
        <v>2675</v>
      </c>
      <c r="I525" s="404" t="s">
        <v>1816</v>
      </c>
      <c r="J525" s="843" t="s">
        <v>2676</v>
      </c>
      <c r="K525" s="572">
        <v>140</v>
      </c>
      <c r="L525" s="572">
        <v>140</v>
      </c>
      <c r="M525" s="235">
        <f t="shared" si="24"/>
        <v>0</v>
      </c>
      <c r="N525" s="304">
        <v>0</v>
      </c>
      <c r="O525" s="405" t="s">
        <v>1816</v>
      </c>
      <c r="P525" s="326" t="s">
        <v>2677</v>
      </c>
      <c r="Q525" s="624"/>
      <c r="R525" s="619" t="s">
        <v>495</v>
      </c>
      <c r="S525" s="619" t="s">
        <v>484</v>
      </c>
      <c r="T525" s="305" t="s">
        <v>237</v>
      </c>
      <c r="U525" s="625" t="s">
        <v>1618</v>
      </c>
      <c r="V525" s="626"/>
      <c r="W525" s="627" t="s">
        <v>159</v>
      </c>
      <c r="X525" s="628">
        <v>420</v>
      </c>
      <c r="Y525" s="627" t="s">
        <v>159</v>
      </c>
      <c r="Z525" s="629"/>
      <c r="AA525" s="625"/>
      <c r="AB525" s="626"/>
      <c r="AC525" s="627" t="s">
        <v>159</v>
      </c>
      <c r="AD525" s="628"/>
      <c r="AE525" s="627" t="s">
        <v>159</v>
      </c>
      <c r="AF525" s="629"/>
      <c r="AG525" s="625"/>
      <c r="AH525" s="626"/>
      <c r="AI525" s="627" t="s">
        <v>159</v>
      </c>
      <c r="AJ525" s="628"/>
      <c r="AK525" s="627" t="s">
        <v>159</v>
      </c>
      <c r="AL525" s="629"/>
      <c r="AM525" s="630"/>
      <c r="AN525" s="631" t="s">
        <v>1632</v>
      </c>
      <c r="AO525" s="632"/>
      <c r="AP525" s="632" t="s">
        <v>147</v>
      </c>
      <c r="AQ525" s="634"/>
    </row>
    <row r="526" spans="1:43" s="311" customFormat="1" ht="78" customHeight="1">
      <c r="A526" s="273">
        <v>460</v>
      </c>
      <c r="B526" s="312" t="s">
        <v>1485</v>
      </c>
      <c r="C526" s="274" t="s">
        <v>1059</v>
      </c>
      <c r="D526" s="274" t="s">
        <v>1620</v>
      </c>
      <c r="E526" s="328">
        <v>56.392000000000003</v>
      </c>
      <c r="F526" s="328">
        <v>56.392000000000003</v>
      </c>
      <c r="G526" s="328">
        <v>56.042999999999999</v>
      </c>
      <c r="H526" s="222" t="s">
        <v>2523</v>
      </c>
      <c r="I526" s="210" t="s">
        <v>1828</v>
      </c>
      <c r="J526" s="479" t="s">
        <v>2659</v>
      </c>
      <c r="K526" s="39">
        <v>0</v>
      </c>
      <c r="L526" s="39">
        <v>0</v>
      </c>
      <c r="M526" s="235">
        <f t="shared" si="24"/>
        <v>0</v>
      </c>
      <c r="N526" s="39">
        <v>0</v>
      </c>
      <c r="O526" s="405" t="s">
        <v>2396</v>
      </c>
      <c r="P526" s="326" t="s">
        <v>2510</v>
      </c>
      <c r="Q526" s="305"/>
      <c r="R526" s="406" t="s">
        <v>862</v>
      </c>
      <c r="S526" s="404" t="s">
        <v>484</v>
      </c>
      <c r="T526" s="305" t="s">
        <v>237</v>
      </c>
      <c r="U526" s="307" t="s">
        <v>1618</v>
      </c>
      <c r="V526" s="301"/>
      <c r="W526" s="293" t="s">
        <v>159</v>
      </c>
      <c r="X526" s="319">
        <v>425</v>
      </c>
      <c r="Y526" s="293" t="s">
        <v>159</v>
      </c>
      <c r="Z526" s="320"/>
      <c r="AA526" s="307"/>
      <c r="AB526" s="301"/>
      <c r="AC526" s="293" t="s">
        <v>159</v>
      </c>
      <c r="AD526" s="319"/>
      <c r="AE526" s="293" t="s">
        <v>159</v>
      </c>
      <c r="AF526" s="320"/>
      <c r="AG526" s="307"/>
      <c r="AH526" s="301"/>
      <c r="AI526" s="293" t="s">
        <v>159</v>
      </c>
      <c r="AJ526" s="319"/>
      <c r="AK526" s="293" t="s">
        <v>159</v>
      </c>
      <c r="AL526" s="320"/>
      <c r="AM526" s="277"/>
      <c r="AN526" s="227" t="s">
        <v>1435</v>
      </c>
      <c r="AO526" s="316" t="s">
        <v>147</v>
      </c>
      <c r="AP526" s="316"/>
      <c r="AQ526" s="278"/>
    </row>
    <row r="527" spans="1:43" s="311" customFormat="1" ht="209.25" customHeight="1">
      <c r="A527" s="273">
        <v>461</v>
      </c>
      <c r="B527" s="312" t="s">
        <v>1567</v>
      </c>
      <c r="C527" s="274" t="s">
        <v>456</v>
      </c>
      <c r="D527" s="274" t="s">
        <v>1532</v>
      </c>
      <c r="E527" s="328">
        <v>50.923000000000002</v>
      </c>
      <c r="F527" s="328">
        <v>50.923000000000002</v>
      </c>
      <c r="G527" s="328">
        <v>50.798000000000002</v>
      </c>
      <c r="H527" s="209" t="s">
        <v>2678</v>
      </c>
      <c r="I527" s="210" t="s">
        <v>1828</v>
      </c>
      <c r="J527" s="479" t="s">
        <v>2679</v>
      </c>
      <c r="K527" s="292">
        <v>48.417999999999999</v>
      </c>
      <c r="L527" s="39">
        <v>0</v>
      </c>
      <c r="M527" s="235">
        <f t="shared" si="24"/>
        <v>-48.417999999999999</v>
      </c>
      <c r="N527" s="39">
        <v>0</v>
      </c>
      <c r="O527" s="405" t="s">
        <v>2399</v>
      </c>
      <c r="P527" s="326" t="s">
        <v>2680</v>
      </c>
      <c r="Q527" s="305"/>
      <c r="R527" s="406" t="s">
        <v>862</v>
      </c>
      <c r="S527" s="404" t="s">
        <v>484</v>
      </c>
      <c r="T527" s="305" t="s">
        <v>237</v>
      </c>
      <c r="U527" s="307" t="s">
        <v>1618</v>
      </c>
      <c r="V527" s="301"/>
      <c r="W527" s="293" t="s">
        <v>159</v>
      </c>
      <c r="X527" s="319">
        <v>426</v>
      </c>
      <c r="Y527" s="293" t="s">
        <v>159</v>
      </c>
      <c r="Z527" s="320"/>
      <c r="AA527" s="307"/>
      <c r="AB527" s="301"/>
      <c r="AC527" s="293" t="s">
        <v>159</v>
      </c>
      <c r="AD527" s="319"/>
      <c r="AE527" s="293" t="s">
        <v>159</v>
      </c>
      <c r="AF527" s="320"/>
      <c r="AG527" s="307"/>
      <c r="AH527" s="301"/>
      <c r="AI527" s="293" t="s">
        <v>159</v>
      </c>
      <c r="AJ527" s="319"/>
      <c r="AK527" s="293" t="s">
        <v>159</v>
      </c>
      <c r="AL527" s="320"/>
      <c r="AM527" s="277"/>
      <c r="AN527" s="227" t="s">
        <v>1623</v>
      </c>
      <c r="AO527" s="316" t="s">
        <v>147</v>
      </c>
      <c r="AP527" s="316"/>
      <c r="AQ527" s="278"/>
    </row>
    <row r="528" spans="1:43" ht="69.75" customHeight="1">
      <c r="A528" s="615">
        <v>462</v>
      </c>
      <c r="B528" s="616" t="s">
        <v>82</v>
      </c>
      <c r="C528" s="635" t="s">
        <v>456</v>
      </c>
      <c r="D528" s="635" t="s">
        <v>367</v>
      </c>
      <c r="E528" s="572">
        <v>53.985999999999997</v>
      </c>
      <c r="F528" s="572">
        <v>53.985999999999997</v>
      </c>
      <c r="G528" s="572">
        <v>53.143999999999998</v>
      </c>
      <c r="H528" s="222" t="s">
        <v>2523</v>
      </c>
      <c r="I528" s="619" t="s">
        <v>1818</v>
      </c>
      <c r="J528" s="731" t="s">
        <v>2681</v>
      </c>
      <c r="K528" s="572">
        <v>51.439</v>
      </c>
      <c r="L528" s="572">
        <v>37</v>
      </c>
      <c r="M528" s="235">
        <f t="shared" si="24"/>
        <v>-14.439</v>
      </c>
      <c r="N528" s="304">
        <v>0</v>
      </c>
      <c r="O528" s="621" t="s">
        <v>2399</v>
      </c>
      <c r="P528" s="326" t="s">
        <v>2682</v>
      </c>
      <c r="Q528" s="624"/>
      <c r="R528" s="659" t="s">
        <v>862</v>
      </c>
      <c r="S528" s="619" t="s">
        <v>484</v>
      </c>
      <c r="T528" s="305" t="s">
        <v>237</v>
      </c>
      <c r="U528" s="625" t="s">
        <v>1618</v>
      </c>
      <c r="V528" s="626"/>
      <c r="W528" s="627" t="s">
        <v>159</v>
      </c>
      <c r="X528" s="628">
        <v>427</v>
      </c>
      <c r="Y528" s="627" t="s">
        <v>159</v>
      </c>
      <c r="Z528" s="629"/>
      <c r="AA528" s="625"/>
      <c r="AB528" s="626"/>
      <c r="AC528" s="627" t="s">
        <v>159</v>
      </c>
      <c r="AD528" s="628"/>
      <c r="AE528" s="627" t="s">
        <v>159</v>
      </c>
      <c r="AF528" s="629"/>
      <c r="AG528" s="625"/>
      <c r="AH528" s="626"/>
      <c r="AI528" s="627" t="s">
        <v>159</v>
      </c>
      <c r="AJ528" s="628"/>
      <c r="AK528" s="627" t="s">
        <v>159</v>
      </c>
      <c r="AL528" s="629"/>
      <c r="AM528" s="630"/>
      <c r="AN528" s="631" t="s">
        <v>934</v>
      </c>
      <c r="AO528" s="632" t="s">
        <v>147</v>
      </c>
      <c r="AP528" s="632"/>
      <c r="AQ528" s="634"/>
    </row>
    <row r="529" spans="1:43" ht="232.5" customHeight="1">
      <c r="A529" s="615">
        <v>463</v>
      </c>
      <c r="B529" s="616" t="s">
        <v>1443</v>
      </c>
      <c r="C529" s="635" t="s">
        <v>277</v>
      </c>
      <c r="D529" s="635" t="s">
        <v>1621</v>
      </c>
      <c r="E529" s="572">
        <v>16.323</v>
      </c>
      <c r="F529" s="572">
        <v>16.323</v>
      </c>
      <c r="G529" s="572">
        <v>15.9</v>
      </c>
      <c r="H529" s="209" t="s">
        <v>2683</v>
      </c>
      <c r="I529" s="619" t="s">
        <v>1828</v>
      </c>
      <c r="J529" s="731" t="s">
        <v>2684</v>
      </c>
      <c r="K529" s="572">
        <v>15.579000000000001</v>
      </c>
      <c r="L529" s="572">
        <v>15.579000000000001</v>
      </c>
      <c r="M529" s="235">
        <f t="shared" si="24"/>
        <v>0</v>
      </c>
      <c r="N529" s="304">
        <v>0</v>
      </c>
      <c r="O529" s="621" t="s">
        <v>2399</v>
      </c>
      <c r="P529" s="326" t="s">
        <v>2685</v>
      </c>
      <c r="Q529" s="624"/>
      <c r="R529" s="619" t="s">
        <v>862</v>
      </c>
      <c r="S529" s="619" t="s">
        <v>484</v>
      </c>
      <c r="T529" s="305" t="s">
        <v>237</v>
      </c>
      <c r="U529" s="625" t="s">
        <v>1618</v>
      </c>
      <c r="V529" s="626"/>
      <c r="W529" s="627" t="s">
        <v>159</v>
      </c>
      <c r="X529" s="628">
        <v>428</v>
      </c>
      <c r="Y529" s="627" t="s">
        <v>159</v>
      </c>
      <c r="Z529" s="629"/>
      <c r="AA529" s="625"/>
      <c r="AB529" s="626"/>
      <c r="AC529" s="627" t="s">
        <v>159</v>
      </c>
      <c r="AD529" s="628"/>
      <c r="AE529" s="627" t="s">
        <v>159</v>
      </c>
      <c r="AF529" s="629"/>
      <c r="AG529" s="625"/>
      <c r="AH529" s="626"/>
      <c r="AI529" s="627" t="s">
        <v>159</v>
      </c>
      <c r="AJ529" s="628"/>
      <c r="AK529" s="627" t="s">
        <v>159</v>
      </c>
      <c r="AL529" s="629"/>
      <c r="AM529" s="630"/>
      <c r="AN529" s="631" t="s">
        <v>1623</v>
      </c>
      <c r="AO529" s="632" t="s">
        <v>147</v>
      </c>
      <c r="AP529" s="632"/>
      <c r="AQ529" s="634"/>
    </row>
    <row r="530" spans="1:43" ht="145.5" customHeight="1">
      <c r="A530" s="615">
        <v>464</v>
      </c>
      <c r="B530" s="616" t="s">
        <v>1625</v>
      </c>
      <c r="C530" s="635" t="s">
        <v>277</v>
      </c>
      <c r="D530" s="635" t="s">
        <v>1553</v>
      </c>
      <c r="E530" s="572">
        <v>29.753</v>
      </c>
      <c r="F530" s="572">
        <v>29.753</v>
      </c>
      <c r="G530" s="572">
        <v>28.716000000000001</v>
      </c>
      <c r="H530" s="222" t="s">
        <v>2523</v>
      </c>
      <c r="I530" s="619" t="s">
        <v>1818</v>
      </c>
      <c r="J530" s="731" t="s">
        <v>2686</v>
      </c>
      <c r="K530" s="572">
        <v>28.277000000000001</v>
      </c>
      <c r="L530" s="572">
        <v>38.277000000000001</v>
      </c>
      <c r="M530" s="235">
        <f t="shared" si="24"/>
        <v>10</v>
      </c>
      <c r="N530" s="304">
        <v>0</v>
      </c>
      <c r="O530" s="621" t="s">
        <v>2399</v>
      </c>
      <c r="P530" s="326" t="s">
        <v>2687</v>
      </c>
      <c r="Q530" s="624"/>
      <c r="R530" s="619" t="s">
        <v>862</v>
      </c>
      <c r="S530" s="619" t="s">
        <v>484</v>
      </c>
      <c r="T530" s="305" t="s">
        <v>237</v>
      </c>
      <c r="U530" s="625" t="s">
        <v>1618</v>
      </c>
      <c r="V530" s="626"/>
      <c r="W530" s="627" t="s">
        <v>159</v>
      </c>
      <c r="X530" s="628">
        <v>429</v>
      </c>
      <c r="Y530" s="627" t="s">
        <v>159</v>
      </c>
      <c r="Z530" s="629"/>
      <c r="AA530" s="625"/>
      <c r="AB530" s="626"/>
      <c r="AC530" s="627" t="s">
        <v>159</v>
      </c>
      <c r="AD530" s="628"/>
      <c r="AE530" s="627" t="s">
        <v>159</v>
      </c>
      <c r="AF530" s="629"/>
      <c r="AG530" s="625"/>
      <c r="AH530" s="626"/>
      <c r="AI530" s="627" t="s">
        <v>159</v>
      </c>
      <c r="AJ530" s="628"/>
      <c r="AK530" s="627" t="s">
        <v>159</v>
      </c>
      <c r="AL530" s="629"/>
      <c r="AM530" s="630"/>
      <c r="AN530" s="631" t="s">
        <v>1435</v>
      </c>
      <c r="AO530" s="632" t="s">
        <v>147</v>
      </c>
      <c r="AP530" s="632"/>
      <c r="AQ530" s="634"/>
    </row>
    <row r="531" spans="1:43" s="311" customFormat="1" ht="180.75" customHeight="1">
      <c r="A531" s="273">
        <v>465</v>
      </c>
      <c r="B531" s="312" t="s">
        <v>1568</v>
      </c>
      <c r="C531" s="274" t="s">
        <v>1102</v>
      </c>
      <c r="D531" s="274" t="s">
        <v>1621</v>
      </c>
      <c r="E531" s="328">
        <v>23.422999999999998</v>
      </c>
      <c r="F531" s="328">
        <v>23.422999999999998</v>
      </c>
      <c r="G531" s="328">
        <v>16.992999999999999</v>
      </c>
      <c r="H531" s="209" t="s">
        <v>2688</v>
      </c>
      <c r="I531" s="210" t="s">
        <v>1828</v>
      </c>
      <c r="J531" s="479" t="s">
        <v>2689</v>
      </c>
      <c r="K531" s="292">
        <v>22.760999999999999</v>
      </c>
      <c r="L531" s="39">
        <v>0</v>
      </c>
      <c r="M531" s="235">
        <f t="shared" si="24"/>
        <v>-22.760999999999999</v>
      </c>
      <c r="N531" s="39">
        <v>0</v>
      </c>
      <c r="O531" s="405" t="s">
        <v>2399</v>
      </c>
      <c r="P531" s="326" t="s">
        <v>2690</v>
      </c>
      <c r="Q531" s="305"/>
      <c r="R531" s="404" t="s">
        <v>862</v>
      </c>
      <c r="S531" s="404" t="s">
        <v>484</v>
      </c>
      <c r="T531" s="305" t="s">
        <v>237</v>
      </c>
      <c r="U531" s="307" t="s">
        <v>1618</v>
      </c>
      <c r="V531" s="301"/>
      <c r="W531" s="293" t="s">
        <v>159</v>
      </c>
      <c r="X531" s="319">
        <v>430</v>
      </c>
      <c r="Y531" s="293" t="s">
        <v>159</v>
      </c>
      <c r="Z531" s="320"/>
      <c r="AA531" s="307"/>
      <c r="AB531" s="301"/>
      <c r="AC531" s="293" t="s">
        <v>159</v>
      </c>
      <c r="AD531" s="319"/>
      <c r="AE531" s="293" t="s">
        <v>159</v>
      </c>
      <c r="AF531" s="320"/>
      <c r="AG531" s="307"/>
      <c r="AH531" s="301"/>
      <c r="AI531" s="293" t="s">
        <v>159</v>
      </c>
      <c r="AJ531" s="319"/>
      <c r="AK531" s="293" t="s">
        <v>159</v>
      </c>
      <c r="AL531" s="320"/>
      <c r="AM531" s="277"/>
      <c r="AN531" s="227" t="s">
        <v>1623</v>
      </c>
      <c r="AO531" s="316" t="s">
        <v>147</v>
      </c>
      <c r="AP531" s="316" t="s">
        <v>147</v>
      </c>
      <c r="AQ531" s="278"/>
    </row>
    <row r="532" spans="1:43" s="311" customFormat="1" ht="180.75" customHeight="1">
      <c r="A532" s="273">
        <v>466</v>
      </c>
      <c r="B532" s="312" t="s">
        <v>1569</v>
      </c>
      <c r="C532" s="274" t="s">
        <v>277</v>
      </c>
      <c r="D532" s="274" t="s">
        <v>100</v>
      </c>
      <c r="E532" s="328">
        <v>3299.683</v>
      </c>
      <c r="F532" s="327">
        <v>3207</v>
      </c>
      <c r="G532" s="328">
        <v>3099</v>
      </c>
      <c r="H532" s="209" t="s">
        <v>2691</v>
      </c>
      <c r="I532" s="210" t="s">
        <v>1818</v>
      </c>
      <c r="J532" s="479" t="s">
        <v>2692</v>
      </c>
      <c r="K532" s="292">
        <v>3199</v>
      </c>
      <c r="L532" s="39">
        <v>0</v>
      </c>
      <c r="M532" s="235">
        <f t="shared" si="24"/>
        <v>-3199</v>
      </c>
      <c r="N532" s="39">
        <v>0</v>
      </c>
      <c r="O532" s="165" t="s">
        <v>2399</v>
      </c>
      <c r="P532" s="139" t="s">
        <v>2693</v>
      </c>
      <c r="Q532" s="305" t="s">
        <v>1470</v>
      </c>
      <c r="R532" s="404" t="s">
        <v>1448</v>
      </c>
      <c r="S532" s="404" t="s">
        <v>484</v>
      </c>
      <c r="T532" s="305" t="s">
        <v>1594</v>
      </c>
      <c r="U532" s="307"/>
      <c r="V532" s="301"/>
      <c r="W532" s="293" t="s">
        <v>159</v>
      </c>
      <c r="X532" s="319">
        <v>431</v>
      </c>
      <c r="Y532" s="293" t="s">
        <v>159</v>
      </c>
      <c r="Z532" s="320"/>
      <c r="AA532" s="307"/>
      <c r="AB532" s="301"/>
      <c r="AC532" s="293" t="s">
        <v>159</v>
      </c>
      <c r="AD532" s="319"/>
      <c r="AE532" s="293" t="s">
        <v>159</v>
      </c>
      <c r="AF532" s="320"/>
      <c r="AG532" s="307"/>
      <c r="AH532" s="301"/>
      <c r="AI532" s="293" t="s">
        <v>159</v>
      </c>
      <c r="AJ532" s="319"/>
      <c r="AK532" s="293" t="s">
        <v>159</v>
      </c>
      <c r="AL532" s="320"/>
      <c r="AM532" s="277"/>
      <c r="AN532" s="227" t="s">
        <v>1632</v>
      </c>
      <c r="AO532" s="316" t="s">
        <v>147</v>
      </c>
      <c r="AP532" s="316" t="s">
        <v>147</v>
      </c>
      <c r="AQ532" s="278"/>
    </row>
    <row r="533" spans="1:43" ht="71.45" customHeight="1">
      <c r="A533" s="615">
        <v>467</v>
      </c>
      <c r="B533" s="616" t="s">
        <v>1422</v>
      </c>
      <c r="C533" s="635" t="s">
        <v>277</v>
      </c>
      <c r="D533" s="635" t="s">
        <v>1031</v>
      </c>
      <c r="E533" s="572">
        <f>1642.223+399.977+154.815</f>
        <v>2197.0149999999999</v>
      </c>
      <c r="F533" s="658">
        <f>1414.059+154.815+50</f>
        <v>1618.874</v>
      </c>
      <c r="G533" s="572">
        <f>1410.514+154.735+50</f>
        <v>1615.2489999999998</v>
      </c>
      <c r="H533" s="222" t="s">
        <v>2523</v>
      </c>
      <c r="I533" s="619" t="s">
        <v>1818</v>
      </c>
      <c r="J533" s="731" t="s">
        <v>2694</v>
      </c>
      <c r="K533" s="572">
        <f>1654.934+154.041</f>
        <v>1808.9749999999999</v>
      </c>
      <c r="L533" s="572">
        <f>3608.254+154.041</f>
        <v>3762.2950000000001</v>
      </c>
      <c r="M533" s="235">
        <f t="shared" si="24"/>
        <v>1953.3200000000002</v>
      </c>
      <c r="N533" s="304">
        <v>0</v>
      </c>
      <c r="O533" s="619" t="s">
        <v>2399</v>
      </c>
      <c r="P533" s="312" t="s">
        <v>2695</v>
      </c>
      <c r="Q533" s="624"/>
      <c r="R533" s="619" t="s">
        <v>1627</v>
      </c>
      <c r="S533" s="619" t="s">
        <v>484</v>
      </c>
      <c r="T533" s="305" t="s">
        <v>237</v>
      </c>
      <c r="U533" s="625" t="s">
        <v>1618</v>
      </c>
      <c r="V533" s="626"/>
      <c r="W533" s="627" t="s">
        <v>159</v>
      </c>
      <c r="X533" s="628">
        <v>432</v>
      </c>
      <c r="Y533" s="627" t="s">
        <v>159</v>
      </c>
      <c r="Z533" s="629"/>
      <c r="AA533" s="625"/>
      <c r="AB533" s="626"/>
      <c r="AC533" s="627" t="s">
        <v>159</v>
      </c>
      <c r="AD533" s="628"/>
      <c r="AE533" s="627" t="s">
        <v>159</v>
      </c>
      <c r="AF533" s="629"/>
      <c r="AG533" s="625"/>
      <c r="AH533" s="626"/>
      <c r="AI533" s="627" t="s">
        <v>159</v>
      </c>
      <c r="AJ533" s="628"/>
      <c r="AK533" s="627" t="s">
        <v>159</v>
      </c>
      <c r="AL533" s="629"/>
      <c r="AM533" s="630"/>
      <c r="AN533" s="631" t="s">
        <v>934</v>
      </c>
      <c r="AO533" s="632" t="s">
        <v>147</v>
      </c>
      <c r="AP533" s="632"/>
      <c r="AQ533" s="634"/>
    </row>
    <row r="534" spans="1:43" ht="144.75" customHeight="1">
      <c r="A534" s="615">
        <v>468</v>
      </c>
      <c r="B534" s="616" t="s">
        <v>1571</v>
      </c>
      <c r="C534" s="635" t="s">
        <v>373</v>
      </c>
      <c r="D534" s="635" t="s">
        <v>1031</v>
      </c>
      <c r="E534" s="618">
        <v>135.43899999999999</v>
      </c>
      <c r="F534" s="664">
        <v>135.43899999999999</v>
      </c>
      <c r="G534" s="618">
        <v>119.983</v>
      </c>
      <c r="H534" s="222" t="s">
        <v>2523</v>
      </c>
      <c r="I534" s="619" t="s">
        <v>1818</v>
      </c>
      <c r="J534" s="774" t="s">
        <v>1890</v>
      </c>
      <c r="K534" s="572">
        <v>155.066</v>
      </c>
      <c r="L534" s="572">
        <v>265.06599999999997</v>
      </c>
      <c r="M534" s="235">
        <f t="shared" si="24"/>
        <v>109.99999999999997</v>
      </c>
      <c r="N534" s="304">
        <v>0</v>
      </c>
      <c r="O534" s="619" t="s">
        <v>2399</v>
      </c>
      <c r="P534" s="312" t="s">
        <v>2922</v>
      </c>
      <c r="Q534" s="616"/>
      <c r="R534" s="619" t="s">
        <v>763</v>
      </c>
      <c r="S534" s="619" t="s">
        <v>18</v>
      </c>
      <c r="T534" s="305" t="s">
        <v>1572</v>
      </c>
      <c r="U534" s="625" t="s">
        <v>1618</v>
      </c>
      <c r="V534" s="626"/>
      <c r="W534" s="627" t="s">
        <v>159</v>
      </c>
      <c r="X534" s="628">
        <v>433</v>
      </c>
      <c r="Y534" s="627" t="s">
        <v>159</v>
      </c>
      <c r="Z534" s="629"/>
      <c r="AA534" s="625"/>
      <c r="AB534" s="626"/>
      <c r="AC534" s="627" t="s">
        <v>159</v>
      </c>
      <c r="AD534" s="628"/>
      <c r="AE534" s="627" t="s">
        <v>159</v>
      </c>
      <c r="AF534" s="629"/>
      <c r="AG534" s="625"/>
      <c r="AH534" s="626"/>
      <c r="AI534" s="627" t="s">
        <v>159</v>
      </c>
      <c r="AJ534" s="628"/>
      <c r="AK534" s="627" t="s">
        <v>159</v>
      </c>
      <c r="AL534" s="629"/>
      <c r="AM534" s="630"/>
      <c r="AN534" s="631" t="s">
        <v>1435</v>
      </c>
      <c r="AO534" s="632" t="s">
        <v>147</v>
      </c>
      <c r="AP534" s="632"/>
      <c r="AQ534" s="634"/>
    </row>
    <row r="535" spans="1:43" ht="107.25" customHeight="1">
      <c r="A535" s="615">
        <v>469</v>
      </c>
      <c r="B535" s="616" t="s">
        <v>788</v>
      </c>
      <c r="C535" s="635" t="s">
        <v>89</v>
      </c>
      <c r="D535" s="635" t="s">
        <v>1031</v>
      </c>
      <c r="E535" s="618">
        <v>5185.1469999999999</v>
      </c>
      <c r="F535" s="664">
        <v>5185.1469999999999</v>
      </c>
      <c r="G535" s="618">
        <v>5185.1469999999999</v>
      </c>
      <c r="H535" s="222" t="s">
        <v>2523</v>
      </c>
      <c r="I535" s="619" t="s">
        <v>1818</v>
      </c>
      <c r="J535" s="774" t="s">
        <v>1891</v>
      </c>
      <c r="K535" s="572">
        <v>5193.0969999999998</v>
      </c>
      <c r="L535" s="572">
        <v>5244.3810000000003</v>
      </c>
      <c r="M535" s="235">
        <f t="shared" si="24"/>
        <v>51.28400000000056</v>
      </c>
      <c r="N535" s="304">
        <v>0</v>
      </c>
      <c r="O535" s="619" t="s">
        <v>2399</v>
      </c>
      <c r="P535" s="312" t="s">
        <v>2923</v>
      </c>
      <c r="Q535" s="624"/>
      <c r="R535" s="619" t="s">
        <v>763</v>
      </c>
      <c r="S535" s="619" t="s">
        <v>18</v>
      </c>
      <c r="T535" s="305" t="s">
        <v>181</v>
      </c>
      <c r="U535" s="625" t="s">
        <v>1618</v>
      </c>
      <c r="V535" s="626"/>
      <c r="W535" s="627" t="s">
        <v>159</v>
      </c>
      <c r="X535" s="628">
        <v>434</v>
      </c>
      <c r="Y535" s="627" t="s">
        <v>159</v>
      </c>
      <c r="Z535" s="629"/>
      <c r="AA535" s="625"/>
      <c r="AB535" s="626"/>
      <c r="AC535" s="627" t="s">
        <v>159</v>
      </c>
      <c r="AD535" s="628"/>
      <c r="AE535" s="627" t="s">
        <v>159</v>
      </c>
      <c r="AF535" s="629"/>
      <c r="AG535" s="625"/>
      <c r="AH535" s="626"/>
      <c r="AI535" s="627" t="s">
        <v>159</v>
      </c>
      <c r="AJ535" s="628"/>
      <c r="AK535" s="627" t="s">
        <v>159</v>
      </c>
      <c r="AL535" s="629"/>
      <c r="AM535" s="630"/>
      <c r="AN535" s="631" t="s">
        <v>934</v>
      </c>
      <c r="AO535" s="632"/>
      <c r="AP535" s="632"/>
      <c r="AQ535" s="634"/>
    </row>
    <row r="536" spans="1:43" ht="76.5" customHeight="1">
      <c r="A536" s="615">
        <v>470</v>
      </c>
      <c r="B536" s="616" t="s">
        <v>1254</v>
      </c>
      <c r="C536" s="635" t="s">
        <v>89</v>
      </c>
      <c r="D536" s="635" t="s">
        <v>1031</v>
      </c>
      <c r="E536" s="618">
        <v>828.97299999999996</v>
      </c>
      <c r="F536" s="664">
        <v>276</v>
      </c>
      <c r="G536" s="618">
        <v>276</v>
      </c>
      <c r="H536" s="222" t="s">
        <v>2523</v>
      </c>
      <c r="I536" s="619" t="s">
        <v>1818</v>
      </c>
      <c r="J536" s="774" t="s">
        <v>1892</v>
      </c>
      <c r="K536" s="304">
        <v>0</v>
      </c>
      <c r="L536" s="572">
        <v>378</v>
      </c>
      <c r="M536" s="235">
        <f t="shared" si="24"/>
        <v>378</v>
      </c>
      <c r="N536" s="304">
        <v>0</v>
      </c>
      <c r="O536" s="619" t="s">
        <v>2399</v>
      </c>
      <c r="P536" s="312" t="s">
        <v>2924</v>
      </c>
      <c r="Q536" s="616"/>
      <c r="R536" s="619" t="s">
        <v>763</v>
      </c>
      <c r="S536" s="619" t="s">
        <v>18</v>
      </c>
      <c r="T536" s="305" t="s">
        <v>1121</v>
      </c>
      <c r="U536" s="625" t="s">
        <v>1618</v>
      </c>
      <c r="V536" s="626"/>
      <c r="W536" s="627" t="s">
        <v>159</v>
      </c>
      <c r="X536" s="628">
        <v>435</v>
      </c>
      <c r="Y536" s="627" t="s">
        <v>159</v>
      </c>
      <c r="Z536" s="629"/>
      <c r="AA536" s="625"/>
      <c r="AB536" s="626"/>
      <c r="AC536" s="627" t="s">
        <v>159</v>
      </c>
      <c r="AD536" s="628"/>
      <c r="AE536" s="627" t="s">
        <v>159</v>
      </c>
      <c r="AF536" s="629"/>
      <c r="AG536" s="625"/>
      <c r="AH536" s="626"/>
      <c r="AI536" s="627" t="s">
        <v>159</v>
      </c>
      <c r="AJ536" s="628"/>
      <c r="AK536" s="627" t="s">
        <v>159</v>
      </c>
      <c r="AL536" s="629"/>
      <c r="AM536" s="630"/>
      <c r="AN536" s="631" t="s">
        <v>934</v>
      </c>
      <c r="AO536" s="632"/>
      <c r="AP536" s="632" t="s">
        <v>147</v>
      </c>
      <c r="AQ536" s="634"/>
    </row>
    <row r="537" spans="1:43" s="311" customFormat="1" ht="119.25" customHeight="1">
      <c r="A537" s="273">
        <v>471</v>
      </c>
      <c r="B537" s="312" t="s">
        <v>370</v>
      </c>
      <c r="C537" s="274" t="s">
        <v>1056</v>
      </c>
      <c r="D537" s="325" t="s">
        <v>1532</v>
      </c>
      <c r="E537" s="534">
        <v>21.254000000000001</v>
      </c>
      <c r="F537" s="535">
        <v>21.254000000000001</v>
      </c>
      <c r="G537" s="534">
        <v>20.286000000000001</v>
      </c>
      <c r="H537" s="222" t="s">
        <v>1872</v>
      </c>
      <c r="I537" s="239" t="s">
        <v>1828</v>
      </c>
      <c r="J537" s="480" t="s">
        <v>1873</v>
      </c>
      <c r="K537" s="12">
        <v>21.24</v>
      </c>
      <c r="L537" s="39">
        <v>0</v>
      </c>
      <c r="M537" s="235">
        <f t="shared" si="24"/>
        <v>-21.24</v>
      </c>
      <c r="N537" s="39">
        <v>0</v>
      </c>
      <c r="O537" s="404" t="s">
        <v>2396</v>
      </c>
      <c r="P537" s="312" t="s">
        <v>2925</v>
      </c>
      <c r="Q537" s="312"/>
      <c r="R537" s="404" t="s">
        <v>763</v>
      </c>
      <c r="S537" s="404" t="s">
        <v>18</v>
      </c>
      <c r="T537" s="305" t="s">
        <v>237</v>
      </c>
      <c r="U537" s="307" t="s">
        <v>1618</v>
      </c>
      <c r="V537" s="301"/>
      <c r="W537" s="293" t="s">
        <v>159</v>
      </c>
      <c r="X537" s="319">
        <v>436</v>
      </c>
      <c r="Y537" s="293" t="s">
        <v>159</v>
      </c>
      <c r="Z537" s="320"/>
      <c r="AA537" s="307"/>
      <c r="AB537" s="301"/>
      <c r="AC537" s="293" t="s">
        <v>159</v>
      </c>
      <c r="AD537" s="319"/>
      <c r="AE537" s="293" t="s">
        <v>159</v>
      </c>
      <c r="AF537" s="320"/>
      <c r="AG537" s="307"/>
      <c r="AH537" s="301"/>
      <c r="AI537" s="293" t="s">
        <v>159</v>
      </c>
      <c r="AJ537" s="319"/>
      <c r="AK537" s="293" t="s">
        <v>159</v>
      </c>
      <c r="AL537" s="320"/>
      <c r="AM537" s="277"/>
      <c r="AN537" s="227" t="s">
        <v>1623</v>
      </c>
      <c r="AO537" s="316"/>
      <c r="AP537" s="316"/>
      <c r="AQ537" s="278"/>
    </row>
    <row r="538" spans="1:43" ht="71.45" customHeight="1">
      <c r="A538" s="615">
        <v>472</v>
      </c>
      <c r="B538" s="616" t="s">
        <v>691</v>
      </c>
      <c r="C538" s="635" t="s">
        <v>1585</v>
      </c>
      <c r="D538" s="635" t="s">
        <v>1031</v>
      </c>
      <c r="E538" s="618">
        <v>152</v>
      </c>
      <c r="F538" s="664">
        <v>152</v>
      </c>
      <c r="G538" s="618">
        <v>144</v>
      </c>
      <c r="H538" s="222" t="s">
        <v>2523</v>
      </c>
      <c r="I538" s="619" t="s">
        <v>1818</v>
      </c>
      <c r="J538" s="774" t="s">
        <v>1919</v>
      </c>
      <c r="K538" s="572">
        <v>137</v>
      </c>
      <c r="L538" s="572">
        <v>245</v>
      </c>
      <c r="M538" s="235">
        <f t="shared" ref="M538:M601" si="25">L538-K538</f>
        <v>108</v>
      </c>
      <c r="N538" s="304">
        <v>0</v>
      </c>
      <c r="O538" s="621" t="s">
        <v>2399</v>
      </c>
      <c r="P538" s="326" t="s">
        <v>2899</v>
      </c>
      <c r="Q538" s="623" t="s">
        <v>2900</v>
      </c>
      <c r="R538" s="470" t="s">
        <v>1227</v>
      </c>
      <c r="S538" s="619" t="s">
        <v>18</v>
      </c>
      <c r="T538" s="305" t="s">
        <v>237</v>
      </c>
      <c r="U538" s="625" t="s">
        <v>1618</v>
      </c>
      <c r="V538" s="626"/>
      <c r="W538" s="627" t="s">
        <v>159</v>
      </c>
      <c r="X538" s="707">
        <v>437</v>
      </c>
      <c r="Y538" s="627" t="s">
        <v>159</v>
      </c>
      <c r="Z538" s="629"/>
      <c r="AA538" s="625"/>
      <c r="AB538" s="626"/>
      <c r="AC538" s="627" t="s">
        <v>159</v>
      </c>
      <c r="AD538" s="628"/>
      <c r="AE538" s="627" t="s">
        <v>159</v>
      </c>
      <c r="AF538" s="629"/>
      <c r="AG538" s="625"/>
      <c r="AH538" s="626"/>
      <c r="AI538" s="627" t="s">
        <v>159</v>
      </c>
      <c r="AJ538" s="628"/>
      <c r="AK538" s="627" t="s">
        <v>159</v>
      </c>
      <c r="AL538" s="629"/>
      <c r="AM538" s="630"/>
      <c r="AN538" s="631" t="s">
        <v>934</v>
      </c>
      <c r="AO538" s="632"/>
      <c r="AP538" s="632" t="s">
        <v>147</v>
      </c>
      <c r="AQ538" s="634"/>
    </row>
    <row r="539" spans="1:43" ht="71.45" customHeight="1">
      <c r="A539" s="615">
        <v>473</v>
      </c>
      <c r="B539" s="616" t="s">
        <v>1671</v>
      </c>
      <c r="C539" s="635" t="s">
        <v>1585</v>
      </c>
      <c r="D539" s="635" t="s">
        <v>1031</v>
      </c>
      <c r="E539" s="618">
        <v>16.606000000000002</v>
      </c>
      <c r="F539" s="664">
        <v>17</v>
      </c>
      <c r="G539" s="618">
        <v>17</v>
      </c>
      <c r="H539" s="222" t="s">
        <v>2523</v>
      </c>
      <c r="I539" s="619" t="s">
        <v>1816</v>
      </c>
      <c r="J539" s="774" t="s">
        <v>1920</v>
      </c>
      <c r="K539" s="572">
        <v>8.14</v>
      </c>
      <c r="L539" s="572">
        <v>3</v>
      </c>
      <c r="M539" s="235">
        <f t="shared" si="25"/>
        <v>-5.1400000000000006</v>
      </c>
      <c r="N539" s="304">
        <v>0</v>
      </c>
      <c r="O539" s="621" t="s">
        <v>1816</v>
      </c>
      <c r="P539" s="326" t="s">
        <v>2901</v>
      </c>
      <c r="Q539" s="623"/>
      <c r="R539" s="470" t="s">
        <v>1227</v>
      </c>
      <c r="S539" s="619" t="s">
        <v>18</v>
      </c>
      <c r="T539" s="305" t="s">
        <v>237</v>
      </c>
      <c r="U539" s="625" t="s">
        <v>1618</v>
      </c>
      <c r="V539" s="626"/>
      <c r="W539" s="627" t="s">
        <v>159</v>
      </c>
      <c r="X539" s="707">
        <v>438</v>
      </c>
      <c r="Y539" s="627" t="s">
        <v>159</v>
      </c>
      <c r="Z539" s="629"/>
      <c r="AA539" s="625"/>
      <c r="AB539" s="626"/>
      <c r="AC539" s="627" t="s">
        <v>159</v>
      </c>
      <c r="AD539" s="628"/>
      <c r="AE539" s="627" t="s">
        <v>159</v>
      </c>
      <c r="AF539" s="629"/>
      <c r="AG539" s="625"/>
      <c r="AH539" s="626"/>
      <c r="AI539" s="627" t="s">
        <v>159</v>
      </c>
      <c r="AJ539" s="628"/>
      <c r="AK539" s="627" t="s">
        <v>159</v>
      </c>
      <c r="AL539" s="629"/>
      <c r="AM539" s="630"/>
      <c r="AN539" s="631" t="s">
        <v>1435</v>
      </c>
      <c r="AO539" s="632"/>
      <c r="AP539" s="632" t="s">
        <v>147</v>
      </c>
      <c r="AQ539" s="634"/>
    </row>
    <row r="540" spans="1:43" ht="71.45" customHeight="1">
      <c r="A540" s="615">
        <v>474</v>
      </c>
      <c r="B540" s="616" t="s">
        <v>1672</v>
      </c>
      <c r="C540" s="617" t="s">
        <v>1631</v>
      </c>
      <c r="D540" s="617" t="s">
        <v>1031</v>
      </c>
      <c r="E540" s="618">
        <v>152.77799999999999</v>
      </c>
      <c r="F540" s="664">
        <v>103</v>
      </c>
      <c r="G540" s="618">
        <v>103</v>
      </c>
      <c r="H540" s="222" t="s">
        <v>1901</v>
      </c>
      <c r="I540" s="619" t="s">
        <v>1818</v>
      </c>
      <c r="J540" s="620" t="s">
        <v>1900</v>
      </c>
      <c r="K540" s="572">
        <v>250</v>
      </c>
      <c r="L540" s="572">
        <v>309</v>
      </c>
      <c r="M540" s="235">
        <f t="shared" si="25"/>
        <v>59</v>
      </c>
      <c r="N540" s="304">
        <v>0</v>
      </c>
      <c r="O540" s="621" t="s">
        <v>2399</v>
      </c>
      <c r="P540" s="326" t="s">
        <v>2902</v>
      </c>
      <c r="Q540" s="623" t="s">
        <v>2903</v>
      </c>
      <c r="R540" s="659" t="s">
        <v>1506</v>
      </c>
      <c r="S540" s="756" t="s">
        <v>18</v>
      </c>
      <c r="T540" s="315" t="s">
        <v>237</v>
      </c>
      <c r="U540" s="625" t="s">
        <v>1618</v>
      </c>
      <c r="V540" s="626" t="s">
        <v>463</v>
      </c>
      <c r="W540" s="627" t="s">
        <v>159</v>
      </c>
      <c r="X540" s="707">
        <v>61</v>
      </c>
      <c r="Y540" s="627" t="s">
        <v>159</v>
      </c>
      <c r="Z540" s="629"/>
      <c r="AA540" s="625"/>
      <c r="AB540" s="626"/>
      <c r="AC540" s="627" t="s">
        <v>159</v>
      </c>
      <c r="AD540" s="628"/>
      <c r="AE540" s="627" t="s">
        <v>159</v>
      </c>
      <c r="AF540" s="629"/>
      <c r="AG540" s="625"/>
      <c r="AH540" s="626"/>
      <c r="AI540" s="627" t="s">
        <v>159</v>
      </c>
      <c r="AJ540" s="628"/>
      <c r="AK540" s="627" t="s">
        <v>159</v>
      </c>
      <c r="AL540" s="629"/>
      <c r="AM540" s="630"/>
      <c r="AN540" s="631" t="s">
        <v>1372</v>
      </c>
      <c r="AO540" s="758" t="s">
        <v>147</v>
      </c>
      <c r="AP540" s="758"/>
      <c r="AQ540" s="759"/>
    </row>
    <row r="541" spans="1:43" ht="27" customHeight="1">
      <c r="A541" s="615" t="s">
        <v>159</v>
      </c>
      <c r="B541" s="616" t="s">
        <v>1434</v>
      </c>
      <c r="C541" s="635"/>
      <c r="D541" s="635"/>
      <c r="E541" s="618"/>
      <c r="F541" s="664"/>
      <c r="G541" s="618"/>
      <c r="H541" s="222"/>
      <c r="I541" s="619"/>
      <c r="J541" s="774"/>
      <c r="K541" s="572"/>
      <c r="L541" s="304"/>
      <c r="M541" s="235"/>
      <c r="N541" s="276"/>
      <c r="O541" s="619"/>
      <c r="P541" s="312"/>
      <c r="Q541" s="624"/>
      <c r="R541" s="619" t="s">
        <v>459</v>
      </c>
      <c r="S541" s="619"/>
      <c r="T541" s="305"/>
      <c r="U541" s="625"/>
      <c r="V541" s="626"/>
      <c r="W541" s="627" t="s">
        <v>159</v>
      </c>
      <c r="X541" s="628"/>
      <c r="Y541" s="627" t="s">
        <v>159</v>
      </c>
      <c r="Z541" s="629"/>
      <c r="AA541" s="625"/>
      <c r="AB541" s="626"/>
      <c r="AC541" s="627" t="s">
        <v>159</v>
      </c>
      <c r="AD541" s="628"/>
      <c r="AE541" s="627" t="s">
        <v>159</v>
      </c>
      <c r="AF541" s="629"/>
      <c r="AG541" s="625"/>
      <c r="AH541" s="626"/>
      <c r="AI541" s="627" t="s">
        <v>159</v>
      </c>
      <c r="AJ541" s="628"/>
      <c r="AK541" s="627" t="s">
        <v>159</v>
      </c>
      <c r="AL541" s="629"/>
      <c r="AM541" s="630"/>
      <c r="AN541" s="631"/>
      <c r="AO541" s="632"/>
      <c r="AP541" s="632"/>
      <c r="AQ541" s="634"/>
    </row>
    <row r="542" spans="1:43" ht="27" customHeight="1">
      <c r="A542" s="615" t="s">
        <v>159</v>
      </c>
      <c r="B542" s="616" t="s">
        <v>768</v>
      </c>
      <c r="C542" s="635"/>
      <c r="D542" s="635"/>
      <c r="E542" s="618"/>
      <c r="F542" s="664"/>
      <c r="G542" s="618"/>
      <c r="H542" s="222"/>
      <c r="I542" s="619"/>
      <c r="J542" s="620"/>
      <c r="K542" s="572"/>
      <c r="L542" s="304"/>
      <c r="M542" s="235"/>
      <c r="N542" s="276"/>
      <c r="O542" s="619"/>
      <c r="P542" s="312"/>
      <c r="Q542" s="624"/>
      <c r="R542" s="619" t="s">
        <v>459</v>
      </c>
      <c r="S542" s="619"/>
      <c r="T542" s="305"/>
      <c r="U542" s="625"/>
      <c r="V542" s="626"/>
      <c r="W542" s="627" t="s">
        <v>159</v>
      </c>
      <c r="X542" s="628"/>
      <c r="Y542" s="627" t="s">
        <v>159</v>
      </c>
      <c r="Z542" s="629"/>
      <c r="AA542" s="625"/>
      <c r="AB542" s="626"/>
      <c r="AC542" s="627" t="s">
        <v>159</v>
      </c>
      <c r="AD542" s="628"/>
      <c r="AE542" s="627" t="s">
        <v>159</v>
      </c>
      <c r="AF542" s="629"/>
      <c r="AG542" s="625"/>
      <c r="AH542" s="626"/>
      <c r="AI542" s="627" t="s">
        <v>159</v>
      </c>
      <c r="AJ542" s="628"/>
      <c r="AK542" s="627" t="s">
        <v>159</v>
      </c>
      <c r="AL542" s="629"/>
      <c r="AM542" s="630"/>
      <c r="AN542" s="631"/>
      <c r="AO542" s="632"/>
      <c r="AP542" s="632"/>
      <c r="AQ542" s="634"/>
    </row>
    <row r="543" spans="1:43" ht="120" customHeight="1">
      <c r="A543" s="615">
        <v>475</v>
      </c>
      <c r="B543" s="616" t="s">
        <v>1573</v>
      </c>
      <c r="C543" s="635" t="s">
        <v>1751</v>
      </c>
      <c r="D543" s="635" t="s">
        <v>1031</v>
      </c>
      <c r="E543" s="618">
        <v>1256.5730000000001</v>
      </c>
      <c r="F543" s="664">
        <v>2313.759</v>
      </c>
      <c r="G543" s="618">
        <v>1377.807</v>
      </c>
      <c r="H543" s="222" t="s">
        <v>2338</v>
      </c>
      <c r="I543" s="697" t="s">
        <v>1818</v>
      </c>
      <c r="J543" s="715" t="s">
        <v>2339</v>
      </c>
      <c r="K543" s="572">
        <v>361.65800000000002</v>
      </c>
      <c r="L543" s="573">
        <v>1358.9449999999999</v>
      </c>
      <c r="M543" s="235">
        <f t="shared" si="25"/>
        <v>997.28699999999992</v>
      </c>
      <c r="N543" s="304">
        <v>0</v>
      </c>
      <c r="O543" s="619" t="s">
        <v>2399</v>
      </c>
      <c r="P543" s="312" t="s">
        <v>2499</v>
      </c>
      <c r="Q543" s="624" t="s">
        <v>2500</v>
      </c>
      <c r="R543" s="619" t="s">
        <v>951</v>
      </c>
      <c r="S543" s="619" t="s">
        <v>18</v>
      </c>
      <c r="T543" s="305" t="s">
        <v>295</v>
      </c>
      <c r="U543" s="625" t="s">
        <v>1618</v>
      </c>
      <c r="V543" s="626"/>
      <c r="W543" s="627" t="s">
        <v>159</v>
      </c>
      <c r="X543" s="628">
        <v>439</v>
      </c>
      <c r="Y543" s="627" t="s">
        <v>159</v>
      </c>
      <c r="Z543" s="629"/>
      <c r="AA543" s="625"/>
      <c r="AB543" s="626"/>
      <c r="AC543" s="627" t="s">
        <v>159</v>
      </c>
      <c r="AD543" s="628"/>
      <c r="AE543" s="627" t="s">
        <v>159</v>
      </c>
      <c r="AF543" s="629"/>
      <c r="AG543" s="625"/>
      <c r="AH543" s="626"/>
      <c r="AI543" s="627" t="s">
        <v>159</v>
      </c>
      <c r="AJ543" s="628"/>
      <c r="AK543" s="627" t="s">
        <v>159</v>
      </c>
      <c r="AL543" s="629"/>
      <c r="AM543" s="630"/>
      <c r="AN543" s="631" t="s">
        <v>1632</v>
      </c>
      <c r="AO543" s="632" t="s">
        <v>147</v>
      </c>
      <c r="AP543" s="632"/>
      <c r="AQ543" s="634"/>
    </row>
    <row r="544" spans="1:43" ht="270" customHeight="1">
      <c r="A544" s="615">
        <v>476</v>
      </c>
      <c r="B544" s="616" t="s">
        <v>1369</v>
      </c>
      <c r="C544" s="635" t="s">
        <v>1751</v>
      </c>
      <c r="D544" s="635" t="s">
        <v>1031</v>
      </c>
      <c r="E544" s="618">
        <v>110.917</v>
      </c>
      <c r="F544" s="664">
        <v>110.917</v>
      </c>
      <c r="G544" s="618">
        <v>103.922</v>
      </c>
      <c r="H544" s="209" t="s">
        <v>2336</v>
      </c>
      <c r="I544" s="619" t="s">
        <v>1818</v>
      </c>
      <c r="J544" s="715" t="s">
        <v>2337</v>
      </c>
      <c r="K544" s="572">
        <v>75.457999999999998</v>
      </c>
      <c r="L544" s="573">
        <v>94.07</v>
      </c>
      <c r="M544" s="235">
        <f t="shared" si="25"/>
        <v>18.611999999999995</v>
      </c>
      <c r="N544" s="304">
        <v>0</v>
      </c>
      <c r="O544" s="619" t="s">
        <v>2399</v>
      </c>
      <c r="P544" s="312" t="s">
        <v>2501</v>
      </c>
      <c r="Q544" s="624"/>
      <c r="R544" s="619" t="s">
        <v>951</v>
      </c>
      <c r="S544" s="619" t="s">
        <v>18</v>
      </c>
      <c r="T544" s="305" t="s">
        <v>177</v>
      </c>
      <c r="U544" s="625" t="s">
        <v>1618</v>
      </c>
      <c r="V544" s="626"/>
      <c r="W544" s="627" t="s">
        <v>159</v>
      </c>
      <c r="X544" s="628">
        <v>440</v>
      </c>
      <c r="Y544" s="627" t="s">
        <v>159</v>
      </c>
      <c r="Z544" s="629"/>
      <c r="AA544" s="625"/>
      <c r="AB544" s="626"/>
      <c r="AC544" s="627" t="s">
        <v>159</v>
      </c>
      <c r="AD544" s="628"/>
      <c r="AE544" s="627" t="s">
        <v>159</v>
      </c>
      <c r="AF544" s="629"/>
      <c r="AG544" s="625"/>
      <c r="AH544" s="626"/>
      <c r="AI544" s="627" t="s">
        <v>159</v>
      </c>
      <c r="AJ544" s="628"/>
      <c r="AK544" s="627" t="s">
        <v>159</v>
      </c>
      <c r="AL544" s="629"/>
      <c r="AM544" s="630"/>
      <c r="AN544" s="631" t="s">
        <v>1632</v>
      </c>
      <c r="AO544" s="632" t="s">
        <v>147</v>
      </c>
      <c r="AP544" s="632"/>
      <c r="AQ544" s="634"/>
    </row>
    <row r="545" spans="1:43" s="311" customFormat="1" ht="88.5" customHeight="1">
      <c r="A545" s="273">
        <v>477</v>
      </c>
      <c r="B545" s="312" t="s">
        <v>1070</v>
      </c>
      <c r="C545" s="274" t="s">
        <v>1102</v>
      </c>
      <c r="D545" s="325" t="s">
        <v>1631</v>
      </c>
      <c r="E545" s="534">
        <v>14.648999999999999</v>
      </c>
      <c r="F545" s="535">
        <v>14.648999999999999</v>
      </c>
      <c r="G545" s="534">
        <v>14.602</v>
      </c>
      <c r="H545" s="222" t="s">
        <v>2523</v>
      </c>
      <c r="I545" s="219" t="s">
        <v>1828</v>
      </c>
      <c r="J545" s="482" t="s">
        <v>2317</v>
      </c>
      <c r="K545" s="39">
        <v>0</v>
      </c>
      <c r="L545" s="39">
        <v>0</v>
      </c>
      <c r="M545" s="435">
        <f t="shared" si="25"/>
        <v>0</v>
      </c>
      <c r="N545" s="39">
        <v>0</v>
      </c>
      <c r="O545" s="404" t="s">
        <v>2396</v>
      </c>
      <c r="P545" s="312" t="s">
        <v>2502</v>
      </c>
      <c r="Q545" s="305"/>
      <c r="R545" s="406" t="s">
        <v>951</v>
      </c>
      <c r="S545" s="404" t="s">
        <v>18</v>
      </c>
      <c r="T545" s="305" t="s">
        <v>177</v>
      </c>
      <c r="U545" s="307" t="s">
        <v>1618</v>
      </c>
      <c r="V545" s="301"/>
      <c r="W545" s="293" t="s">
        <v>159</v>
      </c>
      <c r="X545" s="319">
        <v>444</v>
      </c>
      <c r="Y545" s="293" t="s">
        <v>159</v>
      </c>
      <c r="Z545" s="320"/>
      <c r="AA545" s="307"/>
      <c r="AB545" s="301"/>
      <c r="AC545" s="293" t="s">
        <v>159</v>
      </c>
      <c r="AD545" s="319"/>
      <c r="AE545" s="293" t="s">
        <v>159</v>
      </c>
      <c r="AF545" s="320"/>
      <c r="AG545" s="307"/>
      <c r="AH545" s="301"/>
      <c r="AI545" s="293" t="s">
        <v>159</v>
      </c>
      <c r="AJ545" s="319"/>
      <c r="AK545" s="293" t="s">
        <v>159</v>
      </c>
      <c r="AL545" s="320"/>
      <c r="AM545" s="277"/>
      <c r="AN545" s="227" t="s">
        <v>1435</v>
      </c>
      <c r="AO545" s="316" t="s">
        <v>147</v>
      </c>
      <c r="AP545" s="316"/>
      <c r="AQ545" s="278"/>
    </row>
    <row r="546" spans="1:43" s="311" customFormat="1" ht="70.5" customHeight="1">
      <c r="A546" s="273">
        <v>478</v>
      </c>
      <c r="B546" s="312" t="s">
        <v>1687</v>
      </c>
      <c r="C546" s="274" t="s">
        <v>1102</v>
      </c>
      <c r="D546" s="325" t="s">
        <v>1631</v>
      </c>
      <c r="E546" s="534">
        <v>11.192</v>
      </c>
      <c r="F546" s="535">
        <v>11.192</v>
      </c>
      <c r="G546" s="534">
        <v>11.06</v>
      </c>
      <c r="H546" s="222" t="s">
        <v>2523</v>
      </c>
      <c r="I546" s="219" t="s">
        <v>1828</v>
      </c>
      <c r="J546" s="482" t="s">
        <v>2317</v>
      </c>
      <c r="K546" s="39">
        <v>0</v>
      </c>
      <c r="L546" s="39">
        <v>0</v>
      </c>
      <c r="M546" s="435">
        <f t="shared" si="25"/>
        <v>0</v>
      </c>
      <c r="N546" s="39">
        <v>0</v>
      </c>
      <c r="O546" s="404" t="s">
        <v>2396</v>
      </c>
      <c r="P546" s="312" t="s">
        <v>2503</v>
      </c>
      <c r="Q546" s="305"/>
      <c r="R546" s="406" t="s">
        <v>951</v>
      </c>
      <c r="S546" s="404" t="s">
        <v>18</v>
      </c>
      <c r="T546" s="305" t="s">
        <v>177</v>
      </c>
      <c r="U546" s="307" t="s">
        <v>1618</v>
      </c>
      <c r="V546" s="301"/>
      <c r="W546" s="293" t="s">
        <v>159</v>
      </c>
      <c r="X546" s="319">
        <v>445</v>
      </c>
      <c r="Y546" s="293" t="s">
        <v>159</v>
      </c>
      <c r="Z546" s="320"/>
      <c r="AA546" s="307"/>
      <c r="AB546" s="301"/>
      <c r="AC546" s="293" t="s">
        <v>159</v>
      </c>
      <c r="AD546" s="319"/>
      <c r="AE546" s="293" t="s">
        <v>159</v>
      </c>
      <c r="AF546" s="320"/>
      <c r="AG546" s="307"/>
      <c r="AH546" s="301"/>
      <c r="AI546" s="293" t="s">
        <v>159</v>
      </c>
      <c r="AJ546" s="319"/>
      <c r="AK546" s="293" t="s">
        <v>159</v>
      </c>
      <c r="AL546" s="320"/>
      <c r="AM546" s="277"/>
      <c r="AN546" s="227" t="s">
        <v>1435</v>
      </c>
      <c r="AO546" s="316" t="s">
        <v>147</v>
      </c>
      <c r="AP546" s="316"/>
      <c r="AQ546" s="278"/>
    </row>
    <row r="547" spans="1:43" s="311" customFormat="1" ht="70.5" customHeight="1">
      <c r="A547" s="273">
        <v>479</v>
      </c>
      <c r="B547" s="312" t="s">
        <v>880</v>
      </c>
      <c r="C547" s="274" t="s">
        <v>1102</v>
      </c>
      <c r="D547" s="325" t="s">
        <v>1631</v>
      </c>
      <c r="E547" s="534">
        <v>11.191000000000001</v>
      </c>
      <c r="F547" s="535">
        <v>11.191000000000001</v>
      </c>
      <c r="G547" s="534">
        <v>10.932</v>
      </c>
      <c r="H547" s="222" t="s">
        <v>2523</v>
      </c>
      <c r="I547" s="219" t="s">
        <v>1828</v>
      </c>
      <c r="J547" s="482" t="s">
        <v>2317</v>
      </c>
      <c r="K547" s="39">
        <v>0</v>
      </c>
      <c r="L547" s="39">
        <v>0</v>
      </c>
      <c r="M547" s="435">
        <f t="shared" si="25"/>
        <v>0</v>
      </c>
      <c r="N547" s="39">
        <v>0</v>
      </c>
      <c r="O547" s="404" t="s">
        <v>2396</v>
      </c>
      <c r="P547" s="312" t="s">
        <v>2503</v>
      </c>
      <c r="Q547" s="305"/>
      <c r="R547" s="406" t="s">
        <v>951</v>
      </c>
      <c r="S547" s="404" t="s">
        <v>18</v>
      </c>
      <c r="T547" s="305" t="s">
        <v>177</v>
      </c>
      <c r="U547" s="307" t="s">
        <v>1618</v>
      </c>
      <c r="V547" s="301"/>
      <c r="W547" s="293" t="s">
        <v>159</v>
      </c>
      <c r="X547" s="319">
        <v>446</v>
      </c>
      <c r="Y547" s="293" t="s">
        <v>159</v>
      </c>
      <c r="Z547" s="320"/>
      <c r="AA547" s="307"/>
      <c r="AB547" s="301"/>
      <c r="AC547" s="293" t="s">
        <v>159</v>
      </c>
      <c r="AD547" s="319"/>
      <c r="AE547" s="293" t="s">
        <v>159</v>
      </c>
      <c r="AF547" s="320"/>
      <c r="AG547" s="307"/>
      <c r="AH547" s="301"/>
      <c r="AI547" s="293" t="s">
        <v>159</v>
      </c>
      <c r="AJ547" s="319"/>
      <c r="AK547" s="293" t="s">
        <v>159</v>
      </c>
      <c r="AL547" s="320"/>
      <c r="AM547" s="277"/>
      <c r="AN547" s="227" t="s">
        <v>1435</v>
      </c>
      <c r="AO547" s="316" t="s">
        <v>147</v>
      </c>
      <c r="AP547" s="316"/>
      <c r="AQ547" s="278"/>
    </row>
    <row r="548" spans="1:43" s="311" customFormat="1" ht="70.5" customHeight="1">
      <c r="A548" s="273">
        <v>480</v>
      </c>
      <c r="B548" s="312" t="s">
        <v>1688</v>
      </c>
      <c r="C548" s="274" t="s">
        <v>1102</v>
      </c>
      <c r="D548" s="325" t="s">
        <v>1631</v>
      </c>
      <c r="E548" s="534">
        <v>11.23</v>
      </c>
      <c r="F548" s="535">
        <v>11.23</v>
      </c>
      <c r="G548" s="534">
        <v>9.8989999999999991</v>
      </c>
      <c r="H548" s="222" t="s">
        <v>2523</v>
      </c>
      <c r="I548" s="219" t="s">
        <v>1828</v>
      </c>
      <c r="J548" s="482" t="s">
        <v>2317</v>
      </c>
      <c r="K548" s="39">
        <v>0</v>
      </c>
      <c r="L548" s="39">
        <v>0</v>
      </c>
      <c r="M548" s="435">
        <f t="shared" si="25"/>
        <v>0</v>
      </c>
      <c r="N548" s="39">
        <v>0</v>
      </c>
      <c r="O548" s="404" t="s">
        <v>2396</v>
      </c>
      <c r="P548" s="312" t="s">
        <v>2503</v>
      </c>
      <c r="Q548" s="305"/>
      <c r="R548" s="406" t="s">
        <v>951</v>
      </c>
      <c r="S548" s="404" t="s">
        <v>18</v>
      </c>
      <c r="T548" s="305" t="s">
        <v>177</v>
      </c>
      <c r="U548" s="307" t="s">
        <v>1618</v>
      </c>
      <c r="V548" s="301"/>
      <c r="W548" s="293" t="s">
        <v>159</v>
      </c>
      <c r="X548" s="319">
        <v>447</v>
      </c>
      <c r="Y548" s="293" t="s">
        <v>159</v>
      </c>
      <c r="Z548" s="320"/>
      <c r="AA548" s="307"/>
      <c r="AB548" s="301"/>
      <c r="AC548" s="293" t="s">
        <v>159</v>
      </c>
      <c r="AD548" s="319"/>
      <c r="AE548" s="293" t="s">
        <v>159</v>
      </c>
      <c r="AF548" s="320"/>
      <c r="AG548" s="307"/>
      <c r="AH548" s="301"/>
      <c r="AI548" s="293" t="s">
        <v>159</v>
      </c>
      <c r="AJ548" s="319"/>
      <c r="AK548" s="293" t="s">
        <v>159</v>
      </c>
      <c r="AL548" s="320"/>
      <c r="AM548" s="277"/>
      <c r="AN548" s="227" t="s">
        <v>1435</v>
      </c>
      <c r="AO548" s="316" t="s">
        <v>147</v>
      </c>
      <c r="AP548" s="316"/>
      <c r="AQ548" s="278"/>
    </row>
    <row r="549" spans="1:43" s="311" customFormat="1" ht="70.5" customHeight="1">
      <c r="A549" s="273">
        <v>481</v>
      </c>
      <c r="B549" s="312" t="s">
        <v>1689</v>
      </c>
      <c r="C549" s="274" t="s">
        <v>1102</v>
      </c>
      <c r="D549" s="325" t="s">
        <v>1631</v>
      </c>
      <c r="E549" s="534">
        <v>10.863</v>
      </c>
      <c r="F549" s="535">
        <v>10.863</v>
      </c>
      <c r="G549" s="534">
        <v>10.355</v>
      </c>
      <c r="H549" s="222" t="s">
        <v>2523</v>
      </c>
      <c r="I549" s="219" t="s">
        <v>1828</v>
      </c>
      <c r="J549" s="481" t="s">
        <v>2317</v>
      </c>
      <c r="K549" s="39">
        <v>0</v>
      </c>
      <c r="L549" s="39">
        <v>0</v>
      </c>
      <c r="M549" s="435">
        <f t="shared" si="25"/>
        <v>0</v>
      </c>
      <c r="N549" s="39">
        <v>0</v>
      </c>
      <c r="O549" s="404" t="s">
        <v>2396</v>
      </c>
      <c r="P549" s="312" t="s">
        <v>2503</v>
      </c>
      <c r="Q549" s="305"/>
      <c r="R549" s="406" t="s">
        <v>951</v>
      </c>
      <c r="S549" s="404" t="s">
        <v>18</v>
      </c>
      <c r="T549" s="305" t="s">
        <v>177</v>
      </c>
      <c r="U549" s="307" t="s">
        <v>1618</v>
      </c>
      <c r="V549" s="301"/>
      <c r="W549" s="293" t="s">
        <v>159</v>
      </c>
      <c r="X549" s="319">
        <v>448</v>
      </c>
      <c r="Y549" s="293" t="s">
        <v>159</v>
      </c>
      <c r="Z549" s="320"/>
      <c r="AA549" s="307"/>
      <c r="AB549" s="301"/>
      <c r="AC549" s="293" t="s">
        <v>159</v>
      </c>
      <c r="AD549" s="319"/>
      <c r="AE549" s="293" t="s">
        <v>159</v>
      </c>
      <c r="AF549" s="320"/>
      <c r="AG549" s="307"/>
      <c r="AH549" s="301"/>
      <c r="AI549" s="293" t="s">
        <v>159</v>
      </c>
      <c r="AJ549" s="319"/>
      <c r="AK549" s="293" t="s">
        <v>159</v>
      </c>
      <c r="AL549" s="320"/>
      <c r="AM549" s="277"/>
      <c r="AN549" s="227" t="s">
        <v>1435</v>
      </c>
      <c r="AO549" s="316" t="s">
        <v>147</v>
      </c>
      <c r="AP549" s="316"/>
      <c r="AQ549" s="278"/>
    </row>
    <row r="550" spans="1:43" s="311" customFormat="1" ht="170.25" customHeight="1">
      <c r="A550" s="273">
        <v>482</v>
      </c>
      <c r="B550" s="312" t="s">
        <v>1690</v>
      </c>
      <c r="C550" s="274" t="s">
        <v>277</v>
      </c>
      <c r="D550" s="325" t="s">
        <v>1532</v>
      </c>
      <c r="E550" s="534">
        <v>17.564</v>
      </c>
      <c r="F550" s="535">
        <v>1.7789999999999999</v>
      </c>
      <c r="G550" s="534">
        <v>0.96099999999999997</v>
      </c>
      <c r="H550" s="215" t="s">
        <v>2327</v>
      </c>
      <c r="I550" s="219" t="s">
        <v>1828</v>
      </c>
      <c r="J550" s="483" t="s">
        <v>2328</v>
      </c>
      <c r="K550" s="378">
        <v>15.023999999999999</v>
      </c>
      <c r="L550" s="39">
        <v>0</v>
      </c>
      <c r="M550" s="533">
        <f t="shared" si="25"/>
        <v>-15.023999999999999</v>
      </c>
      <c r="N550" s="39">
        <v>0</v>
      </c>
      <c r="O550" s="404" t="s">
        <v>2396</v>
      </c>
      <c r="P550" s="312" t="s">
        <v>2504</v>
      </c>
      <c r="Q550" s="305"/>
      <c r="R550" s="404" t="s">
        <v>951</v>
      </c>
      <c r="S550" s="404" t="s">
        <v>18</v>
      </c>
      <c r="T550" s="305" t="s">
        <v>177</v>
      </c>
      <c r="U550" s="307" t="s">
        <v>1618</v>
      </c>
      <c r="V550" s="301"/>
      <c r="W550" s="293" t="s">
        <v>159</v>
      </c>
      <c r="X550" s="319">
        <v>449</v>
      </c>
      <c r="Y550" s="293" t="s">
        <v>159</v>
      </c>
      <c r="Z550" s="320"/>
      <c r="AA550" s="307"/>
      <c r="AB550" s="301"/>
      <c r="AC550" s="293" t="s">
        <v>159</v>
      </c>
      <c r="AD550" s="319"/>
      <c r="AE550" s="293" t="s">
        <v>159</v>
      </c>
      <c r="AF550" s="320"/>
      <c r="AG550" s="307"/>
      <c r="AH550" s="301"/>
      <c r="AI550" s="293" t="s">
        <v>159</v>
      </c>
      <c r="AJ550" s="319"/>
      <c r="AK550" s="293" t="s">
        <v>159</v>
      </c>
      <c r="AL550" s="320"/>
      <c r="AM550" s="277"/>
      <c r="AN550" s="227" t="s">
        <v>1623</v>
      </c>
      <c r="AO550" s="316" t="s">
        <v>147</v>
      </c>
      <c r="AP550" s="316"/>
      <c r="AQ550" s="278"/>
    </row>
    <row r="551" spans="1:43" s="311" customFormat="1" ht="170.25" customHeight="1">
      <c r="A551" s="273">
        <v>483</v>
      </c>
      <c r="B551" s="312" t="s">
        <v>1691</v>
      </c>
      <c r="C551" s="274" t="s">
        <v>277</v>
      </c>
      <c r="D551" s="325" t="s">
        <v>1532</v>
      </c>
      <c r="E551" s="534">
        <v>12.644</v>
      </c>
      <c r="F551" s="535">
        <v>12.644</v>
      </c>
      <c r="G551" s="534">
        <v>12.326000000000001</v>
      </c>
      <c r="H551" s="215" t="s">
        <v>2340</v>
      </c>
      <c r="I551" s="219" t="s">
        <v>1828</v>
      </c>
      <c r="J551" s="481" t="s">
        <v>2341</v>
      </c>
      <c r="K551" s="378">
        <v>10.513</v>
      </c>
      <c r="L551" s="39">
        <v>0</v>
      </c>
      <c r="M551" s="435">
        <f t="shared" si="25"/>
        <v>-10.513</v>
      </c>
      <c r="N551" s="39">
        <v>0</v>
      </c>
      <c r="O551" s="404" t="s">
        <v>2396</v>
      </c>
      <c r="P551" s="312" t="s">
        <v>2505</v>
      </c>
      <c r="Q551" s="305"/>
      <c r="R551" s="404" t="s">
        <v>951</v>
      </c>
      <c r="S551" s="404" t="s">
        <v>18</v>
      </c>
      <c r="T551" s="305" t="s">
        <v>177</v>
      </c>
      <c r="U551" s="307" t="s">
        <v>1618</v>
      </c>
      <c r="V551" s="301"/>
      <c r="W551" s="293" t="s">
        <v>159</v>
      </c>
      <c r="X551" s="319">
        <v>450</v>
      </c>
      <c r="Y551" s="293" t="s">
        <v>159</v>
      </c>
      <c r="Z551" s="320"/>
      <c r="AA551" s="307"/>
      <c r="AB551" s="301"/>
      <c r="AC551" s="293" t="s">
        <v>159</v>
      </c>
      <c r="AD551" s="319"/>
      <c r="AE551" s="293" t="s">
        <v>159</v>
      </c>
      <c r="AF551" s="320"/>
      <c r="AG551" s="307"/>
      <c r="AH551" s="301"/>
      <c r="AI551" s="293" t="s">
        <v>159</v>
      </c>
      <c r="AJ551" s="319"/>
      <c r="AK551" s="293" t="s">
        <v>159</v>
      </c>
      <c r="AL551" s="320"/>
      <c r="AM551" s="277"/>
      <c r="AN551" s="227" t="s">
        <v>1623</v>
      </c>
      <c r="AO551" s="316" t="s">
        <v>147</v>
      </c>
      <c r="AP551" s="316"/>
      <c r="AQ551" s="278"/>
    </row>
    <row r="552" spans="1:43" s="311" customFormat="1" ht="148.5" customHeight="1">
      <c r="A552" s="273">
        <v>484</v>
      </c>
      <c r="B552" s="312" t="s">
        <v>1524</v>
      </c>
      <c r="C552" s="274" t="s">
        <v>277</v>
      </c>
      <c r="D552" s="325" t="s">
        <v>1532</v>
      </c>
      <c r="E552" s="534">
        <v>10.843</v>
      </c>
      <c r="F552" s="535">
        <v>10.843</v>
      </c>
      <c r="G552" s="534">
        <v>10.771000000000001</v>
      </c>
      <c r="H552" s="215" t="s">
        <v>2342</v>
      </c>
      <c r="I552" s="219" t="s">
        <v>1828</v>
      </c>
      <c r="J552" s="483" t="s">
        <v>2343</v>
      </c>
      <c r="K552" s="378">
        <v>9.18</v>
      </c>
      <c r="L552" s="39">
        <v>0</v>
      </c>
      <c r="M552" s="435">
        <f t="shared" si="25"/>
        <v>-9.18</v>
      </c>
      <c r="N552" s="39">
        <v>0</v>
      </c>
      <c r="O552" s="404" t="s">
        <v>2396</v>
      </c>
      <c r="P552" s="312" t="s">
        <v>2506</v>
      </c>
      <c r="Q552" s="305"/>
      <c r="R552" s="404" t="s">
        <v>951</v>
      </c>
      <c r="S552" s="404" t="s">
        <v>18</v>
      </c>
      <c r="T552" s="305" t="s">
        <v>177</v>
      </c>
      <c r="U552" s="307" t="s">
        <v>1618</v>
      </c>
      <c r="V552" s="301"/>
      <c r="W552" s="293" t="s">
        <v>159</v>
      </c>
      <c r="X552" s="319">
        <v>451</v>
      </c>
      <c r="Y552" s="293" t="s">
        <v>159</v>
      </c>
      <c r="Z552" s="320"/>
      <c r="AA552" s="307"/>
      <c r="AB552" s="301"/>
      <c r="AC552" s="293" t="s">
        <v>159</v>
      </c>
      <c r="AD552" s="319"/>
      <c r="AE552" s="293" t="s">
        <v>159</v>
      </c>
      <c r="AF552" s="320"/>
      <c r="AG552" s="307"/>
      <c r="AH552" s="301"/>
      <c r="AI552" s="293" t="s">
        <v>159</v>
      </c>
      <c r="AJ552" s="319"/>
      <c r="AK552" s="293" t="s">
        <v>159</v>
      </c>
      <c r="AL552" s="320"/>
      <c r="AM552" s="277"/>
      <c r="AN552" s="227" t="s">
        <v>1623</v>
      </c>
      <c r="AO552" s="316" t="s">
        <v>147</v>
      </c>
      <c r="AP552" s="316"/>
      <c r="AQ552" s="278"/>
    </row>
    <row r="553" spans="1:43" s="311" customFormat="1" ht="198.75" customHeight="1">
      <c r="A553" s="273">
        <v>485</v>
      </c>
      <c r="B553" s="312" t="s">
        <v>1614</v>
      </c>
      <c r="C553" s="274" t="s">
        <v>277</v>
      </c>
      <c r="D553" s="325" t="s">
        <v>1532</v>
      </c>
      <c r="E553" s="534">
        <v>16.298999999999999</v>
      </c>
      <c r="F553" s="535">
        <v>16.298999999999999</v>
      </c>
      <c r="G553" s="534">
        <v>16.079999999999998</v>
      </c>
      <c r="H553" s="215" t="s">
        <v>2329</v>
      </c>
      <c r="I553" s="219" t="s">
        <v>1828</v>
      </c>
      <c r="J553" s="481" t="s">
        <v>2330</v>
      </c>
      <c r="K553" s="378">
        <v>13.577</v>
      </c>
      <c r="L553" s="39">
        <v>0</v>
      </c>
      <c r="M553" s="435">
        <f t="shared" si="25"/>
        <v>-13.577</v>
      </c>
      <c r="N553" s="39">
        <v>0</v>
      </c>
      <c r="O553" s="404" t="s">
        <v>2396</v>
      </c>
      <c r="P553" s="312" t="s">
        <v>2507</v>
      </c>
      <c r="Q553" s="305"/>
      <c r="R553" s="404" t="s">
        <v>951</v>
      </c>
      <c r="S553" s="404" t="s">
        <v>18</v>
      </c>
      <c r="T553" s="305" t="s">
        <v>177</v>
      </c>
      <c r="U553" s="307" t="s">
        <v>1618</v>
      </c>
      <c r="V553" s="301"/>
      <c r="W553" s="293" t="s">
        <v>159</v>
      </c>
      <c r="X553" s="319">
        <v>452</v>
      </c>
      <c r="Y553" s="293" t="s">
        <v>159</v>
      </c>
      <c r="Z553" s="320"/>
      <c r="AA553" s="307"/>
      <c r="AB553" s="301"/>
      <c r="AC553" s="293" t="s">
        <v>159</v>
      </c>
      <c r="AD553" s="319"/>
      <c r="AE553" s="293" t="s">
        <v>159</v>
      </c>
      <c r="AF553" s="320"/>
      <c r="AG553" s="307"/>
      <c r="AH553" s="301"/>
      <c r="AI553" s="293" t="s">
        <v>159</v>
      </c>
      <c r="AJ553" s="319"/>
      <c r="AK553" s="293" t="s">
        <v>159</v>
      </c>
      <c r="AL553" s="320"/>
      <c r="AM553" s="277"/>
      <c r="AN553" s="227" t="s">
        <v>1623</v>
      </c>
      <c r="AO553" s="316" t="s">
        <v>147</v>
      </c>
      <c r="AP553" s="316"/>
      <c r="AQ553" s="278"/>
    </row>
    <row r="554" spans="1:43" s="311" customFormat="1" ht="184.5" customHeight="1">
      <c r="A554" s="273">
        <v>486</v>
      </c>
      <c r="B554" s="312" t="s">
        <v>836</v>
      </c>
      <c r="C554" s="274" t="s">
        <v>277</v>
      </c>
      <c r="D554" s="325" t="s">
        <v>1532</v>
      </c>
      <c r="E554" s="534">
        <v>13.18</v>
      </c>
      <c r="F554" s="535">
        <v>13.18</v>
      </c>
      <c r="G554" s="534">
        <v>12.813000000000001</v>
      </c>
      <c r="H554" s="215" t="s">
        <v>2331</v>
      </c>
      <c r="I554" s="219" t="s">
        <v>1828</v>
      </c>
      <c r="J554" s="483" t="s">
        <v>2332</v>
      </c>
      <c r="K554" s="378">
        <v>11.224</v>
      </c>
      <c r="L554" s="39">
        <v>0</v>
      </c>
      <c r="M554" s="435">
        <f t="shared" si="25"/>
        <v>-11.224</v>
      </c>
      <c r="N554" s="39">
        <v>0</v>
      </c>
      <c r="O554" s="404" t="s">
        <v>2396</v>
      </c>
      <c r="P554" s="312" t="s">
        <v>2508</v>
      </c>
      <c r="Q554" s="305"/>
      <c r="R554" s="404" t="s">
        <v>951</v>
      </c>
      <c r="S554" s="404" t="s">
        <v>18</v>
      </c>
      <c r="T554" s="305" t="s">
        <v>177</v>
      </c>
      <c r="U554" s="307" t="s">
        <v>1618</v>
      </c>
      <c r="V554" s="301"/>
      <c r="W554" s="293" t="s">
        <v>159</v>
      </c>
      <c r="X554" s="319">
        <v>453</v>
      </c>
      <c r="Y554" s="293" t="s">
        <v>159</v>
      </c>
      <c r="Z554" s="320"/>
      <c r="AA554" s="307"/>
      <c r="AB554" s="301"/>
      <c r="AC554" s="293" t="s">
        <v>159</v>
      </c>
      <c r="AD554" s="319"/>
      <c r="AE554" s="293" t="s">
        <v>159</v>
      </c>
      <c r="AF554" s="320"/>
      <c r="AG554" s="307"/>
      <c r="AH554" s="301"/>
      <c r="AI554" s="293" t="s">
        <v>159</v>
      </c>
      <c r="AJ554" s="319"/>
      <c r="AK554" s="293" t="s">
        <v>159</v>
      </c>
      <c r="AL554" s="320"/>
      <c r="AM554" s="277"/>
      <c r="AN554" s="227" t="s">
        <v>1623</v>
      </c>
      <c r="AO554" s="316" t="s">
        <v>147</v>
      </c>
      <c r="AP554" s="316"/>
      <c r="AQ554" s="278"/>
    </row>
    <row r="555" spans="1:43" s="311" customFormat="1" ht="90.75" customHeight="1">
      <c r="A555" s="273">
        <v>487</v>
      </c>
      <c r="B555" s="312" t="s">
        <v>1574</v>
      </c>
      <c r="C555" s="274" t="s">
        <v>277</v>
      </c>
      <c r="D555" s="325" t="s">
        <v>1631</v>
      </c>
      <c r="E555" s="563">
        <v>0</v>
      </c>
      <c r="F555" s="535">
        <v>637.779</v>
      </c>
      <c r="G555" s="534">
        <v>631.85900000000004</v>
      </c>
      <c r="H555" s="222" t="s">
        <v>2523</v>
      </c>
      <c r="I555" s="219" t="s">
        <v>1828</v>
      </c>
      <c r="J555" s="482" t="s">
        <v>2347</v>
      </c>
      <c r="K555" s="39">
        <v>0</v>
      </c>
      <c r="L555" s="39">
        <v>0</v>
      </c>
      <c r="M555" s="167">
        <f t="shared" si="25"/>
        <v>0</v>
      </c>
      <c r="N555" s="39">
        <v>0</v>
      </c>
      <c r="O555" s="404" t="s">
        <v>2396</v>
      </c>
      <c r="P555" s="312" t="s">
        <v>2509</v>
      </c>
      <c r="Q555" s="305"/>
      <c r="R555" s="404" t="s">
        <v>951</v>
      </c>
      <c r="S555" s="404" t="s">
        <v>18</v>
      </c>
      <c r="T555" s="305" t="s">
        <v>177</v>
      </c>
      <c r="U555" s="307" t="s">
        <v>1618</v>
      </c>
      <c r="V555" s="301"/>
      <c r="W555" s="293" t="s">
        <v>159</v>
      </c>
      <c r="X555" s="319">
        <v>454</v>
      </c>
      <c r="Y555" s="293" t="s">
        <v>159</v>
      </c>
      <c r="Z555" s="320"/>
      <c r="AA555" s="307"/>
      <c r="AB555" s="301"/>
      <c r="AC555" s="293" t="s">
        <v>159</v>
      </c>
      <c r="AD555" s="319"/>
      <c r="AE555" s="293" t="s">
        <v>159</v>
      </c>
      <c r="AF555" s="320"/>
      <c r="AG555" s="307"/>
      <c r="AH555" s="301"/>
      <c r="AI555" s="293" t="s">
        <v>159</v>
      </c>
      <c r="AJ555" s="319"/>
      <c r="AK555" s="293" t="s">
        <v>159</v>
      </c>
      <c r="AL555" s="320"/>
      <c r="AM555" s="277"/>
      <c r="AN555" s="227" t="s">
        <v>1435</v>
      </c>
      <c r="AO555" s="316" t="s">
        <v>147</v>
      </c>
      <c r="AP555" s="316"/>
      <c r="AQ555" s="278"/>
    </row>
    <row r="556" spans="1:43" s="311" customFormat="1" ht="70.5" customHeight="1">
      <c r="A556" s="273">
        <v>488</v>
      </c>
      <c r="B556" s="312" t="s">
        <v>1575</v>
      </c>
      <c r="C556" s="274" t="s">
        <v>277</v>
      </c>
      <c r="D556" s="325" t="s">
        <v>1631</v>
      </c>
      <c r="E556" s="563">
        <v>0</v>
      </c>
      <c r="F556" s="535">
        <v>19.678000000000001</v>
      </c>
      <c r="G556" s="534">
        <v>18.645</v>
      </c>
      <c r="H556" s="222" t="s">
        <v>2523</v>
      </c>
      <c r="I556" s="219" t="s">
        <v>1828</v>
      </c>
      <c r="J556" s="482" t="s">
        <v>2317</v>
      </c>
      <c r="K556" s="39">
        <v>0</v>
      </c>
      <c r="L556" s="39">
        <v>0</v>
      </c>
      <c r="M556" s="167">
        <f t="shared" si="25"/>
        <v>0</v>
      </c>
      <c r="N556" s="39">
        <v>0</v>
      </c>
      <c r="O556" s="404" t="s">
        <v>2396</v>
      </c>
      <c r="P556" s="312" t="s">
        <v>2510</v>
      </c>
      <c r="Q556" s="305"/>
      <c r="R556" s="404" t="s">
        <v>951</v>
      </c>
      <c r="S556" s="404" t="s">
        <v>18</v>
      </c>
      <c r="T556" s="305" t="s">
        <v>177</v>
      </c>
      <c r="U556" s="307" t="s">
        <v>1618</v>
      </c>
      <c r="V556" s="301"/>
      <c r="W556" s="293" t="s">
        <v>159</v>
      </c>
      <c r="X556" s="319">
        <v>455</v>
      </c>
      <c r="Y556" s="293" t="s">
        <v>159</v>
      </c>
      <c r="Z556" s="320"/>
      <c r="AA556" s="307"/>
      <c r="AB556" s="301"/>
      <c r="AC556" s="293" t="s">
        <v>159</v>
      </c>
      <c r="AD556" s="319"/>
      <c r="AE556" s="293" t="s">
        <v>159</v>
      </c>
      <c r="AF556" s="320"/>
      <c r="AG556" s="307"/>
      <c r="AH556" s="301"/>
      <c r="AI556" s="293" t="s">
        <v>159</v>
      </c>
      <c r="AJ556" s="319"/>
      <c r="AK556" s="293" t="s">
        <v>159</v>
      </c>
      <c r="AL556" s="320"/>
      <c r="AM556" s="277"/>
      <c r="AN556" s="227" t="s">
        <v>1435</v>
      </c>
      <c r="AO556" s="316" t="s">
        <v>147</v>
      </c>
      <c r="AP556" s="316"/>
      <c r="AQ556" s="278"/>
    </row>
    <row r="557" spans="1:43" s="311" customFormat="1" ht="70.5" customHeight="1">
      <c r="A557" s="273">
        <v>489</v>
      </c>
      <c r="B557" s="312" t="s">
        <v>630</v>
      </c>
      <c r="C557" s="325" t="s">
        <v>277</v>
      </c>
      <c r="D557" s="325" t="s">
        <v>1631</v>
      </c>
      <c r="E557" s="563">
        <v>0</v>
      </c>
      <c r="F557" s="535">
        <v>19.991</v>
      </c>
      <c r="G557" s="534">
        <v>19.965</v>
      </c>
      <c r="H557" s="222" t="s">
        <v>2523</v>
      </c>
      <c r="I557" s="219" t="s">
        <v>1828</v>
      </c>
      <c r="J557" s="482" t="s">
        <v>2317</v>
      </c>
      <c r="K557" s="39">
        <v>0</v>
      </c>
      <c r="L557" s="39">
        <v>0</v>
      </c>
      <c r="M557" s="167">
        <f t="shared" si="25"/>
        <v>0</v>
      </c>
      <c r="N557" s="39">
        <v>0</v>
      </c>
      <c r="O557" s="404" t="s">
        <v>2396</v>
      </c>
      <c r="P557" s="312" t="s">
        <v>2503</v>
      </c>
      <c r="Q557" s="305"/>
      <c r="R557" s="404" t="s">
        <v>951</v>
      </c>
      <c r="S557" s="404" t="s">
        <v>18</v>
      </c>
      <c r="T557" s="305" t="s">
        <v>177</v>
      </c>
      <c r="U557" s="307" t="s">
        <v>1618</v>
      </c>
      <c r="V557" s="301"/>
      <c r="W557" s="293" t="s">
        <v>159</v>
      </c>
      <c r="X557" s="319">
        <v>456</v>
      </c>
      <c r="Y557" s="293" t="s">
        <v>159</v>
      </c>
      <c r="Z557" s="320"/>
      <c r="AA557" s="307"/>
      <c r="AB557" s="301"/>
      <c r="AC557" s="293" t="s">
        <v>159</v>
      </c>
      <c r="AD557" s="319"/>
      <c r="AE557" s="293" t="s">
        <v>159</v>
      </c>
      <c r="AF557" s="320"/>
      <c r="AG557" s="307"/>
      <c r="AH557" s="301"/>
      <c r="AI557" s="293" t="s">
        <v>159</v>
      </c>
      <c r="AJ557" s="319"/>
      <c r="AK557" s="293" t="s">
        <v>159</v>
      </c>
      <c r="AL557" s="320"/>
      <c r="AM557" s="277"/>
      <c r="AN557" s="227" t="s">
        <v>1435</v>
      </c>
      <c r="AO557" s="316" t="s">
        <v>147</v>
      </c>
      <c r="AP557" s="316"/>
      <c r="AQ557" s="278"/>
    </row>
    <row r="558" spans="1:43" s="311" customFormat="1" ht="70.5" customHeight="1">
      <c r="A558" s="273">
        <v>490</v>
      </c>
      <c r="B558" s="312" t="s">
        <v>531</v>
      </c>
      <c r="C558" s="325" t="s">
        <v>277</v>
      </c>
      <c r="D558" s="325" t="s">
        <v>1631</v>
      </c>
      <c r="E558" s="563">
        <v>0</v>
      </c>
      <c r="F558" s="535">
        <v>149.958</v>
      </c>
      <c r="G558" s="534">
        <v>145.024</v>
      </c>
      <c r="H558" s="222" t="s">
        <v>2523</v>
      </c>
      <c r="I558" s="219" t="s">
        <v>1828</v>
      </c>
      <c r="J558" s="482" t="s">
        <v>2317</v>
      </c>
      <c r="K558" s="39">
        <v>0</v>
      </c>
      <c r="L558" s="39">
        <v>0</v>
      </c>
      <c r="M558" s="167">
        <f t="shared" si="25"/>
        <v>0</v>
      </c>
      <c r="N558" s="39">
        <v>0</v>
      </c>
      <c r="O558" s="404" t="s">
        <v>2396</v>
      </c>
      <c r="P558" s="312" t="s">
        <v>2503</v>
      </c>
      <c r="Q558" s="305"/>
      <c r="R558" s="404" t="s">
        <v>951</v>
      </c>
      <c r="S558" s="404" t="s">
        <v>18</v>
      </c>
      <c r="T558" s="305" t="s">
        <v>177</v>
      </c>
      <c r="U558" s="307" t="s">
        <v>1618</v>
      </c>
      <c r="V558" s="301"/>
      <c r="W558" s="293" t="s">
        <v>159</v>
      </c>
      <c r="X558" s="319">
        <v>457</v>
      </c>
      <c r="Y558" s="293" t="s">
        <v>159</v>
      </c>
      <c r="Z558" s="320"/>
      <c r="AA558" s="307"/>
      <c r="AB558" s="301"/>
      <c r="AC558" s="293" t="s">
        <v>159</v>
      </c>
      <c r="AD558" s="319"/>
      <c r="AE558" s="293" t="s">
        <v>159</v>
      </c>
      <c r="AF558" s="320"/>
      <c r="AG558" s="307"/>
      <c r="AH558" s="301"/>
      <c r="AI558" s="293" t="s">
        <v>159</v>
      </c>
      <c r="AJ558" s="319"/>
      <c r="AK558" s="293" t="s">
        <v>159</v>
      </c>
      <c r="AL558" s="320"/>
      <c r="AM558" s="277"/>
      <c r="AN558" s="227" t="s">
        <v>1435</v>
      </c>
      <c r="AO558" s="316" t="s">
        <v>147</v>
      </c>
      <c r="AP558" s="316"/>
      <c r="AQ558" s="278"/>
    </row>
    <row r="559" spans="1:43" s="311" customFormat="1" ht="70.5" customHeight="1">
      <c r="A559" s="273">
        <v>491</v>
      </c>
      <c r="B559" s="312" t="s">
        <v>1576</v>
      </c>
      <c r="C559" s="325" t="s">
        <v>277</v>
      </c>
      <c r="D559" s="325" t="s">
        <v>1631</v>
      </c>
      <c r="E559" s="563">
        <v>0</v>
      </c>
      <c r="F559" s="535">
        <v>29.937999999999999</v>
      </c>
      <c r="G559" s="534">
        <v>29.92</v>
      </c>
      <c r="H559" s="222" t="s">
        <v>2523</v>
      </c>
      <c r="I559" s="219" t="s">
        <v>1828</v>
      </c>
      <c r="J559" s="482" t="s">
        <v>2317</v>
      </c>
      <c r="K559" s="39">
        <v>0</v>
      </c>
      <c r="L559" s="39">
        <v>0</v>
      </c>
      <c r="M559" s="167">
        <f t="shared" si="25"/>
        <v>0</v>
      </c>
      <c r="N559" s="39">
        <v>0</v>
      </c>
      <c r="O559" s="404" t="s">
        <v>2396</v>
      </c>
      <c r="P559" s="312" t="s">
        <v>2503</v>
      </c>
      <c r="Q559" s="305"/>
      <c r="R559" s="404" t="s">
        <v>951</v>
      </c>
      <c r="S559" s="404" t="s">
        <v>18</v>
      </c>
      <c r="T559" s="305" t="s">
        <v>177</v>
      </c>
      <c r="U559" s="307" t="s">
        <v>1618</v>
      </c>
      <c r="V559" s="301"/>
      <c r="W559" s="293" t="s">
        <v>159</v>
      </c>
      <c r="X559" s="319">
        <v>458</v>
      </c>
      <c r="Y559" s="293" t="s">
        <v>159</v>
      </c>
      <c r="Z559" s="320"/>
      <c r="AA559" s="307"/>
      <c r="AB559" s="301"/>
      <c r="AC559" s="293" t="s">
        <v>159</v>
      </c>
      <c r="AD559" s="319"/>
      <c r="AE559" s="293" t="s">
        <v>159</v>
      </c>
      <c r="AF559" s="320"/>
      <c r="AG559" s="307"/>
      <c r="AH559" s="301"/>
      <c r="AI559" s="293" t="s">
        <v>159</v>
      </c>
      <c r="AJ559" s="319"/>
      <c r="AK559" s="293" t="s">
        <v>159</v>
      </c>
      <c r="AL559" s="320"/>
      <c r="AM559" s="277"/>
      <c r="AN559" s="227" t="s">
        <v>1435</v>
      </c>
      <c r="AO559" s="316" t="s">
        <v>147</v>
      </c>
      <c r="AP559" s="316"/>
      <c r="AQ559" s="278"/>
    </row>
    <row r="560" spans="1:43" s="311" customFormat="1" ht="70.5" customHeight="1">
      <c r="A560" s="273">
        <v>492</v>
      </c>
      <c r="B560" s="312" t="s">
        <v>1577</v>
      </c>
      <c r="C560" s="325" t="s">
        <v>277</v>
      </c>
      <c r="D560" s="325" t="s">
        <v>1631</v>
      </c>
      <c r="E560" s="563">
        <v>0</v>
      </c>
      <c r="F560" s="535">
        <v>299.96600000000001</v>
      </c>
      <c r="G560" s="558">
        <v>299.77600000000001</v>
      </c>
      <c r="H560" s="222" t="s">
        <v>2523</v>
      </c>
      <c r="I560" s="219" t="s">
        <v>1828</v>
      </c>
      <c r="J560" s="482" t="s">
        <v>2317</v>
      </c>
      <c r="K560" s="39">
        <v>0</v>
      </c>
      <c r="L560" s="39">
        <v>0</v>
      </c>
      <c r="M560" s="167">
        <f t="shared" si="25"/>
        <v>0</v>
      </c>
      <c r="N560" s="39">
        <v>0</v>
      </c>
      <c r="O560" s="404" t="s">
        <v>2396</v>
      </c>
      <c r="P560" s="312" t="s">
        <v>2511</v>
      </c>
      <c r="Q560" s="305"/>
      <c r="R560" s="404" t="s">
        <v>951</v>
      </c>
      <c r="S560" s="404" t="s">
        <v>18</v>
      </c>
      <c r="T560" s="305" t="s">
        <v>177</v>
      </c>
      <c r="U560" s="307" t="s">
        <v>1618</v>
      </c>
      <c r="V560" s="301"/>
      <c r="W560" s="293" t="s">
        <v>159</v>
      </c>
      <c r="X560" s="319">
        <v>459</v>
      </c>
      <c r="Y560" s="293" t="s">
        <v>159</v>
      </c>
      <c r="Z560" s="320"/>
      <c r="AA560" s="307"/>
      <c r="AB560" s="301"/>
      <c r="AC560" s="293" t="s">
        <v>159</v>
      </c>
      <c r="AD560" s="319"/>
      <c r="AE560" s="293" t="s">
        <v>159</v>
      </c>
      <c r="AF560" s="320"/>
      <c r="AG560" s="307"/>
      <c r="AH560" s="301"/>
      <c r="AI560" s="293" t="s">
        <v>159</v>
      </c>
      <c r="AJ560" s="319"/>
      <c r="AK560" s="293" t="s">
        <v>159</v>
      </c>
      <c r="AL560" s="320"/>
      <c r="AM560" s="277"/>
      <c r="AN560" s="227" t="s">
        <v>1435</v>
      </c>
      <c r="AO560" s="316" t="s">
        <v>147</v>
      </c>
      <c r="AP560" s="316"/>
      <c r="AQ560" s="278"/>
    </row>
    <row r="561" spans="1:43" s="311" customFormat="1" ht="150.75" customHeight="1">
      <c r="A561" s="273">
        <v>493</v>
      </c>
      <c r="B561" s="312" t="s">
        <v>1692</v>
      </c>
      <c r="C561" s="325" t="s">
        <v>1631</v>
      </c>
      <c r="D561" s="325" t="s">
        <v>1532</v>
      </c>
      <c r="E561" s="534">
        <v>15.272</v>
      </c>
      <c r="F561" s="535">
        <v>15.272</v>
      </c>
      <c r="G561" s="534">
        <v>14.605</v>
      </c>
      <c r="H561" s="215" t="s">
        <v>2344</v>
      </c>
      <c r="I561" s="219" t="s">
        <v>1828</v>
      </c>
      <c r="J561" s="220" t="s">
        <v>2345</v>
      </c>
      <c r="K561" s="378">
        <v>15.177</v>
      </c>
      <c r="L561" s="39">
        <v>0</v>
      </c>
      <c r="M561" s="435">
        <f t="shared" si="25"/>
        <v>-15.177</v>
      </c>
      <c r="N561" s="39">
        <v>0</v>
      </c>
      <c r="O561" s="404" t="s">
        <v>2396</v>
      </c>
      <c r="P561" s="312" t="s">
        <v>2512</v>
      </c>
      <c r="Q561" s="305"/>
      <c r="R561" s="406" t="s">
        <v>951</v>
      </c>
      <c r="S561" s="216" t="s">
        <v>18</v>
      </c>
      <c r="T561" s="315" t="s">
        <v>177</v>
      </c>
      <c r="U561" s="307" t="s">
        <v>1618</v>
      </c>
      <c r="V561" s="301" t="s">
        <v>463</v>
      </c>
      <c r="W561" s="293" t="s">
        <v>159</v>
      </c>
      <c r="X561" s="319">
        <v>62</v>
      </c>
      <c r="Y561" s="293" t="s">
        <v>159</v>
      </c>
      <c r="Z561" s="320"/>
      <c r="AA561" s="307"/>
      <c r="AB561" s="301"/>
      <c r="AC561" s="293" t="s">
        <v>159</v>
      </c>
      <c r="AD561" s="319"/>
      <c r="AE561" s="293" t="s">
        <v>159</v>
      </c>
      <c r="AF561" s="320"/>
      <c r="AG561" s="307"/>
      <c r="AH561" s="301"/>
      <c r="AI561" s="293" t="s">
        <v>159</v>
      </c>
      <c r="AJ561" s="319"/>
      <c r="AK561" s="293" t="s">
        <v>159</v>
      </c>
      <c r="AL561" s="320"/>
      <c r="AM561" s="277"/>
      <c r="AN561" s="227" t="s">
        <v>1372</v>
      </c>
      <c r="AO561" s="217" t="s">
        <v>147</v>
      </c>
      <c r="AP561" s="217"/>
      <c r="AQ561" s="218"/>
    </row>
    <row r="562" spans="1:43" ht="114.75" customHeight="1">
      <c r="A562" s="615">
        <v>494</v>
      </c>
      <c r="B562" s="616" t="s">
        <v>758</v>
      </c>
      <c r="C562" s="617" t="s">
        <v>1631</v>
      </c>
      <c r="D562" s="617" t="s">
        <v>1399</v>
      </c>
      <c r="E562" s="618">
        <v>12.358000000000001</v>
      </c>
      <c r="F562" s="664">
        <v>12.358000000000001</v>
      </c>
      <c r="G562" s="618">
        <v>12.013</v>
      </c>
      <c r="H562" s="222" t="s">
        <v>3085</v>
      </c>
      <c r="I562" s="619" t="s">
        <v>1818</v>
      </c>
      <c r="J562" s="620" t="s">
        <v>2334</v>
      </c>
      <c r="K562" s="572">
        <v>10.063000000000001</v>
      </c>
      <c r="L562" s="573">
        <v>10.063000000000001</v>
      </c>
      <c r="M562" s="435">
        <f t="shared" si="25"/>
        <v>0</v>
      </c>
      <c r="N562" s="304">
        <v>0</v>
      </c>
      <c r="O562" s="619" t="s">
        <v>2399</v>
      </c>
      <c r="P562" s="312" t="s">
        <v>2513</v>
      </c>
      <c r="Q562" s="624"/>
      <c r="R562" s="659" t="s">
        <v>951</v>
      </c>
      <c r="S562" s="756" t="s">
        <v>18</v>
      </c>
      <c r="T562" s="315" t="s">
        <v>177</v>
      </c>
      <c r="U562" s="625" t="s">
        <v>1618</v>
      </c>
      <c r="V562" s="626" t="s">
        <v>463</v>
      </c>
      <c r="W562" s="627" t="s">
        <v>159</v>
      </c>
      <c r="X562" s="628">
        <v>63</v>
      </c>
      <c r="Y562" s="627" t="s">
        <v>159</v>
      </c>
      <c r="Z562" s="629"/>
      <c r="AA562" s="625"/>
      <c r="AB562" s="626"/>
      <c r="AC562" s="627" t="s">
        <v>159</v>
      </c>
      <c r="AD562" s="628"/>
      <c r="AE562" s="627" t="s">
        <v>159</v>
      </c>
      <c r="AF562" s="629"/>
      <c r="AG562" s="625"/>
      <c r="AH562" s="626"/>
      <c r="AI562" s="627" t="s">
        <v>159</v>
      </c>
      <c r="AJ562" s="628"/>
      <c r="AK562" s="627" t="s">
        <v>159</v>
      </c>
      <c r="AL562" s="629"/>
      <c r="AM562" s="630"/>
      <c r="AN562" s="631" t="s">
        <v>1372</v>
      </c>
      <c r="AO562" s="758" t="s">
        <v>147</v>
      </c>
      <c r="AP562" s="758"/>
      <c r="AQ562" s="759"/>
    </row>
    <row r="563" spans="1:43" ht="186" customHeight="1">
      <c r="A563" s="615">
        <v>495</v>
      </c>
      <c r="B563" s="616" t="s">
        <v>1580</v>
      </c>
      <c r="C563" s="617" t="s">
        <v>1631</v>
      </c>
      <c r="D563" s="617" t="s">
        <v>1399</v>
      </c>
      <c r="E563" s="618">
        <v>10.871</v>
      </c>
      <c r="F563" s="664">
        <v>10.871</v>
      </c>
      <c r="G563" s="618">
        <v>10.766999999999999</v>
      </c>
      <c r="H563" s="209" t="s">
        <v>3086</v>
      </c>
      <c r="I563" s="619" t="s">
        <v>1818</v>
      </c>
      <c r="J563" s="620" t="s">
        <v>2335</v>
      </c>
      <c r="K563" s="572">
        <v>10.534000000000001</v>
      </c>
      <c r="L563" s="573">
        <v>10.534000000000001</v>
      </c>
      <c r="M563" s="435">
        <f t="shared" si="25"/>
        <v>0</v>
      </c>
      <c r="N563" s="304">
        <v>0</v>
      </c>
      <c r="O563" s="619" t="s">
        <v>2399</v>
      </c>
      <c r="P563" s="312" t="s">
        <v>2514</v>
      </c>
      <c r="Q563" s="624"/>
      <c r="R563" s="659" t="s">
        <v>951</v>
      </c>
      <c r="S563" s="756" t="s">
        <v>18</v>
      </c>
      <c r="T563" s="315" t="s">
        <v>177</v>
      </c>
      <c r="U563" s="625" t="s">
        <v>1618</v>
      </c>
      <c r="V563" s="626" t="s">
        <v>463</v>
      </c>
      <c r="W563" s="627" t="s">
        <v>159</v>
      </c>
      <c r="X563" s="628">
        <v>64</v>
      </c>
      <c r="Y563" s="627" t="s">
        <v>159</v>
      </c>
      <c r="Z563" s="629"/>
      <c r="AA563" s="625"/>
      <c r="AB563" s="626"/>
      <c r="AC563" s="627" t="s">
        <v>159</v>
      </c>
      <c r="AD563" s="628"/>
      <c r="AE563" s="627" t="s">
        <v>159</v>
      </c>
      <c r="AF563" s="629"/>
      <c r="AG563" s="625"/>
      <c r="AH563" s="626"/>
      <c r="AI563" s="627" t="s">
        <v>159</v>
      </c>
      <c r="AJ563" s="628"/>
      <c r="AK563" s="627" t="s">
        <v>159</v>
      </c>
      <c r="AL563" s="629"/>
      <c r="AM563" s="630"/>
      <c r="AN563" s="631" t="s">
        <v>1372</v>
      </c>
      <c r="AO563" s="758" t="s">
        <v>147</v>
      </c>
      <c r="AP563" s="758"/>
      <c r="AQ563" s="759"/>
    </row>
    <row r="564" spans="1:43" s="311" customFormat="1" ht="130.5" customHeight="1">
      <c r="A564" s="273">
        <v>496</v>
      </c>
      <c r="B564" s="312" t="s">
        <v>1581</v>
      </c>
      <c r="C564" s="325" t="s">
        <v>1631</v>
      </c>
      <c r="D564" s="325" t="s">
        <v>1631</v>
      </c>
      <c r="E564" s="534">
        <v>299.61</v>
      </c>
      <c r="F564" s="535">
        <v>92.81</v>
      </c>
      <c r="G564" s="534">
        <v>91.393000000000001</v>
      </c>
      <c r="H564" s="215" t="s">
        <v>3087</v>
      </c>
      <c r="I564" s="219" t="s">
        <v>1828</v>
      </c>
      <c r="J564" s="220" t="s">
        <v>2346</v>
      </c>
      <c r="K564" s="39">
        <v>0</v>
      </c>
      <c r="L564" s="39">
        <v>0</v>
      </c>
      <c r="M564" s="435">
        <f t="shared" si="25"/>
        <v>0</v>
      </c>
      <c r="N564" s="39">
        <v>0</v>
      </c>
      <c r="O564" s="404" t="s">
        <v>2396</v>
      </c>
      <c r="P564" s="312" t="s">
        <v>2515</v>
      </c>
      <c r="Q564" s="305"/>
      <c r="R564" s="406" t="s">
        <v>951</v>
      </c>
      <c r="S564" s="216" t="s">
        <v>18</v>
      </c>
      <c r="T564" s="315" t="s">
        <v>177</v>
      </c>
      <c r="U564" s="307" t="s">
        <v>1618</v>
      </c>
      <c r="V564" s="301" t="s">
        <v>463</v>
      </c>
      <c r="W564" s="293" t="s">
        <v>159</v>
      </c>
      <c r="X564" s="319">
        <v>65</v>
      </c>
      <c r="Y564" s="293" t="s">
        <v>159</v>
      </c>
      <c r="Z564" s="320"/>
      <c r="AA564" s="307"/>
      <c r="AB564" s="301"/>
      <c r="AC564" s="293" t="s">
        <v>159</v>
      </c>
      <c r="AD564" s="319"/>
      <c r="AE564" s="293" t="s">
        <v>159</v>
      </c>
      <c r="AF564" s="320"/>
      <c r="AG564" s="307"/>
      <c r="AH564" s="301"/>
      <c r="AI564" s="293" t="s">
        <v>159</v>
      </c>
      <c r="AJ564" s="319"/>
      <c r="AK564" s="293" t="s">
        <v>159</v>
      </c>
      <c r="AL564" s="320"/>
      <c r="AM564" s="277"/>
      <c r="AN564" s="227" t="s">
        <v>1372</v>
      </c>
      <c r="AO564" s="217" t="s">
        <v>147</v>
      </c>
      <c r="AP564" s="217"/>
      <c r="AQ564" s="218"/>
    </row>
    <row r="565" spans="1:43" s="311" customFormat="1" ht="130.5" customHeight="1">
      <c r="A565" s="273">
        <v>497</v>
      </c>
      <c r="B565" s="326" t="s">
        <v>1426</v>
      </c>
      <c r="C565" s="325" t="s">
        <v>1631</v>
      </c>
      <c r="D565" s="325" t="s">
        <v>1621</v>
      </c>
      <c r="E565" s="534">
        <v>29.95</v>
      </c>
      <c r="F565" s="563">
        <v>0</v>
      </c>
      <c r="G565" s="563">
        <v>0</v>
      </c>
      <c r="H565" s="215" t="s">
        <v>3088</v>
      </c>
      <c r="I565" s="219" t="s">
        <v>1828</v>
      </c>
      <c r="J565" s="220" t="s">
        <v>2345</v>
      </c>
      <c r="K565" s="39">
        <v>0</v>
      </c>
      <c r="L565" s="39">
        <v>0</v>
      </c>
      <c r="M565" s="435">
        <f t="shared" si="25"/>
        <v>0</v>
      </c>
      <c r="N565" s="39">
        <v>0</v>
      </c>
      <c r="O565" s="404" t="s">
        <v>2396</v>
      </c>
      <c r="P565" s="312" t="s">
        <v>2516</v>
      </c>
      <c r="Q565" s="305"/>
      <c r="R565" s="406" t="s">
        <v>951</v>
      </c>
      <c r="S565" s="216" t="s">
        <v>18</v>
      </c>
      <c r="T565" s="315" t="s">
        <v>177</v>
      </c>
      <c r="U565" s="307" t="s">
        <v>1618</v>
      </c>
      <c r="V565" s="301"/>
      <c r="W565" s="293" t="s">
        <v>159</v>
      </c>
      <c r="X565" s="319"/>
      <c r="Y565" s="293" t="s">
        <v>159</v>
      </c>
      <c r="Z565" s="320"/>
      <c r="AA565" s="307"/>
      <c r="AB565" s="301"/>
      <c r="AC565" s="293" t="s">
        <v>159</v>
      </c>
      <c r="AD565" s="319"/>
      <c r="AE565" s="293" t="s">
        <v>159</v>
      </c>
      <c r="AF565" s="320"/>
      <c r="AG565" s="307"/>
      <c r="AH565" s="301"/>
      <c r="AI565" s="293" t="s">
        <v>159</v>
      </c>
      <c r="AJ565" s="319"/>
      <c r="AK565" s="293" t="s">
        <v>159</v>
      </c>
      <c r="AL565" s="320"/>
      <c r="AM565" s="277"/>
      <c r="AN565" s="227" t="s">
        <v>1372</v>
      </c>
      <c r="AO565" s="217" t="s">
        <v>147</v>
      </c>
      <c r="AP565" s="217"/>
      <c r="AQ565" s="218"/>
    </row>
    <row r="566" spans="1:43" s="311" customFormat="1" ht="130.5" customHeight="1">
      <c r="A566" s="273">
        <v>498</v>
      </c>
      <c r="B566" s="326" t="s">
        <v>1752</v>
      </c>
      <c r="C566" s="325" t="s">
        <v>1631</v>
      </c>
      <c r="D566" s="325" t="s">
        <v>1621</v>
      </c>
      <c r="E566" s="534">
        <v>49.890999999999998</v>
      </c>
      <c r="F566" s="563">
        <v>0</v>
      </c>
      <c r="G566" s="563">
        <v>0</v>
      </c>
      <c r="H566" s="215" t="s">
        <v>3088</v>
      </c>
      <c r="I566" s="219" t="s">
        <v>1828</v>
      </c>
      <c r="J566" s="220" t="s">
        <v>2345</v>
      </c>
      <c r="K566" s="39">
        <v>0</v>
      </c>
      <c r="L566" s="39">
        <v>0</v>
      </c>
      <c r="M566" s="435">
        <f t="shared" si="25"/>
        <v>0</v>
      </c>
      <c r="N566" s="39">
        <v>0</v>
      </c>
      <c r="O566" s="404" t="s">
        <v>2396</v>
      </c>
      <c r="P566" s="312" t="s">
        <v>2517</v>
      </c>
      <c r="Q566" s="305"/>
      <c r="R566" s="406" t="s">
        <v>951</v>
      </c>
      <c r="S566" s="216" t="s">
        <v>18</v>
      </c>
      <c r="T566" s="315" t="s">
        <v>177</v>
      </c>
      <c r="U566" s="307" t="s">
        <v>1618</v>
      </c>
      <c r="V566" s="301"/>
      <c r="W566" s="293" t="s">
        <v>159</v>
      </c>
      <c r="X566" s="319"/>
      <c r="Y566" s="293" t="s">
        <v>159</v>
      </c>
      <c r="Z566" s="320"/>
      <c r="AA566" s="307"/>
      <c r="AB566" s="301"/>
      <c r="AC566" s="293" t="s">
        <v>159</v>
      </c>
      <c r="AD566" s="319"/>
      <c r="AE566" s="293" t="s">
        <v>159</v>
      </c>
      <c r="AF566" s="320"/>
      <c r="AG566" s="307"/>
      <c r="AH566" s="301"/>
      <c r="AI566" s="293" t="s">
        <v>159</v>
      </c>
      <c r="AJ566" s="319"/>
      <c r="AK566" s="293" t="s">
        <v>159</v>
      </c>
      <c r="AL566" s="320"/>
      <c r="AM566" s="277"/>
      <c r="AN566" s="227" t="s">
        <v>1372</v>
      </c>
      <c r="AO566" s="217" t="s">
        <v>147</v>
      </c>
      <c r="AP566" s="217"/>
      <c r="AQ566" s="218"/>
    </row>
    <row r="567" spans="1:43" s="311" customFormat="1" ht="131.25" customHeight="1">
      <c r="A567" s="273">
        <v>499</v>
      </c>
      <c r="B567" s="326" t="s">
        <v>1753</v>
      </c>
      <c r="C567" s="325" t="s">
        <v>1631</v>
      </c>
      <c r="D567" s="325" t="s">
        <v>1621</v>
      </c>
      <c r="E567" s="534">
        <v>49.884999999999998</v>
      </c>
      <c r="F567" s="563">
        <v>0</v>
      </c>
      <c r="G567" s="563">
        <v>0</v>
      </c>
      <c r="H567" s="215" t="s">
        <v>3088</v>
      </c>
      <c r="I567" s="219" t="s">
        <v>1828</v>
      </c>
      <c r="J567" s="220" t="s">
        <v>2333</v>
      </c>
      <c r="K567" s="39">
        <v>0</v>
      </c>
      <c r="L567" s="39">
        <v>0</v>
      </c>
      <c r="M567" s="435">
        <f t="shared" si="25"/>
        <v>0</v>
      </c>
      <c r="N567" s="39">
        <v>0</v>
      </c>
      <c r="O567" s="404" t="s">
        <v>2396</v>
      </c>
      <c r="P567" s="312" t="s">
        <v>2518</v>
      </c>
      <c r="Q567" s="305"/>
      <c r="R567" s="406" t="s">
        <v>951</v>
      </c>
      <c r="S567" s="216" t="s">
        <v>18</v>
      </c>
      <c r="T567" s="315" t="s">
        <v>177</v>
      </c>
      <c r="U567" s="307" t="s">
        <v>1618</v>
      </c>
      <c r="V567" s="301"/>
      <c r="W567" s="293" t="s">
        <v>159</v>
      </c>
      <c r="X567" s="319"/>
      <c r="Y567" s="293" t="s">
        <v>159</v>
      </c>
      <c r="Z567" s="320"/>
      <c r="AA567" s="307"/>
      <c r="AB567" s="301"/>
      <c r="AC567" s="293" t="s">
        <v>159</v>
      </c>
      <c r="AD567" s="319"/>
      <c r="AE567" s="293" t="s">
        <v>159</v>
      </c>
      <c r="AF567" s="320"/>
      <c r="AG567" s="307"/>
      <c r="AH567" s="301"/>
      <c r="AI567" s="293" t="s">
        <v>159</v>
      </c>
      <c r="AJ567" s="319"/>
      <c r="AK567" s="293" t="s">
        <v>159</v>
      </c>
      <c r="AL567" s="320"/>
      <c r="AM567" s="277"/>
      <c r="AN567" s="227" t="s">
        <v>1372</v>
      </c>
      <c r="AO567" s="217" t="s">
        <v>147</v>
      </c>
      <c r="AP567" s="217"/>
      <c r="AQ567" s="218"/>
    </row>
    <row r="568" spans="1:43" s="311" customFormat="1" ht="70.5" customHeight="1">
      <c r="A568" s="273">
        <v>500</v>
      </c>
      <c r="B568" s="312" t="s">
        <v>1496</v>
      </c>
      <c r="C568" s="325" t="s">
        <v>1102</v>
      </c>
      <c r="D568" s="325" t="s">
        <v>1631</v>
      </c>
      <c r="E568" s="534">
        <v>3.0569999999999999</v>
      </c>
      <c r="F568" s="534">
        <v>3.0569999999999999</v>
      </c>
      <c r="G568" s="534">
        <v>3.0569999999999999</v>
      </c>
      <c r="H568" s="222" t="s">
        <v>2523</v>
      </c>
      <c r="I568" s="239" t="s">
        <v>1828</v>
      </c>
      <c r="J568" s="240" t="s">
        <v>2158</v>
      </c>
      <c r="K568" s="304">
        <v>0</v>
      </c>
      <c r="L568" s="39">
        <v>0</v>
      </c>
      <c r="M568" s="304">
        <f t="shared" si="25"/>
        <v>0</v>
      </c>
      <c r="N568" s="39">
        <v>0</v>
      </c>
      <c r="O568" s="404" t="s">
        <v>2396</v>
      </c>
      <c r="P568" s="312" t="s">
        <v>2397</v>
      </c>
      <c r="Q568" s="305"/>
      <c r="R568" s="406" t="s">
        <v>1375</v>
      </c>
      <c r="S568" s="404" t="s">
        <v>322</v>
      </c>
      <c r="T568" s="305" t="s">
        <v>177</v>
      </c>
      <c r="U568" s="307" t="s">
        <v>1618</v>
      </c>
      <c r="V568" s="301"/>
      <c r="W568" s="293" t="s">
        <v>159</v>
      </c>
      <c r="X568" s="55">
        <v>462</v>
      </c>
      <c r="Y568" s="293" t="s">
        <v>159</v>
      </c>
      <c r="Z568" s="320"/>
      <c r="AA568" s="307"/>
      <c r="AB568" s="301"/>
      <c r="AC568" s="293" t="s">
        <v>159</v>
      </c>
      <c r="AD568" s="319"/>
      <c r="AE568" s="293" t="s">
        <v>159</v>
      </c>
      <c r="AF568" s="320"/>
      <c r="AG568" s="307"/>
      <c r="AH568" s="301"/>
      <c r="AI568" s="293" t="s">
        <v>159</v>
      </c>
      <c r="AJ568" s="319"/>
      <c r="AK568" s="293" t="s">
        <v>159</v>
      </c>
      <c r="AL568" s="320"/>
      <c r="AM568" s="277"/>
      <c r="AN568" s="227" t="s">
        <v>1435</v>
      </c>
      <c r="AO568" s="316" t="s">
        <v>147</v>
      </c>
      <c r="AP568" s="316"/>
      <c r="AQ568" s="278"/>
    </row>
    <row r="569" spans="1:43" s="311" customFormat="1" ht="250.5" customHeight="1">
      <c r="A569" s="273">
        <v>501</v>
      </c>
      <c r="B569" s="312" t="s">
        <v>1578</v>
      </c>
      <c r="C569" s="325" t="s">
        <v>277</v>
      </c>
      <c r="D569" s="325" t="s">
        <v>1621</v>
      </c>
      <c r="E569" s="534">
        <v>8.7100000000000009</v>
      </c>
      <c r="F569" s="534">
        <v>8.7100000000000009</v>
      </c>
      <c r="G569" s="534">
        <v>8.7100000000000009</v>
      </c>
      <c r="H569" s="209" t="s">
        <v>2151</v>
      </c>
      <c r="I569" s="239" t="s">
        <v>1828</v>
      </c>
      <c r="J569" s="240" t="s">
        <v>2152</v>
      </c>
      <c r="K569" s="292">
        <v>8.1999999999999993</v>
      </c>
      <c r="L569" s="39">
        <v>0</v>
      </c>
      <c r="M569" s="235">
        <f t="shared" si="25"/>
        <v>-8.1999999999999993</v>
      </c>
      <c r="N569" s="39">
        <v>0</v>
      </c>
      <c r="O569" s="404" t="s">
        <v>2396</v>
      </c>
      <c r="P569" s="312" t="s">
        <v>2398</v>
      </c>
      <c r="Q569" s="305"/>
      <c r="R569" s="404" t="s">
        <v>1293</v>
      </c>
      <c r="S569" s="404" t="s">
        <v>322</v>
      </c>
      <c r="T569" s="305" t="s">
        <v>177</v>
      </c>
      <c r="U569" s="307" t="s">
        <v>1618</v>
      </c>
      <c r="V569" s="301"/>
      <c r="W569" s="293" t="s">
        <v>159</v>
      </c>
      <c r="X569" s="55">
        <v>463</v>
      </c>
      <c r="Y569" s="293" t="s">
        <v>159</v>
      </c>
      <c r="Z569" s="320"/>
      <c r="AA569" s="307"/>
      <c r="AB569" s="301"/>
      <c r="AC569" s="293" t="s">
        <v>159</v>
      </c>
      <c r="AD569" s="319"/>
      <c r="AE569" s="293" t="s">
        <v>159</v>
      </c>
      <c r="AF569" s="320"/>
      <c r="AG569" s="307"/>
      <c r="AH569" s="301"/>
      <c r="AI569" s="293" t="s">
        <v>159</v>
      </c>
      <c r="AJ569" s="319"/>
      <c r="AK569" s="293" t="s">
        <v>159</v>
      </c>
      <c r="AL569" s="320"/>
      <c r="AM569" s="277"/>
      <c r="AN569" s="227" t="s">
        <v>1623</v>
      </c>
      <c r="AO569" s="316" t="s">
        <v>147</v>
      </c>
      <c r="AP569" s="316"/>
      <c r="AQ569" s="278"/>
    </row>
    <row r="570" spans="1:43" ht="117.75" customHeight="1">
      <c r="A570" s="615">
        <v>502</v>
      </c>
      <c r="B570" s="616" t="s">
        <v>1570</v>
      </c>
      <c r="C570" s="617" t="s">
        <v>1106</v>
      </c>
      <c r="D570" s="617" t="s">
        <v>1399</v>
      </c>
      <c r="E570" s="618">
        <v>8.26</v>
      </c>
      <c r="F570" s="664">
        <v>8.26</v>
      </c>
      <c r="G570" s="618">
        <v>8.0960000000000001</v>
      </c>
      <c r="H570" s="222" t="s">
        <v>2153</v>
      </c>
      <c r="I570" s="619" t="s">
        <v>1818</v>
      </c>
      <c r="J570" s="620" t="s">
        <v>2154</v>
      </c>
      <c r="K570" s="572">
        <v>7.6</v>
      </c>
      <c r="L570" s="572">
        <v>8</v>
      </c>
      <c r="M570" s="235">
        <f t="shared" si="25"/>
        <v>0.40000000000000036</v>
      </c>
      <c r="N570" s="304">
        <v>0</v>
      </c>
      <c r="O570" s="619" t="s">
        <v>2399</v>
      </c>
      <c r="P570" s="312" t="s">
        <v>2400</v>
      </c>
      <c r="Q570" s="624"/>
      <c r="R570" s="659" t="s">
        <v>1375</v>
      </c>
      <c r="S570" s="756" t="s">
        <v>18</v>
      </c>
      <c r="T570" s="315" t="s">
        <v>177</v>
      </c>
      <c r="U570" s="625" t="s">
        <v>1618</v>
      </c>
      <c r="V570" s="626" t="s">
        <v>463</v>
      </c>
      <c r="W570" s="627" t="s">
        <v>159</v>
      </c>
      <c r="X570" s="707">
        <v>66</v>
      </c>
      <c r="Y570" s="627" t="s">
        <v>159</v>
      </c>
      <c r="Z570" s="629"/>
      <c r="AA570" s="625"/>
      <c r="AB570" s="626"/>
      <c r="AC570" s="627" t="s">
        <v>159</v>
      </c>
      <c r="AD570" s="628"/>
      <c r="AE570" s="627" t="s">
        <v>159</v>
      </c>
      <c r="AF570" s="629"/>
      <c r="AG570" s="625"/>
      <c r="AH570" s="626"/>
      <c r="AI570" s="627" t="s">
        <v>159</v>
      </c>
      <c r="AJ570" s="628"/>
      <c r="AK570" s="627" t="s">
        <v>159</v>
      </c>
      <c r="AL570" s="629"/>
      <c r="AM570" s="630"/>
      <c r="AN570" s="631" t="s">
        <v>1372</v>
      </c>
      <c r="AO570" s="758" t="s">
        <v>147</v>
      </c>
      <c r="AP570" s="758"/>
      <c r="AQ570" s="759"/>
    </row>
    <row r="571" spans="1:43" ht="117.75" customHeight="1">
      <c r="A571" s="615">
        <v>503</v>
      </c>
      <c r="B571" s="616" t="s">
        <v>1582</v>
      </c>
      <c r="C571" s="617" t="s">
        <v>1106</v>
      </c>
      <c r="D571" s="617" t="s">
        <v>1399</v>
      </c>
      <c r="E571" s="618">
        <v>7.1779999999999999</v>
      </c>
      <c r="F571" s="664">
        <v>7.1779999999999999</v>
      </c>
      <c r="G571" s="618">
        <v>7.1779999999999999</v>
      </c>
      <c r="H571" s="222" t="s">
        <v>2153</v>
      </c>
      <c r="I571" s="619" t="s">
        <v>1818</v>
      </c>
      <c r="J571" s="620" t="s">
        <v>2155</v>
      </c>
      <c r="K571" s="572">
        <v>10.233000000000001</v>
      </c>
      <c r="L571" s="572">
        <v>11</v>
      </c>
      <c r="M571" s="235">
        <f t="shared" si="25"/>
        <v>0.76699999999999946</v>
      </c>
      <c r="N571" s="304">
        <v>0</v>
      </c>
      <c r="O571" s="619" t="s">
        <v>2399</v>
      </c>
      <c r="P571" s="312" t="s">
        <v>2401</v>
      </c>
      <c r="Q571" s="624"/>
      <c r="R571" s="659" t="s">
        <v>1405</v>
      </c>
      <c r="S571" s="756" t="s">
        <v>18</v>
      </c>
      <c r="T571" s="315" t="s">
        <v>177</v>
      </c>
      <c r="U571" s="625" t="s">
        <v>1618</v>
      </c>
      <c r="V571" s="626" t="s">
        <v>463</v>
      </c>
      <c r="W571" s="627" t="s">
        <v>159</v>
      </c>
      <c r="X571" s="707">
        <v>67</v>
      </c>
      <c r="Y571" s="627" t="s">
        <v>159</v>
      </c>
      <c r="Z571" s="629"/>
      <c r="AA571" s="625"/>
      <c r="AB571" s="626"/>
      <c r="AC571" s="627" t="s">
        <v>159</v>
      </c>
      <c r="AD571" s="628"/>
      <c r="AE571" s="627" t="s">
        <v>159</v>
      </c>
      <c r="AF571" s="629"/>
      <c r="AG571" s="625"/>
      <c r="AH571" s="626"/>
      <c r="AI571" s="627" t="s">
        <v>159</v>
      </c>
      <c r="AJ571" s="628"/>
      <c r="AK571" s="627" t="s">
        <v>159</v>
      </c>
      <c r="AL571" s="629"/>
      <c r="AM571" s="630"/>
      <c r="AN571" s="631" t="s">
        <v>1372</v>
      </c>
      <c r="AO571" s="758" t="s">
        <v>147</v>
      </c>
      <c r="AP571" s="758"/>
      <c r="AQ571" s="759"/>
    </row>
    <row r="572" spans="1:43" ht="90.75" customHeight="1">
      <c r="A572" s="615">
        <v>504</v>
      </c>
      <c r="B572" s="616" t="s">
        <v>1285</v>
      </c>
      <c r="C572" s="617" t="s">
        <v>1579</v>
      </c>
      <c r="D572" s="617" t="s">
        <v>100</v>
      </c>
      <c r="E572" s="618">
        <v>92.233999999999995</v>
      </c>
      <c r="F572" s="664">
        <v>92.233999999999995</v>
      </c>
      <c r="G572" s="618">
        <v>85.942999999999998</v>
      </c>
      <c r="H572" s="222" t="s">
        <v>2523</v>
      </c>
      <c r="I572" s="619" t="s">
        <v>1834</v>
      </c>
      <c r="J572" s="731" t="s">
        <v>2309</v>
      </c>
      <c r="K572" s="572">
        <v>92.599000000000004</v>
      </c>
      <c r="L572" s="572">
        <v>86.245000000000005</v>
      </c>
      <c r="M572" s="304">
        <f t="shared" si="25"/>
        <v>-6.3539999999999992</v>
      </c>
      <c r="N572" s="304">
        <v>0</v>
      </c>
      <c r="O572" s="619" t="s">
        <v>2399</v>
      </c>
      <c r="P572" s="312" t="s">
        <v>2535</v>
      </c>
      <c r="Q572" s="624" t="s">
        <v>2536</v>
      </c>
      <c r="R572" s="470" t="s">
        <v>501</v>
      </c>
      <c r="S572" s="619" t="s">
        <v>18</v>
      </c>
      <c r="T572" s="305" t="s">
        <v>1294</v>
      </c>
      <c r="U572" s="625" t="s">
        <v>1618</v>
      </c>
      <c r="V572" s="626"/>
      <c r="W572" s="627" t="s">
        <v>159</v>
      </c>
      <c r="X572" s="628">
        <v>464</v>
      </c>
      <c r="Y572" s="627" t="s">
        <v>159</v>
      </c>
      <c r="Z572" s="629"/>
      <c r="AA572" s="625"/>
      <c r="AB572" s="626"/>
      <c r="AC572" s="627" t="s">
        <v>159</v>
      </c>
      <c r="AD572" s="628"/>
      <c r="AE572" s="627" t="s">
        <v>159</v>
      </c>
      <c r="AF572" s="629"/>
      <c r="AG572" s="625"/>
      <c r="AH572" s="626"/>
      <c r="AI572" s="627" t="s">
        <v>159</v>
      </c>
      <c r="AJ572" s="628"/>
      <c r="AK572" s="627" t="s">
        <v>159</v>
      </c>
      <c r="AL572" s="629"/>
      <c r="AM572" s="630"/>
      <c r="AN572" s="631" t="s">
        <v>1630</v>
      </c>
      <c r="AO572" s="632"/>
      <c r="AP572" s="632"/>
      <c r="AQ572" s="634"/>
    </row>
    <row r="573" spans="1:43" ht="69.75" customHeight="1">
      <c r="A573" s="615">
        <v>505</v>
      </c>
      <c r="B573" s="616" t="s">
        <v>408</v>
      </c>
      <c r="C573" s="617" t="s">
        <v>1663</v>
      </c>
      <c r="D573" s="617" t="s">
        <v>1031</v>
      </c>
      <c r="E573" s="618">
        <v>1125.646</v>
      </c>
      <c r="F573" s="664">
        <v>1125.646</v>
      </c>
      <c r="G573" s="618">
        <v>1124.6559999999999</v>
      </c>
      <c r="H573" s="222" t="s">
        <v>2523</v>
      </c>
      <c r="I573" s="619" t="s">
        <v>1818</v>
      </c>
      <c r="J573" s="620" t="s">
        <v>2125</v>
      </c>
      <c r="K573" s="572">
        <v>856.63499999999999</v>
      </c>
      <c r="L573" s="572">
        <v>856.44100000000003</v>
      </c>
      <c r="M573" s="235">
        <f t="shared" si="25"/>
        <v>-0.19399999999995998</v>
      </c>
      <c r="N573" s="304">
        <v>0</v>
      </c>
      <c r="O573" s="619" t="s">
        <v>2399</v>
      </c>
      <c r="P573" s="312" t="s">
        <v>2821</v>
      </c>
      <c r="Q573" s="624"/>
      <c r="R573" s="619" t="s">
        <v>461</v>
      </c>
      <c r="S573" s="619" t="s">
        <v>1120</v>
      </c>
      <c r="T573" s="305" t="s">
        <v>189</v>
      </c>
      <c r="U573" s="625" t="s">
        <v>1618</v>
      </c>
      <c r="V573" s="626"/>
      <c r="W573" s="627" t="s">
        <v>159</v>
      </c>
      <c r="X573" s="628">
        <v>465</v>
      </c>
      <c r="Y573" s="627" t="s">
        <v>159</v>
      </c>
      <c r="Z573" s="629"/>
      <c r="AA573" s="625"/>
      <c r="AB573" s="626"/>
      <c r="AC573" s="627" t="s">
        <v>159</v>
      </c>
      <c r="AD573" s="628"/>
      <c r="AE573" s="627" t="s">
        <v>159</v>
      </c>
      <c r="AF573" s="629"/>
      <c r="AG573" s="625"/>
      <c r="AH573" s="626"/>
      <c r="AI573" s="627" t="s">
        <v>159</v>
      </c>
      <c r="AJ573" s="628"/>
      <c r="AK573" s="627" t="s">
        <v>159</v>
      </c>
      <c r="AL573" s="629"/>
      <c r="AM573" s="630"/>
      <c r="AN573" s="631" t="s">
        <v>1630</v>
      </c>
      <c r="AO573" s="632"/>
      <c r="AP573" s="632"/>
      <c r="AQ573" s="634"/>
    </row>
    <row r="574" spans="1:43" ht="47.25" customHeight="1">
      <c r="A574" s="615" t="s">
        <v>1789</v>
      </c>
      <c r="B574" s="622" t="s">
        <v>1812</v>
      </c>
      <c r="C574" s="617"/>
      <c r="D574" s="617"/>
      <c r="E574" s="618"/>
      <c r="F574" s="618"/>
      <c r="G574" s="660"/>
      <c r="H574" s="222"/>
      <c r="I574" s="619"/>
      <c r="J574" s="620"/>
      <c r="K574" s="572"/>
      <c r="L574" s="304"/>
      <c r="M574" s="235"/>
      <c r="N574" s="276"/>
      <c r="O574" s="619"/>
      <c r="P574" s="312"/>
      <c r="Q574" s="624"/>
      <c r="R574" s="619" t="s">
        <v>1092</v>
      </c>
      <c r="S574" s="619"/>
      <c r="T574" s="305"/>
      <c r="U574" s="625"/>
      <c r="V574" s="626"/>
      <c r="W574" s="627" t="s">
        <v>159</v>
      </c>
      <c r="X574" s="628"/>
      <c r="Y574" s="627" t="s">
        <v>159</v>
      </c>
      <c r="Z574" s="629"/>
      <c r="AA574" s="625"/>
      <c r="AB574" s="626"/>
      <c r="AC574" s="627" t="s">
        <v>159</v>
      </c>
      <c r="AD574" s="628"/>
      <c r="AE574" s="627" t="s">
        <v>159</v>
      </c>
      <c r="AF574" s="629"/>
      <c r="AG574" s="625"/>
      <c r="AH574" s="626"/>
      <c r="AI574" s="627" t="s">
        <v>159</v>
      </c>
      <c r="AJ574" s="628"/>
      <c r="AK574" s="627" t="s">
        <v>159</v>
      </c>
      <c r="AL574" s="629"/>
      <c r="AM574" s="630"/>
      <c r="AN574" s="631"/>
      <c r="AO574" s="685"/>
      <c r="AP574" s="758"/>
      <c r="AQ574" s="759"/>
    </row>
    <row r="575" spans="1:43" ht="47.25" customHeight="1">
      <c r="A575" s="615" t="s">
        <v>1789</v>
      </c>
      <c r="B575" s="622" t="s">
        <v>1813</v>
      </c>
      <c r="C575" s="617"/>
      <c r="D575" s="617"/>
      <c r="E575" s="618"/>
      <c r="F575" s="618"/>
      <c r="G575" s="660"/>
      <c r="H575" s="222"/>
      <c r="I575" s="619"/>
      <c r="J575" s="620"/>
      <c r="K575" s="572"/>
      <c r="L575" s="304"/>
      <c r="M575" s="235"/>
      <c r="N575" s="276"/>
      <c r="O575" s="619"/>
      <c r="P575" s="312"/>
      <c r="Q575" s="624"/>
      <c r="R575" s="619" t="s">
        <v>1092</v>
      </c>
      <c r="S575" s="619"/>
      <c r="T575" s="305"/>
      <c r="U575" s="625"/>
      <c r="V575" s="626"/>
      <c r="W575" s="627" t="s">
        <v>159</v>
      </c>
      <c r="X575" s="628"/>
      <c r="Y575" s="627" t="s">
        <v>159</v>
      </c>
      <c r="Z575" s="629"/>
      <c r="AA575" s="625"/>
      <c r="AB575" s="626"/>
      <c r="AC575" s="627" t="s">
        <v>159</v>
      </c>
      <c r="AD575" s="628"/>
      <c r="AE575" s="627" t="s">
        <v>159</v>
      </c>
      <c r="AF575" s="629"/>
      <c r="AG575" s="625"/>
      <c r="AH575" s="626"/>
      <c r="AI575" s="627" t="s">
        <v>159</v>
      </c>
      <c r="AJ575" s="628"/>
      <c r="AK575" s="627" t="s">
        <v>159</v>
      </c>
      <c r="AL575" s="629"/>
      <c r="AM575" s="630"/>
      <c r="AN575" s="684"/>
      <c r="AO575" s="685"/>
      <c r="AP575" s="758"/>
      <c r="AQ575" s="759"/>
    </row>
    <row r="576" spans="1:43" ht="47.25" customHeight="1">
      <c r="A576" s="615" t="s">
        <v>1789</v>
      </c>
      <c r="B576" s="761" t="s">
        <v>1814</v>
      </c>
      <c r="C576" s="762"/>
      <c r="D576" s="762"/>
      <c r="E576" s="763"/>
      <c r="F576" s="775"/>
      <c r="G576" s="776"/>
      <c r="H576" s="222"/>
      <c r="I576" s="619"/>
      <c r="J576" s="620"/>
      <c r="K576" s="766"/>
      <c r="L576" s="304"/>
      <c r="M576" s="235"/>
      <c r="N576" s="276"/>
      <c r="O576" s="619"/>
      <c r="P576" s="312"/>
      <c r="Q576" s="757"/>
      <c r="R576" s="659" t="s">
        <v>1092</v>
      </c>
      <c r="S576" s="619"/>
      <c r="T576" s="305"/>
      <c r="U576" s="625"/>
      <c r="V576" s="626"/>
      <c r="W576" s="627" t="s">
        <v>159</v>
      </c>
      <c r="X576" s="628"/>
      <c r="Y576" s="627" t="s">
        <v>159</v>
      </c>
      <c r="Z576" s="629"/>
      <c r="AA576" s="625"/>
      <c r="AB576" s="626"/>
      <c r="AC576" s="627" t="s">
        <v>159</v>
      </c>
      <c r="AD576" s="628"/>
      <c r="AE576" s="627" t="s">
        <v>159</v>
      </c>
      <c r="AF576" s="629"/>
      <c r="AG576" s="625"/>
      <c r="AH576" s="626"/>
      <c r="AI576" s="627" t="s">
        <v>159</v>
      </c>
      <c r="AJ576" s="628"/>
      <c r="AK576" s="627" t="s">
        <v>159</v>
      </c>
      <c r="AL576" s="629"/>
      <c r="AM576" s="630"/>
      <c r="AN576" s="777"/>
      <c r="AO576" s="778"/>
      <c r="AP576" s="758"/>
      <c r="AQ576" s="759"/>
    </row>
    <row r="577" spans="1:43" s="657" customFormat="1" ht="25.5" customHeight="1">
      <c r="A577" s="638"/>
      <c r="B577" s="640" t="s">
        <v>1272</v>
      </c>
      <c r="C577" s="668"/>
      <c r="D577" s="668"/>
      <c r="E577" s="643"/>
      <c r="F577" s="642"/>
      <c r="G577" s="643"/>
      <c r="H577" s="422"/>
      <c r="I577" s="644"/>
      <c r="J577" s="645"/>
      <c r="K577" s="643"/>
      <c r="L577" s="34"/>
      <c r="M577" s="41"/>
      <c r="N577" s="646"/>
      <c r="O577" s="644"/>
      <c r="P577" s="44"/>
      <c r="Q577" s="647"/>
      <c r="R577" s="648"/>
      <c r="S577" s="644"/>
      <c r="T577" s="873"/>
      <c r="U577" s="649"/>
      <c r="V577" s="650"/>
      <c r="W577" s="651"/>
      <c r="X577" s="652"/>
      <c r="Y577" s="651"/>
      <c r="Z577" s="653"/>
      <c r="AA577" s="649"/>
      <c r="AB577" s="650"/>
      <c r="AC577" s="651"/>
      <c r="AD577" s="652"/>
      <c r="AE577" s="651"/>
      <c r="AF577" s="653"/>
      <c r="AG577" s="649"/>
      <c r="AH577" s="650"/>
      <c r="AI577" s="651"/>
      <c r="AJ577" s="652"/>
      <c r="AK577" s="651"/>
      <c r="AL577" s="653"/>
      <c r="AM577" s="654"/>
      <c r="AN577" s="648"/>
      <c r="AO577" s="655"/>
      <c r="AP577" s="655"/>
      <c r="AQ577" s="656"/>
    </row>
    <row r="578" spans="1:43" ht="187.5" customHeight="1">
      <c r="A578" s="615">
        <v>506</v>
      </c>
      <c r="B578" s="616" t="s">
        <v>421</v>
      </c>
      <c r="C578" s="635" t="s">
        <v>1059</v>
      </c>
      <c r="D578" s="635" t="s">
        <v>1031</v>
      </c>
      <c r="E578" s="572">
        <v>14.39</v>
      </c>
      <c r="F578" s="658">
        <v>14.39</v>
      </c>
      <c r="G578" s="572">
        <v>13.9</v>
      </c>
      <c r="H578" s="222" t="s">
        <v>2523</v>
      </c>
      <c r="I578" s="619" t="s">
        <v>1818</v>
      </c>
      <c r="J578" s="620" t="s">
        <v>1893</v>
      </c>
      <c r="K578" s="572">
        <v>5.3390000000000004</v>
      </c>
      <c r="L578" s="572">
        <v>15.632</v>
      </c>
      <c r="M578" s="235">
        <f t="shared" si="25"/>
        <v>10.292999999999999</v>
      </c>
      <c r="N578" s="304">
        <v>0</v>
      </c>
      <c r="O578" s="619" t="s">
        <v>2399</v>
      </c>
      <c r="P578" s="312" t="s">
        <v>2926</v>
      </c>
      <c r="Q578" s="624"/>
      <c r="R578" s="659" t="s">
        <v>763</v>
      </c>
      <c r="S578" s="619" t="s">
        <v>18</v>
      </c>
      <c r="T578" s="305" t="s">
        <v>1583</v>
      </c>
      <c r="U578" s="625" t="s">
        <v>1618</v>
      </c>
      <c r="V578" s="626"/>
      <c r="W578" s="627" t="s">
        <v>159</v>
      </c>
      <c r="X578" s="628">
        <v>466</v>
      </c>
      <c r="Y578" s="627" t="s">
        <v>159</v>
      </c>
      <c r="Z578" s="629"/>
      <c r="AA578" s="625"/>
      <c r="AB578" s="626"/>
      <c r="AC578" s="627" t="s">
        <v>159</v>
      </c>
      <c r="AD578" s="628"/>
      <c r="AE578" s="627" t="s">
        <v>159</v>
      </c>
      <c r="AF578" s="629"/>
      <c r="AG578" s="625"/>
      <c r="AH578" s="626"/>
      <c r="AI578" s="627" t="s">
        <v>159</v>
      </c>
      <c r="AJ578" s="628"/>
      <c r="AK578" s="627" t="s">
        <v>159</v>
      </c>
      <c r="AL578" s="629"/>
      <c r="AM578" s="630"/>
      <c r="AN578" s="631" t="s">
        <v>1435</v>
      </c>
      <c r="AO578" s="632" t="s">
        <v>147</v>
      </c>
      <c r="AP578" s="632"/>
      <c r="AQ578" s="634"/>
    </row>
    <row r="579" spans="1:43" ht="50.25" customHeight="1">
      <c r="A579" s="615">
        <v>507</v>
      </c>
      <c r="B579" s="616" t="s">
        <v>778</v>
      </c>
      <c r="C579" s="635" t="s">
        <v>1143</v>
      </c>
      <c r="D579" s="635" t="s">
        <v>1031</v>
      </c>
      <c r="E579" s="572">
        <v>4</v>
      </c>
      <c r="F579" s="658">
        <v>4</v>
      </c>
      <c r="G579" s="572">
        <v>4</v>
      </c>
      <c r="H579" s="222" t="s">
        <v>2523</v>
      </c>
      <c r="I579" s="619" t="s">
        <v>1818</v>
      </c>
      <c r="J579" s="620" t="s">
        <v>2250</v>
      </c>
      <c r="K579" s="572">
        <v>4.0750000000000002</v>
      </c>
      <c r="L579" s="699">
        <v>4.0750000000000002</v>
      </c>
      <c r="M579" s="304">
        <f t="shared" si="25"/>
        <v>0</v>
      </c>
      <c r="N579" s="304">
        <v>0</v>
      </c>
      <c r="O579" s="621" t="s">
        <v>2399</v>
      </c>
      <c r="P579" s="485" t="s">
        <v>2495</v>
      </c>
      <c r="Q579" s="779"/>
      <c r="R579" s="619" t="s">
        <v>145</v>
      </c>
      <c r="S579" s="619" t="s">
        <v>18</v>
      </c>
      <c r="T579" s="305" t="s">
        <v>1182</v>
      </c>
      <c r="U579" s="625" t="s">
        <v>1618</v>
      </c>
      <c r="V579" s="626"/>
      <c r="W579" s="627" t="s">
        <v>159</v>
      </c>
      <c r="X579" s="628">
        <v>467</v>
      </c>
      <c r="Y579" s="627" t="s">
        <v>159</v>
      </c>
      <c r="Z579" s="629"/>
      <c r="AA579" s="625"/>
      <c r="AB579" s="626"/>
      <c r="AC579" s="627" t="s">
        <v>159</v>
      </c>
      <c r="AD579" s="628"/>
      <c r="AE579" s="627" t="s">
        <v>159</v>
      </c>
      <c r="AF579" s="629"/>
      <c r="AG579" s="625"/>
      <c r="AH579" s="626"/>
      <c r="AI579" s="627" t="s">
        <v>159</v>
      </c>
      <c r="AJ579" s="628"/>
      <c r="AK579" s="627" t="s">
        <v>159</v>
      </c>
      <c r="AL579" s="629"/>
      <c r="AM579" s="630"/>
      <c r="AN579" s="631" t="s">
        <v>1630</v>
      </c>
      <c r="AO579" s="632"/>
      <c r="AP579" s="632"/>
      <c r="AQ579" s="634"/>
    </row>
    <row r="580" spans="1:43" s="657" customFormat="1" ht="25.5" customHeight="1">
      <c r="A580" s="638"/>
      <c r="B580" s="640" t="s">
        <v>1584</v>
      </c>
      <c r="C580" s="668"/>
      <c r="D580" s="668"/>
      <c r="E580" s="643"/>
      <c r="F580" s="642"/>
      <c r="G580" s="643"/>
      <c r="H580" s="422"/>
      <c r="I580" s="644"/>
      <c r="J580" s="645"/>
      <c r="K580" s="643"/>
      <c r="L580" s="34"/>
      <c r="M580" s="41"/>
      <c r="N580" s="646"/>
      <c r="O580" s="644"/>
      <c r="P580" s="44"/>
      <c r="Q580" s="647"/>
      <c r="R580" s="648"/>
      <c r="S580" s="644"/>
      <c r="T580" s="873"/>
      <c r="U580" s="649"/>
      <c r="V580" s="650"/>
      <c r="W580" s="651"/>
      <c r="X580" s="652"/>
      <c r="Y580" s="651"/>
      <c r="Z580" s="653"/>
      <c r="AA580" s="649"/>
      <c r="AB580" s="650"/>
      <c r="AC580" s="651"/>
      <c r="AD580" s="652"/>
      <c r="AE580" s="651"/>
      <c r="AF580" s="653"/>
      <c r="AG580" s="649"/>
      <c r="AH580" s="650"/>
      <c r="AI580" s="651"/>
      <c r="AJ580" s="652"/>
      <c r="AK580" s="651"/>
      <c r="AL580" s="653"/>
      <c r="AM580" s="654"/>
      <c r="AN580" s="648"/>
      <c r="AO580" s="655"/>
      <c r="AP580" s="655"/>
      <c r="AQ580" s="656"/>
    </row>
    <row r="581" spans="1:43" ht="106.5" customHeight="1">
      <c r="A581" s="615">
        <v>508</v>
      </c>
      <c r="B581" s="616" t="s">
        <v>1586</v>
      </c>
      <c r="C581" s="635" t="s">
        <v>961</v>
      </c>
      <c r="D581" s="635" t="s">
        <v>100</v>
      </c>
      <c r="E581" s="618">
        <v>389.22199999999998</v>
      </c>
      <c r="F581" s="664">
        <v>327.82</v>
      </c>
      <c r="G581" s="618">
        <v>317.34899999999999</v>
      </c>
      <c r="H581" s="222" t="s">
        <v>2523</v>
      </c>
      <c r="I581" s="619" t="s">
        <v>1818</v>
      </c>
      <c r="J581" s="620" t="s">
        <v>2385</v>
      </c>
      <c r="K581" s="572">
        <v>394.12700000000001</v>
      </c>
      <c r="L581" s="618">
        <v>516.08500000000004</v>
      </c>
      <c r="M581" s="235">
        <f t="shared" si="25"/>
        <v>121.95800000000003</v>
      </c>
      <c r="N581" s="304">
        <v>0</v>
      </c>
      <c r="O581" s="675" t="s">
        <v>2399</v>
      </c>
      <c r="P581" s="467" t="s">
        <v>3083</v>
      </c>
      <c r="Q581" s="624"/>
      <c r="R581" s="619" t="s">
        <v>737</v>
      </c>
      <c r="S581" s="619" t="s">
        <v>18</v>
      </c>
      <c r="T581" s="305" t="s">
        <v>1587</v>
      </c>
      <c r="U581" s="625" t="s">
        <v>1618</v>
      </c>
      <c r="V581" s="626"/>
      <c r="W581" s="627" t="s">
        <v>159</v>
      </c>
      <c r="X581" s="628">
        <v>468</v>
      </c>
      <c r="Y581" s="627" t="s">
        <v>159</v>
      </c>
      <c r="Z581" s="629"/>
      <c r="AA581" s="625"/>
      <c r="AB581" s="626"/>
      <c r="AC581" s="627" t="s">
        <v>159</v>
      </c>
      <c r="AD581" s="628"/>
      <c r="AE581" s="627" t="s">
        <v>159</v>
      </c>
      <c r="AF581" s="629"/>
      <c r="AG581" s="625"/>
      <c r="AH581" s="626"/>
      <c r="AI581" s="627" t="s">
        <v>159</v>
      </c>
      <c r="AJ581" s="628"/>
      <c r="AK581" s="627" t="s">
        <v>159</v>
      </c>
      <c r="AL581" s="629"/>
      <c r="AM581" s="630"/>
      <c r="AN581" s="631" t="s">
        <v>1630</v>
      </c>
      <c r="AO581" s="632" t="s">
        <v>147</v>
      </c>
      <c r="AP581" s="632"/>
      <c r="AQ581" s="634"/>
    </row>
    <row r="582" spans="1:43" ht="77.25" customHeight="1">
      <c r="A582" s="615">
        <v>509</v>
      </c>
      <c r="B582" s="616" t="s">
        <v>1166</v>
      </c>
      <c r="C582" s="635" t="s">
        <v>89</v>
      </c>
      <c r="D582" s="617" t="s">
        <v>1031</v>
      </c>
      <c r="E582" s="618">
        <v>47.069000000000003</v>
      </c>
      <c r="F582" s="664">
        <v>47.069000000000003</v>
      </c>
      <c r="G582" s="618">
        <v>40</v>
      </c>
      <c r="H582" s="222" t="s">
        <v>1874</v>
      </c>
      <c r="I582" s="619" t="s">
        <v>1818</v>
      </c>
      <c r="J582" s="620" t="s">
        <v>1875</v>
      </c>
      <c r="K582" s="572">
        <v>43.966000000000001</v>
      </c>
      <c r="L582" s="572">
        <v>47.103999999999999</v>
      </c>
      <c r="M582" s="235">
        <f t="shared" si="25"/>
        <v>3.1379999999999981</v>
      </c>
      <c r="N582" s="304">
        <v>0</v>
      </c>
      <c r="O582" s="619" t="s">
        <v>2399</v>
      </c>
      <c r="P582" s="312" t="s">
        <v>2927</v>
      </c>
      <c r="Q582" s="624"/>
      <c r="R582" s="619" t="s">
        <v>994</v>
      </c>
      <c r="S582" s="619" t="s">
        <v>18</v>
      </c>
      <c r="T582" s="305" t="s">
        <v>1709</v>
      </c>
      <c r="U582" s="625" t="s">
        <v>1618</v>
      </c>
      <c r="V582" s="626"/>
      <c r="W582" s="627" t="s">
        <v>159</v>
      </c>
      <c r="X582" s="628">
        <v>469</v>
      </c>
      <c r="Y582" s="627" t="s">
        <v>159</v>
      </c>
      <c r="Z582" s="629"/>
      <c r="AA582" s="625"/>
      <c r="AB582" s="626"/>
      <c r="AC582" s="627" t="s">
        <v>159</v>
      </c>
      <c r="AD582" s="628"/>
      <c r="AE582" s="627" t="s">
        <v>159</v>
      </c>
      <c r="AF582" s="629"/>
      <c r="AG582" s="625"/>
      <c r="AH582" s="626"/>
      <c r="AI582" s="627" t="s">
        <v>159</v>
      </c>
      <c r="AJ582" s="628"/>
      <c r="AK582" s="627" t="s">
        <v>159</v>
      </c>
      <c r="AL582" s="629"/>
      <c r="AM582" s="630"/>
      <c r="AN582" s="631" t="s">
        <v>1632</v>
      </c>
      <c r="AO582" s="632" t="s">
        <v>147</v>
      </c>
      <c r="AP582" s="632"/>
      <c r="AQ582" s="634"/>
    </row>
    <row r="583" spans="1:43" ht="78" customHeight="1">
      <c r="A583" s="615">
        <v>510</v>
      </c>
      <c r="B583" s="616" t="s">
        <v>1512</v>
      </c>
      <c r="C583" s="635" t="s">
        <v>1588</v>
      </c>
      <c r="D583" s="617" t="s">
        <v>1031</v>
      </c>
      <c r="E583" s="618">
        <v>1276.1510000000001</v>
      </c>
      <c r="F583" s="664">
        <v>1298.7619999999999</v>
      </c>
      <c r="G583" s="618">
        <v>1149.2360000000001</v>
      </c>
      <c r="H583" s="222" t="s">
        <v>2523</v>
      </c>
      <c r="I583" s="619" t="s">
        <v>1818</v>
      </c>
      <c r="J583" s="620" t="s">
        <v>1894</v>
      </c>
      <c r="K583" s="572">
        <v>1299.2739999999999</v>
      </c>
      <c r="L583" s="572">
        <v>1570.6379999999999</v>
      </c>
      <c r="M583" s="235">
        <f t="shared" si="25"/>
        <v>271.36400000000003</v>
      </c>
      <c r="N583" s="304">
        <v>0</v>
      </c>
      <c r="O583" s="619" t="s">
        <v>2399</v>
      </c>
      <c r="P583" s="312" t="s">
        <v>2928</v>
      </c>
      <c r="Q583" s="616"/>
      <c r="R583" s="619" t="s">
        <v>994</v>
      </c>
      <c r="S583" s="619" t="s">
        <v>18</v>
      </c>
      <c r="T583" s="305" t="s">
        <v>1709</v>
      </c>
      <c r="U583" s="625" t="s">
        <v>1618</v>
      </c>
      <c r="V583" s="626"/>
      <c r="W583" s="627" t="s">
        <v>159</v>
      </c>
      <c r="X583" s="628">
        <v>470</v>
      </c>
      <c r="Y583" s="627" t="s">
        <v>159</v>
      </c>
      <c r="Z583" s="629"/>
      <c r="AA583" s="625"/>
      <c r="AB583" s="626"/>
      <c r="AC583" s="627" t="s">
        <v>159</v>
      </c>
      <c r="AD583" s="628"/>
      <c r="AE583" s="627" t="s">
        <v>159</v>
      </c>
      <c r="AF583" s="629"/>
      <c r="AG583" s="625"/>
      <c r="AH583" s="626"/>
      <c r="AI583" s="627" t="s">
        <v>159</v>
      </c>
      <c r="AJ583" s="628"/>
      <c r="AK583" s="627" t="s">
        <v>159</v>
      </c>
      <c r="AL583" s="629"/>
      <c r="AM583" s="630"/>
      <c r="AN583" s="631" t="s">
        <v>1435</v>
      </c>
      <c r="AO583" s="632" t="s">
        <v>147</v>
      </c>
      <c r="AP583" s="632"/>
      <c r="AQ583" s="634"/>
    </row>
    <row r="584" spans="1:43" ht="78" customHeight="1">
      <c r="A584" s="615">
        <v>511</v>
      </c>
      <c r="B584" s="616" t="s">
        <v>1589</v>
      </c>
      <c r="C584" s="635" t="s">
        <v>373</v>
      </c>
      <c r="D584" s="617" t="s">
        <v>1031</v>
      </c>
      <c r="E584" s="618">
        <v>39.656999999999996</v>
      </c>
      <c r="F584" s="664">
        <v>39.656999999999996</v>
      </c>
      <c r="G584" s="618">
        <v>36.83</v>
      </c>
      <c r="H584" s="222" t="s">
        <v>2523</v>
      </c>
      <c r="I584" s="619" t="s">
        <v>1818</v>
      </c>
      <c r="J584" s="620" t="s">
        <v>1894</v>
      </c>
      <c r="K584" s="572">
        <v>37.96</v>
      </c>
      <c r="L584" s="572">
        <v>58.503</v>
      </c>
      <c r="M584" s="235">
        <f t="shared" si="25"/>
        <v>20.542999999999999</v>
      </c>
      <c r="N584" s="304">
        <v>0</v>
      </c>
      <c r="O584" s="619" t="s">
        <v>2399</v>
      </c>
      <c r="P584" s="312" t="s">
        <v>2929</v>
      </c>
      <c r="Q584" s="624"/>
      <c r="R584" s="619" t="s">
        <v>763</v>
      </c>
      <c r="S584" s="619" t="s">
        <v>18</v>
      </c>
      <c r="T584" s="305" t="s">
        <v>320</v>
      </c>
      <c r="U584" s="625" t="s">
        <v>1618</v>
      </c>
      <c r="V584" s="626"/>
      <c r="W584" s="627" t="s">
        <v>159</v>
      </c>
      <c r="X584" s="628">
        <v>471</v>
      </c>
      <c r="Y584" s="627" t="s">
        <v>159</v>
      </c>
      <c r="Z584" s="629"/>
      <c r="AA584" s="625"/>
      <c r="AB584" s="626"/>
      <c r="AC584" s="627" t="s">
        <v>159</v>
      </c>
      <c r="AD584" s="628"/>
      <c r="AE584" s="627" t="s">
        <v>159</v>
      </c>
      <c r="AF584" s="629"/>
      <c r="AG584" s="625"/>
      <c r="AH584" s="626"/>
      <c r="AI584" s="627" t="s">
        <v>159</v>
      </c>
      <c r="AJ584" s="628"/>
      <c r="AK584" s="627" t="s">
        <v>159</v>
      </c>
      <c r="AL584" s="629"/>
      <c r="AM584" s="630"/>
      <c r="AN584" s="631" t="s">
        <v>934</v>
      </c>
      <c r="AO584" s="632" t="s">
        <v>147</v>
      </c>
      <c r="AP584" s="632"/>
      <c r="AQ584" s="634"/>
    </row>
    <row r="585" spans="1:43" ht="276" customHeight="1">
      <c r="A585" s="615">
        <v>512</v>
      </c>
      <c r="B585" s="616" t="s">
        <v>1590</v>
      </c>
      <c r="C585" s="635" t="s">
        <v>1790</v>
      </c>
      <c r="D585" s="617" t="s">
        <v>100</v>
      </c>
      <c r="E585" s="618">
        <v>50.927</v>
      </c>
      <c r="F585" s="664">
        <v>50.927</v>
      </c>
      <c r="G585" s="618">
        <v>50.819000000000003</v>
      </c>
      <c r="H585" s="222" t="s">
        <v>2231</v>
      </c>
      <c r="I585" s="619" t="s">
        <v>1818</v>
      </c>
      <c r="J585" s="620" t="s">
        <v>2232</v>
      </c>
      <c r="K585" s="572">
        <v>61.22</v>
      </c>
      <c r="L585" s="572">
        <v>66.5</v>
      </c>
      <c r="M585" s="235">
        <f t="shared" si="25"/>
        <v>5.2800000000000011</v>
      </c>
      <c r="N585" s="304">
        <v>0</v>
      </c>
      <c r="O585" s="670" t="s">
        <v>2399</v>
      </c>
      <c r="P585" s="312" t="s">
        <v>2649</v>
      </c>
      <c r="Q585" s="624"/>
      <c r="R585" s="659" t="s">
        <v>760</v>
      </c>
      <c r="S585" s="659" t="s">
        <v>18</v>
      </c>
      <c r="T585" s="305" t="s">
        <v>1503</v>
      </c>
      <c r="U585" s="625" t="s">
        <v>1618</v>
      </c>
      <c r="V585" s="626" t="s">
        <v>463</v>
      </c>
      <c r="W585" s="627" t="s">
        <v>159</v>
      </c>
      <c r="X585" s="628">
        <v>68</v>
      </c>
      <c r="Y585" s="627" t="s">
        <v>159</v>
      </c>
      <c r="Z585" s="629"/>
      <c r="AA585" s="625"/>
      <c r="AB585" s="626"/>
      <c r="AC585" s="627" t="s">
        <v>159</v>
      </c>
      <c r="AD585" s="628"/>
      <c r="AE585" s="627" t="s">
        <v>159</v>
      </c>
      <c r="AF585" s="629"/>
      <c r="AG585" s="625"/>
      <c r="AH585" s="626"/>
      <c r="AI585" s="627" t="s">
        <v>159</v>
      </c>
      <c r="AJ585" s="628"/>
      <c r="AK585" s="627" t="s">
        <v>159</v>
      </c>
      <c r="AL585" s="629"/>
      <c r="AM585" s="630"/>
      <c r="AN585" s="631" t="s">
        <v>1372</v>
      </c>
      <c r="AO585" s="758" t="s">
        <v>147</v>
      </c>
      <c r="AP585" s="758"/>
      <c r="AQ585" s="759"/>
    </row>
    <row r="586" spans="1:43" s="586" customFormat="1" ht="70.5" customHeight="1">
      <c r="A586" s="615">
        <v>513</v>
      </c>
      <c r="B586" s="616" t="s">
        <v>1151</v>
      </c>
      <c r="C586" s="635" t="s">
        <v>1502</v>
      </c>
      <c r="D586" s="617" t="s">
        <v>1031</v>
      </c>
      <c r="E586" s="618">
        <v>2.1110000000000002</v>
      </c>
      <c r="F586" s="664">
        <v>2.1110000000000002</v>
      </c>
      <c r="G586" s="618">
        <v>2.11</v>
      </c>
      <c r="H586" s="222" t="s">
        <v>2523</v>
      </c>
      <c r="I586" s="619" t="s">
        <v>1816</v>
      </c>
      <c r="J586" s="715" t="s">
        <v>2006</v>
      </c>
      <c r="K586" s="572">
        <v>2.008</v>
      </c>
      <c r="L586" s="618">
        <v>1.962</v>
      </c>
      <c r="M586" s="235">
        <f t="shared" si="25"/>
        <v>-4.6000000000000041E-2</v>
      </c>
      <c r="N586" s="304">
        <v>0</v>
      </c>
      <c r="O586" s="619" t="s">
        <v>1816</v>
      </c>
      <c r="P586" s="326" t="s">
        <v>2840</v>
      </c>
      <c r="Q586" s="624"/>
      <c r="R586" s="470" t="s">
        <v>1683</v>
      </c>
      <c r="S586" s="619" t="s">
        <v>18</v>
      </c>
      <c r="T586" s="305" t="s">
        <v>680</v>
      </c>
      <c r="U586" s="625" t="s">
        <v>1618</v>
      </c>
      <c r="V586" s="626"/>
      <c r="W586" s="627" t="s">
        <v>159</v>
      </c>
      <c r="X586" s="628">
        <v>472</v>
      </c>
      <c r="Y586" s="627" t="s">
        <v>159</v>
      </c>
      <c r="Z586" s="629"/>
      <c r="AA586" s="625"/>
      <c r="AB586" s="626"/>
      <c r="AC586" s="627" t="s">
        <v>159</v>
      </c>
      <c r="AD586" s="666"/>
      <c r="AE586" s="627" t="s">
        <v>159</v>
      </c>
      <c r="AF586" s="665"/>
      <c r="AG586" s="625"/>
      <c r="AH586" s="626"/>
      <c r="AI586" s="627" t="s">
        <v>159</v>
      </c>
      <c r="AJ586" s="666"/>
      <c r="AK586" s="627" t="s">
        <v>159</v>
      </c>
      <c r="AL586" s="665"/>
      <c r="AM586" s="630"/>
      <c r="AN586" s="631" t="s">
        <v>1435</v>
      </c>
      <c r="AO586" s="632"/>
      <c r="AP586" s="632"/>
      <c r="AQ586" s="634"/>
    </row>
    <row r="587" spans="1:43" ht="40.5" customHeight="1">
      <c r="A587" s="615" t="s">
        <v>159</v>
      </c>
      <c r="B587" s="616" t="s">
        <v>1811</v>
      </c>
      <c r="C587" s="635"/>
      <c r="D587" s="635"/>
      <c r="E587" s="572"/>
      <c r="F587" s="658"/>
      <c r="G587" s="572"/>
      <c r="H587" s="222"/>
      <c r="I587" s="619"/>
      <c r="J587" s="620"/>
      <c r="K587" s="572"/>
      <c r="L587" s="304"/>
      <c r="M587" s="235"/>
      <c r="N587" s="276"/>
      <c r="O587" s="619"/>
      <c r="P587" s="312"/>
      <c r="Q587" s="624"/>
      <c r="R587" s="659" t="s">
        <v>410</v>
      </c>
      <c r="S587" s="756"/>
      <c r="T587" s="305"/>
      <c r="U587" s="625"/>
      <c r="V587" s="626"/>
      <c r="W587" s="627" t="s">
        <v>159</v>
      </c>
      <c r="X587" s="628"/>
      <c r="Y587" s="627" t="s">
        <v>159</v>
      </c>
      <c r="Z587" s="629"/>
      <c r="AA587" s="625"/>
      <c r="AB587" s="626"/>
      <c r="AC587" s="627" t="s">
        <v>159</v>
      </c>
      <c r="AD587" s="628"/>
      <c r="AE587" s="627" t="s">
        <v>159</v>
      </c>
      <c r="AF587" s="629"/>
      <c r="AG587" s="625"/>
      <c r="AH587" s="626"/>
      <c r="AI587" s="627" t="s">
        <v>159</v>
      </c>
      <c r="AJ587" s="628"/>
      <c r="AK587" s="627" t="s">
        <v>159</v>
      </c>
      <c r="AL587" s="629"/>
      <c r="AM587" s="630"/>
      <c r="AN587" s="631"/>
      <c r="AO587" s="758"/>
      <c r="AP587" s="758"/>
      <c r="AQ587" s="759"/>
    </row>
    <row r="588" spans="1:43" s="657" customFormat="1" ht="25.5" customHeight="1">
      <c r="A588" s="638"/>
      <c r="B588" s="640" t="s">
        <v>1591</v>
      </c>
      <c r="C588" s="668"/>
      <c r="D588" s="668"/>
      <c r="E588" s="643"/>
      <c r="F588" s="642"/>
      <c r="G588" s="643"/>
      <c r="H588" s="422"/>
      <c r="I588" s="644"/>
      <c r="J588" s="645"/>
      <c r="K588" s="643"/>
      <c r="L588" s="34"/>
      <c r="M588" s="41"/>
      <c r="N588" s="646"/>
      <c r="O588" s="644"/>
      <c r="P588" s="44"/>
      <c r="Q588" s="647"/>
      <c r="R588" s="648"/>
      <c r="S588" s="644"/>
      <c r="T588" s="873"/>
      <c r="U588" s="649"/>
      <c r="V588" s="650"/>
      <c r="W588" s="651"/>
      <c r="X588" s="652"/>
      <c r="Y588" s="651"/>
      <c r="Z588" s="653"/>
      <c r="AA588" s="649"/>
      <c r="AB588" s="650"/>
      <c r="AC588" s="651"/>
      <c r="AD588" s="652"/>
      <c r="AE588" s="651"/>
      <c r="AF588" s="653"/>
      <c r="AG588" s="649"/>
      <c r="AH588" s="650"/>
      <c r="AI588" s="651"/>
      <c r="AJ588" s="652"/>
      <c r="AK588" s="651"/>
      <c r="AL588" s="653"/>
      <c r="AM588" s="654"/>
      <c r="AN588" s="648"/>
      <c r="AO588" s="655"/>
      <c r="AP588" s="655"/>
      <c r="AQ588" s="656"/>
    </row>
    <row r="589" spans="1:43" ht="219" customHeight="1">
      <c r="A589" s="615">
        <v>514</v>
      </c>
      <c r="B589" s="616" t="s">
        <v>1592</v>
      </c>
      <c r="C589" s="635" t="s">
        <v>1334</v>
      </c>
      <c r="D589" s="635" t="s">
        <v>1031</v>
      </c>
      <c r="E589" s="618">
        <v>23192.371999999999</v>
      </c>
      <c r="F589" s="664">
        <v>22330</v>
      </c>
      <c r="G589" s="618">
        <v>20771</v>
      </c>
      <c r="H589" s="492" t="s">
        <v>2300</v>
      </c>
      <c r="I589" s="619" t="s">
        <v>1818</v>
      </c>
      <c r="J589" s="780" t="s">
        <v>2299</v>
      </c>
      <c r="K589" s="572">
        <v>18746.509999999998</v>
      </c>
      <c r="L589" s="572">
        <v>18127.032999999999</v>
      </c>
      <c r="M589" s="235">
        <f t="shared" si="25"/>
        <v>-619.47699999999895</v>
      </c>
      <c r="N589" s="304">
        <v>0</v>
      </c>
      <c r="O589" s="619" t="s">
        <v>2399</v>
      </c>
      <c r="P589" s="312" t="s">
        <v>2945</v>
      </c>
      <c r="Q589" s="715"/>
      <c r="R589" s="619" t="s">
        <v>745</v>
      </c>
      <c r="S589" s="619" t="s">
        <v>1734</v>
      </c>
      <c r="T589" s="305" t="s">
        <v>1735</v>
      </c>
      <c r="U589" s="625" t="s">
        <v>1618</v>
      </c>
      <c r="V589" s="626"/>
      <c r="W589" s="627" t="s">
        <v>159</v>
      </c>
      <c r="X589" s="628">
        <v>473</v>
      </c>
      <c r="Y589" s="627" t="s">
        <v>159</v>
      </c>
      <c r="Z589" s="629"/>
      <c r="AA589" s="625"/>
      <c r="AB589" s="626"/>
      <c r="AC589" s="627" t="s">
        <v>159</v>
      </c>
      <c r="AD589" s="628"/>
      <c r="AE589" s="627" t="s">
        <v>159</v>
      </c>
      <c r="AF589" s="629"/>
      <c r="AG589" s="625"/>
      <c r="AH589" s="626"/>
      <c r="AI589" s="627" t="s">
        <v>159</v>
      </c>
      <c r="AJ589" s="628"/>
      <c r="AK589" s="627" t="s">
        <v>159</v>
      </c>
      <c r="AL589" s="629"/>
      <c r="AM589" s="630"/>
      <c r="AN589" s="631" t="s">
        <v>1623</v>
      </c>
      <c r="AO589" s="632" t="s">
        <v>147</v>
      </c>
      <c r="AP589" s="632"/>
      <c r="AQ589" s="634"/>
    </row>
    <row r="590" spans="1:43" ht="219" customHeight="1">
      <c r="A590" s="781">
        <v>515</v>
      </c>
      <c r="B590" s="673" t="s">
        <v>1593</v>
      </c>
      <c r="C590" s="782" t="s">
        <v>1595</v>
      </c>
      <c r="D590" s="762" t="s">
        <v>1031</v>
      </c>
      <c r="E590" s="763">
        <v>188.55500000000001</v>
      </c>
      <c r="F590" s="775">
        <v>189</v>
      </c>
      <c r="G590" s="763">
        <v>172</v>
      </c>
      <c r="H590" s="418" t="s">
        <v>2302</v>
      </c>
      <c r="I590" s="764" t="s">
        <v>1818</v>
      </c>
      <c r="J590" s="715" t="s">
        <v>2301</v>
      </c>
      <c r="K590" s="783">
        <v>183.91499999999999</v>
      </c>
      <c r="L590" s="783">
        <v>235.58099999999999</v>
      </c>
      <c r="M590" s="475">
        <f t="shared" si="25"/>
        <v>51.665999999999997</v>
      </c>
      <c r="N590" s="304">
        <v>0</v>
      </c>
      <c r="O590" s="764" t="s">
        <v>2399</v>
      </c>
      <c r="P590" s="860" t="s">
        <v>2946</v>
      </c>
      <c r="Q590" s="757"/>
      <c r="R590" s="764" t="s">
        <v>745</v>
      </c>
      <c r="S590" s="764" t="s">
        <v>1734</v>
      </c>
      <c r="T590" s="315" t="s">
        <v>1736</v>
      </c>
      <c r="U590" s="625" t="s">
        <v>1618</v>
      </c>
      <c r="V590" s="626"/>
      <c r="W590" s="627" t="s">
        <v>159</v>
      </c>
      <c r="X590" s="628">
        <v>474</v>
      </c>
      <c r="Y590" s="627" t="s">
        <v>159</v>
      </c>
      <c r="Z590" s="629"/>
      <c r="AA590" s="625"/>
      <c r="AB590" s="626"/>
      <c r="AC590" s="627" t="s">
        <v>159</v>
      </c>
      <c r="AD590" s="628"/>
      <c r="AE590" s="627" t="s">
        <v>159</v>
      </c>
      <c r="AF590" s="629"/>
      <c r="AG590" s="625"/>
      <c r="AH590" s="626"/>
      <c r="AI590" s="627" t="s">
        <v>159</v>
      </c>
      <c r="AJ590" s="628"/>
      <c r="AK590" s="627" t="s">
        <v>159</v>
      </c>
      <c r="AL590" s="629"/>
      <c r="AM590" s="630"/>
      <c r="AN590" s="631" t="s">
        <v>1623</v>
      </c>
      <c r="AO590" s="758" t="s">
        <v>147</v>
      </c>
      <c r="AP590" s="758"/>
      <c r="AQ590" s="759"/>
    </row>
    <row r="591" spans="1:43" s="657" customFormat="1" ht="25.5" customHeight="1">
      <c r="A591" s="638"/>
      <c r="B591" s="667" t="s">
        <v>138</v>
      </c>
      <c r="C591" s="668"/>
      <c r="D591" s="668"/>
      <c r="E591" s="643"/>
      <c r="F591" s="642"/>
      <c r="G591" s="643"/>
      <c r="H591" s="422"/>
      <c r="I591" s="644"/>
      <c r="J591" s="784"/>
      <c r="K591" s="643"/>
      <c r="L591" s="34"/>
      <c r="M591" s="41"/>
      <c r="N591" s="646"/>
      <c r="O591" s="644"/>
      <c r="P591" s="44"/>
      <c r="Q591" s="647"/>
      <c r="R591" s="648"/>
      <c r="S591" s="644"/>
      <c r="T591" s="873"/>
      <c r="U591" s="649"/>
      <c r="V591" s="650"/>
      <c r="W591" s="651"/>
      <c r="X591" s="652"/>
      <c r="Y591" s="651"/>
      <c r="Z591" s="653"/>
      <c r="AA591" s="649"/>
      <c r="AB591" s="650"/>
      <c r="AC591" s="651"/>
      <c r="AD591" s="652"/>
      <c r="AE591" s="651"/>
      <c r="AF591" s="653"/>
      <c r="AG591" s="649"/>
      <c r="AH591" s="650"/>
      <c r="AI591" s="651"/>
      <c r="AJ591" s="652"/>
      <c r="AK591" s="651"/>
      <c r="AL591" s="653"/>
      <c r="AM591" s="654"/>
      <c r="AN591" s="648"/>
      <c r="AO591" s="655"/>
      <c r="AP591" s="655"/>
      <c r="AQ591" s="656"/>
    </row>
    <row r="592" spans="1:43" ht="226.5" customHeight="1">
      <c r="A592" s="615">
        <v>516</v>
      </c>
      <c r="B592" s="616" t="s">
        <v>674</v>
      </c>
      <c r="C592" s="635" t="s">
        <v>1596</v>
      </c>
      <c r="D592" s="635" t="s">
        <v>1031</v>
      </c>
      <c r="E592" s="618">
        <v>74.206000000000003</v>
      </c>
      <c r="F592" s="664">
        <v>74.206000000000003</v>
      </c>
      <c r="G592" s="618">
        <v>72.855999999999995</v>
      </c>
      <c r="H592" s="222" t="s">
        <v>2523</v>
      </c>
      <c r="I592" s="764" t="s">
        <v>1818</v>
      </c>
      <c r="J592" s="731" t="s">
        <v>2155</v>
      </c>
      <c r="K592" s="572">
        <v>75.272999999999996</v>
      </c>
      <c r="L592" s="572">
        <v>75.272999999999996</v>
      </c>
      <c r="M592" s="235">
        <f t="shared" si="25"/>
        <v>0</v>
      </c>
      <c r="N592" s="304">
        <v>0</v>
      </c>
      <c r="O592" s="619" t="s">
        <v>1816</v>
      </c>
      <c r="P592" s="312" t="s">
        <v>2696</v>
      </c>
      <c r="Q592" s="624"/>
      <c r="R592" s="659" t="s">
        <v>862</v>
      </c>
      <c r="S592" s="619" t="s">
        <v>322</v>
      </c>
      <c r="T592" s="305" t="s">
        <v>1597</v>
      </c>
      <c r="U592" s="625" t="s">
        <v>1618</v>
      </c>
      <c r="V592" s="626"/>
      <c r="W592" s="627" t="s">
        <v>159</v>
      </c>
      <c r="X592" s="628">
        <v>475</v>
      </c>
      <c r="Y592" s="627" t="s">
        <v>159</v>
      </c>
      <c r="Z592" s="629"/>
      <c r="AA592" s="625"/>
      <c r="AB592" s="626"/>
      <c r="AC592" s="627" t="s">
        <v>159</v>
      </c>
      <c r="AD592" s="628"/>
      <c r="AE592" s="627" t="s">
        <v>159</v>
      </c>
      <c r="AF592" s="629"/>
      <c r="AG592" s="625"/>
      <c r="AH592" s="626"/>
      <c r="AI592" s="627" t="s">
        <v>159</v>
      </c>
      <c r="AJ592" s="628"/>
      <c r="AK592" s="627" t="s">
        <v>159</v>
      </c>
      <c r="AL592" s="629"/>
      <c r="AM592" s="630"/>
      <c r="AN592" s="631" t="s">
        <v>934</v>
      </c>
      <c r="AO592" s="632"/>
      <c r="AP592" s="632"/>
      <c r="AQ592" s="634"/>
    </row>
    <row r="593" spans="1:43" ht="71.45" customHeight="1">
      <c r="A593" s="781">
        <v>517</v>
      </c>
      <c r="B593" s="673" t="s">
        <v>1598</v>
      </c>
      <c r="C593" s="762" t="s">
        <v>1595</v>
      </c>
      <c r="D593" s="762" t="s">
        <v>1399</v>
      </c>
      <c r="E593" s="763">
        <v>385.8</v>
      </c>
      <c r="F593" s="775">
        <v>386</v>
      </c>
      <c r="G593" s="763">
        <v>386</v>
      </c>
      <c r="H593" s="222" t="s">
        <v>2523</v>
      </c>
      <c r="I593" s="764" t="s">
        <v>1816</v>
      </c>
      <c r="J593" s="785" t="s">
        <v>2298</v>
      </c>
      <c r="K593" s="783">
        <v>250.79400000000001</v>
      </c>
      <c r="L593" s="783">
        <v>118.146</v>
      </c>
      <c r="M593" s="475">
        <f t="shared" si="25"/>
        <v>-132.64800000000002</v>
      </c>
      <c r="N593" s="304">
        <v>0</v>
      </c>
      <c r="O593" s="764" t="s">
        <v>1816</v>
      </c>
      <c r="P593" s="350" t="s">
        <v>2947</v>
      </c>
      <c r="Q593" s="757"/>
      <c r="R593" s="756" t="s">
        <v>1599</v>
      </c>
      <c r="S593" s="764" t="s">
        <v>1734</v>
      </c>
      <c r="T593" s="315" t="s">
        <v>1737</v>
      </c>
      <c r="U593" s="786" t="s">
        <v>1618</v>
      </c>
      <c r="V593" s="626"/>
      <c r="W593" s="627" t="s">
        <v>159</v>
      </c>
      <c r="X593" s="787">
        <v>476</v>
      </c>
      <c r="Y593" s="627" t="s">
        <v>159</v>
      </c>
      <c r="Z593" s="788"/>
      <c r="AA593" s="786"/>
      <c r="AB593" s="626"/>
      <c r="AC593" s="627" t="s">
        <v>159</v>
      </c>
      <c r="AD593" s="787"/>
      <c r="AE593" s="627" t="s">
        <v>159</v>
      </c>
      <c r="AF593" s="788"/>
      <c r="AG593" s="786"/>
      <c r="AH593" s="626"/>
      <c r="AI593" s="627" t="s">
        <v>159</v>
      </c>
      <c r="AJ593" s="787"/>
      <c r="AK593" s="627" t="s">
        <v>159</v>
      </c>
      <c r="AL593" s="788"/>
      <c r="AM593" s="630"/>
      <c r="AN593" s="789" t="s">
        <v>934</v>
      </c>
      <c r="AO593" s="758"/>
      <c r="AP593" s="758"/>
      <c r="AQ593" s="759"/>
    </row>
    <row r="594" spans="1:43" ht="86.25" customHeight="1">
      <c r="A594" s="790">
        <v>518</v>
      </c>
      <c r="B594" s="616" t="s">
        <v>1563</v>
      </c>
      <c r="C594" s="617" t="s">
        <v>1024</v>
      </c>
      <c r="D594" s="617" t="s">
        <v>1031</v>
      </c>
      <c r="E594" s="618">
        <v>9964</v>
      </c>
      <c r="F594" s="664">
        <v>13324</v>
      </c>
      <c r="G594" s="618">
        <v>11208</v>
      </c>
      <c r="H594" s="222" t="s">
        <v>2523</v>
      </c>
      <c r="I594" s="619" t="s">
        <v>1818</v>
      </c>
      <c r="J594" s="620" t="s">
        <v>2496</v>
      </c>
      <c r="K594" s="572">
        <v>406</v>
      </c>
      <c r="L594" s="572">
        <v>406</v>
      </c>
      <c r="M594" s="304">
        <f t="shared" si="25"/>
        <v>0</v>
      </c>
      <c r="N594" s="304">
        <v>0</v>
      </c>
      <c r="O594" s="791" t="s">
        <v>2440</v>
      </c>
      <c r="P594" s="493" t="s">
        <v>2497</v>
      </c>
      <c r="Q594" s="691"/>
      <c r="R594" s="659" t="s">
        <v>1600</v>
      </c>
      <c r="S594" s="619" t="s">
        <v>18</v>
      </c>
      <c r="T594" s="305" t="s">
        <v>1601</v>
      </c>
      <c r="U594" s="625" t="s">
        <v>1618</v>
      </c>
      <c r="V594" s="626"/>
      <c r="W594" s="627" t="s">
        <v>159</v>
      </c>
      <c r="X594" s="628">
        <v>477</v>
      </c>
      <c r="Y594" s="627" t="s">
        <v>159</v>
      </c>
      <c r="Z594" s="629"/>
      <c r="AA594" s="625"/>
      <c r="AB594" s="626"/>
      <c r="AC594" s="627" t="s">
        <v>159</v>
      </c>
      <c r="AD594" s="628"/>
      <c r="AE594" s="627" t="s">
        <v>159</v>
      </c>
      <c r="AF594" s="629"/>
      <c r="AG594" s="625"/>
      <c r="AH594" s="626"/>
      <c r="AI594" s="627" t="s">
        <v>159</v>
      </c>
      <c r="AJ594" s="628"/>
      <c r="AK594" s="627" t="s">
        <v>159</v>
      </c>
      <c r="AL594" s="629"/>
      <c r="AM594" s="630"/>
      <c r="AN594" s="631" t="s">
        <v>1630</v>
      </c>
      <c r="AO594" s="632"/>
      <c r="AP594" s="632" t="s">
        <v>147</v>
      </c>
      <c r="AQ594" s="632"/>
    </row>
    <row r="595" spans="1:43" ht="219.75" customHeight="1">
      <c r="A595" s="792">
        <v>519</v>
      </c>
      <c r="B595" s="616" t="s">
        <v>1771</v>
      </c>
      <c r="C595" s="635" t="s">
        <v>1772</v>
      </c>
      <c r="D595" s="635" t="s">
        <v>1031</v>
      </c>
      <c r="E595" s="760">
        <v>353814.04399999999</v>
      </c>
      <c r="F595" s="772">
        <v>377512.16453800001</v>
      </c>
      <c r="G595" s="618">
        <v>320914.81757999997</v>
      </c>
      <c r="H595" s="222" t="s">
        <v>2523</v>
      </c>
      <c r="I595" s="619" t="s">
        <v>1818</v>
      </c>
      <c r="J595" s="620" t="s">
        <v>2216</v>
      </c>
      <c r="K595" s="572">
        <v>45085.177000000003</v>
      </c>
      <c r="L595" s="572">
        <v>49197.373</v>
      </c>
      <c r="M595" s="235">
        <f t="shared" si="25"/>
        <v>4112.1959999999963</v>
      </c>
      <c r="N595" s="304">
        <v>0</v>
      </c>
      <c r="O595" s="697" t="s">
        <v>2399</v>
      </c>
      <c r="P595" s="579" t="s">
        <v>2658</v>
      </c>
      <c r="Q595" s="882" t="s">
        <v>3151</v>
      </c>
      <c r="R595" s="659" t="s">
        <v>1472</v>
      </c>
      <c r="S595" s="619" t="s">
        <v>1734</v>
      </c>
      <c r="T595" s="305" t="s">
        <v>1601</v>
      </c>
      <c r="U595" s="625" t="s">
        <v>1618</v>
      </c>
      <c r="V595" s="626"/>
      <c r="W595" s="627" t="s">
        <v>159</v>
      </c>
      <c r="X595" s="628">
        <v>478</v>
      </c>
      <c r="Y595" s="627" t="s">
        <v>159</v>
      </c>
      <c r="Z595" s="629"/>
      <c r="AA595" s="625"/>
      <c r="AB595" s="626"/>
      <c r="AC595" s="627" t="s">
        <v>159</v>
      </c>
      <c r="AD595" s="628"/>
      <c r="AE595" s="627" t="s">
        <v>159</v>
      </c>
      <c r="AF595" s="629"/>
      <c r="AG595" s="625"/>
      <c r="AH595" s="626"/>
      <c r="AI595" s="627" t="s">
        <v>159</v>
      </c>
      <c r="AJ595" s="628"/>
      <c r="AK595" s="627" t="s">
        <v>159</v>
      </c>
      <c r="AL595" s="629"/>
      <c r="AM595" s="630"/>
      <c r="AN595" s="631" t="s">
        <v>1435</v>
      </c>
      <c r="AO595" s="632"/>
      <c r="AP595" s="632" t="s">
        <v>147</v>
      </c>
      <c r="AQ595" s="632"/>
    </row>
    <row r="596" spans="1:43" ht="71.45" customHeight="1">
      <c r="A596" s="793">
        <v>520</v>
      </c>
      <c r="B596" s="616" t="s">
        <v>1603</v>
      </c>
      <c r="C596" s="635" t="s">
        <v>1256</v>
      </c>
      <c r="D596" s="635" t="s">
        <v>740</v>
      </c>
      <c r="E596" s="618">
        <v>44863.913</v>
      </c>
      <c r="F596" s="664">
        <v>41293</v>
      </c>
      <c r="G596" s="618">
        <v>40627</v>
      </c>
      <c r="H596" s="304" t="s">
        <v>2699</v>
      </c>
      <c r="I596" s="619" t="s">
        <v>1818</v>
      </c>
      <c r="J596" s="620" t="s">
        <v>2276</v>
      </c>
      <c r="K596" s="572">
        <v>6834.1030000000001</v>
      </c>
      <c r="L596" s="572">
        <v>2723</v>
      </c>
      <c r="M596" s="235">
        <f t="shared" si="25"/>
        <v>-4111.1030000000001</v>
      </c>
      <c r="N596" s="304">
        <v>0</v>
      </c>
      <c r="O596" s="619" t="s">
        <v>2399</v>
      </c>
      <c r="P596" s="312" t="s">
        <v>2727</v>
      </c>
      <c r="Q596" s="624"/>
      <c r="R596" s="659" t="s">
        <v>1604</v>
      </c>
      <c r="S596" s="619" t="s">
        <v>484</v>
      </c>
      <c r="T596" s="305" t="s">
        <v>1602</v>
      </c>
      <c r="U596" s="625" t="s">
        <v>1618</v>
      </c>
      <c r="V596" s="626"/>
      <c r="W596" s="627" t="s">
        <v>159</v>
      </c>
      <c r="X596" s="628">
        <v>479</v>
      </c>
      <c r="Y596" s="627" t="s">
        <v>159</v>
      </c>
      <c r="Z596" s="629"/>
      <c r="AA596" s="625"/>
      <c r="AB596" s="626"/>
      <c r="AC596" s="627" t="s">
        <v>159</v>
      </c>
      <c r="AD596" s="628"/>
      <c r="AE596" s="627" t="s">
        <v>159</v>
      </c>
      <c r="AF596" s="629"/>
      <c r="AG596" s="625"/>
      <c r="AH596" s="626"/>
      <c r="AI596" s="627" t="s">
        <v>159</v>
      </c>
      <c r="AJ596" s="628"/>
      <c r="AK596" s="627" t="s">
        <v>159</v>
      </c>
      <c r="AL596" s="629"/>
      <c r="AM596" s="630"/>
      <c r="AN596" s="631" t="s">
        <v>1630</v>
      </c>
      <c r="AO596" s="632" t="s">
        <v>147</v>
      </c>
      <c r="AP596" s="632"/>
      <c r="AQ596" s="634"/>
    </row>
    <row r="597" spans="1:43" ht="153.75" customHeight="1">
      <c r="A597" s="793">
        <v>521</v>
      </c>
      <c r="B597" s="616" t="s">
        <v>1488</v>
      </c>
      <c r="C597" s="635" t="s">
        <v>1502</v>
      </c>
      <c r="D597" s="635" t="s">
        <v>740</v>
      </c>
      <c r="E597" s="618">
        <v>19</v>
      </c>
      <c r="F597" s="664">
        <v>19.177</v>
      </c>
      <c r="G597" s="618">
        <v>19.173999999999999</v>
      </c>
      <c r="H597" s="304" t="s">
        <v>2699</v>
      </c>
      <c r="I597" s="619" t="s">
        <v>1818</v>
      </c>
      <c r="J597" s="620" t="s">
        <v>2277</v>
      </c>
      <c r="K597" s="572">
        <v>19.581</v>
      </c>
      <c r="L597" s="572">
        <v>20</v>
      </c>
      <c r="M597" s="235">
        <f t="shared" si="25"/>
        <v>0.41900000000000048</v>
      </c>
      <c r="N597" s="304">
        <v>0</v>
      </c>
      <c r="O597" s="619" t="s">
        <v>2399</v>
      </c>
      <c r="P597" s="312" t="s">
        <v>2728</v>
      </c>
      <c r="Q597" s="624"/>
      <c r="R597" s="659" t="s">
        <v>1604</v>
      </c>
      <c r="S597" s="619" t="s">
        <v>484</v>
      </c>
      <c r="T597" s="305" t="s">
        <v>1605</v>
      </c>
      <c r="U597" s="625" t="s">
        <v>1618</v>
      </c>
      <c r="V597" s="626"/>
      <c r="W597" s="627" t="s">
        <v>159</v>
      </c>
      <c r="X597" s="628">
        <v>480</v>
      </c>
      <c r="Y597" s="627" t="s">
        <v>159</v>
      </c>
      <c r="Z597" s="629"/>
      <c r="AA597" s="625"/>
      <c r="AB597" s="626"/>
      <c r="AC597" s="627" t="s">
        <v>159</v>
      </c>
      <c r="AD597" s="628"/>
      <c r="AE597" s="627" t="s">
        <v>159</v>
      </c>
      <c r="AF597" s="629"/>
      <c r="AG597" s="625"/>
      <c r="AH597" s="626"/>
      <c r="AI597" s="627" t="s">
        <v>159</v>
      </c>
      <c r="AJ597" s="628"/>
      <c r="AK597" s="627" t="s">
        <v>159</v>
      </c>
      <c r="AL597" s="629"/>
      <c r="AM597" s="630"/>
      <c r="AN597" s="631" t="s">
        <v>1630</v>
      </c>
      <c r="AO597" s="632"/>
      <c r="AP597" s="632"/>
      <c r="AQ597" s="634"/>
    </row>
    <row r="598" spans="1:43" s="311" customFormat="1" ht="116.25" customHeight="1">
      <c r="A598" s="495">
        <v>522</v>
      </c>
      <c r="B598" s="312" t="s">
        <v>1686</v>
      </c>
      <c r="C598" s="274" t="s">
        <v>277</v>
      </c>
      <c r="D598" s="274" t="s">
        <v>740</v>
      </c>
      <c r="E598" s="534">
        <v>67.988</v>
      </c>
      <c r="F598" s="535">
        <v>67.988</v>
      </c>
      <c r="G598" s="534">
        <v>67.063999999999993</v>
      </c>
      <c r="H598" s="304" t="s">
        <v>2699</v>
      </c>
      <c r="I598" s="239" t="s">
        <v>1818</v>
      </c>
      <c r="J598" s="240" t="s">
        <v>2278</v>
      </c>
      <c r="K598" s="292">
        <v>67.869</v>
      </c>
      <c r="L598" s="39">
        <v>0</v>
      </c>
      <c r="M598" s="235">
        <f t="shared" si="25"/>
        <v>-67.869</v>
      </c>
      <c r="N598" s="39">
        <v>0</v>
      </c>
      <c r="O598" s="404" t="s">
        <v>2396</v>
      </c>
      <c r="P598" s="312" t="s">
        <v>2729</v>
      </c>
      <c r="Q598" s="305"/>
      <c r="R598" s="406" t="s">
        <v>1604</v>
      </c>
      <c r="S598" s="404" t="s">
        <v>1734</v>
      </c>
      <c r="T598" s="305" t="s">
        <v>1748</v>
      </c>
      <c r="U598" s="307" t="s">
        <v>1618</v>
      </c>
      <c r="V598" s="301"/>
      <c r="W598" s="293" t="s">
        <v>159</v>
      </c>
      <c r="X598" s="319">
        <v>481</v>
      </c>
      <c r="Y598" s="293" t="s">
        <v>159</v>
      </c>
      <c r="Z598" s="320"/>
      <c r="AA598" s="307"/>
      <c r="AB598" s="301"/>
      <c r="AC598" s="293" t="s">
        <v>159</v>
      </c>
      <c r="AD598" s="319"/>
      <c r="AE598" s="293" t="s">
        <v>159</v>
      </c>
      <c r="AF598" s="320"/>
      <c r="AG598" s="307"/>
      <c r="AH598" s="301"/>
      <c r="AI598" s="293" t="s">
        <v>159</v>
      </c>
      <c r="AJ598" s="319"/>
      <c r="AK598" s="293" t="s">
        <v>159</v>
      </c>
      <c r="AL598" s="320"/>
      <c r="AM598" s="277"/>
      <c r="AN598" s="227" t="s">
        <v>1435</v>
      </c>
      <c r="AO598" s="316" t="s">
        <v>147</v>
      </c>
      <c r="AP598" s="316"/>
      <c r="AQ598" s="278"/>
    </row>
    <row r="599" spans="1:43" s="311" customFormat="1" ht="71.45" customHeight="1">
      <c r="A599" s="495">
        <v>523</v>
      </c>
      <c r="B599" s="312" t="s">
        <v>1673</v>
      </c>
      <c r="C599" s="274" t="s">
        <v>217</v>
      </c>
      <c r="D599" s="274" t="s">
        <v>1031</v>
      </c>
      <c r="E599" s="534">
        <v>9.0090000000000003</v>
      </c>
      <c r="F599" s="535">
        <v>9</v>
      </c>
      <c r="G599" s="534">
        <v>9</v>
      </c>
      <c r="H599" s="222" t="s">
        <v>2523</v>
      </c>
      <c r="I599" s="239" t="s">
        <v>1816</v>
      </c>
      <c r="J599" s="240" t="s">
        <v>1920</v>
      </c>
      <c r="K599" s="292">
        <v>6.7229999999999999</v>
      </c>
      <c r="L599" s="328">
        <v>3</v>
      </c>
      <c r="M599" s="235">
        <f t="shared" si="25"/>
        <v>-3.7229999999999999</v>
      </c>
      <c r="N599" s="39">
        <v>0</v>
      </c>
      <c r="O599" s="407" t="s">
        <v>1816</v>
      </c>
      <c r="P599" s="279" t="s">
        <v>2904</v>
      </c>
      <c r="Q599" s="305"/>
      <c r="R599" s="406" t="s">
        <v>1227</v>
      </c>
      <c r="S599" s="404" t="s">
        <v>18</v>
      </c>
      <c r="T599" s="305" t="s">
        <v>623</v>
      </c>
      <c r="U599" s="307" t="s">
        <v>1618</v>
      </c>
      <c r="V599" s="301"/>
      <c r="W599" s="293" t="s">
        <v>159</v>
      </c>
      <c r="X599" s="55">
        <v>482</v>
      </c>
      <c r="Y599" s="293" t="s">
        <v>159</v>
      </c>
      <c r="Z599" s="320"/>
      <c r="AA599" s="307"/>
      <c r="AB599" s="301"/>
      <c r="AC599" s="293" t="s">
        <v>159</v>
      </c>
      <c r="AD599" s="319"/>
      <c r="AE599" s="293" t="s">
        <v>159</v>
      </c>
      <c r="AF599" s="320"/>
      <c r="AG599" s="307"/>
      <c r="AH599" s="301"/>
      <c r="AI599" s="293" t="s">
        <v>159</v>
      </c>
      <c r="AJ599" s="319"/>
      <c r="AK599" s="293" t="s">
        <v>159</v>
      </c>
      <c r="AL599" s="320"/>
      <c r="AM599" s="277"/>
      <c r="AN599" s="227" t="s">
        <v>934</v>
      </c>
      <c r="AO599" s="316"/>
      <c r="AP599" s="316" t="s">
        <v>147</v>
      </c>
      <c r="AQ599" s="278"/>
    </row>
    <row r="600" spans="1:43" s="311" customFormat="1" ht="71.45" customHeight="1">
      <c r="A600" s="495">
        <v>524</v>
      </c>
      <c r="B600" s="274" t="s">
        <v>507</v>
      </c>
      <c r="C600" s="274" t="s">
        <v>1256</v>
      </c>
      <c r="D600" s="274" t="s">
        <v>1031</v>
      </c>
      <c r="E600" s="534">
        <v>4390</v>
      </c>
      <c r="F600" s="535">
        <v>2399</v>
      </c>
      <c r="G600" s="534">
        <v>2302</v>
      </c>
      <c r="H600" s="222" t="s">
        <v>2523</v>
      </c>
      <c r="I600" s="239" t="s">
        <v>1818</v>
      </c>
      <c r="J600" s="240" t="s">
        <v>1921</v>
      </c>
      <c r="K600" s="292">
        <v>910</v>
      </c>
      <c r="L600" s="328">
        <v>910</v>
      </c>
      <c r="M600" s="235">
        <f t="shared" si="25"/>
        <v>0</v>
      </c>
      <c r="N600" s="39">
        <v>0</v>
      </c>
      <c r="O600" s="404" t="s">
        <v>2399</v>
      </c>
      <c r="P600" s="312" t="s">
        <v>2905</v>
      </c>
      <c r="Q600" s="305"/>
      <c r="R600" s="406" t="s">
        <v>1227</v>
      </c>
      <c r="S600" s="404" t="s">
        <v>18</v>
      </c>
      <c r="T600" s="305" t="s">
        <v>1674</v>
      </c>
      <c r="U600" s="307" t="s">
        <v>1618</v>
      </c>
      <c r="V600" s="301"/>
      <c r="W600" s="293" t="s">
        <v>159</v>
      </c>
      <c r="X600" s="55">
        <v>483</v>
      </c>
      <c r="Y600" s="293" t="s">
        <v>159</v>
      </c>
      <c r="Z600" s="320"/>
      <c r="AA600" s="307"/>
      <c r="AB600" s="301"/>
      <c r="AC600" s="293" t="s">
        <v>159</v>
      </c>
      <c r="AD600" s="319"/>
      <c r="AE600" s="293" t="s">
        <v>159</v>
      </c>
      <c r="AF600" s="320"/>
      <c r="AG600" s="307"/>
      <c r="AH600" s="301"/>
      <c r="AI600" s="293" t="s">
        <v>159</v>
      </c>
      <c r="AJ600" s="319"/>
      <c r="AK600" s="293" t="s">
        <v>159</v>
      </c>
      <c r="AL600" s="320"/>
      <c r="AM600" s="277"/>
      <c r="AN600" s="227" t="s">
        <v>934</v>
      </c>
      <c r="AO600" s="316"/>
      <c r="AP600" s="316" t="s">
        <v>147</v>
      </c>
      <c r="AQ600" s="278"/>
    </row>
    <row r="601" spans="1:43" s="311" customFormat="1" ht="71.45" customHeight="1">
      <c r="A601" s="495">
        <v>525</v>
      </c>
      <c r="B601" s="312" t="s">
        <v>1607</v>
      </c>
      <c r="C601" s="274" t="s">
        <v>682</v>
      </c>
      <c r="D601" s="274" t="s">
        <v>1031</v>
      </c>
      <c r="E601" s="534">
        <v>261.065</v>
      </c>
      <c r="F601" s="535">
        <v>261.065</v>
      </c>
      <c r="G601" s="534">
        <v>138.54900000000001</v>
      </c>
      <c r="H601" s="222" t="s">
        <v>2523</v>
      </c>
      <c r="I601" s="36" t="s">
        <v>1816</v>
      </c>
      <c r="J601" s="38" t="s">
        <v>1954</v>
      </c>
      <c r="K601" s="328">
        <v>240.57400000000001</v>
      </c>
      <c r="L601" s="328">
        <v>198.28299999999999</v>
      </c>
      <c r="M601" s="235">
        <f t="shared" si="25"/>
        <v>-42.291000000000025</v>
      </c>
      <c r="N601" s="39">
        <v>0</v>
      </c>
      <c r="O601" s="404" t="s">
        <v>1816</v>
      </c>
      <c r="P601" s="312" t="s">
        <v>2936</v>
      </c>
      <c r="Q601" s="305"/>
      <c r="R601" s="406" t="s">
        <v>3</v>
      </c>
      <c r="S601" s="404" t="s">
        <v>1274</v>
      </c>
      <c r="T601" s="305" t="s">
        <v>154</v>
      </c>
      <c r="U601" s="307" t="s">
        <v>1618</v>
      </c>
      <c r="V601" s="301"/>
      <c r="W601" s="293" t="s">
        <v>159</v>
      </c>
      <c r="X601" s="319">
        <v>484</v>
      </c>
      <c r="Y601" s="293" t="s">
        <v>159</v>
      </c>
      <c r="Z601" s="320"/>
      <c r="AA601" s="307"/>
      <c r="AB601" s="301"/>
      <c r="AC601" s="293" t="s">
        <v>159</v>
      </c>
      <c r="AD601" s="319"/>
      <c r="AE601" s="293" t="s">
        <v>159</v>
      </c>
      <c r="AF601" s="320"/>
      <c r="AG601" s="307"/>
      <c r="AH601" s="301"/>
      <c r="AI601" s="293" t="s">
        <v>159</v>
      </c>
      <c r="AJ601" s="319"/>
      <c r="AK601" s="293" t="s">
        <v>159</v>
      </c>
      <c r="AL601" s="320"/>
      <c r="AM601" s="277"/>
      <c r="AN601" s="227" t="s">
        <v>1630</v>
      </c>
      <c r="AO601" s="316"/>
      <c r="AP601" s="316"/>
      <c r="AQ601" s="278"/>
    </row>
    <row r="602" spans="1:43" ht="71.45" customHeight="1">
      <c r="A602" s="793">
        <v>526</v>
      </c>
      <c r="B602" s="616" t="s">
        <v>1608</v>
      </c>
      <c r="C602" s="635" t="s">
        <v>1292</v>
      </c>
      <c r="D602" s="635" t="s">
        <v>1031</v>
      </c>
      <c r="E602" s="618">
        <v>2156.5259999999998</v>
      </c>
      <c r="F602" s="664">
        <v>2770.2719999999999</v>
      </c>
      <c r="G602" s="618">
        <v>2580.9520000000002</v>
      </c>
      <c r="H602" s="222" t="s">
        <v>2523</v>
      </c>
      <c r="I602" s="619" t="s">
        <v>1818</v>
      </c>
      <c r="J602" s="620" t="s">
        <v>1955</v>
      </c>
      <c r="K602" s="572">
        <v>1122.925</v>
      </c>
      <c r="L602" s="572">
        <v>4292.8109999999997</v>
      </c>
      <c r="M602" s="235">
        <f t="shared" ref="M602" si="26">L602-K602</f>
        <v>3169.8859999999995</v>
      </c>
      <c r="N602" s="304">
        <v>0</v>
      </c>
      <c r="O602" s="619" t="s">
        <v>2399</v>
      </c>
      <c r="P602" s="312" t="s">
        <v>2937</v>
      </c>
      <c r="Q602" s="624"/>
      <c r="R602" s="659" t="s">
        <v>3</v>
      </c>
      <c r="S602" s="619" t="s">
        <v>1115</v>
      </c>
      <c r="T602" s="305" t="s">
        <v>1609</v>
      </c>
      <c r="U602" s="625" t="s">
        <v>1618</v>
      </c>
      <c r="V602" s="626"/>
      <c r="W602" s="627" t="s">
        <v>159</v>
      </c>
      <c r="X602" s="628">
        <v>485</v>
      </c>
      <c r="Y602" s="627" t="s">
        <v>159</v>
      </c>
      <c r="Z602" s="629"/>
      <c r="AA602" s="625"/>
      <c r="AB602" s="626"/>
      <c r="AC602" s="627" t="s">
        <v>159</v>
      </c>
      <c r="AD602" s="628"/>
      <c r="AE602" s="627" t="s">
        <v>159</v>
      </c>
      <c r="AF602" s="629"/>
      <c r="AG602" s="625"/>
      <c r="AH602" s="626"/>
      <c r="AI602" s="627" t="s">
        <v>159</v>
      </c>
      <c r="AJ602" s="628"/>
      <c r="AK602" s="627" t="s">
        <v>159</v>
      </c>
      <c r="AL602" s="629"/>
      <c r="AM602" s="630"/>
      <c r="AN602" s="631" t="s">
        <v>1630</v>
      </c>
      <c r="AO602" s="632"/>
      <c r="AP602" s="632"/>
      <c r="AQ602" s="634"/>
    </row>
    <row r="603" spans="1:43" s="586" customFormat="1" ht="114.75" customHeight="1">
      <c r="A603" s="793">
        <v>527</v>
      </c>
      <c r="B603" s="616" t="s">
        <v>1610</v>
      </c>
      <c r="C603" s="617" t="s">
        <v>1222</v>
      </c>
      <c r="D603" s="617" t="s">
        <v>1031</v>
      </c>
      <c r="E603" s="618">
        <v>20097.526000000002</v>
      </c>
      <c r="F603" s="664">
        <v>37270.915999999997</v>
      </c>
      <c r="G603" s="618">
        <v>13847.829</v>
      </c>
      <c r="H603" s="222" t="s">
        <v>2523</v>
      </c>
      <c r="I603" s="619" t="s">
        <v>1818</v>
      </c>
      <c r="J603" s="715" t="s">
        <v>2007</v>
      </c>
      <c r="K603" s="572">
        <v>1266.8019999999999</v>
      </c>
      <c r="L603" s="618">
        <v>1193.2280000000001</v>
      </c>
      <c r="M603" s="235">
        <f t="shared" ref="M603:M608" si="27">L603-K603</f>
        <v>-73.573999999999842</v>
      </c>
      <c r="N603" s="304">
        <v>0</v>
      </c>
      <c r="O603" s="619" t="s">
        <v>2399</v>
      </c>
      <c r="P603" s="326" t="s">
        <v>2839</v>
      </c>
      <c r="Q603" s="624"/>
      <c r="R603" s="659" t="s">
        <v>1330</v>
      </c>
      <c r="S603" s="619" t="s">
        <v>18</v>
      </c>
      <c r="T603" s="305" t="s">
        <v>1611</v>
      </c>
      <c r="U603" s="625" t="s">
        <v>1618</v>
      </c>
      <c r="V603" s="626"/>
      <c r="W603" s="627" t="s">
        <v>159</v>
      </c>
      <c r="X603" s="628">
        <v>486</v>
      </c>
      <c r="Y603" s="627" t="s">
        <v>159</v>
      </c>
      <c r="Z603" s="629"/>
      <c r="AA603" s="625"/>
      <c r="AB603" s="626"/>
      <c r="AC603" s="627" t="s">
        <v>159</v>
      </c>
      <c r="AD603" s="666"/>
      <c r="AE603" s="627" t="s">
        <v>159</v>
      </c>
      <c r="AF603" s="665"/>
      <c r="AG603" s="625"/>
      <c r="AH603" s="626"/>
      <c r="AI603" s="627" t="s">
        <v>159</v>
      </c>
      <c r="AJ603" s="666"/>
      <c r="AK603" s="627" t="s">
        <v>159</v>
      </c>
      <c r="AL603" s="665"/>
      <c r="AM603" s="630"/>
      <c r="AN603" s="631" t="s">
        <v>1630</v>
      </c>
      <c r="AO603" s="632"/>
      <c r="AP603" s="632" t="s">
        <v>147</v>
      </c>
      <c r="AQ603" s="634"/>
    </row>
    <row r="604" spans="1:43" s="311" customFormat="1" ht="179.25" customHeight="1" collapsed="1">
      <c r="A604" s="273">
        <v>528</v>
      </c>
      <c r="B604" s="274" t="s">
        <v>709</v>
      </c>
      <c r="C604" s="274" t="s">
        <v>1480</v>
      </c>
      <c r="D604" s="274" t="s">
        <v>1031</v>
      </c>
      <c r="E604" s="536">
        <v>51.652000000000001</v>
      </c>
      <c r="F604" s="537">
        <v>51.652000000000001</v>
      </c>
      <c r="G604" s="536">
        <v>51.642000000000003</v>
      </c>
      <c r="H604" s="898" t="s">
        <v>2523</v>
      </c>
      <c r="I604" s="907" t="s">
        <v>1834</v>
      </c>
      <c r="J604" s="908" t="s">
        <v>2312</v>
      </c>
      <c r="K604" s="909">
        <v>31.984000000000002</v>
      </c>
      <c r="L604" s="901">
        <v>37.002000000000002</v>
      </c>
      <c r="M604" s="235">
        <f t="shared" si="27"/>
        <v>5.0180000000000007</v>
      </c>
      <c r="N604" s="39">
        <v>0</v>
      </c>
      <c r="O604" s="404" t="s">
        <v>1816</v>
      </c>
      <c r="P604" s="312" t="s">
        <v>2549</v>
      </c>
      <c r="Q604" s="305"/>
      <c r="R604" s="406" t="s">
        <v>1352</v>
      </c>
      <c r="S604" s="404" t="s">
        <v>322</v>
      </c>
      <c r="T604" s="305" t="s">
        <v>371</v>
      </c>
      <c r="U604" s="307" t="s">
        <v>1618</v>
      </c>
      <c r="V604" s="301"/>
      <c r="W604" s="293" t="s">
        <v>159</v>
      </c>
      <c r="X604" s="319">
        <v>487</v>
      </c>
      <c r="Y604" s="293" t="s">
        <v>159</v>
      </c>
      <c r="Z604" s="320"/>
      <c r="AA604" s="307"/>
      <c r="AB604" s="301"/>
      <c r="AC604" s="293" t="s">
        <v>159</v>
      </c>
      <c r="AD604" s="319"/>
      <c r="AE604" s="293" t="s">
        <v>159</v>
      </c>
      <c r="AF604" s="320"/>
      <c r="AG604" s="307"/>
      <c r="AH604" s="301"/>
      <c r="AI604" s="293" t="s">
        <v>159</v>
      </c>
      <c r="AJ604" s="319"/>
      <c r="AK604" s="293" t="s">
        <v>159</v>
      </c>
      <c r="AL604" s="320"/>
      <c r="AM604" s="277"/>
      <c r="AN604" s="227" t="s">
        <v>1630</v>
      </c>
      <c r="AO604" s="316"/>
      <c r="AP604" s="316"/>
      <c r="AQ604" s="278"/>
    </row>
    <row r="605" spans="1:43" ht="111.75" customHeight="1">
      <c r="A605" s="793">
        <v>529</v>
      </c>
      <c r="B605" s="616" t="s">
        <v>1380</v>
      </c>
      <c r="C605" s="635" t="s">
        <v>773</v>
      </c>
      <c r="D605" s="635" t="s">
        <v>100</v>
      </c>
      <c r="E605" s="618">
        <v>3.802</v>
      </c>
      <c r="F605" s="664">
        <v>138.24199999999999</v>
      </c>
      <c r="G605" s="618">
        <v>138.24199999999999</v>
      </c>
      <c r="H605" s="222" t="s">
        <v>2156</v>
      </c>
      <c r="I605" s="619" t="s">
        <v>1818</v>
      </c>
      <c r="J605" s="620" t="s">
        <v>2157</v>
      </c>
      <c r="K605" s="572">
        <v>3</v>
      </c>
      <c r="L605" s="572">
        <v>3</v>
      </c>
      <c r="M605" s="235">
        <f t="shared" si="27"/>
        <v>0</v>
      </c>
      <c r="N605" s="304">
        <v>0</v>
      </c>
      <c r="O605" s="619" t="s">
        <v>2399</v>
      </c>
      <c r="P605" s="312" t="s">
        <v>2402</v>
      </c>
      <c r="Q605" s="624" t="s">
        <v>2403</v>
      </c>
      <c r="R605" s="659" t="s">
        <v>946</v>
      </c>
      <c r="S605" s="619" t="s">
        <v>322</v>
      </c>
      <c r="T605" s="305" t="s">
        <v>295</v>
      </c>
      <c r="U605" s="625" t="s">
        <v>1618</v>
      </c>
      <c r="V605" s="626"/>
      <c r="W605" s="627" t="s">
        <v>159</v>
      </c>
      <c r="X605" s="707">
        <v>488</v>
      </c>
      <c r="Y605" s="627" t="s">
        <v>159</v>
      </c>
      <c r="Z605" s="629"/>
      <c r="AA605" s="625"/>
      <c r="AB605" s="626"/>
      <c r="AC605" s="627" t="s">
        <v>159</v>
      </c>
      <c r="AD605" s="628"/>
      <c r="AE605" s="627" t="s">
        <v>159</v>
      </c>
      <c r="AF605" s="629"/>
      <c r="AG605" s="625"/>
      <c r="AH605" s="626"/>
      <c r="AI605" s="627" t="s">
        <v>159</v>
      </c>
      <c r="AJ605" s="628"/>
      <c r="AK605" s="627" t="s">
        <v>159</v>
      </c>
      <c r="AL605" s="629"/>
      <c r="AM605" s="630"/>
      <c r="AN605" s="631" t="s">
        <v>1632</v>
      </c>
      <c r="AO605" s="632" t="s">
        <v>147</v>
      </c>
      <c r="AP605" s="632"/>
      <c r="AQ605" s="634"/>
    </row>
    <row r="606" spans="1:43" s="311" customFormat="1" ht="110.25" customHeight="1">
      <c r="A606" s="495">
        <v>530</v>
      </c>
      <c r="B606" s="232" t="s">
        <v>1754</v>
      </c>
      <c r="C606" s="360" t="s">
        <v>1755</v>
      </c>
      <c r="D606" s="360" t="s">
        <v>1756</v>
      </c>
      <c r="E606" s="534">
        <v>464.298</v>
      </c>
      <c r="F606" s="534">
        <v>60.481000000000002</v>
      </c>
      <c r="G606" s="534">
        <v>60.481000000000002</v>
      </c>
      <c r="H606" s="233" t="s">
        <v>2162</v>
      </c>
      <c r="I606" s="228" t="s">
        <v>1828</v>
      </c>
      <c r="J606" s="229" t="s">
        <v>2163</v>
      </c>
      <c r="K606" s="361">
        <v>217.274</v>
      </c>
      <c r="L606" s="39">
        <v>0</v>
      </c>
      <c r="M606" s="230">
        <f t="shared" si="27"/>
        <v>-217.274</v>
      </c>
      <c r="N606" s="39">
        <v>0</v>
      </c>
      <c r="O606" s="231" t="s">
        <v>2396</v>
      </c>
      <c r="P606" s="232" t="s">
        <v>2434</v>
      </c>
      <c r="Q606" s="366"/>
      <c r="R606" s="367" t="s">
        <v>1757</v>
      </c>
      <c r="S606" s="368" t="s">
        <v>1758</v>
      </c>
      <c r="T606" s="366" t="s">
        <v>1759</v>
      </c>
      <c r="U606" s="369" t="s">
        <v>1618</v>
      </c>
      <c r="V606" s="370"/>
      <c r="W606" s="371" t="s">
        <v>159</v>
      </c>
      <c r="X606" s="372">
        <v>489</v>
      </c>
      <c r="Y606" s="371" t="s">
        <v>159</v>
      </c>
      <c r="Z606" s="373"/>
      <c r="AA606" s="369"/>
      <c r="AB606" s="370"/>
      <c r="AC606" s="371" t="s">
        <v>159</v>
      </c>
      <c r="AD606" s="372"/>
      <c r="AE606" s="371" t="s">
        <v>159</v>
      </c>
      <c r="AF606" s="373"/>
      <c r="AG606" s="369"/>
      <c r="AH606" s="370"/>
      <c r="AI606" s="371" t="s">
        <v>159</v>
      </c>
      <c r="AJ606" s="372"/>
      <c r="AK606" s="371" t="s">
        <v>159</v>
      </c>
      <c r="AL606" s="373"/>
      <c r="AM606" s="374"/>
      <c r="AN606" s="375" t="s">
        <v>1623</v>
      </c>
      <c r="AO606" s="376" t="s">
        <v>88</v>
      </c>
      <c r="AP606" s="376"/>
      <c r="AQ606" s="377"/>
    </row>
    <row r="607" spans="1:43" s="311" customFormat="1" ht="153" customHeight="1">
      <c r="A607" s="495">
        <v>531</v>
      </c>
      <c r="B607" s="312" t="s">
        <v>585</v>
      </c>
      <c r="C607" s="274" t="s">
        <v>1219</v>
      </c>
      <c r="D607" s="274" t="s">
        <v>100</v>
      </c>
      <c r="E607" s="534">
        <v>343.34300000000002</v>
      </c>
      <c r="F607" s="535">
        <v>336.48200000000003</v>
      </c>
      <c r="G607" s="534">
        <v>313.64499999999998</v>
      </c>
      <c r="H607" s="222" t="s">
        <v>2523</v>
      </c>
      <c r="I607" s="239" t="s">
        <v>1818</v>
      </c>
      <c r="J607" s="337" t="s">
        <v>2304</v>
      </c>
      <c r="K607" s="328">
        <v>93.5</v>
      </c>
      <c r="L607" s="328">
        <v>89.896000000000001</v>
      </c>
      <c r="M607" s="230">
        <f t="shared" si="27"/>
        <v>-3.6039999999999992</v>
      </c>
      <c r="N607" s="39">
        <v>0</v>
      </c>
      <c r="O607" s="404" t="s">
        <v>2399</v>
      </c>
      <c r="P607" s="312" t="s">
        <v>2537</v>
      </c>
      <c r="Q607" s="305" t="s">
        <v>2538</v>
      </c>
      <c r="R607" s="406" t="s">
        <v>501</v>
      </c>
      <c r="S607" s="404" t="s">
        <v>18</v>
      </c>
      <c r="T607" s="305" t="s">
        <v>1693</v>
      </c>
      <c r="U607" s="307" t="s">
        <v>1618</v>
      </c>
      <c r="V607" s="301"/>
      <c r="W607" s="293" t="s">
        <v>159</v>
      </c>
      <c r="X607" s="319">
        <v>490</v>
      </c>
      <c r="Y607" s="293" t="s">
        <v>159</v>
      </c>
      <c r="Z607" s="320"/>
      <c r="AA607" s="307"/>
      <c r="AB607" s="301"/>
      <c r="AC607" s="293" t="s">
        <v>159</v>
      </c>
      <c r="AD607" s="319"/>
      <c r="AE607" s="293" t="s">
        <v>159</v>
      </c>
      <c r="AF607" s="320"/>
      <c r="AG607" s="307"/>
      <c r="AH607" s="301"/>
      <c r="AI607" s="293" t="s">
        <v>159</v>
      </c>
      <c r="AJ607" s="319"/>
      <c r="AK607" s="293" t="s">
        <v>159</v>
      </c>
      <c r="AL607" s="320"/>
      <c r="AM607" s="277"/>
      <c r="AN607" s="227" t="s">
        <v>1630</v>
      </c>
      <c r="AO607" s="316"/>
      <c r="AP607" s="316"/>
      <c r="AQ607" s="278"/>
    </row>
    <row r="608" spans="1:43" s="311" customFormat="1" ht="59.25" customHeight="1">
      <c r="A608" s="494">
        <v>532</v>
      </c>
      <c r="B608" s="312" t="s">
        <v>1612</v>
      </c>
      <c r="C608" s="274" t="s">
        <v>1663</v>
      </c>
      <c r="D608" s="274" t="s">
        <v>1031</v>
      </c>
      <c r="E608" s="534">
        <v>109.611</v>
      </c>
      <c r="F608" s="535">
        <v>108.331</v>
      </c>
      <c r="G608" s="534">
        <v>107.09699999999999</v>
      </c>
      <c r="H608" s="222" t="s">
        <v>2523</v>
      </c>
      <c r="I608" s="239" t="s">
        <v>1818</v>
      </c>
      <c r="J608" s="240" t="s">
        <v>2125</v>
      </c>
      <c r="K608" s="328">
        <v>197.84800000000001</v>
      </c>
      <c r="L608" s="328">
        <v>91.978999999999999</v>
      </c>
      <c r="M608" s="235">
        <f t="shared" si="27"/>
        <v>-105.86900000000001</v>
      </c>
      <c r="N608" s="39">
        <v>0</v>
      </c>
      <c r="O608" s="404" t="s">
        <v>2399</v>
      </c>
      <c r="P608" s="312" t="s">
        <v>2820</v>
      </c>
      <c r="Q608" s="305"/>
      <c r="R608" s="406" t="s">
        <v>496</v>
      </c>
      <c r="S608" s="404" t="s">
        <v>1120</v>
      </c>
      <c r="T608" s="305" t="s">
        <v>1703</v>
      </c>
      <c r="U608" s="307" t="s">
        <v>1618</v>
      </c>
      <c r="V608" s="301"/>
      <c r="W608" s="293" t="s">
        <v>159</v>
      </c>
      <c r="X608" s="319">
        <v>491</v>
      </c>
      <c r="Y608" s="293" t="s">
        <v>159</v>
      </c>
      <c r="Z608" s="320"/>
      <c r="AA608" s="307"/>
      <c r="AB608" s="301"/>
      <c r="AC608" s="293" t="s">
        <v>159</v>
      </c>
      <c r="AD608" s="319"/>
      <c r="AE608" s="293" t="s">
        <v>159</v>
      </c>
      <c r="AF608" s="320"/>
      <c r="AG608" s="307"/>
      <c r="AH608" s="301"/>
      <c r="AI608" s="293" t="s">
        <v>159</v>
      </c>
      <c r="AJ608" s="319"/>
      <c r="AK608" s="293" t="s">
        <v>159</v>
      </c>
      <c r="AL608" s="320"/>
      <c r="AM608" s="277"/>
      <c r="AN608" s="227" t="s">
        <v>1630</v>
      </c>
      <c r="AO608" s="316"/>
      <c r="AP608" s="316"/>
      <c r="AQ608" s="278"/>
    </row>
    <row r="609" spans="1:43" ht="14.25" thickBot="1">
      <c r="A609" s="794"/>
      <c r="B609" s="795"/>
      <c r="C609" s="795"/>
      <c r="D609" s="795"/>
      <c r="E609" s="13"/>
      <c r="F609" s="21"/>
      <c r="G609" s="28"/>
      <c r="H609" s="424"/>
      <c r="I609" s="796"/>
      <c r="J609" s="797"/>
      <c r="K609" s="13"/>
      <c r="L609" s="28"/>
      <c r="M609" s="21"/>
      <c r="N609" s="28"/>
      <c r="O609" s="796"/>
      <c r="P609" s="46"/>
      <c r="Q609" s="798"/>
      <c r="R609" s="798"/>
      <c r="S609" s="799"/>
      <c r="T609" s="879"/>
      <c r="U609" s="625"/>
      <c r="V609" s="626"/>
      <c r="W609" s="627" t="s">
        <v>159</v>
      </c>
      <c r="X609" s="628"/>
      <c r="Y609" s="627" t="s">
        <v>159</v>
      </c>
      <c r="Z609" s="629"/>
      <c r="AA609" s="625"/>
      <c r="AB609" s="626"/>
      <c r="AC609" s="627" t="s">
        <v>159</v>
      </c>
      <c r="AD609" s="628"/>
      <c r="AE609" s="627" t="s">
        <v>159</v>
      </c>
      <c r="AF609" s="629"/>
      <c r="AG609" s="625"/>
      <c r="AH609" s="626"/>
      <c r="AI609" s="627" t="s">
        <v>159</v>
      </c>
      <c r="AJ609" s="628"/>
      <c r="AK609" s="627" t="s">
        <v>159</v>
      </c>
      <c r="AL609" s="629"/>
      <c r="AM609" s="630"/>
      <c r="AN609" s="767"/>
      <c r="AO609" s="800"/>
      <c r="AP609" s="800"/>
      <c r="AQ609" s="801"/>
    </row>
    <row r="610" spans="1:43" ht="14.25" thickTop="1">
      <c r="A610" s="920" t="s">
        <v>71</v>
      </c>
      <c r="B610" s="921"/>
      <c r="C610" s="802"/>
      <c r="D610" s="802"/>
      <c r="E610" s="14">
        <v>7626699.1279999968</v>
      </c>
      <c r="F610" s="14">
        <v>7047341.9012879999</v>
      </c>
      <c r="G610" s="14">
        <v>6780179.728353003</v>
      </c>
      <c r="H610" s="425"/>
      <c r="I610" s="803" t="s">
        <v>18</v>
      </c>
      <c r="J610" s="804"/>
      <c r="K610" s="14">
        <v>6079005.3190000001</v>
      </c>
      <c r="L610" s="29">
        <v>5239341.6880000001</v>
      </c>
      <c r="M610" s="29">
        <v>-839663.63100000005</v>
      </c>
      <c r="N610" s="29">
        <v>-15259.61</v>
      </c>
      <c r="O610" s="929"/>
      <c r="P610" s="932"/>
      <c r="Q610" s="935"/>
      <c r="R610" s="935"/>
      <c r="S610" s="938"/>
      <c r="T610" s="941"/>
      <c r="U610" s="943"/>
      <c r="V610" s="944"/>
      <c r="W610" s="944"/>
      <c r="X610" s="944"/>
      <c r="Y610" s="944"/>
      <c r="Z610" s="945"/>
      <c r="AA610" s="943"/>
      <c r="AB610" s="944"/>
      <c r="AC610" s="944"/>
      <c r="AD610" s="944"/>
      <c r="AE610" s="944"/>
      <c r="AF610" s="945"/>
      <c r="AG610" s="943"/>
      <c r="AH610" s="944"/>
      <c r="AI610" s="944"/>
      <c r="AJ610" s="944"/>
      <c r="AK610" s="944"/>
      <c r="AL610" s="945"/>
      <c r="AM610" s="975"/>
      <c r="AN610" s="943"/>
      <c r="AO610" s="938"/>
      <c r="AP610" s="938"/>
      <c r="AQ610" s="967"/>
    </row>
    <row r="611" spans="1:43">
      <c r="A611" s="922"/>
      <c r="B611" s="923"/>
      <c r="C611" s="805"/>
      <c r="D611" s="805"/>
      <c r="E611" s="17">
        <v>351218.935</v>
      </c>
      <c r="F611" s="17">
        <v>385035.337</v>
      </c>
      <c r="G611" s="17">
        <v>370263.64299999998</v>
      </c>
      <c r="H611" s="428"/>
      <c r="I611" s="806" t="s">
        <v>3103</v>
      </c>
      <c r="J611" s="807"/>
      <c r="K611" s="17">
        <v>381195.44500000001</v>
      </c>
      <c r="L611" s="17">
        <v>260266.535</v>
      </c>
      <c r="M611" s="30">
        <v>-120928.91</v>
      </c>
      <c r="N611" s="17">
        <f>SUM(N612:N615)</f>
        <v>0</v>
      </c>
      <c r="O611" s="930"/>
      <c r="P611" s="933"/>
      <c r="Q611" s="936"/>
      <c r="R611" s="936"/>
      <c r="S611" s="939"/>
      <c r="T611" s="914"/>
      <c r="U611" s="946"/>
      <c r="V611" s="947"/>
      <c r="W611" s="947"/>
      <c r="X611" s="947"/>
      <c r="Y611" s="947"/>
      <c r="Z611" s="948"/>
      <c r="AA611" s="946"/>
      <c r="AB611" s="947"/>
      <c r="AC611" s="947"/>
      <c r="AD611" s="947"/>
      <c r="AE611" s="947"/>
      <c r="AF611" s="948"/>
      <c r="AG611" s="946"/>
      <c r="AH611" s="947"/>
      <c r="AI611" s="947"/>
      <c r="AJ611" s="947"/>
      <c r="AK611" s="947"/>
      <c r="AL611" s="948"/>
      <c r="AM611" s="976"/>
      <c r="AN611" s="946"/>
      <c r="AO611" s="939"/>
      <c r="AP611" s="939"/>
      <c r="AQ611" s="968"/>
    </row>
    <row r="612" spans="1:43">
      <c r="A612" s="922"/>
      <c r="B612" s="923"/>
      <c r="C612" s="805"/>
      <c r="D612" s="805"/>
      <c r="E612" s="15">
        <v>1911.346</v>
      </c>
      <c r="F612" s="23">
        <v>1911.346</v>
      </c>
      <c r="G612" s="30">
        <v>1102.123</v>
      </c>
      <c r="H612" s="426"/>
      <c r="I612" s="808" t="s">
        <v>3101</v>
      </c>
      <c r="J612" s="809"/>
      <c r="K612" s="15">
        <v>1638.9179999999999</v>
      </c>
      <c r="L612" s="30">
        <v>1628.777</v>
      </c>
      <c r="M612" s="30">
        <v>-10.140999999999849</v>
      </c>
      <c r="N612" s="30">
        <v>0</v>
      </c>
      <c r="O612" s="930"/>
      <c r="P612" s="933"/>
      <c r="Q612" s="936"/>
      <c r="R612" s="936"/>
      <c r="S612" s="939"/>
      <c r="T612" s="914"/>
      <c r="U612" s="946"/>
      <c r="V612" s="947"/>
      <c r="W612" s="947"/>
      <c r="X612" s="947"/>
      <c r="Y612" s="947"/>
      <c r="Z612" s="948"/>
      <c r="AA612" s="946"/>
      <c r="AB612" s="947"/>
      <c r="AC612" s="947"/>
      <c r="AD612" s="947"/>
      <c r="AE612" s="947"/>
      <c r="AF612" s="948"/>
      <c r="AG612" s="946"/>
      <c r="AH612" s="947"/>
      <c r="AI612" s="947"/>
      <c r="AJ612" s="947"/>
      <c r="AK612" s="947"/>
      <c r="AL612" s="948"/>
      <c r="AM612" s="976"/>
      <c r="AN612" s="946"/>
      <c r="AO612" s="965"/>
      <c r="AP612" s="965"/>
      <c r="AQ612" s="969"/>
    </row>
    <row r="613" spans="1:43">
      <c r="A613" s="922"/>
      <c r="B613" s="923"/>
      <c r="C613" s="805"/>
      <c r="D613" s="805"/>
      <c r="E613" s="512">
        <v>9424.1579999999994</v>
      </c>
      <c r="F613" s="513">
        <v>8798.8909999999996</v>
      </c>
      <c r="G613" s="514">
        <v>8428.009</v>
      </c>
      <c r="H613" s="515"/>
      <c r="I613" s="808" t="s">
        <v>3100</v>
      </c>
      <c r="J613" s="809"/>
      <c r="K613" s="512">
        <v>10247.825999999999</v>
      </c>
      <c r="L613" s="514">
        <v>12706.257</v>
      </c>
      <c r="M613" s="514">
        <v>2458.4310000000005</v>
      </c>
      <c r="N613" s="514">
        <v>0</v>
      </c>
      <c r="O613" s="930"/>
      <c r="P613" s="933"/>
      <c r="Q613" s="936"/>
      <c r="R613" s="936"/>
      <c r="S613" s="939"/>
      <c r="T613" s="914"/>
      <c r="U613" s="946"/>
      <c r="V613" s="947"/>
      <c r="W613" s="947"/>
      <c r="X613" s="947"/>
      <c r="Y613" s="947"/>
      <c r="Z613" s="948"/>
      <c r="AA613" s="946"/>
      <c r="AB613" s="947"/>
      <c r="AC613" s="947"/>
      <c r="AD613" s="947"/>
      <c r="AE613" s="947"/>
      <c r="AF613" s="948"/>
      <c r="AG613" s="946"/>
      <c r="AH613" s="947"/>
      <c r="AI613" s="947"/>
      <c r="AJ613" s="947"/>
      <c r="AK613" s="947"/>
      <c r="AL613" s="948"/>
      <c r="AM613" s="976"/>
      <c r="AN613" s="946"/>
      <c r="AO613" s="965"/>
      <c r="AP613" s="965"/>
      <c r="AQ613" s="970"/>
    </row>
    <row r="614" spans="1:43">
      <c r="A614" s="922"/>
      <c r="B614" s="923"/>
      <c r="C614" s="805"/>
      <c r="D614" s="805"/>
      <c r="E614" s="512">
        <v>14825.951999999999</v>
      </c>
      <c r="F614" s="513">
        <v>13579.252</v>
      </c>
      <c r="G614" s="514">
        <v>13243.267</v>
      </c>
      <c r="H614" s="515"/>
      <c r="I614" s="810" t="s">
        <v>3099</v>
      </c>
      <c r="J614" s="811"/>
      <c r="K614" s="512">
        <v>13425.815000000001</v>
      </c>
      <c r="L614" s="514">
        <v>14231.862999999999</v>
      </c>
      <c r="M614" s="514">
        <v>806.04799999999886</v>
      </c>
      <c r="N614" s="514">
        <v>0</v>
      </c>
      <c r="O614" s="930"/>
      <c r="P614" s="933"/>
      <c r="Q614" s="936"/>
      <c r="R614" s="936"/>
      <c r="S614" s="939"/>
      <c r="T614" s="914"/>
      <c r="U614" s="946"/>
      <c r="V614" s="947"/>
      <c r="W614" s="947"/>
      <c r="X614" s="947"/>
      <c r="Y614" s="947"/>
      <c r="Z614" s="948"/>
      <c r="AA614" s="946"/>
      <c r="AB614" s="947"/>
      <c r="AC614" s="947"/>
      <c r="AD614" s="947"/>
      <c r="AE614" s="947"/>
      <c r="AF614" s="948"/>
      <c r="AG614" s="946"/>
      <c r="AH614" s="947"/>
      <c r="AI614" s="947"/>
      <c r="AJ614" s="947"/>
      <c r="AK614" s="947"/>
      <c r="AL614" s="948"/>
      <c r="AM614" s="976"/>
      <c r="AN614" s="946"/>
      <c r="AO614" s="965"/>
      <c r="AP614" s="965"/>
      <c r="AQ614" s="970"/>
    </row>
    <row r="615" spans="1:43" ht="14.25" thickBot="1">
      <c r="A615" s="924"/>
      <c r="B615" s="925"/>
      <c r="C615" s="812"/>
      <c r="D615" s="812"/>
      <c r="E615" s="16">
        <v>325057.47899999999</v>
      </c>
      <c r="F615" s="24">
        <v>360745.848</v>
      </c>
      <c r="G615" s="31">
        <v>347490.24400000001</v>
      </c>
      <c r="H615" s="427"/>
      <c r="I615" s="813" t="s">
        <v>3102</v>
      </c>
      <c r="J615" s="814"/>
      <c r="K615" s="16">
        <v>355882.886</v>
      </c>
      <c r="L615" s="31">
        <v>231699.63800000001</v>
      </c>
      <c r="M615" s="31">
        <v>-124183.24799999999</v>
      </c>
      <c r="N615" s="31">
        <v>0</v>
      </c>
      <c r="O615" s="931"/>
      <c r="P615" s="934"/>
      <c r="Q615" s="937"/>
      <c r="R615" s="937"/>
      <c r="S615" s="940"/>
      <c r="T615" s="942"/>
      <c r="U615" s="949"/>
      <c r="V615" s="950"/>
      <c r="W615" s="950"/>
      <c r="X615" s="950"/>
      <c r="Y615" s="950"/>
      <c r="Z615" s="951"/>
      <c r="AA615" s="949"/>
      <c r="AB615" s="950"/>
      <c r="AC615" s="950"/>
      <c r="AD615" s="950"/>
      <c r="AE615" s="950"/>
      <c r="AF615" s="951"/>
      <c r="AG615" s="949"/>
      <c r="AH615" s="950"/>
      <c r="AI615" s="950"/>
      <c r="AJ615" s="950"/>
      <c r="AK615" s="950"/>
      <c r="AL615" s="951"/>
      <c r="AM615" s="977"/>
      <c r="AN615" s="949"/>
      <c r="AO615" s="966"/>
      <c r="AP615" s="966"/>
      <c r="AQ615" s="971"/>
    </row>
    <row r="616" spans="1:43">
      <c r="A616" s="910" t="s">
        <v>113</v>
      </c>
      <c r="B616" s="911"/>
      <c r="C616" s="805"/>
      <c r="D616" s="805"/>
      <c r="E616" s="17">
        <v>716657.45400000364</v>
      </c>
      <c r="F616" s="17">
        <v>754928.8294380001</v>
      </c>
      <c r="G616" s="17">
        <v>731383.09568400041</v>
      </c>
      <c r="H616" s="428"/>
      <c r="I616" s="1035" t="s">
        <v>322</v>
      </c>
      <c r="J616" s="1036"/>
      <c r="K616" s="17">
        <v>706930.59300000011</v>
      </c>
      <c r="L616" s="32">
        <v>664841.9859999998</v>
      </c>
      <c r="M616" s="516">
        <v>-42088.607000000309</v>
      </c>
      <c r="N616" s="972"/>
      <c r="O616" s="973"/>
      <c r="P616" s="933"/>
      <c r="Q616" s="974"/>
      <c r="R616" s="974"/>
      <c r="S616" s="918"/>
      <c r="T616" s="914"/>
      <c r="U616" s="915"/>
      <c r="V616" s="916"/>
      <c r="W616" s="916"/>
      <c r="X616" s="916"/>
      <c r="Y616" s="916"/>
      <c r="Z616" s="917"/>
      <c r="AA616" s="915"/>
      <c r="AB616" s="916"/>
      <c r="AC616" s="916"/>
      <c r="AD616" s="916"/>
      <c r="AE616" s="916"/>
      <c r="AF616" s="917"/>
      <c r="AG616" s="915"/>
      <c r="AH616" s="916"/>
      <c r="AI616" s="916"/>
      <c r="AJ616" s="916"/>
      <c r="AK616" s="916"/>
      <c r="AL616" s="917"/>
      <c r="AM616" s="1040"/>
      <c r="AN616" s="915"/>
      <c r="AO616" s="918"/>
      <c r="AP616" s="918"/>
      <c r="AQ616" s="1037"/>
    </row>
    <row r="617" spans="1:43">
      <c r="A617" s="910"/>
      <c r="B617" s="911"/>
      <c r="C617" s="805"/>
      <c r="D617" s="805"/>
      <c r="E617" s="17">
        <v>134268.52100000001</v>
      </c>
      <c r="F617" s="17">
        <v>134228.87594</v>
      </c>
      <c r="G617" s="17">
        <v>129316.161997</v>
      </c>
      <c r="H617" s="428"/>
      <c r="I617" s="806" t="s">
        <v>3103</v>
      </c>
      <c r="J617" s="807"/>
      <c r="K617" s="17">
        <v>336700.30099999998</v>
      </c>
      <c r="L617" s="17">
        <v>195175.26599999997</v>
      </c>
      <c r="M617" s="30">
        <v>-141525.035</v>
      </c>
      <c r="N617" s="972"/>
      <c r="O617" s="973"/>
      <c r="P617" s="933"/>
      <c r="Q617" s="974"/>
      <c r="R617" s="974"/>
      <c r="S617" s="918"/>
      <c r="T617" s="914"/>
      <c r="U617" s="915"/>
      <c r="V617" s="916"/>
      <c r="W617" s="916"/>
      <c r="X617" s="916"/>
      <c r="Y617" s="916"/>
      <c r="Z617" s="917"/>
      <c r="AA617" s="915"/>
      <c r="AB617" s="916"/>
      <c r="AC617" s="916"/>
      <c r="AD617" s="916"/>
      <c r="AE617" s="916"/>
      <c r="AF617" s="917"/>
      <c r="AG617" s="915"/>
      <c r="AH617" s="916"/>
      <c r="AI617" s="916"/>
      <c r="AJ617" s="916"/>
      <c r="AK617" s="916"/>
      <c r="AL617" s="917"/>
      <c r="AM617" s="1040"/>
      <c r="AN617" s="915"/>
      <c r="AO617" s="918"/>
      <c r="AP617" s="918"/>
      <c r="AQ617" s="1037"/>
    </row>
    <row r="618" spans="1:43">
      <c r="A618" s="910"/>
      <c r="B618" s="911"/>
      <c r="C618" s="805"/>
      <c r="D618" s="805"/>
      <c r="E618" s="17">
        <v>964.99199999999996</v>
      </c>
      <c r="F618" s="25">
        <v>964.99199999999996</v>
      </c>
      <c r="G618" s="32">
        <v>748.27800000000002</v>
      </c>
      <c r="H618" s="428"/>
      <c r="I618" s="808" t="s">
        <v>3101</v>
      </c>
      <c r="J618" s="809"/>
      <c r="K618" s="17">
        <v>870.35300000000029</v>
      </c>
      <c r="L618" s="32">
        <v>1032.7620000000002</v>
      </c>
      <c r="M618" s="30">
        <v>162.40899999999988</v>
      </c>
      <c r="N618" s="972"/>
      <c r="O618" s="973"/>
      <c r="P618" s="933"/>
      <c r="Q618" s="974"/>
      <c r="R618" s="974"/>
      <c r="S618" s="918"/>
      <c r="T618" s="914"/>
      <c r="U618" s="915"/>
      <c r="V618" s="916"/>
      <c r="W618" s="916"/>
      <c r="X618" s="916"/>
      <c r="Y618" s="916"/>
      <c r="Z618" s="917"/>
      <c r="AA618" s="915"/>
      <c r="AB618" s="916"/>
      <c r="AC618" s="916"/>
      <c r="AD618" s="916"/>
      <c r="AE618" s="916"/>
      <c r="AF618" s="917"/>
      <c r="AG618" s="915"/>
      <c r="AH618" s="916"/>
      <c r="AI618" s="916"/>
      <c r="AJ618" s="916"/>
      <c r="AK618" s="916"/>
      <c r="AL618" s="917"/>
      <c r="AM618" s="1040"/>
      <c r="AN618" s="915"/>
      <c r="AO618" s="918"/>
      <c r="AP618" s="918"/>
      <c r="AQ618" s="1037"/>
    </row>
    <row r="619" spans="1:43">
      <c r="A619" s="910"/>
      <c r="B619" s="911"/>
      <c r="C619" s="805"/>
      <c r="D619" s="805"/>
      <c r="E619" s="15">
        <v>27507.503000000001</v>
      </c>
      <c r="F619" s="23">
        <v>27507.503000000001</v>
      </c>
      <c r="G619" s="30">
        <v>24862.57</v>
      </c>
      <c r="H619" s="426"/>
      <c r="I619" s="808" t="s">
        <v>3100</v>
      </c>
      <c r="J619" s="809"/>
      <c r="K619" s="15">
        <v>27397.830999999998</v>
      </c>
      <c r="L619" s="30">
        <v>32163.779000000002</v>
      </c>
      <c r="M619" s="30">
        <v>4765.948000000004</v>
      </c>
      <c r="N619" s="972"/>
      <c r="O619" s="973"/>
      <c r="P619" s="933"/>
      <c r="Q619" s="974"/>
      <c r="R619" s="974"/>
      <c r="S619" s="918"/>
      <c r="T619" s="914"/>
      <c r="U619" s="915"/>
      <c r="V619" s="916"/>
      <c r="W619" s="916"/>
      <c r="X619" s="916"/>
      <c r="Y619" s="916"/>
      <c r="Z619" s="917"/>
      <c r="AA619" s="915"/>
      <c r="AB619" s="916"/>
      <c r="AC619" s="916"/>
      <c r="AD619" s="916"/>
      <c r="AE619" s="916"/>
      <c r="AF619" s="917"/>
      <c r="AG619" s="915"/>
      <c r="AH619" s="916"/>
      <c r="AI619" s="916"/>
      <c r="AJ619" s="916"/>
      <c r="AK619" s="916"/>
      <c r="AL619" s="917"/>
      <c r="AM619" s="1040"/>
      <c r="AN619" s="915"/>
      <c r="AO619" s="919"/>
      <c r="AP619" s="919"/>
      <c r="AQ619" s="1038"/>
    </row>
    <row r="620" spans="1:43" s="311" customFormat="1">
      <c r="A620" s="910"/>
      <c r="B620" s="911"/>
      <c r="C620" s="511"/>
      <c r="D620" s="511"/>
      <c r="E620" s="512">
        <v>740.12200000000007</v>
      </c>
      <c r="F620" s="513">
        <v>740.12200000000007</v>
      </c>
      <c r="G620" s="514">
        <v>669.51199999999994</v>
      </c>
      <c r="H620" s="515"/>
      <c r="I620" s="518" t="s">
        <v>3099</v>
      </c>
      <c r="J620" s="519"/>
      <c r="K620" s="512">
        <v>926.22199999999975</v>
      </c>
      <c r="L620" s="514">
        <v>754.10599999999977</v>
      </c>
      <c r="M620" s="30">
        <v>-172.11599999999999</v>
      </c>
      <c r="N620" s="927"/>
      <c r="O620" s="973"/>
      <c r="P620" s="933"/>
      <c r="Q620" s="974"/>
      <c r="R620" s="974"/>
      <c r="S620" s="918"/>
      <c r="T620" s="914"/>
      <c r="U620" s="915"/>
      <c r="V620" s="916"/>
      <c r="W620" s="916"/>
      <c r="X620" s="916"/>
      <c r="Y620" s="916"/>
      <c r="Z620" s="917"/>
      <c r="AA620" s="915"/>
      <c r="AB620" s="916"/>
      <c r="AC620" s="916"/>
      <c r="AD620" s="916"/>
      <c r="AE620" s="916"/>
      <c r="AF620" s="917"/>
      <c r="AG620" s="915"/>
      <c r="AH620" s="916"/>
      <c r="AI620" s="916"/>
      <c r="AJ620" s="916"/>
      <c r="AK620" s="916"/>
      <c r="AL620" s="917"/>
      <c r="AM620" s="1040"/>
      <c r="AN620" s="915"/>
      <c r="AO620" s="919"/>
      <c r="AP620" s="919"/>
      <c r="AQ620" s="1039"/>
    </row>
    <row r="621" spans="1:43" ht="14.25" thickBot="1">
      <c r="A621" s="910"/>
      <c r="B621" s="911"/>
      <c r="C621" s="805"/>
      <c r="D621" s="805"/>
      <c r="E621" s="512">
        <v>105055.90399999999</v>
      </c>
      <c r="F621" s="513">
        <v>105016.25894</v>
      </c>
      <c r="G621" s="514">
        <v>103035.801997</v>
      </c>
      <c r="H621" s="515"/>
      <c r="I621" s="810" t="s">
        <v>3102</v>
      </c>
      <c r="J621" s="811"/>
      <c r="K621" s="512">
        <v>307505.89499999996</v>
      </c>
      <c r="L621" s="514">
        <v>161224.61899999998</v>
      </c>
      <c r="M621" s="30">
        <v>-146281.27599999998</v>
      </c>
      <c r="N621" s="972"/>
      <c r="O621" s="973"/>
      <c r="P621" s="933"/>
      <c r="Q621" s="974"/>
      <c r="R621" s="974"/>
      <c r="S621" s="918"/>
      <c r="T621" s="914"/>
      <c r="U621" s="915"/>
      <c r="V621" s="916"/>
      <c r="W621" s="916"/>
      <c r="X621" s="916"/>
      <c r="Y621" s="916"/>
      <c r="Z621" s="917"/>
      <c r="AA621" s="915"/>
      <c r="AB621" s="916"/>
      <c r="AC621" s="916"/>
      <c r="AD621" s="916"/>
      <c r="AE621" s="916"/>
      <c r="AF621" s="917"/>
      <c r="AG621" s="915"/>
      <c r="AH621" s="916"/>
      <c r="AI621" s="916"/>
      <c r="AJ621" s="916"/>
      <c r="AK621" s="916"/>
      <c r="AL621" s="917"/>
      <c r="AM621" s="1040"/>
      <c r="AN621" s="915"/>
      <c r="AO621" s="919"/>
      <c r="AP621" s="919"/>
      <c r="AQ621" s="1039"/>
    </row>
    <row r="622" spans="1:43" ht="14.25" thickTop="1">
      <c r="A622" s="920" t="s">
        <v>45</v>
      </c>
      <c r="B622" s="921"/>
      <c r="C622" s="802"/>
      <c r="D622" s="802"/>
      <c r="E622" s="14">
        <v>8343356.5820000004</v>
      </c>
      <c r="F622" s="22">
        <v>8321534.9436659999</v>
      </c>
      <c r="G622" s="29">
        <v>7511562.8240370033</v>
      </c>
      <c r="H622" s="425"/>
      <c r="I622" s="912" t="s">
        <v>322</v>
      </c>
      <c r="J622" s="913"/>
      <c r="K622" s="14">
        <v>6898261.5530000003</v>
      </c>
      <c r="L622" s="29">
        <v>6057597.8059999999</v>
      </c>
      <c r="M622" s="22">
        <v>-840663.74700000044</v>
      </c>
      <c r="N622" s="926"/>
      <c r="O622" s="929"/>
      <c r="P622" s="932"/>
      <c r="Q622" s="935"/>
      <c r="R622" s="935"/>
      <c r="S622" s="938"/>
      <c r="T622" s="941"/>
      <c r="U622" s="943"/>
      <c r="V622" s="944"/>
      <c r="W622" s="944"/>
      <c r="X622" s="944"/>
      <c r="Y622" s="944"/>
      <c r="Z622" s="945"/>
      <c r="AA622" s="943"/>
      <c r="AB622" s="944"/>
      <c r="AC622" s="944"/>
      <c r="AD622" s="944"/>
      <c r="AE622" s="944"/>
      <c r="AF622" s="945"/>
      <c r="AG622" s="943"/>
      <c r="AH622" s="944"/>
      <c r="AI622" s="944"/>
      <c r="AJ622" s="944"/>
      <c r="AK622" s="944"/>
      <c r="AL622" s="945"/>
      <c r="AM622" s="975"/>
      <c r="AN622" s="943"/>
      <c r="AO622" s="938"/>
      <c r="AP622" s="938"/>
      <c r="AQ622" s="967"/>
    </row>
    <row r="623" spans="1:43">
      <c r="A623" s="922"/>
      <c r="B623" s="923"/>
      <c r="C623" s="805"/>
      <c r="D623" s="805"/>
      <c r="E623" s="17">
        <v>485487.45600000001</v>
      </c>
      <c r="F623" s="17">
        <v>519264.21294</v>
      </c>
      <c r="G623" s="17">
        <v>499579.80499700003</v>
      </c>
      <c r="H623" s="428"/>
      <c r="I623" s="806" t="s">
        <v>3103</v>
      </c>
      <c r="J623" s="807"/>
      <c r="K623" s="17">
        <v>717895.74599999993</v>
      </c>
      <c r="L623" s="17">
        <v>455441.80099999998</v>
      </c>
      <c r="M623" s="25">
        <v>-262453.94499999995</v>
      </c>
      <c r="N623" s="927"/>
      <c r="O623" s="930"/>
      <c r="P623" s="933"/>
      <c r="Q623" s="936"/>
      <c r="R623" s="936"/>
      <c r="S623" s="939"/>
      <c r="T623" s="914"/>
      <c r="U623" s="946"/>
      <c r="V623" s="947"/>
      <c r="W623" s="947"/>
      <c r="X623" s="947"/>
      <c r="Y623" s="947"/>
      <c r="Z623" s="948"/>
      <c r="AA623" s="946"/>
      <c r="AB623" s="947"/>
      <c r="AC623" s="947"/>
      <c r="AD623" s="947"/>
      <c r="AE623" s="947"/>
      <c r="AF623" s="948"/>
      <c r="AG623" s="946"/>
      <c r="AH623" s="947"/>
      <c r="AI623" s="947"/>
      <c r="AJ623" s="947"/>
      <c r="AK623" s="947"/>
      <c r="AL623" s="948"/>
      <c r="AM623" s="976"/>
      <c r="AN623" s="946"/>
      <c r="AO623" s="939"/>
      <c r="AP623" s="939"/>
      <c r="AQ623" s="968"/>
    </row>
    <row r="624" spans="1:43">
      <c r="A624" s="922"/>
      <c r="B624" s="923"/>
      <c r="C624" s="805"/>
      <c r="D624" s="805"/>
      <c r="E624" s="17">
        <v>2876.3380000000002</v>
      </c>
      <c r="F624" s="25">
        <v>2876.3379999999997</v>
      </c>
      <c r="G624" s="32">
        <v>1850.4010000000001</v>
      </c>
      <c r="H624" s="428"/>
      <c r="I624" s="808" t="s">
        <v>3101</v>
      </c>
      <c r="J624" s="809"/>
      <c r="K624" s="17">
        <v>2509.2710000000002</v>
      </c>
      <c r="L624" s="32">
        <v>2661.5390000000002</v>
      </c>
      <c r="M624" s="25">
        <v>152.26800000000003</v>
      </c>
      <c r="N624" s="927"/>
      <c r="O624" s="930"/>
      <c r="P624" s="933"/>
      <c r="Q624" s="936"/>
      <c r="R624" s="936"/>
      <c r="S624" s="939"/>
      <c r="T624" s="914"/>
      <c r="U624" s="946"/>
      <c r="V624" s="947"/>
      <c r="W624" s="947"/>
      <c r="X624" s="947"/>
      <c r="Y624" s="947"/>
      <c r="Z624" s="948"/>
      <c r="AA624" s="946"/>
      <c r="AB624" s="947"/>
      <c r="AC624" s="947"/>
      <c r="AD624" s="947"/>
      <c r="AE624" s="947"/>
      <c r="AF624" s="948"/>
      <c r="AG624" s="946"/>
      <c r="AH624" s="947"/>
      <c r="AI624" s="947"/>
      <c r="AJ624" s="947"/>
      <c r="AK624" s="947"/>
      <c r="AL624" s="948"/>
      <c r="AM624" s="976"/>
      <c r="AN624" s="946"/>
      <c r="AO624" s="939"/>
      <c r="AP624" s="939"/>
      <c r="AQ624" s="968"/>
    </row>
    <row r="625" spans="1:43">
      <c r="A625" s="922"/>
      <c r="B625" s="923"/>
      <c r="C625" s="805"/>
      <c r="D625" s="805"/>
      <c r="E625" s="15">
        <v>36931.661</v>
      </c>
      <c r="F625" s="23">
        <v>36306.394</v>
      </c>
      <c r="G625" s="30">
        <v>33290.578999999998</v>
      </c>
      <c r="H625" s="426"/>
      <c r="I625" s="808" t="s">
        <v>3100</v>
      </c>
      <c r="J625" s="809"/>
      <c r="K625" s="15">
        <v>37645.656999999999</v>
      </c>
      <c r="L625" s="30">
        <v>44870.036</v>
      </c>
      <c r="M625" s="23">
        <v>7224.3790000000008</v>
      </c>
      <c r="N625" s="927"/>
      <c r="O625" s="930"/>
      <c r="P625" s="933"/>
      <c r="Q625" s="936"/>
      <c r="R625" s="936"/>
      <c r="S625" s="939"/>
      <c r="T625" s="914"/>
      <c r="U625" s="946"/>
      <c r="V625" s="947"/>
      <c r="W625" s="947"/>
      <c r="X625" s="947"/>
      <c r="Y625" s="947"/>
      <c r="Z625" s="948"/>
      <c r="AA625" s="946"/>
      <c r="AB625" s="947"/>
      <c r="AC625" s="947"/>
      <c r="AD625" s="947"/>
      <c r="AE625" s="947"/>
      <c r="AF625" s="948"/>
      <c r="AG625" s="946"/>
      <c r="AH625" s="947"/>
      <c r="AI625" s="947"/>
      <c r="AJ625" s="947"/>
      <c r="AK625" s="947"/>
      <c r="AL625" s="948"/>
      <c r="AM625" s="976"/>
      <c r="AN625" s="946"/>
      <c r="AO625" s="965"/>
      <c r="AP625" s="965"/>
      <c r="AQ625" s="969"/>
    </row>
    <row r="626" spans="1:43">
      <c r="A626" s="922"/>
      <c r="B626" s="923"/>
      <c r="C626" s="805"/>
      <c r="D626" s="805"/>
      <c r="E626" s="15">
        <v>15566.074000000001</v>
      </c>
      <c r="F626" s="23">
        <v>14319.374</v>
      </c>
      <c r="G626" s="30">
        <v>13912.779</v>
      </c>
      <c r="H626" s="522"/>
      <c r="I626" s="810" t="s">
        <v>3099</v>
      </c>
      <c r="J626" s="811"/>
      <c r="K626" s="512">
        <v>14352.037</v>
      </c>
      <c r="L626" s="516">
        <v>14985.968999999999</v>
      </c>
      <c r="M626" s="517">
        <v>633.93199999999888</v>
      </c>
      <c r="N626" s="927"/>
      <c r="O626" s="930"/>
      <c r="P626" s="933"/>
      <c r="Q626" s="936"/>
      <c r="R626" s="936"/>
      <c r="S626" s="939"/>
      <c r="T626" s="914"/>
      <c r="U626" s="946"/>
      <c r="V626" s="947"/>
      <c r="W626" s="947"/>
      <c r="X626" s="947"/>
      <c r="Y626" s="947"/>
      <c r="Z626" s="948"/>
      <c r="AA626" s="946"/>
      <c r="AB626" s="947"/>
      <c r="AC626" s="947"/>
      <c r="AD626" s="947"/>
      <c r="AE626" s="947"/>
      <c r="AF626" s="948"/>
      <c r="AG626" s="946"/>
      <c r="AH626" s="947"/>
      <c r="AI626" s="947"/>
      <c r="AJ626" s="947"/>
      <c r="AK626" s="947"/>
      <c r="AL626" s="948"/>
      <c r="AM626" s="976"/>
      <c r="AN626" s="946"/>
      <c r="AO626" s="965"/>
      <c r="AP626" s="965"/>
      <c r="AQ626" s="970"/>
    </row>
    <row r="627" spans="1:43" ht="14.25" thickBot="1">
      <c r="A627" s="924"/>
      <c r="B627" s="925"/>
      <c r="C627" s="812"/>
      <c r="D627" s="812"/>
      <c r="E627" s="16">
        <v>430113.38299999997</v>
      </c>
      <c r="F627" s="24">
        <v>465762.10693999997</v>
      </c>
      <c r="G627" s="31">
        <v>450526.04599700001</v>
      </c>
      <c r="H627" s="427"/>
      <c r="I627" s="813" t="s">
        <v>3102</v>
      </c>
      <c r="J627" s="814"/>
      <c r="K627" s="16">
        <v>663388.78099999996</v>
      </c>
      <c r="L627" s="31">
        <v>392924.25699999998</v>
      </c>
      <c r="M627" s="529">
        <v>-270464.52399999998</v>
      </c>
      <c r="N627" s="928"/>
      <c r="O627" s="931"/>
      <c r="P627" s="934"/>
      <c r="Q627" s="937"/>
      <c r="R627" s="937"/>
      <c r="S627" s="940"/>
      <c r="T627" s="942"/>
      <c r="U627" s="949"/>
      <c r="V627" s="950"/>
      <c r="W627" s="950"/>
      <c r="X627" s="950"/>
      <c r="Y627" s="950"/>
      <c r="Z627" s="951"/>
      <c r="AA627" s="949"/>
      <c r="AB627" s="950"/>
      <c r="AC627" s="950"/>
      <c r="AD627" s="950"/>
      <c r="AE627" s="950"/>
      <c r="AF627" s="951"/>
      <c r="AG627" s="949"/>
      <c r="AH627" s="950"/>
      <c r="AI627" s="950"/>
      <c r="AJ627" s="950"/>
      <c r="AK627" s="950"/>
      <c r="AL627" s="951"/>
      <c r="AM627" s="977"/>
      <c r="AN627" s="949"/>
      <c r="AO627" s="966"/>
      <c r="AP627" s="966"/>
      <c r="AQ627" s="971"/>
    </row>
    <row r="628" spans="1:43" ht="17.649999999999999" customHeight="1">
      <c r="A628" s="815" t="s">
        <v>153</v>
      </c>
      <c r="B628" s="816"/>
      <c r="C628" s="816"/>
      <c r="D628" s="816"/>
      <c r="E628" s="18"/>
      <c r="F628" s="26"/>
      <c r="G628" s="26"/>
      <c r="H628" s="429"/>
      <c r="I628" s="817"/>
      <c r="J628" s="817"/>
      <c r="K628" s="18"/>
      <c r="L628" s="26"/>
      <c r="M628" s="26"/>
      <c r="N628" s="42"/>
      <c r="O628" s="818"/>
      <c r="P628" s="866"/>
      <c r="Q628" s="521"/>
      <c r="R628" s="521"/>
      <c r="S628" s="819"/>
      <c r="T628" s="880"/>
      <c r="U628" s="819"/>
      <c r="V628" s="819"/>
      <c r="W628" s="819"/>
      <c r="X628" s="819"/>
      <c r="Y628" s="819"/>
      <c r="Z628" s="819"/>
      <c r="AA628" s="819"/>
      <c r="AB628" s="819"/>
      <c r="AC628" s="819"/>
      <c r="AD628" s="819"/>
      <c r="AE628" s="819"/>
      <c r="AF628" s="819"/>
      <c r="AG628" s="819"/>
      <c r="AH628" s="819"/>
      <c r="AI628" s="819"/>
      <c r="AJ628" s="819"/>
      <c r="AK628" s="819"/>
      <c r="AL628" s="819"/>
      <c r="AM628" s="819"/>
      <c r="AN628" s="819"/>
      <c r="AQ628" s="820"/>
    </row>
    <row r="629" spans="1:43" ht="18" customHeight="1">
      <c r="A629" s="821" t="s">
        <v>150</v>
      </c>
      <c r="E629" s="581"/>
      <c r="F629" s="822"/>
      <c r="G629" s="822"/>
      <c r="H629" s="823"/>
      <c r="I629" s="822"/>
      <c r="J629" s="822"/>
      <c r="K629" s="581"/>
      <c r="O629" s="581"/>
    </row>
    <row r="630" spans="1:43" ht="18" customHeight="1">
      <c r="A630" s="824" t="s">
        <v>166</v>
      </c>
      <c r="E630" s="581"/>
      <c r="F630" s="581"/>
      <c r="G630" s="581"/>
      <c r="H630" s="584"/>
      <c r="I630" s="581"/>
      <c r="J630" s="581"/>
      <c r="K630" s="581"/>
      <c r="O630" s="581"/>
    </row>
    <row r="631" spans="1:43" ht="18" customHeight="1">
      <c r="A631" s="825" t="s">
        <v>720</v>
      </c>
      <c r="B631" s="826"/>
      <c r="C631" s="826"/>
      <c r="D631" s="826"/>
      <c r="E631" s="581"/>
      <c r="F631" s="581"/>
      <c r="G631" s="581"/>
      <c r="H631" s="584"/>
      <c r="I631" s="581"/>
      <c r="J631" s="581"/>
      <c r="K631" s="581"/>
      <c r="O631" s="581"/>
    </row>
    <row r="632" spans="1:43" ht="18" customHeight="1">
      <c r="A632" s="824" t="s">
        <v>711</v>
      </c>
      <c r="B632" s="826"/>
      <c r="C632" s="826"/>
      <c r="D632" s="826"/>
      <c r="E632" s="581"/>
      <c r="F632" s="581"/>
      <c r="G632" s="581"/>
      <c r="H632" s="584"/>
      <c r="I632" s="581"/>
      <c r="J632" s="581"/>
      <c r="K632" s="581"/>
      <c r="O632" s="581"/>
    </row>
    <row r="633" spans="1:43" ht="18" customHeight="1">
      <c r="A633" s="821" t="s">
        <v>721</v>
      </c>
      <c r="B633" s="821"/>
      <c r="C633" s="821"/>
      <c r="D633" s="821"/>
      <c r="E633" s="18"/>
      <c r="F633" s="18"/>
      <c r="G633" s="18"/>
      <c r="H633" s="827"/>
      <c r="I633" s="18"/>
      <c r="J633" s="18"/>
      <c r="K633" s="18"/>
      <c r="L633" s="18"/>
      <c r="M633" s="18"/>
      <c r="N633" s="18"/>
      <c r="O633" s="18"/>
      <c r="P633" s="867"/>
      <c r="Q633" s="828"/>
      <c r="R633" s="828"/>
      <c r="S633" s="829"/>
      <c r="T633" s="881"/>
      <c r="U633" s="829"/>
      <c r="V633" s="829"/>
      <c r="W633" s="829"/>
      <c r="X633" s="829"/>
      <c r="Y633" s="829"/>
      <c r="Z633" s="829"/>
      <c r="AA633" s="829"/>
      <c r="AB633" s="829"/>
      <c r="AC633" s="829"/>
      <c r="AD633" s="829"/>
      <c r="AE633" s="829"/>
      <c r="AF633" s="829"/>
      <c r="AG633" s="829"/>
      <c r="AH633" s="829"/>
      <c r="AI633" s="829"/>
      <c r="AJ633" s="829"/>
      <c r="AK633" s="829"/>
      <c r="AL633" s="829"/>
      <c r="AM633" s="829"/>
      <c r="AN633" s="829"/>
    </row>
    <row r="634" spans="1:43" ht="18" customHeight="1">
      <c r="A634" s="821" t="s">
        <v>291</v>
      </c>
      <c r="B634" s="821"/>
      <c r="C634" s="821"/>
      <c r="D634" s="821"/>
      <c r="E634" s="18"/>
      <c r="F634" s="18"/>
      <c r="G634" s="18"/>
      <c r="H634" s="827"/>
      <c r="I634" s="18"/>
      <c r="J634" s="18"/>
      <c r="K634" s="18"/>
      <c r="L634" s="18"/>
      <c r="M634" s="18"/>
      <c r="N634" s="18"/>
      <c r="O634" s="18"/>
      <c r="P634" s="867"/>
      <c r="Q634" s="828"/>
      <c r="R634" s="828"/>
      <c r="S634" s="829"/>
      <c r="T634" s="881"/>
      <c r="U634" s="829"/>
      <c r="V634" s="829"/>
      <c r="W634" s="829"/>
      <c r="X634" s="829"/>
      <c r="Y634" s="829"/>
      <c r="Z634" s="829"/>
      <c r="AA634" s="829"/>
      <c r="AB634" s="829"/>
      <c r="AC634" s="829"/>
      <c r="AD634" s="829"/>
      <c r="AE634" s="829"/>
      <c r="AF634" s="829"/>
      <c r="AG634" s="829"/>
      <c r="AH634" s="829"/>
      <c r="AI634" s="829"/>
      <c r="AJ634" s="829"/>
      <c r="AK634" s="829"/>
      <c r="AL634" s="829"/>
      <c r="AM634" s="829"/>
      <c r="AN634" s="829"/>
    </row>
    <row r="635" spans="1:43" ht="18" customHeight="1">
      <c r="A635" s="821" t="s">
        <v>722</v>
      </c>
      <c r="B635" s="821"/>
      <c r="C635" s="821"/>
      <c r="D635" s="821"/>
      <c r="E635" s="581"/>
      <c r="F635" s="581"/>
      <c r="G635" s="581"/>
      <c r="H635" s="584"/>
      <c r="I635" s="581"/>
      <c r="J635" s="581"/>
      <c r="K635" s="581"/>
      <c r="O635" s="581"/>
    </row>
    <row r="636" spans="1:43" ht="18" customHeight="1">
      <c r="A636" s="821" t="s">
        <v>725</v>
      </c>
      <c r="E636" s="581"/>
      <c r="F636" s="581"/>
      <c r="G636" s="581"/>
      <c r="H636" s="584"/>
      <c r="I636" s="581"/>
      <c r="J636" s="581"/>
      <c r="K636" s="581"/>
      <c r="O636" s="581"/>
    </row>
    <row r="637" spans="1:43" ht="18" customHeight="1">
      <c r="A637" s="821" t="s">
        <v>130</v>
      </c>
      <c r="E637" s="581"/>
      <c r="F637" s="581"/>
      <c r="G637" s="581"/>
      <c r="H637" s="584"/>
      <c r="I637" s="581"/>
      <c r="J637" s="581"/>
      <c r="K637" s="581"/>
      <c r="O637" s="581"/>
    </row>
    <row r="638" spans="1:43" ht="22.5" customHeight="1">
      <c r="A638" s="833" t="s">
        <v>3158</v>
      </c>
      <c r="B638" s="832" t="s">
        <v>3157</v>
      </c>
      <c r="C638" s="831"/>
      <c r="D638" s="831"/>
      <c r="E638" s="831"/>
      <c r="F638" s="831"/>
      <c r="G638" s="831"/>
      <c r="H638" s="831"/>
      <c r="I638" s="831"/>
      <c r="J638" s="831"/>
      <c r="K638" s="831"/>
      <c r="L638" s="831"/>
      <c r="M638" s="831"/>
      <c r="N638" s="831"/>
      <c r="O638" s="831"/>
      <c r="P638" s="831"/>
      <c r="Q638" s="831"/>
      <c r="R638" s="831"/>
      <c r="S638" s="831"/>
      <c r="T638" s="831"/>
      <c r="U638" s="831"/>
      <c r="V638" s="831"/>
      <c r="W638" s="831"/>
      <c r="X638" s="831"/>
      <c r="Y638" s="831"/>
      <c r="Z638" s="831"/>
      <c r="AA638" s="831"/>
      <c r="AB638" s="831"/>
      <c r="AC638" s="831"/>
      <c r="AD638" s="831"/>
      <c r="AE638" s="831"/>
      <c r="AF638" s="831"/>
      <c r="AG638" s="831"/>
      <c r="AH638" s="831"/>
      <c r="AI638" s="831"/>
      <c r="AJ638" s="831"/>
      <c r="AK638" s="831"/>
      <c r="AL638" s="831"/>
      <c r="AM638" s="831"/>
      <c r="AN638" s="831"/>
      <c r="AO638" s="831"/>
      <c r="AP638" s="831"/>
      <c r="AQ638" s="831"/>
    </row>
    <row r="639" spans="1:43">
      <c r="A639" s="581" t="s">
        <v>11</v>
      </c>
      <c r="E639" s="581"/>
      <c r="F639" s="581"/>
      <c r="G639" s="581"/>
      <c r="H639" s="584"/>
      <c r="I639" s="581"/>
      <c r="J639" s="581"/>
      <c r="K639" s="581"/>
      <c r="O639" s="581"/>
    </row>
    <row r="640" spans="1:43" ht="18" customHeight="1">
      <c r="A640" s="581" t="s">
        <v>85</v>
      </c>
      <c r="E640" s="581"/>
      <c r="F640" s="581"/>
      <c r="G640" s="581"/>
      <c r="H640" s="584"/>
      <c r="I640" s="581"/>
      <c r="J640" s="581"/>
      <c r="K640" s="581"/>
      <c r="O640" s="581"/>
    </row>
    <row r="641" spans="1:16" ht="18" customHeight="1">
      <c r="A641" s="581" t="s">
        <v>80</v>
      </c>
      <c r="E641" s="581"/>
      <c r="F641" s="581"/>
      <c r="G641" s="581"/>
      <c r="H641" s="584"/>
      <c r="I641" s="581"/>
      <c r="J641" s="581"/>
      <c r="K641" s="581"/>
      <c r="O641" s="581"/>
    </row>
    <row r="642" spans="1:16" ht="18" customHeight="1">
      <c r="A642" s="581" t="s">
        <v>167</v>
      </c>
      <c r="E642" s="581"/>
      <c r="F642" s="581"/>
      <c r="G642" s="581"/>
      <c r="H642" s="584"/>
      <c r="I642" s="581"/>
      <c r="J642" s="581"/>
      <c r="K642" s="581"/>
      <c r="O642" s="581"/>
    </row>
    <row r="643" spans="1:16" ht="17.649999999999999" customHeight="1">
      <c r="A643" s="821" t="s">
        <v>141</v>
      </c>
      <c r="E643" s="581"/>
      <c r="F643" s="581"/>
      <c r="G643" s="581"/>
      <c r="H643" s="584"/>
      <c r="I643" s="581"/>
      <c r="J643" s="581"/>
      <c r="K643" s="581"/>
      <c r="O643" s="581"/>
    </row>
    <row r="644" spans="1:16">
      <c r="A644" s="821"/>
      <c r="E644" s="583"/>
      <c r="K644" s="581"/>
    </row>
    <row r="645" spans="1:16">
      <c r="E645" s="583"/>
      <c r="K645" s="581"/>
    </row>
    <row r="646" spans="1:16">
      <c r="E646" s="583"/>
      <c r="H646" s="839"/>
      <c r="I646" s="844"/>
      <c r="J646" s="844"/>
      <c r="K646" s="583"/>
      <c r="L646" s="583"/>
      <c r="N646" s="580"/>
      <c r="O646" s="845"/>
      <c r="P646" s="868"/>
    </row>
    <row r="647" spans="1:16">
      <c r="E647" s="583"/>
      <c r="H647" s="839"/>
      <c r="I647" s="844"/>
      <c r="J647" s="844"/>
      <c r="K647" s="583"/>
      <c r="L647" s="583"/>
      <c r="N647" s="521"/>
    </row>
    <row r="648" spans="1:16">
      <c r="E648" s="583"/>
      <c r="H648" s="839"/>
      <c r="I648" s="844"/>
      <c r="J648" s="844"/>
      <c r="K648" s="583"/>
      <c r="L648" s="583"/>
      <c r="N648" s="521"/>
    </row>
    <row r="649" spans="1:16">
      <c r="E649" s="583"/>
      <c r="H649" s="839"/>
      <c r="I649" s="844"/>
      <c r="J649" s="844"/>
      <c r="K649" s="583"/>
      <c r="L649" s="583"/>
      <c r="N649" s="521"/>
    </row>
    <row r="650" spans="1:16">
      <c r="E650" s="583"/>
      <c r="H650" s="839"/>
      <c r="I650" s="844"/>
      <c r="J650" s="844"/>
      <c r="K650" s="583"/>
      <c r="L650" s="583"/>
      <c r="N650" s="521"/>
    </row>
    <row r="651" spans="1:16">
      <c r="E651" s="583"/>
      <c r="H651" s="839"/>
      <c r="I651" s="844"/>
      <c r="J651" s="844"/>
      <c r="K651" s="583"/>
      <c r="L651" s="583"/>
      <c r="N651" s="521"/>
    </row>
    <row r="652" spans="1:16">
      <c r="E652" s="583"/>
      <c r="K652" s="581"/>
    </row>
    <row r="653" spans="1:16">
      <c r="E653" s="583"/>
      <c r="K653" s="581"/>
    </row>
    <row r="654" spans="1:16">
      <c r="E654" s="583"/>
      <c r="K654" s="581"/>
    </row>
    <row r="655" spans="1:16">
      <c r="E655" s="583"/>
      <c r="F655" s="830"/>
      <c r="K655" s="581"/>
    </row>
  </sheetData>
  <autoFilter ref="A7:AQ643">
    <filterColumn colId="14"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autoFilter>
  <mergeCells count="112">
    <mergeCell ref="I6:I7"/>
    <mergeCell ref="R616:R621"/>
    <mergeCell ref="S616:S621"/>
    <mergeCell ref="I616:J616"/>
    <mergeCell ref="AQ616:AQ621"/>
    <mergeCell ref="AG616:AL621"/>
    <mergeCell ref="AM616:AM621"/>
    <mergeCell ref="R228:R229"/>
    <mergeCell ref="I228:I229"/>
    <mergeCell ref="J228:J229"/>
    <mergeCell ref="O228:O229"/>
    <mergeCell ref="P228:P229"/>
    <mergeCell ref="R230:R231"/>
    <mergeCell ref="P232:P233"/>
    <mergeCell ref="Q232:Q233"/>
    <mergeCell ref="R232:R233"/>
    <mergeCell ref="J6:J7"/>
    <mergeCell ref="N6:N7"/>
    <mergeCell ref="O6:P7"/>
    <mergeCell ref="AN5:AN7"/>
    <mergeCell ref="AO5:AO7"/>
    <mergeCell ref="AG610:AL615"/>
    <mergeCell ref="AM610:AM615"/>
    <mergeCell ref="AN610:AN615"/>
    <mergeCell ref="A3:T3"/>
    <mergeCell ref="AN4:AQ4"/>
    <mergeCell ref="F5:G5"/>
    <mergeCell ref="I5:J5"/>
    <mergeCell ref="N5:P5"/>
    <mergeCell ref="U7:Z7"/>
    <mergeCell ref="AA7:AF7"/>
    <mergeCell ref="AG7:AL7"/>
    <mergeCell ref="A5:A7"/>
    <mergeCell ref="B5:B7"/>
    <mergeCell ref="C5:C7"/>
    <mergeCell ref="D5:D7"/>
    <mergeCell ref="E5:E7"/>
    <mergeCell ref="H5:H7"/>
    <mergeCell ref="M5:M6"/>
    <mergeCell ref="Q5:Q7"/>
    <mergeCell ref="R5:R7"/>
    <mergeCell ref="AP5:AP7"/>
    <mergeCell ref="S5:S7"/>
    <mergeCell ref="T5:T7"/>
    <mergeCell ref="U5:AM6"/>
    <mergeCell ref="AQ5:AQ7"/>
    <mergeCell ref="F6:F7"/>
    <mergeCell ref="G6:G7"/>
    <mergeCell ref="A610:B615"/>
    <mergeCell ref="O610:O615"/>
    <mergeCell ref="P610:P615"/>
    <mergeCell ref="Q610:Q615"/>
    <mergeCell ref="R610:R615"/>
    <mergeCell ref="S610:S615"/>
    <mergeCell ref="T610:T615"/>
    <mergeCell ref="U610:Z615"/>
    <mergeCell ref="AA610:AF615"/>
    <mergeCell ref="AO610:AO615"/>
    <mergeCell ref="AP610:AP615"/>
    <mergeCell ref="AQ610:AQ615"/>
    <mergeCell ref="N616:N621"/>
    <mergeCell ref="O616:O621"/>
    <mergeCell ref="P616:P621"/>
    <mergeCell ref="Q616:Q621"/>
    <mergeCell ref="AA622:AF627"/>
    <mergeCell ref="AG622:AL627"/>
    <mergeCell ref="AM622:AM627"/>
    <mergeCell ref="AN622:AN627"/>
    <mergeCell ref="AO622:AO627"/>
    <mergeCell ref="AP622:AP627"/>
    <mergeCell ref="AQ622:AQ627"/>
    <mergeCell ref="A232:A233"/>
    <mergeCell ref="B232:B233"/>
    <mergeCell ref="C232:C233"/>
    <mergeCell ref="D232:D233"/>
    <mergeCell ref="H232:H233"/>
    <mergeCell ref="I232:I233"/>
    <mergeCell ref="J232:J233"/>
    <mergeCell ref="O232:O233"/>
    <mergeCell ref="Q228:Q229"/>
    <mergeCell ref="P230:P231"/>
    <mergeCell ref="Q230:Q231"/>
    <mergeCell ref="A230:A231"/>
    <mergeCell ref="B230:B231"/>
    <mergeCell ref="C230:C231"/>
    <mergeCell ref="D230:D231"/>
    <mergeCell ref="H230:H231"/>
    <mergeCell ref="I230:I231"/>
    <mergeCell ref="J230:J231"/>
    <mergeCell ref="O230:O231"/>
    <mergeCell ref="A228:A229"/>
    <mergeCell ref="B228:B229"/>
    <mergeCell ref="C228:C229"/>
    <mergeCell ref="D228:D229"/>
    <mergeCell ref="H228:H229"/>
    <mergeCell ref="A616:B621"/>
    <mergeCell ref="I622:J622"/>
    <mergeCell ref="T616:T621"/>
    <mergeCell ref="U616:Z621"/>
    <mergeCell ref="AN616:AN621"/>
    <mergeCell ref="AO616:AO621"/>
    <mergeCell ref="AP616:AP621"/>
    <mergeCell ref="A622:B627"/>
    <mergeCell ref="N622:N627"/>
    <mergeCell ref="O622:O627"/>
    <mergeCell ref="P622:P627"/>
    <mergeCell ref="Q622:Q627"/>
    <mergeCell ref="R622:R627"/>
    <mergeCell ref="S622:S627"/>
    <mergeCell ref="T622:T627"/>
    <mergeCell ref="U622:Z627"/>
    <mergeCell ref="AA616:AF621"/>
  </mergeCells>
  <phoneticPr fontId="4"/>
  <dataValidations count="13">
    <dataValidation type="whole" allowBlank="1" showInputMessage="1" showErrorMessage="1" sqref="AA3:AB3">
      <formula1>0</formula1>
      <formula2>9999</formula2>
    </dataValidation>
    <dataValidation type="list" allowBlank="1" showInputMessage="1" showErrorMessage="1" sqref="AN8">
      <formula1>"前年度新規,最終実施年度 ,その他"</formula1>
    </dataValidation>
    <dataValidation type="list" allowBlank="1" showInputMessage="1" showErrorMessage="1" sqref="I8">
      <formula1>"廃止,事業全体の抜本的改善,事業内容の改善,現状通り"</formula1>
    </dataValidation>
    <dataValidation type="list" allowBlank="1" showInputMessage="1" showErrorMessage="1" sqref="I230 I232 I9:I228 I234:I609">
      <formula1>"廃止,事業全体の抜本的な改善,事業内容の一部改善,終了予定,現状通り"</formula1>
    </dataValidation>
    <dataValidation type="list" allowBlank="1" showInputMessage="1" showErrorMessage="1" sqref="O232 O230 O9:O228 O234:O609">
      <formula1>"廃止,縮減, 執行等改善,年度内に改善を検討,予定通り終了,現状通り"</formula1>
    </dataValidation>
    <dataValidation type="list" allowBlank="1" showInputMessage="1" showErrorMessage="1" sqref="U149 AA165:AA168 AG13 AA13 U13 AA34 U34 AG34 AG36 AA36 U36 U48 AG48 AA48 AA58 U58 AG58 AG67 AA67 U67 AG70:AG71 AA70:AA71 AG165:AG168 AA79 U79 AG79 AG91 AA91 U91 U121 AG121 AA121 AA127 U127 AG127 AG139 AA139 U139 U165:U168 U141 AG141 AA141 AA149 U70:U71 AG149 AA203:AA204 U203:U204 AG203:AG204 AG217 AA217 U217 U227 AG227 AA227 AA234 U234 AG234 AG249 AA249 U249 U266 AG266 AA266 AA312 U312 AG312 AG315:AG319 AA315:AA319 U315:U319 U323 AG323 AA323 AA335 U335 AG335 AG357 AA357 U357 U363 AG363 AA363 AA367 U367 AG367 AG377 AA377 U377 U379:U382 AG379:AG382 AA379:AA382 AA386 U386 AG386 AG409 AA409 U409 U431 AG431 AA431 AA449 U449 AG449 AG455 AA455 U455 U462 AG462 AA462 AA466 U466 AG466 AG479 AA479 U479 U496 AG496 AA496 AA506 U506 AG506 AG512 AA512 U512 AG518 AA518 AG591 U591 AA591 AA577 U577 AG577 AG580 AA580 U580 U588 AG588 AA588 U518">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H149 V165:V168 V227 AB13 V13 AH13 V34 AH34 AB34 AB36 V36 AH36 AH48 AB48 V48 V58 AH58 AB58 AB67 V67 AH67 AB70:AB71 V70:V71 AB165:AB168 V79 AH79 AB79 AB91 V91 AH91 AH121 AB121 V121 V127 AH127 AB127 AB139 V139 AH139 AH165:AH168 AH141 AB141 V141 V149 AH70:AH71 AB149 V203:V204 AH203:AH204 AB203:AB204 AB217 V217 AH217 AH227 AB227 AH234 AB234 V234 V249 AH249 AB249 AB266 V266 AH266 AH312 AB312 V312 V315:V319 AH315:AH319 AB315:AB319 AB323 V323 AH323 AH335 AB335 V335 V357 AH357 AB357 AB363 V363 AH363 AH367 AB367 V367 V377 AH377 AB377 AB379:AB382 V379:V382 AH379:AH382 AH386 AB386 V386 V409 AH409 AB409 AB431 V431 AH431 AH449 AB449 V449 V455 AH455 AB455 AB462 V462 AH462 AH466 AB466 V466 V479 AH479 AB479 AB496 V496 AH496 AH506 AB506 V506 V512 AH512 AB512 V518 AH518 V591 AB591 AH591 AH577 AB577 V577 V580 AH580 AB580 AB588 V588 AH588 AB518">
      <formula1>"新30,新31"</formula1>
    </dataValidation>
    <dataValidation type="list" allowBlank="1" showInputMessage="1" showErrorMessage="1" sqref="AN217 AN203:AN204 AN227 AN165:AN168 AN34 AN36 AN48 AN58 AN67 AN141 AN79 AN91 AN121 AN127 AN139 AN13:AN14 AN70:AN71 AN149 AN234 AN249 AN266 AN312 AN315:AN319 AN323 AN335 AN357 AN363 AN367 AN377 AN379:AN382 AN386 AN409 AN431 AN449 AN455 AN462 AN466 AN479 AN496 AN506 AN512 AN591 AN577 AN580 AN588 AN518">
      <formula1>"前年度新規,最終実施年度 ,行革推進会議,継続の是非,その他,平成２７年度対象,平成２８年度対象,平成２９年度対象,平成３０年度対象"</formula1>
    </dataValidation>
    <dataValidation type="list" allowBlank="1" showInputMessage="1" showErrorMessage="1" sqref="V35 V72:V78 AB14:AB33 V80:V90 V324:V334 AB324:AB334 V358:V362 AB358:AB362 V320:V322 AB320:AB322 AH320:AH322 AH358:AH362 AH324:AH334 AH250:AH265 V218:V226 AH68:AH69 V368:V376 AH140 V68:V69 AB507:AB511 AB72:AB78 AH59:AH66 V59:V66 AH72:AH78 AH80:AH90 AH218:AH226 AB218:AB226 V364:V366 AB205:AB216 V9:V12 AH9:AH12 AH336:AH356 AB35 AH35 V228:V233 AB336:AB356 V336:V356 AB519:AB576 AH519:AH576 V14:V33 AH14:AH33 AB364:AB366 AH364:AH366 AB463:AB465 AB228:AB233 AH228:AH233 AH463:AH465 V463:V465 AB467:AB478 AH467:AH478 V467:V478 V128:V138 AB250:AB265 V250:V265 AB578:AB579 AH578:AH579 V589:V590 AH267:AH311 V92:V120 V267:V311 AB267:AB311 V235:V248 AB235:AB248 AH235:AH248 AB589:AB590 AH589:AH590 V578:V579 AB68:AB69 AH456:AH461 AH378 AB387:AB408 AB122:AB126 AH122:AH126 V122:V126 AB169:AB202 V383:V385 V592:V609 AB150:AB164 V150:V164 AB128:AB138 V169:V202 AH169:AH202 AH368:AH376 AB368:AB376 AB432:AB448 V450:V454 AH497:AH505 AH150:AH164 V140 AB140 V313:V314 AH507:AH511 V507:V511 AH313:AH314 AB313:AB314 V378 AB378 AH92:AH120 V497:V505 AB497:AB505 V142:V148 AB92:AB120 AB59:AB66 V581:V587 AH37:AH47 AH128:AH138 AB581:AB587 AH581:AH587 AB37:AB47 V37:V47 AB142:AB148 AH142:AH148 V519:V576 AH49:AH57 V205:V216 AH205:AH216 AB383:AB385 AH383:AH385 AH410:AH430 V513:V517 AB49:AB57 V49:V57 AH387:AH408 AH513:AH517 V410:V430 AB410:AB430 V432:V448 AH432:AH448 AB9:AB12 AH450:AH454 V456:V461 AB456:AB461 AB80:AB90 AB513:AB517 AB450:AB454 AB592:AB609 AH592:AH609 AH480:AH495 AB480:AB495 V480:V495 V387:V408">
      <formula1>"新31,新32"</formula1>
    </dataValidation>
    <dataValidation type="list" allowBlank="1" showInputMessage="1" showErrorMessage="1" sqref="U35 U72:U78 AA14:AA33 U80:U90 U324:U334 AA324:AA334 U358:U362 AA358:AA362 U320:U322 AA320:AA322 AG320:AG322 AG358:AG362 AG324:AG334 AG250:AG265 U218:U226 AG68:AG69 U383:U385 AG140 U68:U69 AA507:AA511 AA72:AA78 AG59:AG66 U59:U66 AG72:AG78 AG80:AG90 AG218:AG226 AA218:AA226 U364:U366 AA205:AA216 U9:U12 AG9:AG12 AG336:AG356 AA35 AG35 U228:U233 AA336:AA356 U336:U356 AA519:AA576 AG519:AG576 U14:U33 AG14:AG33 AA364:AA366 AG364:AG366 AA463:AA465 AA228:AA233 AG228:AG233 AG463:AG465 U463:U465 AA467:AA478 AG467:AG478 U467:U478 U128:U138 AA250:AA265 U250:U265 AA578:AA579 AG578:AG579 U589:U590 AG267:AG311 U92:U120 U267:U311 AA267:AA311 U235:U248 AA235:AA248 AG235:AG248 AA589:AA590 AG589:AG590 U578:U579 AA68:AA69 AG456:AG461 AG378 AA387:AA408 AA122:AA126 AG122:AG126 U122:U126 AA169:AA202 U368:U376 AG592:AG609 AA150:AA164 U150:U164 AA128:AA138 U169:U202 AG169:AG202 AG368:AG376 AA368:AA376 AA432:AA448 U450:U454 AG497:AG505 AG150:AG164 U140 AA140 U313:U314 AG507:AG511 U507:U511 AG313:AG314 AA313:AA314 U378 AA378 AG92:AG120 U497:U505 AA497:AA505 U142:U148 AA92:AA120 AA59:AA66 U581:U587 AG37:AG47 AG128:AG138 AA581:AA587 AG581:AG587 AA37:AA47 U37:U47 AA142:AA148 AG142:AG148 U519:U576 AG49:AG57 U205:U216 AG205:AG216 AA383:AA385 AG383:AG385 AG410:AG430 U513:U517 AA49:AA57 U49:U57 AG387:AG408 AG513:AG517 U410:U430 AA410:AA430 U432:U448 AG432:AG448 AA9:AA12 AG450:AG454 U456:U461 AA456:AA461 AA80:AA90 AA513:AA517 AA450:AA454 AA592:AA609 U592:U609 AG480:AG495 AA480:AA495 U480:U495 U387:U408">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L9:AL12 AL35 AL14:AL33 AL320:AL322 AL358:AL362 AL364:AL366 AL218:AL226 AL228:AL233 AL463:AL465 AL467:AL478 AL250:AL265 AL324:AL334 AL267:AL311 AL235:AL248 AL589:AL590 AL169:AL202 AL368:AL376 AL140 AL507:AL511 AL68:AL69 AL122:AL126 AL313:AL314 AL336:AL356 AL378 AL578:AL579 AL128:AL138 AL150:AL164 AL581:AL587 AL37:AL47 AL59:AL66 AL72:AL78 AL142:AL148 AL92:AL120 AL519:AL576 AL205:AL216 AL383:AL385 AL49:AL57 AL410:AL430 AL432:AL448 AL450:AL454 AL456:AL461 AL497:AL505 AL592:AL609 AL80:AL90 AL480:AL495 AL513:AL517 Z9:Z609 AF9:AF609 AL387:AL408">
      <formula1>0</formula1>
      <formula2>99</formula2>
    </dataValidation>
    <dataValidation type="list" allowBlank="1" showInputMessage="1" showErrorMessage="1" sqref="AN9:AN12 AN513:AN517 AN35 AN205:AN216 AN142:AN148 AN581:AN587 AN92:AN120 AN150:AN164 AN37:AN47 AN218:AN226 AN336:AN356 AN589:AN590 AN467:AN478 AN463:AN465 AN480:AN495 AN68:AN69 AN15:AN33 AN59:AN66 AN578:AN579 AN456:AN461 AN383:AN385 AN320:AN322 AN358:AN362 AN49:AN57 AN267:AN311 AN497:AN505 AN519:AN576 AN324:AN334 AN250:AN265 AN140 AN410:AN430 AN378 AN228:AN233 AN507:AN511 AN313:AN314 AN72:AN78 AN364:AN366 AN450:AN454 AN432:AN448 AN235:AN248 AN80:AN90 AN122:AN126 AN169:AN202 AN368:AN376 AN128:AN138 AN387:AN408 AN592:AN627">
      <formula1>"前年度新規,最終実施年度 ,行革推進会議,継続の是非,その他,平成２８年度対象,平成２９年度対象,平成３０年度対象,令和元年度対象"</formula1>
    </dataValidation>
    <dataValidation type="list" allowBlank="1" showInputMessage="1" showErrorMessage="1" sqref="AO8:AQ609">
      <formula1>"○, 　,"</formula1>
    </dataValidation>
  </dataValidations>
  <printOptions horizontalCentered="1"/>
  <pageMargins left="0.39370078740157483" right="0.39370078740157483" top="0.78740157480314965" bottom="0.59055118110236227" header="0.51181102362204722" footer="0.39370078740157483"/>
  <pageSetup paperSize="8" scale="38" orientation="landscape" cellComments="asDisplayed" verticalDpi="300" r:id="rId1"/>
  <headerFooter alignWithMargins="0">
    <oddHeader>&amp;L&amp;28様式１&amp;R&amp;26別添１</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146"/>
  <sheetViews>
    <sheetView view="pageBreakPreview" zoomScale="30" zoomScaleSheetLayoutView="30" workbookViewId="0">
      <selection activeCell="AK70" sqref="AK70"/>
    </sheetView>
  </sheetViews>
  <sheetFormatPr defaultColWidth="9" defaultRowHeight="13.5"/>
  <cols>
    <col min="1" max="1" width="6.625" style="311" customWidth="1"/>
    <col min="2" max="2" width="54.375" style="311" customWidth="1"/>
    <col min="3" max="3" width="14.75" style="311" customWidth="1"/>
    <col min="4" max="4" width="44.375" style="311" customWidth="1"/>
    <col min="5" max="5" width="15" style="311" customWidth="1"/>
    <col min="6" max="6" width="25.75" style="311" customWidth="1"/>
    <col min="7" max="7" width="17.75" style="311" customWidth="1"/>
    <col min="8" max="8" width="16.75" style="311" customWidth="1"/>
    <col min="9" max="9" width="35.75" style="311" customWidth="1"/>
    <col min="10" max="10" width="6.625" style="311" customWidth="1"/>
    <col min="11" max="11" width="4.625" style="311" customWidth="1"/>
    <col min="12" max="12" width="2.625" style="311" customWidth="1"/>
    <col min="13" max="13" width="4.625" style="61" customWidth="1"/>
    <col min="14" max="15" width="2.625" style="311" customWidth="1"/>
    <col min="16" max="16" width="6.625" style="311" customWidth="1"/>
    <col min="17" max="17" width="4.625" style="311" customWidth="1"/>
    <col min="18" max="18" width="2.625" style="311" customWidth="1"/>
    <col min="19" max="19" width="4.625" style="311" customWidth="1"/>
    <col min="20" max="21" width="2.625" style="311" customWidth="1"/>
    <col min="22" max="22" width="6.625" style="311" customWidth="1"/>
    <col min="23" max="23" width="4.625" style="311" customWidth="1"/>
    <col min="24" max="24" width="2.625" style="311" customWidth="1"/>
    <col min="25" max="25" width="4.625" style="311" customWidth="1"/>
    <col min="26" max="27" width="2.625" style="311" customWidth="1"/>
    <col min="28" max="28" width="12.875" style="311" customWidth="1"/>
    <col min="29" max="30" width="4.75" style="311" customWidth="1"/>
    <col min="31" max="31" width="5.375" style="311" customWidth="1"/>
    <col min="32" max="16384" width="9" style="311"/>
  </cols>
  <sheetData>
    <row r="1" spans="1:31" ht="21">
      <c r="A1" s="62" t="s">
        <v>266</v>
      </c>
      <c r="M1" s="311"/>
    </row>
    <row r="2" spans="1:31" ht="13.15" customHeight="1">
      <c r="M2" s="311"/>
    </row>
    <row r="3" spans="1:31" ht="18.75">
      <c r="A3" s="2" t="s">
        <v>914</v>
      </c>
      <c r="M3" s="311"/>
    </row>
    <row r="4" spans="1:31" ht="22.9" customHeight="1" thickBot="1">
      <c r="A4" s="3"/>
      <c r="B4" s="7"/>
      <c r="C4" s="27"/>
      <c r="D4" s="27"/>
      <c r="E4" s="27"/>
      <c r="F4" s="27"/>
      <c r="G4" s="27"/>
      <c r="H4" s="465"/>
      <c r="I4" s="465"/>
      <c r="J4" s="1082" t="s">
        <v>39</v>
      </c>
      <c r="K4" s="1082"/>
      <c r="L4" s="1082"/>
      <c r="M4" s="1082"/>
      <c r="N4" s="1082"/>
      <c r="O4" s="1082"/>
      <c r="P4" s="1082"/>
      <c r="Q4" s="1082"/>
      <c r="R4" s="1082"/>
      <c r="S4" s="1082"/>
      <c r="T4" s="1082"/>
      <c r="U4" s="1082"/>
      <c r="V4" s="1082"/>
      <c r="W4" s="1082"/>
      <c r="X4" s="1082"/>
      <c r="Y4" s="1082"/>
      <c r="Z4" s="1082"/>
      <c r="AA4" s="1082"/>
      <c r="AB4" s="1082"/>
      <c r="AC4" s="1082"/>
      <c r="AD4" s="1082"/>
      <c r="AE4" s="1083"/>
    </row>
    <row r="5" spans="1:31" ht="20.100000000000001" customHeight="1">
      <c r="A5" s="1087" t="s">
        <v>51</v>
      </c>
      <c r="B5" s="1090" t="s">
        <v>124</v>
      </c>
      <c r="C5" s="1093" t="s">
        <v>729</v>
      </c>
      <c r="D5" s="1093" t="s">
        <v>46</v>
      </c>
      <c r="E5" s="1093" t="s">
        <v>520</v>
      </c>
      <c r="F5" s="1090" t="s">
        <v>16</v>
      </c>
      <c r="G5" s="1090" t="s">
        <v>97</v>
      </c>
      <c r="H5" s="1090" t="s">
        <v>56</v>
      </c>
      <c r="I5" s="1100" t="s">
        <v>58</v>
      </c>
      <c r="J5" s="1101" t="s">
        <v>712</v>
      </c>
      <c r="K5" s="1102"/>
      <c r="L5" s="1102"/>
      <c r="M5" s="1102"/>
      <c r="N5" s="1102"/>
      <c r="O5" s="1102"/>
      <c r="P5" s="1102"/>
      <c r="Q5" s="1102"/>
      <c r="R5" s="1102"/>
      <c r="S5" s="1102"/>
      <c r="T5" s="1102"/>
      <c r="U5" s="1102"/>
      <c r="V5" s="1102"/>
      <c r="W5" s="1102"/>
      <c r="X5" s="1102"/>
      <c r="Y5" s="1102"/>
      <c r="Z5" s="1102"/>
      <c r="AA5" s="1102"/>
      <c r="AB5" s="1103"/>
      <c r="AC5" s="1093" t="s">
        <v>139</v>
      </c>
      <c r="AD5" s="1093" t="s">
        <v>13</v>
      </c>
      <c r="AE5" s="1055" t="s">
        <v>143</v>
      </c>
    </row>
    <row r="6" spans="1:31" ht="20.100000000000001" customHeight="1">
      <c r="A6" s="1088"/>
      <c r="B6" s="1091"/>
      <c r="C6" s="1094"/>
      <c r="D6" s="1094"/>
      <c r="E6" s="1094"/>
      <c r="F6" s="1091"/>
      <c r="G6" s="1096"/>
      <c r="H6" s="1098"/>
      <c r="I6" s="1098"/>
      <c r="J6" s="1104"/>
      <c r="K6" s="1105"/>
      <c r="L6" s="1105"/>
      <c r="M6" s="1105"/>
      <c r="N6" s="1105"/>
      <c r="O6" s="1105"/>
      <c r="P6" s="1105"/>
      <c r="Q6" s="1105"/>
      <c r="R6" s="1105"/>
      <c r="S6" s="1105"/>
      <c r="T6" s="1105"/>
      <c r="U6" s="1105"/>
      <c r="V6" s="1105"/>
      <c r="W6" s="1105"/>
      <c r="X6" s="1105"/>
      <c r="Y6" s="1105"/>
      <c r="Z6" s="1105"/>
      <c r="AA6" s="1105"/>
      <c r="AB6" s="1106"/>
      <c r="AC6" s="1107"/>
      <c r="AD6" s="1107"/>
      <c r="AE6" s="1056"/>
    </row>
    <row r="7" spans="1:31" ht="20.100000000000001" customHeight="1" thickBot="1">
      <c r="A7" s="1089"/>
      <c r="B7" s="1092"/>
      <c r="C7" s="1095"/>
      <c r="D7" s="1095"/>
      <c r="E7" s="1095"/>
      <c r="F7" s="1092"/>
      <c r="G7" s="1097"/>
      <c r="H7" s="1099"/>
      <c r="I7" s="1099"/>
      <c r="J7" s="1084" t="s">
        <v>178</v>
      </c>
      <c r="K7" s="1085"/>
      <c r="L7" s="1085"/>
      <c r="M7" s="1085"/>
      <c r="N7" s="1085"/>
      <c r="O7" s="1086"/>
      <c r="P7" s="1084" t="s">
        <v>180</v>
      </c>
      <c r="Q7" s="1085"/>
      <c r="R7" s="1085"/>
      <c r="S7" s="1085"/>
      <c r="T7" s="1085"/>
      <c r="U7" s="1086"/>
      <c r="V7" s="1084" t="s">
        <v>96</v>
      </c>
      <c r="W7" s="1085"/>
      <c r="X7" s="1085"/>
      <c r="Y7" s="1085"/>
      <c r="Z7" s="1085"/>
      <c r="AA7" s="1086"/>
      <c r="AB7" s="466" t="s">
        <v>173</v>
      </c>
      <c r="AC7" s="1108"/>
      <c r="AD7" s="1108"/>
      <c r="AE7" s="1057"/>
    </row>
    <row r="8" spans="1:31" ht="24.95" customHeight="1">
      <c r="A8" s="4"/>
      <c r="B8" s="8" t="s">
        <v>1017</v>
      </c>
      <c r="C8" s="20"/>
      <c r="D8" s="37"/>
      <c r="E8" s="33"/>
      <c r="F8" s="10"/>
      <c r="G8" s="49"/>
      <c r="H8" s="49"/>
      <c r="I8" s="75"/>
      <c r="J8" s="37"/>
      <c r="K8" s="37"/>
      <c r="L8" s="37"/>
      <c r="M8" s="37"/>
      <c r="N8" s="37"/>
      <c r="O8" s="37"/>
      <c r="P8" s="37"/>
      <c r="Q8" s="37"/>
      <c r="R8" s="37"/>
      <c r="S8" s="37"/>
      <c r="T8" s="37"/>
      <c r="U8" s="37"/>
      <c r="V8" s="37"/>
      <c r="W8" s="37"/>
      <c r="X8" s="37"/>
      <c r="Y8" s="37"/>
      <c r="Z8" s="37"/>
      <c r="AA8" s="37"/>
      <c r="AB8" s="37"/>
      <c r="AC8" s="49"/>
      <c r="AD8" s="49"/>
      <c r="AE8" s="59"/>
    </row>
    <row r="9" spans="1:31" ht="69.75" customHeight="1">
      <c r="A9" s="63">
        <v>1</v>
      </c>
      <c r="B9" s="312" t="s">
        <v>916</v>
      </c>
      <c r="C9" s="386">
        <v>1050</v>
      </c>
      <c r="D9" s="283" t="s">
        <v>1862</v>
      </c>
      <c r="E9" s="386">
        <v>1469</v>
      </c>
      <c r="F9" s="450" t="s">
        <v>2568</v>
      </c>
      <c r="G9" s="406" t="s">
        <v>859</v>
      </c>
      <c r="H9" s="406" t="s">
        <v>18</v>
      </c>
      <c r="I9" s="305" t="s">
        <v>919</v>
      </c>
      <c r="J9" s="303" t="s">
        <v>1618</v>
      </c>
      <c r="K9" s="301" t="s">
        <v>1635</v>
      </c>
      <c r="L9" s="293"/>
      <c r="M9" s="319">
        <v>1</v>
      </c>
      <c r="N9" s="293"/>
      <c r="O9" s="320"/>
      <c r="P9" s="316"/>
      <c r="Q9" s="316" t="s">
        <v>147</v>
      </c>
      <c r="R9" s="323"/>
      <c r="S9" s="319"/>
      <c r="T9" s="293"/>
      <c r="U9" s="320"/>
      <c r="V9" s="303"/>
      <c r="W9" s="301"/>
      <c r="X9" s="293"/>
      <c r="Y9" s="319"/>
      <c r="Z9" s="293"/>
      <c r="AA9" s="320"/>
      <c r="AB9" s="294"/>
      <c r="AC9" s="316"/>
      <c r="AD9" s="316" t="s">
        <v>147</v>
      </c>
      <c r="AE9" s="323"/>
    </row>
    <row r="10" spans="1:31" ht="24.95" customHeight="1">
      <c r="A10" s="64"/>
      <c r="B10" s="8" t="s">
        <v>246</v>
      </c>
      <c r="C10" s="66"/>
      <c r="D10" s="69"/>
      <c r="E10" s="451"/>
      <c r="F10" s="414"/>
      <c r="G10" s="74"/>
      <c r="H10" s="74"/>
      <c r="I10" s="76"/>
      <c r="J10" s="77"/>
      <c r="K10" s="77"/>
      <c r="L10" s="77"/>
      <c r="M10" s="77"/>
      <c r="N10" s="77"/>
      <c r="O10" s="77"/>
      <c r="P10" s="77"/>
      <c r="Q10" s="77"/>
      <c r="R10" s="77"/>
      <c r="S10" s="77"/>
      <c r="T10" s="77"/>
      <c r="U10" s="77"/>
      <c r="V10" s="77"/>
      <c r="W10" s="77"/>
      <c r="X10" s="77"/>
      <c r="Y10" s="77"/>
      <c r="Z10" s="77"/>
      <c r="AA10" s="77"/>
      <c r="AB10" s="77"/>
      <c r="AC10" s="74"/>
      <c r="AD10" s="74"/>
      <c r="AE10" s="82" t="s">
        <v>88</v>
      </c>
    </row>
    <row r="11" spans="1:31" ht="68.25" customHeight="1">
      <c r="A11" s="63">
        <v>2</v>
      </c>
      <c r="B11" s="312" t="s">
        <v>920</v>
      </c>
      <c r="C11" s="292">
        <v>200</v>
      </c>
      <c r="D11" s="306" t="s">
        <v>1863</v>
      </c>
      <c r="E11" s="452">
        <v>240</v>
      </c>
      <c r="F11" s="364" t="s">
        <v>2569</v>
      </c>
      <c r="G11" s="406" t="s">
        <v>747</v>
      </c>
      <c r="H11" s="406" t="s">
        <v>18</v>
      </c>
      <c r="I11" s="305" t="s">
        <v>1047</v>
      </c>
      <c r="J11" s="303" t="s">
        <v>1618</v>
      </c>
      <c r="K11" s="301" t="s">
        <v>1635</v>
      </c>
      <c r="L11" s="318"/>
      <c r="M11" s="319">
        <v>2</v>
      </c>
      <c r="N11" s="318"/>
      <c r="O11" s="320"/>
      <c r="P11" s="316"/>
      <c r="Q11" s="316" t="s">
        <v>147</v>
      </c>
      <c r="R11" s="323" t="s">
        <v>88</v>
      </c>
      <c r="S11" s="319"/>
      <c r="T11" s="318"/>
      <c r="U11" s="320"/>
      <c r="V11" s="322"/>
      <c r="W11" s="317"/>
      <c r="X11" s="318"/>
      <c r="Y11" s="319"/>
      <c r="Z11" s="318"/>
      <c r="AA11" s="320"/>
      <c r="AB11" s="407"/>
      <c r="AC11" s="316"/>
      <c r="AD11" s="316" t="s">
        <v>147</v>
      </c>
      <c r="AE11" s="323" t="s">
        <v>88</v>
      </c>
    </row>
    <row r="12" spans="1:31" ht="57" customHeight="1">
      <c r="A12" s="63">
        <v>3</v>
      </c>
      <c r="B12" s="312" t="s">
        <v>922</v>
      </c>
      <c r="C12" s="292">
        <v>500</v>
      </c>
      <c r="D12" s="306" t="s">
        <v>1864</v>
      </c>
      <c r="E12" s="452">
        <v>600</v>
      </c>
      <c r="F12" s="364" t="s">
        <v>2570</v>
      </c>
      <c r="G12" s="406" t="s">
        <v>747</v>
      </c>
      <c r="H12" s="406" t="s">
        <v>18</v>
      </c>
      <c r="I12" s="305" t="s">
        <v>1047</v>
      </c>
      <c r="J12" s="303" t="s">
        <v>1618</v>
      </c>
      <c r="K12" s="301" t="s">
        <v>1635</v>
      </c>
      <c r="L12" s="295"/>
      <c r="M12" s="296">
        <v>3</v>
      </c>
      <c r="N12" s="295"/>
      <c r="O12" s="297"/>
      <c r="P12" s="316"/>
      <c r="Q12" s="316" t="s">
        <v>147</v>
      </c>
      <c r="R12" s="323" t="s">
        <v>88</v>
      </c>
      <c r="S12" s="296"/>
      <c r="T12" s="295"/>
      <c r="U12" s="297"/>
      <c r="V12" s="303"/>
      <c r="W12" s="298"/>
      <c r="X12" s="295"/>
      <c r="Y12" s="296"/>
      <c r="Z12" s="295"/>
      <c r="AA12" s="297"/>
      <c r="AB12" s="299"/>
      <c r="AC12" s="316"/>
      <c r="AD12" s="885" t="s">
        <v>147</v>
      </c>
      <c r="AE12" s="323" t="s">
        <v>88</v>
      </c>
    </row>
    <row r="13" spans="1:31" ht="94.5" customHeight="1">
      <c r="A13" s="63">
        <v>4</v>
      </c>
      <c r="B13" s="312" t="s">
        <v>27</v>
      </c>
      <c r="C13" s="291">
        <v>1700</v>
      </c>
      <c r="D13" s="302" t="s">
        <v>1865</v>
      </c>
      <c r="E13" s="453">
        <v>1700</v>
      </c>
      <c r="F13" s="364"/>
      <c r="G13" s="406" t="s">
        <v>747</v>
      </c>
      <c r="H13" s="406" t="s">
        <v>18</v>
      </c>
      <c r="I13" s="305" t="s">
        <v>636</v>
      </c>
      <c r="J13" s="303" t="s">
        <v>1618</v>
      </c>
      <c r="K13" s="301" t="s">
        <v>1635</v>
      </c>
      <c r="L13" s="318"/>
      <c r="M13" s="319">
        <v>14</v>
      </c>
      <c r="N13" s="318"/>
      <c r="O13" s="320"/>
      <c r="P13" s="316"/>
      <c r="Q13" s="316" t="s">
        <v>147</v>
      </c>
      <c r="R13" s="323" t="s">
        <v>88</v>
      </c>
      <c r="S13" s="319"/>
      <c r="T13" s="318"/>
      <c r="U13" s="320"/>
      <c r="V13" s="322"/>
      <c r="W13" s="317"/>
      <c r="X13" s="318"/>
      <c r="Y13" s="319"/>
      <c r="Z13" s="318"/>
      <c r="AA13" s="320"/>
      <c r="AB13" s="407"/>
      <c r="AC13" s="316"/>
      <c r="AD13" s="316" t="s">
        <v>147</v>
      </c>
      <c r="AE13" s="323" t="s">
        <v>88</v>
      </c>
    </row>
    <row r="14" spans="1:31" ht="24.95" customHeight="1">
      <c r="A14" s="64"/>
      <c r="B14" s="8" t="s">
        <v>716</v>
      </c>
      <c r="C14" s="66"/>
      <c r="D14" s="69"/>
      <c r="E14" s="71"/>
      <c r="F14" s="8"/>
      <c r="G14" s="74"/>
      <c r="H14" s="74"/>
      <c r="I14" s="76"/>
      <c r="J14" s="77"/>
      <c r="K14" s="77"/>
      <c r="L14" s="77"/>
      <c r="M14" s="77"/>
      <c r="N14" s="77"/>
      <c r="O14" s="77"/>
      <c r="P14" s="77"/>
      <c r="Q14" s="77"/>
      <c r="R14" s="77"/>
      <c r="S14" s="77"/>
      <c r="T14" s="77"/>
      <c r="U14" s="77"/>
      <c r="V14" s="77"/>
      <c r="W14" s="77"/>
      <c r="X14" s="77"/>
      <c r="Y14" s="77"/>
      <c r="Z14" s="77"/>
      <c r="AA14" s="77"/>
      <c r="AB14" s="77"/>
      <c r="AC14" s="74"/>
      <c r="AD14" s="74"/>
      <c r="AE14" s="82" t="s">
        <v>88</v>
      </c>
    </row>
    <row r="15" spans="1:31" ht="24.95" customHeight="1">
      <c r="A15" s="64"/>
      <c r="B15" s="8" t="s">
        <v>924</v>
      </c>
      <c r="C15" s="66"/>
      <c r="D15" s="69"/>
      <c r="E15" s="71"/>
      <c r="F15" s="8"/>
      <c r="G15" s="74"/>
      <c r="H15" s="74"/>
      <c r="I15" s="76"/>
      <c r="J15" s="77"/>
      <c r="K15" s="77"/>
      <c r="L15" s="77"/>
      <c r="M15" s="77"/>
      <c r="N15" s="77"/>
      <c r="O15" s="77"/>
      <c r="P15" s="77"/>
      <c r="Q15" s="77"/>
      <c r="R15" s="77"/>
      <c r="S15" s="77"/>
      <c r="T15" s="77"/>
      <c r="U15" s="77"/>
      <c r="V15" s="77"/>
      <c r="W15" s="77"/>
      <c r="X15" s="77"/>
      <c r="Y15" s="77"/>
      <c r="Z15" s="77"/>
      <c r="AA15" s="77"/>
      <c r="AB15" s="77"/>
      <c r="AC15" s="74"/>
      <c r="AD15" s="74"/>
      <c r="AE15" s="82" t="s">
        <v>88</v>
      </c>
    </row>
    <row r="16" spans="1:31" ht="24.95" customHeight="1">
      <c r="A16" s="64"/>
      <c r="B16" s="8" t="s">
        <v>927</v>
      </c>
      <c r="C16" s="66"/>
      <c r="D16" s="69"/>
      <c r="E16" s="71"/>
      <c r="F16" s="8"/>
      <c r="G16" s="74"/>
      <c r="H16" s="74"/>
      <c r="I16" s="76"/>
      <c r="J16" s="77"/>
      <c r="K16" s="77"/>
      <c r="L16" s="77"/>
      <c r="M16" s="77"/>
      <c r="N16" s="77"/>
      <c r="O16" s="77"/>
      <c r="P16" s="77"/>
      <c r="Q16" s="77"/>
      <c r="R16" s="77"/>
      <c r="S16" s="77"/>
      <c r="T16" s="77"/>
      <c r="U16" s="77"/>
      <c r="V16" s="77"/>
      <c r="W16" s="77"/>
      <c r="X16" s="77"/>
      <c r="Y16" s="77"/>
      <c r="Z16" s="77"/>
      <c r="AA16" s="77"/>
      <c r="AB16" s="77"/>
      <c r="AC16" s="74"/>
      <c r="AD16" s="74"/>
      <c r="AE16" s="82" t="s">
        <v>88</v>
      </c>
    </row>
    <row r="17" spans="1:31" ht="57" customHeight="1">
      <c r="A17" s="63">
        <v>5</v>
      </c>
      <c r="B17" s="312" t="s">
        <v>406</v>
      </c>
      <c r="C17" s="292">
        <v>12.925000000000001</v>
      </c>
      <c r="D17" s="306" t="s">
        <v>2363</v>
      </c>
      <c r="E17" s="304">
        <v>18</v>
      </c>
      <c r="F17" s="305"/>
      <c r="G17" s="406" t="s">
        <v>356</v>
      </c>
      <c r="H17" s="406" t="s">
        <v>18</v>
      </c>
      <c r="I17" s="305" t="s">
        <v>2950</v>
      </c>
      <c r="J17" s="322" t="s">
        <v>1618</v>
      </c>
      <c r="K17" s="317" t="s">
        <v>1635</v>
      </c>
      <c r="L17" s="318"/>
      <c r="M17" s="319">
        <v>4</v>
      </c>
      <c r="N17" s="318"/>
      <c r="O17" s="320"/>
      <c r="P17" s="322"/>
      <c r="Q17" s="317"/>
      <c r="R17" s="318"/>
      <c r="S17" s="319"/>
      <c r="T17" s="318"/>
      <c r="U17" s="320"/>
      <c r="V17" s="322"/>
      <c r="W17" s="317"/>
      <c r="X17" s="318"/>
      <c r="Y17" s="319"/>
      <c r="Z17" s="318"/>
      <c r="AA17" s="320"/>
      <c r="AB17" s="407"/>
      <c r="AC17" s="316" t="s">
        <v>147</v>
      </c>
      <c r="AD17" s="316"/>
      <c r="AE17" s="323" t="s">
        <v>88</v>
      </c>
    </row>
    <row r="18" spans="1:31" ht="57" customHeight="1">
      <c r="A18" s="63">
        <v>6</v>
      </c>
      <c r="B18" s="312" t="s">
        <v>823</v>
      </c>
      <c r="C18" s="292">
        <v>11.977</v>
      </c>
      <c r="D18" s="302" t="s">
        <v>2364</v>
      </c>
      <c r="E18" s="300">
        <v>0</v>
      </c>
      <c r="F18" s="305"/>
      <c r="G18" s="406" t="s">
        <v>356</v>
      </c>
      <c r="H18" s="406" t="s">
        <v>18</v>
      </c>
      <c r="I18" s="305" t="s">
        <v>2950</v>
      </c>
      <c r="J18" s="322" t="s">
        <v>1618</v>
      </c>
      <c r="K18" s="317" t="s">
        <v>1635</v>
      </c>
      <c r="L18" s="318"/>
      <c r="M18" s="319">
        <v>5</v>
      </c>
      <c r="N18" s="318"/>
      <c r="O18" s="320"/>
      <c r="P18" s="322"/>
      <c r="Q18" s="317"/>
      <c r="R18" s="318"/>
      <c r="S18" s="319"/>
      <c r="T18" s="318"/>
      <c r="U18" s="320"/>
      <c r="V18" s="322"/>
      <c r="W18" s="317"/>
      <c r="X18" s="318"/>
      <c r="Y18" s="319"/>
      <c r="Z18" s="318"/>
      <c r="AA18" s="320"/>
      <c r="AB18" s="407"/>
      <c r="AC18" s="316" t="s">
        <v>147</v>
      </c>
      <c r="AD18" s="316"/>
      <c r="AE18" s="323"/>
    </row>
    <row r="19" spans="1:31" ht="24.95" customHeight="1">
      <c r="A19" s="64"/>
      <c r="B19" s="8" t="s">
        <v>818</v>
      </c>
      <c r="C19" s="66"/>
      <c r="D19" s="69"/>
      <c r="E19" s="71"/>
      <c r="F19" s="8"/>
      <c r="G19" s="74"/>
      <c r="H19" s="74"/>
      <c r="I19" s="76"/>
      <c r="J19" s="77"/>
      <c r="K19" s="77"/>
      <c r="L19" s="77"/>
      <c r="M19" s="77"/>
      <c r="N19" s="77"/>
      <c r="O19" s="77"/>
      <c r="P19" s="77"/>
      <c r="Q19" s="77"/>
      <c r="R19" s="77"/>
      <c r="S19" s="77"/>
      <c r="T19" s="77"/>
      <c r="U19" s="77"/>
      <c r="V19" s="77"/>
      <c r="W19" s="77"/>
      <c r="X19" s="77"/>
      <c r="Y19" s="77"/>
      <c r="Z19" s="77"/>
      <c r="AA19" s="77"/>
      <c r="AB19" s="77"/>
      <c r="AC19" s="74"/>
      <c r="AD19" s="74"/>
      <c r="AE19" s="82" t="s">
        <v>88</v>
      </c>
    </row>
    <row r="20" spans="1:31" ht="24.95" customHeight="1">
      <c r="A20" s="64"/>
      <c r="B20" s="8" t="s">
        <v>931</v>
      </c>
      <c r="C20" s="66"/>
      <c r="D20" s="69"/>
      <c r="E20" s="71"/>
      <c r="F20" s="8"/>
      <c r="G20" s="74"/>
      <c r="H20" s="74"/>
      <c r="I20" s="76"/>
      <c r="J20" s="77"/>
      <c r="K20" s="77"/>
      <c r="L20" s="77"/>
      <c r="M20" s="77"/>
      <c r="N20" s="77"/>
      <c r="O20" s="77"/>
      <c r="P20" s="77"/>
      <c r="Q20" s="77"/>
      <c r="R20" s="77"/>
      <c r="S20" s="77"/>
      <c r="T20" s="77"/>
      <c r="U20" s="77"/>
      <c r="V20" s="77"/>
      <c r="W20" s="77"/>
      <c r="X20" s="77"/>
      <c r="Y20" s="77"/>
      <c r="Z20" s="77"/>
      <c r="AA20" s="77"/>
      <c r="AB20" s="77"/>
      <c r="AC20" s="74"/>
      <c r="AD20" s="74"/>
      <c r="AE20" s="82" t="s">
        <v>88</v>
      </c>
    </row>
    <row r="21" spans="1:31" ht="74.25" customHeight="1">
      <c r="A21" s="63">
        <v>7</v>
      </c>
      <c r="B21" s="307" t="s">
        <v>933</v>
      </c>
      <c r="C21" s="308">
        <v>100</v>
      </c>
      <c r="D21" s="52" t="s">
        <v>2356</v>
      </c>
      <c r="E21" s="443">
        <v>200</v>
      </c>
      <c r="F21" s="444" t="s">
        <v>2455</v>
      </c>
      <c r="G21" s="406" t="s">
        <v>145</v>
      </c>
      <c r="H21" s="406" t="s">
        <v>18</v>
      </c>
      <c r="I21" s="305" t="s">
        <v>48</v>
      </c>
      <c r="J21" s="322" t="s">
        <v>1618</v>
      </c>
      <c r="K21" s="317" t="s">
        <v>1635</v>
      </c>
      <c r="L21" s="318" t="s">
        <v>159</v>
      </c>
      <c r="M21" s="319">
        <v>8</v>
      </c>
      <c r="N21" s="318"/>
      <c r="O21" s="320"/>
      <c r="P21" s="322"/>
      <c r="Q21" s="317"/>
      <c r="R21" s="318"/>
      <c r="S21" s="319"/>
      <c r="T21" s="318"/>
      <c r="U21" s="320"/>
      <c r="V21" s="322"/>
      <c r="W21" s="317"/>
      <c r="X21" s="318"/>
      <c r="Y21" s="319"/>
      <c r="Z21" s="318"/>
      <c r="AA21" s="320"/>
      <c r="AB21" s="407"/>
      <c r="AC21" s="316"/>
      <c r="AD21" s="316" t="s">
        <v>147</v>
      </c>
      <c r="AE21" s="278" t="s">
        <v>88</v>
      </c>
    </row>
    <row r="22" spans="1:31" ht="24.95" customHeight="1">
      <c r="A22" s="64"/>
      <c r="B22" s="8" t="s">
        <v>972</v>
      </c>
      <c r="C22" s="66"/>
      <c r="D22" s="69"/>
      <c r="E22" s="71"/>
      <c r="F22" s="8"/>
      <c r="G22" s="74"/>
      <c r="H22" s="74"/>
      <c r="I22" s="76"/>
      <c r="J22" s="77"/>
      <c r="K22" s="77"/>
      <c r="L22" s="77"/>
      <c r="M22" s="77"/>
      <c r="N22" s="77"/>
      <c r="O22" s="77"/>
      <c r="P22" s="77"/>
      <c r="Q22" s="77"/>
      <c r="R22" s="77"/>
      <c r="S22" s="77"/>
      <c r="T22" s="77"/>
      <c r="U22" s="77"/>
      <c r="V22" s="77"/>
      <c r="W22" s="77"/>
      <c r="X22" s="77"/>
      <c r="Y22" s="77"/>
      <c r="Z22" s="77"/>
      <c r="AA22" s="77"/>
      <c r="AB22" s="77"/>
      <c r="AC22" s="74"/>
      <c r="AD22" s="74"/>
      <c r="AE22" s="82" t="s">
        <v>88</v>
      </c>
    </row>
    <row r="23" spans="1:31" ht="24.95" customHeight="1">
      <c r="A23" s="63" t="s">
        <v>159</v>
      </c>
      <c r="B23" s="307" t="s">
        <v>742</v>
      </c>
      <c r="C23" s="434"/>
      <c r="D23" s="302"/>
      <c r="E23" s="300"/>
      <c r="F23" s="305"/>
      <c r="G23" s="406" t="s">
        <v>397</v>
      </c>
      <c r="H23" s="406"/>
      <c r="I23" s="305"/>
      <c r="J23" s="322"/>
      <c r="K23" s="317"/>
      <c r="L23" s="318"/>
      <c r="M23" s="319"/>
      <c r="N23" s="318"/>
      <c r="O23" s="320"/>
      <c r="P23" s="322"/>
      <c r="Q23" s="317"/>
      <c r="R23" s="318"/>
      <c r="S23" s="319"/>
      <c r="T23" s="318"/>
      <c r="U23" s="320"/>
      <c r="V23" s="322"/>
      <c r="W23" s="317"/>
      <c r="X23" s="318"/>
      <c r="Y23" s="319"/>
      <c r="Z23" s="318"/>
      <c r="AA23" s="320"/>
      <c r="AB23" s="407"/>
      <c r="AC23" s="316"/>
      <c r="AD23" s="316"/>
      <c r="AE23" s="278"/>
    </row>
    <row r="24" spans="1:31" s="356" customFormat="1" ht="66.75" customHeight="1">
      <c r="A24" s="63">
        <v>8</v>
      </c>
      <c r="B24" s="307" t="s">
        <v>805</v>
      </c>
      <c r="C24" s="387">
        <v>23.309000000000001</v>
      </c>
      <c r="D24" s="302" t="s">
        <v>2190</v>
      </c>
      <c r="E24" s="300">
        <v>29.478000000000002</v>
      </c>
      <c r="F24" s="305" t="s">
        <v>2612</v>
      </c>
      <c r="G24" s="406" t="s">
        <v>760</v>
      </c>
      <c r="H24" s="406" t="s">
        <v>18</v>
      </c>
      <c r="I24" s="305" t="s">
        <v>424</v>
      </c>
      <c r="J24" s="322" t="s">
        <v>1618</v>
      </c>
      <c r="K24" s="317" t="s">
        <v>1635</v>
      </c>
      <c r="L24" s="318"/>
      <c r="M24" s="319">
        <v>11</v>
      </c>
      <c r="N24" s="318"/>
      <c r="O24" s="320"/>
      <c r="P24" s="322"/>
      <c r="Q24" s="317"/>
      <c r="R24" s="318"/>
      <c r="S24" s="319"/>
      <c r="T24" s="318"/>
      <c r="U24" s="320"/>
      <c r="V24" s="322"/>
      <c r="W24" s="317"/>
      <c r="X24" s="318"/>
      <c r="Y24" s="319"/>
      <c r="Z24" s="318"/>
      <c r="AA24" s="320"/>
      <c r="AB24" s="407"/>
      <c r="AC24" s="316" t="s">
        <v>147</v>
      </c>
      <c r="AD24" s="316"/>
      <c r="AE24" s="323"/>
    </row>
    <row r="25" spans="1:31" ht="24.95" customHeight="1">
      <c r="A25" s="64"/>
      <c r="B25" s="8" t="s">
        <v>123</v>
      </c>
      <c r="C25" s="66"/>
      <c r="D25" s="69"/>
      <c r="E25" s="71"/>
      <c r="F25" s="8"/>
      <c r="G25" s="74"/>
      <c r="H25" s="74"/>
      <c r="I25" s="76"/>
      <c r="J25" s="77"/>
      <c r="K25" s="77"/>
      <c r="L25" s="77"/>
      <c r="M25" s="77"/>
      <c r="N25" s="77"/>
      <c r="O25" s="77"/>
      <c r="P25" s="77"/>
      <c r="Q25" s="77"/>
      <c r="R25" s="77"/>
      <c r="S25" s="77"/>
      <c r="T25" s="77"/>
      <c r="U25" s="77"/>
      <c r="V25" s="77"/>
      <c r="W25" s="77"/>
      <c r="X25" s="77"/>
      <c r="Y25" s="77"/>
      <c r="Z25" s="77"/>
      <c r="AA25" s="77"/>
      <c r="AB25" s="77"/>
      <c r="AC25" s="74"/>
      <c r="AD25" s="74"/>
      <c r="AE25" s="82" t="s">
        <v>88</v>
      </c>
    </row>
    <row r="26" spans="1:31" ht="24.95" customHeight="1">
      <c r="A26" s="64"/>
      <c r="B26" s="8" t="s">
        <v>935</v>
      </c>
      <c r="C26" s="66"/>
      <c r="D26" s="69"/>
      <c r="E26" s="71"/>
      <c r="F26" s="8"/>
      <c r="G26" s="74"/>
      <c r="H26" s="74"/>
      <c r="I26" s="76"/>
      <c r="J26" s="77"/>
      <c r="K26" s="77"/>
      <c r="L26" s="77"/>
      <c r="M26" s="77"/>
      <c r="N26" s="77"/>
      <c r="O26" s="77"/>
      <c r="P26" s="77"/>
      <c r="Q26" s="77"/>
      <c r="R26" s="77"/>
      <c r="S26" s="77"/>
      <c r="T26" s="77"/>
      <c r="U26" s="77"/>
      <c r="V26" s="77"/>
      <c r="W26" s="77"/>
      <c r="X26" s="77"/>
      <c r="Y26" s="77"/>
      <c r="Z26" s="77"/>
      <c r="AA26" s="77"/>
      <c r="AB26" s="77"/>
      <c r="AC26" s="74"/>
      <c r="AD26" s="74"/>
      <c r="AE26" s="82" t="s">
        <v>88</v>
      </c>
    </row>
    <row r="27" spans="1:31" ht="89.25" customHeight="1">
      <c r="A27" s="63">
        <v>9</v>
      </c>
      <c r="B27" s="307" t="s">
        <v>523</v>
      </c>
      <c r="C27" s="308">
        <v>4.2130000000000001</v>
      </c>
      <c r="D27" s="52" t="s">
        <v>2697</v>
      </c>
      <c r="E27" s="443">
        <v>4</v>
      </c>
      <c r="F27" s="310"/>
      <c r="G27" s="406" t="s">
        <v>495</v>
      </c>
      <c r="H27" s="406" t="s">
        <v>18</v>
      </c>
      <c r="I27" s="305" t="s">
        <v>937</v>
      </c>
      <c r="J27" s="322" t="s">
        <v>1618</v>
      </c>
      <c r="K27" s="317" t="s">
        <v>1635</v>
      </c>
      <c r="L27" s="318"/>
      <c r="M27" s="319">
        <v>12</v>
      </c>
      <c r="N27" s="318"/>
      <c r="O27" s="320"/>
      <c r="P27" s="322"/>
      <c r="Q27" s="317"/>
      <c r="R27" s="318"/>
      <c r="S27" s="319"/>
      <c r="T27" s="318"/>
      <c r="U27" s="320"/>
      <c r="V27" s="322"/>
      <c r="W27" s="317"/>
      <c r="X27" s="318"/>
      <c r="Y27" s="319"/>
      <c r="Z27" s="318"/>
      <c r="AA27" s="320"/>
      <c r="AB27" s="407"/>
      <c r="AC27" s="316" t="s">
        <v>147</v>
      </c>
      <c r="AD27" s="316"/>
      <c r="AE27" s="323" t="s">
        <v>88</v>
      </c>
    </row>
    <row r="28" spans="1:31" ht="24.95" customHeight="1">
      <c r="A28" s="64"/>
      <c r="B28" s="8" t="s">
        <v>156</v>
      </c>
      <c r="C28" s="66"/>
      <c r="D28" s="69"/>
      <c r="E28" s="71"/>
      <c r="F28" s="8"/>
      <c r="G28" s="74"/>
      <c r="H28" s="74"/>
      <c r="I28" s="76"/>
      <c r="J28" s="77"/>
      <c r="K28" s="77"/>
      <c r="L28" s="77"/>
      <c r="M28" s="77"/>
      <c r="N28" s="77"/>
      <c r="O28" s="77"/>
      <c r="P28" s="77"/>
      <c r="Q28" s="77"/>
      <c r="R28" s="77"/>
      <c r="S28" s="77"/>
      <c r="T28" s="77"/>
      <c r="U28" s="77"/>
      <c r="V28" s="77"/>
      <c r="W28" s="77"/>
      <c r="X28" s="77"/>
      <c r="Y28" s="77"/>
      <c r="Z28" s="77"/>
      <c r="AA28" s="77"/>
      <c r="AB28" s="77"/>
      <c r="AC28" s="74"/>
      <c r="AD28" s="74"/>
      <c r="AE28" s="82" t="s">
        <v>88</v>
      </c>
    </row>
    <row r="29" spans="1:31" s="356" customFormat="1" ht="56.25" customHeight="1">
      <c r="A29" s="63">
        <v>10</v>
      </c>
      <c r="B29" s="312" t="s">
        <v>1628</v>
      </c>
      <c r="C29" s="328">
        <v>13.951000000000001</v>
      </c>
      <c r="D29" s="306" t="s">
        <v>2190</v>
      </c>
      <c r="E29" s="304">
        <v>13.951000000000001</v>
      </c>
      <c r="F29" s="305"/>
      <c r="G29" s="406" t="s">
        <v>760</v>
      </c>
      <c r="H29" s="406" t="s">
        <v>18</v>
      </c>
      <c r="I29" s="305" t="s">
        <v>939</v>
      </c>
      <c r="J29" s="322" t="s">
        <v>1618</v>
      </c>
      <c r="K29" s="317" t="s">
        <v>1635</v>
      </c>
      <c r="L29" s="318"/>
      <c r="M29" s="319">
        <v>13</v>
      </c>
      <c r="N29" s="318"/>
      <c r="O29" s="320">
        <v>0</v>
      </c>
      <c r="P29" s="322"/>
      <c r="Q29" s="317"/>
      <c r="R29" s="318"/>
      <c r="S29" s="319"/>
      <c r="T29" s="318"/>
      <c r="U29" s="320"/>
      <c r="V29" s="322"/>
      <c r="W29" s="317"/>
      <c r="X29" s="318"/>
      <c r="Y29" s="319"/>
      <c r="Z29" s="318"/>
      <c r="AA29" s="320"/>
      <c r="AB29" s="407"/>
      <c r="AC29" s="316" t="s">
        <v>147</v>
      </c>
      <c r="AD29" s="316"/>
      <c r="AE29" s="323" t="s">
        <v>88</v>
      </c>
    </row>
    <row r="30" spans="1:31" ht="24.95" customHeight="1">
      <c r="A30" s="64"/>
      <c r="B30" s="8" t="s">
        <v>943</v>
      </c>
      <c r="C30" s="66"/>
      <c r="D30" s="69"/>
      <c r="E30" s="71"/>
      <c r="F30" s="8"/>
      <c r="G30" s="74"/>
      <c r="H30" s="74"/>
      <c r="I30" s="76"/>
      <c r="J30" s="77"/>
      <c r="K30" s="77"/>
      <c r="L30" s="77"/>
      <c r="M30" s="77"/>
      <c r="N30" s="77"/>
      <c r="O30" s="77"/>
      <c r="P30" s="77"/>
      <c r="Q30" s="77"/>
      <c r="R30" s="77"/>
      <c r="S30" s="77"/>
      <c r="T30" s="77"/>
      <c r="U30" s="77"/>
      <c r="V30" s="77"/>
      <c r="W30" s="77"/>
      <c r="X30" s="77"/>
      <c r="Y30" s="77"/>
      <c r="Z30" s="77"/>
      <c r="AA30" s="77"/>
      <c r="AB30" s="77"/>
      <c r="AC30" s="74"/>
      <c r="AD30" s="74"/>
      <c r="AE30" s="82" t="s">
        <v>88</v>
      </c>
    </row>
    <row r="31" spans="1:31" ht="98.25" customHeight="1">
      <c r="A31" s="63">
        <v>11</v>
      </c>
      <c r="B31" s="312" t="s">
        <v>1634</v>
      </c>
      <c r="C31" s="291">
        <v>31001</v>
      </c>
      <c r="D31" s="302" t="s">
        <v>2166</v>
      </c>
      <c r="E31" s="300">
        <v>31001</v>
      </c>
      <c r="F31" s="305"/>
      <c r="G31" s="406" t="s">
        <v>157</v>
      </c>
      <c r="H31" s="406" t="s">
        <v>18</v>
      </c>
      <c r="I31" s="305" t="s">
        <v>1514</v>
      </c>
      <c r="J31" s="322"/>
      <c r="K31" s="317"/>
      <c r="L31" s="318"/>
      <c r="M31" s="319"/>
      <c r="N31" s="318"/>
      <c r="O31" s="320"/>
      <c r="P31" s="322"/>
      <c r="Q31" s="317"/>
      <c r="R31" s="318"/>
      <c r="S31" s="319"/>
      <c r="T31" s="318"/>
      <c r="U31" s="320"/>
      <c r="V31" s="322"/>
      <c r="W31" s="317"/>
      <c r="X31" s="318"/>
      <c r="Y31" s="319"/>
      <c r="Z31" s="318"/>
      <c r="AA31" s="320"/>
      <c r="AB31" s="388"/>
      <c r="AC31" s="389"/>
      <c r="AD31" s="389"/>
      <c r="AE31" s="323" t="s">
        <v>88</v>
      </c>
    </row>
    <row r="32" spans="1:31" s="356" customFormat="1" ht="61.5" customHeight="1">
      <c r="A32" s="63">
        <v>12</v>
      </c>
      <c r="B32" s="312" t="s">
        <v>948</v>
      </c>
      <c r="C32" s="328">
        <v>12</v>
      </c>
      <c r="D32" s="306" t="s">
        <v>2190</v>
      </c>
      <c r="E32" s="304">
        <v>19.048999999999999</v>
      </c>
      <c r="F32" s="305"/>
      <c r="G32" s="406" t="s">
        <v>760</v>
      </c>
      <c r="H32" s="406" t="s">
        <v>18</v>
      </c>
      <c r="I32" s="305" t="s">
        <v>950</v>
      </c>
      <c r="J32" s="322" t="s">
        <v>1618</v>
      </c>
      <c r="K32" s="317" t="s">
        <v>1635</v>
      </c>
      <c r="L32" s="318"/>
      <c r="M32" s="319">
        <v>15</v>
      </c>
      <c r="N32" s="318"/>
      <c r="O32" s="320">
        <v>0</v>
      </c>
      <c r="P32" s="322"/>
      <c r="Q32" s="317"/>
      <c r="R32" s="318"/>
      <c r="S32" s="319"/>
      <c r="T32" s="318"/>
      <c r="U32" s="320"/>
      <c r="V32" s="322"/>
      <c r="W32" s="317"/>
      <c r="X32" s="318"/>
      <c r="Y32" s="319"/>
      <c r="Z32" s="318"/>
      <c r="AA32" s="320"/>
      <c r="AB32" s="407"/>
      <c r="AC32" s="316" t="s">
        <v>147</v>
      </c>
      <c r="AD32" s="316"/>
      <c r="AE32" s="323" t="s">
        <v>88</v>
      </c>
    </row>
    <row r="33" spans="1:31" s="356" customFormat="1" ht="61.5" customHeight="1">
      <c r="A33" s="63">
        <v>13</v>
      </c>
      <c r="B33" s="312" t="s">
        <v>952</v>
      </c>
      <c r="C33" s="327">
        <v>13.36</v>
      </c>
      <c r="D33" s="302" t="s">
        <v>2190</v>
      </c>
      <c r="E33" s="300">
        <v>13.36</v>
      </c>
      <c r="F33" s="305"/>
      <c r="G33" s="406" t="s">
        <v>760</v>
      </c>
      <c r="H33" s="406" t="s">
        <v>18</v>
      </c>
      <c r="I33" s="305" t="s">
        <v>950</v>
      </c>
      <c r="J33" s="322" t="s">
        <v>1618</v>
      </c>
      <c r="K33" s="317" t="s">
        <v>1635</v>
      </c>
      <c r="L33" s="318"/>
      <c r="M33" s="319">
        <v>19</v>
      </c>
      <c r="N33" s="318"/>
      <c r="O33" s="320">
        <v>0</v>
      </c>
      <c r="P33" s="322"/>
      <c r="Q33" s="317"/>
      <c r="R33" s="318"/>
      <c r="S33" s="319"/>
      <c r="T33" s="318"/>
      <c r="U33" s="320"/>
      <c r="V33" s="322"/>
      <c r="W33" s="317"/>
      <c r="X33" s="318"/>
      <c r="Y33" s="319"/>
      <c r="Z33" s="318"/>
      <c r="AA33" s="320"/>
      <c r="AB33" s="407"/>
      <c r="AC33" s="316" t="s">
        <v>147</v>
      </c>
      <c r="AD33" s="316"/>
      <c r="AE33" s="323"/>
    </row>
    <row r="34" spans="1:31" s="356" customFormat="1" ht="61.5" customHeight="1">
      <c r="A34" s="63">
        <v>14</v>
      </c>
      <c r="B34" s="312" t="s">
        <v>1684</v>
      </c>
      <c r="C34" s="327">
        <v>7.0270000000000001</v>
      </c>
      <c r="D34" s="302" t="s">
        <v>2008</v>
      </c>
      <c r="E34" s="300">
        <v>7.24</v>
      </c>
      <c r="F34" s="305"/>
      <c r="G34" s="406" t="s">
        <v>410</v>
      </c>
      <c r="H34" s="406" t="s">
        <v>18</v>
      </c>
      <c r="I34" s="305" t="s">
        <v>2951</v>
      </c>
      <c r="J34" s="322" t="s">
        <v>1618</v>
      </c>
      <c r="K34" s="301" t="s">
        <v>1635</v>
      </c>
      <c r="L34" s="293" t="s">
        <v>159</v>
      </c>
      <c r="M34" s="319">
        <v>20</v>
      </c>
      <c r="N34" s="293" t="s">
        <v>159</v>
      </c>
      <c r="O34" s="320"/>
      <c r="P34" s="322"/>
      <c r="Q34" s="317"/>
      <c r="R34" s="318"/>
      <c r="S34" s="319"/>
      <c r="T34" s="318"/>
      <c r="U34" s="320"/>
      <c r="V34" s="322"/>
      <c r="W34" s="317"/>
      <c r="X34" s="318"/>
      <c r="Y34" s="319"/>
      <c r="Z34" s="318"/>
      <c r="AA34" s="320"/>
      <c r="AB34" s="407"/>
      <c r="AC34" s="316" t="s">
        <v>147</v>
      </c>
      <c r="AD34" s="316"/>
      <c r="AE34" s="323" t="s">
        <v>88</v>
      </c>
    </row>
    <row r="35" spans="1:31" ht="24.95" customHeight="1">
      <c r="A35" s="64"/>
      <c r="B35" s="8" t="s">
        <v>21</v>
      </c>
      <c r="C35" s="66"/>
      <c r="D35" s="69"/>
      <c r="E35" s="71"/>
      <c r="F35" s="8"/>
      <c r="G35" s="74"/>
      <c r="H35" s="74"/>
      <c r="I35" s="76"/>
      <c r="J35" s="77"/>
      <c r="K35" s="77"/>
      <c r="L35" s="77"/>
      <c r="M35" s="77"/>
      <c r="N35" s="77"/>
      <c r="O35" s="77"/>
      <c r="P35" s="77"/>
      <c r="Q35" s="77"/>
      <c r="R35" s="77"/>
      <c r="S35" s="77"/>
      <c r="T35" s="77"/>
      <c r="U35" s="77"/>
      <c r="V35" s="77"/>
      <c r="W35" s="77"/>
      <c r="X35" s="77"/>
      <c r="Y35" s="77"/>
      <c r="Z35" s="77"/>
      <c r="AA35" s="77"/>
      <c r="AB35" s="77"/>
      <c r="AC35" s="74"/>
      <c r="AD35" s="74"/>
      <c r="AE35" s="82" t="s">
        <v>88</v>
      </c>
    </row>
    <row r="36" spans="1:31" ht="24.95" customHeight="1">
      <c r="A36" s="64"/>
      <c r="B36" s="8" t="s">
        <v>591</v>
      </c>
      <c r="C36" s="66"/>
      <c r="D36" s="69"/>
      <c r="E36" s="71"/>
      <c r="F36" s="8"/>
      <c r="G36" s="74"/>
      <c r="H36" s="74"/>
      <c r="I36" s="76"/>
      <c r="J36" s="77"/>
      <c r="K36" s="77"/>
      <c r="L36" s="77"/>
      <c r="M36" s="77"/>
      <c r="N36" s="77"/>
      <c r="O36" s="77"/>
      <c r="P36" s="77"/>
      <c r="Q36" s="77"/>
      <c r="R36" s="77"/>
      <c r="S36" s="77"/>
      <c r="T36" s="77"/>
      <c r="U36" s="77"/>
      <c r="V36" s="77"/>
      <c r="W36" s="77"/>
      <c r="X36" s="77"/>
      <c r="Y36" s="77"/>
      <c r="Z36" s="77"/>
      <c r="AA36" s="77"/>
      <c r="AB36" s="77"/>
      <c r="AC36" s="74"/>
      <c r="AD36" s="74"/>
      <c r="AE36" s="82" t="s">
        <v>88</v>
      </c>
    </row>
    <row r="37" spans="1:31" ht="44.25" customHeight="1">
      <c r="A37" s="63">
        <v>15</v>
      </c>
      <c r="B37" s="312" t="s">
        <v>1682</v>
      </c>
      <c r="C37" s="328">
        <v>55</v>
      </c>
      <c r="D37" s="306" t="s">
        <v>1981</v>
      </c>
      <c r="E37" s="167" t="s">
        <v>159</v>
      </c>
      <c r="F37" s="305" t="s">
        <v>2930</v>
      </c>
      <c r="G37" s="406" t="s">
        <v>955</v>
      </c>
      <c r="H37" s="404" t="s">
        <v>18</v>
      </c>
      <c r="I37" s="305" t="s">
        <v>925</v>
      </c>
      <c r="J37" s="322" t="s">
        <v>1618</v>
      </c>
      <c r="K37" s="317" t="s">
        <v>1635</v>
      </c>
      <c r="L37" s="318"/>
      <c r="M37" s="319">
        <v>20</v>
      </c>
      <c r="N37" s="318"/>
      <c r="O37" s="320"/>
      <c r="P37" s="322"/>
      <c r="Q37" s="317"/>
      <c r="R37" s="318"/>
      <c r="S37" s="319"/>
      <c r="T37" s="318"/>
      <c r="U37" s="320"/>
      <c r="V37" s="322"/>
      <c r="W37" s="317"/>
      <c r="X37" s="318"/>
      <c r="Y37" s="319"/>
      <c r="Z37" s="318"/>
      <c r="AA37" s="320"/>
      <c r="AB37" s="407"/>
      <c r="AC37" s="316" t="s">
        <v>147</v>
      </c>
      <c r="AD37" s="316"/>
      <c r="AE37" s="323" t="s">
        <v>88</v>
      </c>
    </row>
    <row r="38" spans="1:31" ht="24.95" customHeight="1">
      <c r="A38" s="64"/>
      <c r="B38" s="8" t="s">
        <v>1018</v>
      </c>
      <c r="C38" s="66"/>
      <c r="D38" s="69"/>
      <c r="E38" s="71"/>
      <c r="F38" s="8"/>
      <c r="G38" s="74"/>
      <c r="H38" s="74"/>
      <c r="I38" s="76"/>
      <c r="J38" s="77"/>
      <c r="K38" s="77"/>
      <c r="L38" s="77"/>
      <c r="M38" s="77"/>
      <c r="N38" s="77"/>
      <c r="O38" s="77"/>
      <c r="P38" s="77"/>
      <c r="Q38" s="77"/>
      <c r="R38" s="77"/>
      <c r="S38" s="77"/>
      <c r="T38" s="77"/>
      <c r="U38" s="77"/>
      <c r="V38" s="77"/>
      <c r="W38" s="77"/>
      <c r="X38" s="77"/>
      <c r="Y38" s="77"/>
      <c r="Z38" s="77"/>
      <c r="AA38" s="77"/>
      <c r="AB38" s="77"/>
      <c r="AC38" s="74"/>
      <c r="AD38" s="74"/>
      <c r="AE38" s="82" t="s">
        <v>88</v>
      </c>
    </row>
    <row r="39" spans="1:31" ht="39.950000000000003" customHeight="1">
      <c r="A39" s="63">
        <v>16</v>
      </c>
      <c r="B39" s="312" t="s">
        <v>957</v>
      </c>
      <c r="C39" s="292">
        <v>29.981999999999999</v>
      </c>
      <c r="D39" s="306" t="s">
        <v>2365</v>
      </c>
      <c r="E39" s="304">
        <v>30</v>
      </c>
      <c r="F39" s="305"/>
      <c r="G39" s="406" t="s">
        <v>356</v>
      </c>
      <c r="H39" s="406" t="s">
        <v>18</v>
      </c>
      <c r="I39" s="305" t="s">
        <v>956</v>
      </c>
      <c r="J39" s="322" t="s">
        <v>1618</v>
      </c>
      <c r="K39" s="317" t="s">
        <v>1635</v>
      </c>
      <c r="L39" s="318"/>
      <c r="M39" s="319">
        <v>23</v>
      </c>
      <c r="N39" s="318"/>
      <c r="O39" s="320"/>
      <c r="P39" s="322"/>
      <c r="Q39" s="317"/>
      <c r="R39" s="318"/>
      <c r="S39" s="319"/>
      <c r="T39" s="318"/>
      <c r="U39" s="320"/>
      <c r="V39" s="322"/>
      <c r="W39" s="317"/>
      <c r="X39" s="318"/>
      <c r="Y39" s="319"/>
      <c r="Z39" s="318"/>
      <c r="AA39" s="320"/>
      <c r="AB39" s="407"/>
      <c r="AC39" s="316" t="s">
        <v>147</v>
      </c>
      <c r="AD39" s="316"/>
      <c r="AE39" s="323"/>
    </row>
    <row r="40" spans="1:31" ht="75" customHeight="1">
      <c r="A40" s="63">
        <v>17</v>
      </c>
      <c r="B40" s="312" t="s">
        <v>762</v>
      </c>
      <c r="C40" s="292">
        <v>62.667999999999999</v>
      </c>
      <c r="D40" s="306" t="s">
        <v>2366</v>
      </c>
      <c r="E40" s="304">
        <v>65</v>
      </c>
      <c r="F40" s="305"/>
      <c r="G40" s="406" t="s">
        <v>356</v>
      </c>
      <c r="H40" s="406" t="s">
        <v>18</v>
      </c>
      <c r="I40" s="305" t="s">
        <v>956</v>
      </c>
      <c r="J40" s="322" t="s">
        <v>1618</v>
      </c>
      <c r="K40" s="317" t="s">
        <v>1635</v>
      </c>
      <c r="L40" s="318"/>
      <c r="M40" s="319">
        <v>24</v>
      </c>
      <c r="N40" s="318"/>
      <c r="O40" s="320"/>
      <c r="P40" s="322"/>
      <c r="Q40" s="317"/>
      <c r="R40" s="318"/>
      <c r="S40" s="319"/>
      <c r="T40" s="318"/>
      <c r="U40" s="320"/>
      <c r="V40" s="322"/>
      <c r="W40" s="317"/>
      <c r="X40" s="318"/>
      <c r="Y40" s="319"/>
      <c r="Z40" s="318"/>
      <c r="AA40" s="320"/>
      <c r="AB40" s="407"/>
      <c r="AC40" s="316" t="s">
        <v>147</v>
      </c>
      <c r="AD40" s="316"/>
      <c r="AE40" s="323"/>
    </row>
    <row r="41" spans="1:31" ht="75" customHeight="1">
      <c r="A41" s="63">
        <v>18</v>
      </c>
      <c r="B41" s="312" t="s">
        <v>959</v>
      </c>
      <c r="C41" s="292">
        <v>10.994</v>
      </c>
      <c r="D41" s="306" t="s">
        <v>2730</v>
      </c>
      <c r="E41" s="304">
        <v>13</v>
      </c>
      <c r="F41" s="305"/>
      <c r="G41" s="406" t="s">
        <v>356</v>
      </c>
      <c r="H41" s="406" t="s">
        <v>18</v>
      </c>
      <c r="I41" s="305" t="s">
        <v>956</v>
      </c>
      <c r="J41" s="322" t="s">
        <v>1618</v>
      </c>
      <c r="K41" s="317" t="s">
        <v>1635</v>
      </c>
      <c r="L41" s="318"/>
      <c r="M41" s="319">
        <v>25</v>
      </c>
      <c r="N41" s="318"/>
      <c r="O41" s="320"/>
      <c r="P41" s="322"/>
      <c r="Q41" s="317"/>
      <c r="R41" s="318"/>
      <c r="S41" s="319"/>
      <c r="T41" s="318"/>
      <c r="U41" s="320"/>
      <c r="V41" s="322"/>
      <c r="W41" s="317"/>
      <c r="X41" s="318"/>
      <c r="Y41" s="319"/>
      <c r="Z41" s="318"/>
      <c r="AA41" s="320"/>
      <c r="AB41" s="407"/>
      <c r="AC41" s="316" t="s">
        <v>147</v>
      </c>
      <c r="AD41" s="316"/>
      <c r="AE41" s="323"/>
    </row>
    <row r="42" spans="1:31" ht="75" customHeight="1">
      <c r="A42" s="63">
        <v>19</v>
      </c>
      <c r="B42" s="312" t="s">
        <v>960</v>
      </c>
      <c r="C42" s="291">
        <v>10.987</v>
      </c>
      <c r="D42" s="302" t="s">
        <v>2367</v>
      </c>
      <c r="E42" s="300">
        <v>13</v>
      </c>
      <c r="F42" s="305"/>
      <c r="G42" s="406" t="s">
        <v>356</v>
      </c>
      <c r="H42" s="406" t="s">
        <v>18</v>
      </c>
      <c r="I42" s="305" t="s">
        <v>956</v>
      </c>
      <c r="J42" s="322" t="s">
        <v>1618</v>
      </c>
      <c r="K42" s="317" t="s">
        <v>1635</v>
      </c>
      <c r="L42" s="318"/>
      <c r="M42" s="319">
        <v>26</v>
      </c>
      <c r="N42" s="318"/>
      <c r="O42" s="320"/>
      <c r="P42" s="322"/>
      <c r="Q42" s="317"/>
      <c r="R42" s="318"/>
      <c r="S42" s="319"/>
      <c r="T42" s="318"/>
      <c r="U42" s="320"/>
      <c r="V42" s="322"/>
      <c r="W42" s="317"/>
      <c r="X42" s="318"/>
      <c r="Y42" s="319"/>
      <c r="Z42" s="318"/>
      <c r="AA42" s="320"/>
      <c r="AB42" s="407"/>
      <c r="AC42" s="316" t="s">
        <v>147</v>
      </c>
      <c r="AD42" s="316"/>
      <c r="AE42" s="323"/>
    </row>
    <row r="43" spans="1:31" ht="61.5" customHeight="1">
      <c r="A43" s="63">
        <v>20</v>
      </c>
      <c r="B43" s="312" t="s">
        <v>963</v>
      </c>
      <c r="C43" s="291">
        <v>29.998000000000001</v>
      </c>
      <c r="D43" s="302" t="s">
        <v>2368</v>
      </c>
      <c r="E43" s="300">
        <v>32</v>
      </c>
      <c r="F43" s="305"/>
      <c r="G43" s="406" t="s">
        <v>356</v>
      </c>
      <c r="H43" s="406" t="s">
        <v>18</v>
      </c>
      <c r="I43" s="305" t="s">
        <v>956</v>
      </c>
      <c r="J43" s="322" t="s">
        <v>1618</v>
      </c>
      <c r="K43" s="317" t="s">
        <v>1635</v>
      </c>
      <c r="L43" s="318"/>
      <c r="M43" s="319">
        <v>27</v>
      </c>
      <c r="N43" s="318"/>
      <c r="O43" s="320"/>
      <c r="P43" s="322"/>
      <c r="Q43" s="317"/>
      <c r="R43" s="318"/>
      <c r="S43" s="319"/>
      <c r="T43" s="318"/>
      <c r="U43" s="320"/>
      <c r="V43" s="322"/>
      <c r="W43" s="317"/>
      <c r="X43" s="318"/>
      <c r="Y43" s="319"/>
      <c r="Z43" s="318"/>
      <c r="AA43" s="320"/>
      <c r="AB43" s="407"/>
      <c r="AC43" s="316" t="s">
        <v>147</v>
      </c>
      <c r="AD43" s="316"/>
      <c r="AE43" s="323"/>
    </row>
    <row r="44" spans="1:31" ht="24.95" customHeight="1">
      <c r="A44" s="64"/>
      <c r="B44" s="8" t="s">
        <v>1019</v>
      </c>
      <c r="C44" s="66"/>
      <c r="D44" s="69"/>
      <c r="E44" s="71"/>
      <c r="F44" s="8"/>
      <c r="G44" s="74"/>
      <c r="H44" s="74"/>
      <c r="I44" s="76"/>
      <c r="J44" s="77"/>
      <c r="K44" s="77"/>
      <c r="L44" s="77"/>
      <c r="M44" s="77"/>
      <c r="N44" s="77"/>
      <c r="O44" s="77"/>
      <c r="P44" s="77"/>
      <c r="Q44" s="77"/>
      <c r="R44" s="77"/>
      <c r="S44" s="77"/>
      <c r="T44" s="77"/>
      <c r="U44" s="77"/>
      <c r="V44" s="77"/>
      <c r="W44" s="77"/>
      <c r="X44" s="77"/>
      <c r="Y44" s="77"/>
      <c r="Z44" s="77"/>
      <c r="AA44" s="77"/>
      <c r="AB44" s="77"/>
      <c r="AC44" s="74"/>
      <c r="AD44" s="74"/>
      <c r="AE44" s="82" t="s">
        <v>88</v>
      </c>
    </row>
    <row r="45" spans="1:31" ht="24.95" customHeight="1">
      <c r="A45" s="64"/>
      <c r="B45" s="8" t="s">
        <v>964</v>
      </c>
      <c r="C45" s="66"/>
      <c r="D45" s="69"/>
      <c r="E45" s="71"/>
      <c r="F45" s="8"/>
      <c r="G45" s="74"/>
      <c r="H45" s="74"/>
      <c r="I45" s="76"/>
      <c r="J45" s="77"/>
      <c r="K45" s="77"/>
      <c r="L45" s="77"/>
      <c r="M45" s="77"/>
      <c r="N45" s="77"/>
      <c r="O45" s="77"/>
      <c r="P45" s="77"/>
      <c r="Q45" s="77"/>
      <c r="R45" s="77"/>
      <c r="S45" s="77"/>
      <c r="T45" s="77"/>
      <c r="U45" s="77"/>
      <c r="V45" s="77"/>
      <c r="W45" s="77"/>
      <c r="X45" s="77"/>
      <c r="Y45" s="77"/>
      <c r="Z45" s="77"/>
      <c r="AA45" s="77"/>
      <c r="AB45" s="77"/>
      <c r="AC45" s="74"/>
      <c r="AD45" s="74"/>
      <c r="AE45" s="82" t="s">
        <v>88</v>
      </c>
    </row>
    <row r="46" spans="1:31" ht="24.95" customHeight="1">
      <c r="A46" s="64"/>
      <c r="B46" s="8" t="s">
        <v>440</v>
      </c>
      <c r="C46" s="66"/>
      <c r="D46" s="69"/>
      <c r="E46" s="71"/>
      <c r="F46" s="8"/>
      <c r="G46" s="74"/>
      <c r="H46" s="74"/>
      <c r="I46" s="76"/>
      <c r="J46" s="77"/>
      <c r="K46" s="77"/>
      <c r="L46" s="77"/>
      <c r="M46" s="77"/>
      <c r="N46" s="77"/>
      <c r="O46" s="77"/>
      <c r="P46" s="77"/>
      <c r="Q46" s="77"/>
      <c r="R46" s="77"/>
      <c r="S46" s="77"/>
      <c r="T46" s="77"/>
      <c r="U46" s="77"/>
      <c r="V46" s="77"/>
      <c r="W46" s="77"/>
      <c r="X46" s="77"/>
      <c r="Y46" s="77"/>
      <c r="Z46" s="77"/>
      <c r="AA46" s="77"/>
      <c r="AB46" s="77"/>
      <c r="AC46" s="74"/>
      <c r="AD46" s="74"/>
      <c r="AE46" s="82" t="s">
        <v>88</v>
      </c>
    </row>
    <row r="47" spans="1:31" ht="24.95" customHeight="1">
      <c r="A47" s="64"/>
      <c r="B47" s="8" t="s">
        <v>976</v>
      </c>
      <c r="C47" s="66"/>
      <c r="D47" s="69"/>
      <c r="E47" s="71"/>
      <c r="F47" s="8"/>
      <c r="G47" s="74"/>
      <c r="H47" s="74"/>
      <c r="I47" s="76"/>
      <c r="J47" s="77"/>
      <c r="K47" s="77"/>
      <c r="L47" s="77"/>
      <c r="M47" s="77"/>
      <c r="N47" s="77"/>
      <c r="O47" s="77"/>
      <c r="P47" s="77"/>
      <c r="Q47" s="77"/>
      <c r="R47" s="77"/>
      <c r="S47" s="77"/>
      <c r="T47" s="77"/>
      <c r="U47" s="77"/>
      <c r="V47" s="77"/>
      <c r="W47" s="77"/>
      <c r="X47" s="77"/>
      <c r="Y47" s="77"/>
      <c r="Z47" s="77"/>
      <c r="AA47" s="77"/>
      <c r="AB47" s="77"/>
      <c r="AC47" s="74"/>
      <c r="AD47" s="74"/>
      <c r="AE47" s="82" t="s">
        <v>88</v>
      </c>
    </row>
    <row r="48" spans="1:31" ht="24.95" customHeight="1">
      <c r="A48" s="64"/>
      <c r="B48" s="8" t="s">
        <v>832</v>
      </c>
      <c r="C48" s="66"/>
      <c r="D48" s="69"/>
      <c r="E48" s="71"/>
      <c r="F48" s="8"/>
      <c r="G48" s="74"/>
      <c r="H48" s="74"/>
      <c r="I48" s="76"/>
      <c r="J48" s="77"/>
      <c r="K48" s="77"/>
      <c r="L48" s="77"/>
      <c r="M48" s="77"/>
      <c r="N48" s="77"/>
      <c r="O48" s="77"/>
      <c r="P48" s="77"/>
      <c r="Q48" s="77"/>
      <c r="R48" s="77"/>
      <c r="S48" s="77"/>
      <c r="T48" s="77"/>
      <c r="U48" s="77"/>
      <c r="V48" s="77"/>
      <c r="W48" s="77"/>
      <c r="X48" s="77"/>
      <c r="Y48" s="77"/>
      <c r="Z48" s="77"/>
      <c r="AA48" s="77"/>
      <c r="AB48" s="77"/>
      <c r="AC48" s="74"/>
      <c r="AD48" s="74"/>
      <c r="AE48" s="82" t="s">
        <v>88</v>
      </c>
    </row>
    <row r="49" spans="1:31" ht="89.25" customHeight="1">
      <c r="A49" s="63">
        <v>21</v>
      </c>
      <c r="B49" s="312" t="s">
        <v>1792</v>
      </c>
      <c r="C49" s="328">
        <v>10</v>
      </c>
      <c r="D49" s="306" t="s">
        <v>2114</v>
      </c>
      <c r="E49" s="304">
        <v>30</v>
      </c>
      <c r="F49" s="305"/>
      <c r="G49" s="182" t="s">
        <v>886</v>
      </c>
      <c r="H49" s="182" t="s">
        <v>18</v>
      </c>
      <c r="I49" s="274" t="s">
        <v>764</v>
      </c>
      <c r="J49" s="322" t="s">
        <v>1618</v>
      </c>
      <c r="K49" s="317" t="s">
        <v>1635</v>
      </c>
      <c r="L49" s="78" t="s">
        <v>159</v>
      </c>
      <c r="M49" s="319">
        <v>29</v>
      </c>
      <c r="N49" s="318"/>
      <c r="O49" s="320"/>
      <c r="P49" s="322"/>
      <c r="Q49" s="317"/>
      <c r="R49" s="318"/>
      <c r="S49" s="319"/>
      <c r="T49" s="318"/>
      <c r="U49" s="320"/>
      <c r="V49" s="322"/>
      <c r="W49" s="317"/>
      <c r="X49" s="318"/>
      <c r="Y49" s="319"/>
      <c r="Z49" s="318"/>
      <c r="AA49" s="320"/>
      <c r="AB49" s="407"/>
      <c r="AC49" s="316"/>
      <c r="AD49" s="316"/>
      <c r="AE49" s="278"/>
    </row>
    <row r="50" spans="1:31" ht="60.75" customHeight="1">
      <c r="A50" s="63">
        <f>A49+1</f>
        <v>22</v>
      </c>
      <c r="B50" s="312" t="s">
        <v>965</v>
      </c>
      <c r="C50" s="328">
        <v>60</v>
      </c>
      <c r="D50" s="306" t="s">
        <v>2115</v>
      </c>
      <c r="E50" s="304">
        <v>0</v>
      </c>
      <c r="F50" s="305"/>
      <c r="G50" s="406" t="s">
        <v>886</v>
      </c>
      <c r="H50" s="406" t="s">
        <v>18</v>
      </c>
      <c r="I50" s="305" t="s">
        <v>2952</v>
      </c>
      <c r="J50" s="322" t="s">
        <v>1618</v>
      </c>
      <c r="K50" s="317" t="s">
        <v>1635</v>
      </c>
      <c r="L50" s="318" t="s">
        <v>159</v>
      </c>
      <c r="M50" s="319">
        <v>30</v>
      </c>
      <c r="N50" s="318"/>
      <c r="O50" s="320"/>
      <c r="P50" s="322"/>
      <c r="Q50" s="317"/>
      <c r="R50" s="318"/>
      <c r="S50" s="319"/>
      <c r="T50" s="318"/>
      <c r="U50" s="320"/>
      <c r="V50" s="322"/>
      <c r="W50" s="317"/>
      <c r="X50" s="318"/>
      <c r="Y50" s="319"/>
      <c r="Z50" s="318"/>
      <c r="AA50" s="320"/>
      <c r="AB50" s="407"/>
      <c r="AC50" s="316"/>
      <c r="AD50" s="316"/>
      <c r="AE50" s="278"/>
    </row>
    <row r="51" spans="1:31" ht="75.75" customHeight="1">
      <c r="A51" s="63">
        <f t="shared" ref="A51:A62" si="0">A50+1</f>
        <v>23</v>
      </c>
      <c r="B51" s="312" t="s">
        <v>968</v>
      </c>
      <c r="C51" s="328">
        <v>160</v>
      </c>
      <c r="D51" s="306" t="s">
        <v>2109</v>
      </c>
      <c r="E51" s="304">
        <v>150.31700000000001</v>
      </c>
      <c r="F51" s="305"/>
      <c r="G51" s="404" t="s">
        <v>886</v>
      </c>
      <c r="H51" s="404" t="s">
        <v>18</v>
      </c>
      <c r="I51" s="305" t="s">
        <v>824</v>
      </c>
      <c r="J51" s="322" t="s">
        <v>1618</v>
      </c>
      <c r="K51" s="317" t="s">
        <v>1635</v>
      </c>
      <c r="L51" s="318" t="s">
        <v>159</v>
      </c>
      <c r="M51" s="319">
        <v>31</v>
      </c>
      <c r="N51" s="318"/>
      <c r="O51" s="320"/>
      <c r="P51" s="322"/>
      <c r="Q51" s="317"/>
      <c r="R51" s="318"/>
      <c r="S51" s="319"/>
      <c r="T51" s="318"/>
      <c r="U51" s="320"/>
      <c r="V51" s="322"/>
      <c r="W51" s="317"/>
      <c r="X51" s="318"/>
      <c r="Y51" s="319"/>
      <c r="Z51" s="318"/>
      <c r="AA51" s="320"/>
      <c r="AB51" s="407"/>
      <c r="AC51" s="316"/>
      <c r="AD51" s="316"/>
      <c r="AE51" s="278"/>
    </row>
    <row r="52" spans="1:31" s="356" customFormat="1" ht="65.25" customHeight="1">
      <c r="A52" s="63">
        <f t="shared" si="0"/>
        <v>24</v>
      </c>
      <c r="B52" s="391" t="s">
        <v>701</v>
      </c>
      <c r="C52" s="400">
        <v>2000</v>
      </c>
      <c r="D52" s="393" t="s">
        <v>2110</v>
      </c>
      <c r="E52" s="464" t="s">
        <v>1718</v>
      </c>
      <c r="F52" s="305"/>
      <c r="G52" s="404" t="s">
        <v>886</v>
      </c>
      <c r="H52" s="394" t="s">
        <v>18</v>
      </c>
      <c r="I52" s="315" t="s">
        <v>1697</v>
      </c>
      <c r="J52" s="322"/>
      <c r="K52" s="317"/>
      <c r="L52" s="318"/>
      <c r="M52" s="319"/>
      <c r="N52" s="318"/>
      <c r="O52" s="320"/>
      <c r="P52" s="322"/>
      <c r="Q52" s="317"/>
      <c r="R52" s="318"/>
      <c r="S52" s="319"/>
      <c r="T52" s="318"/>
      <c r="U52" s="320"/>
      <c r="V52" s="322"/>
      <c r="W52" s="317"/>
      <c r="X52" s="318"/>
      <c r="Y52" s="319"/>
      <c r="Z52" s="318"/>
      <c r="AA52" s="320"/>
      <c r="AB52" s="407"/>
      <c r="AC52" s="316"/>
      <c r="AD52" s="316"/>
      <c r="AE52" s="278"/>
    </row>
    <row r="53" spans="1:31" s="356" customFormat="1" ht="66.75" customHeight="1">
      <c r="A53" s="63">
        <f t="shared" si="0"/>
        <v>25</v>
      </c>
      <c r="B53" s="391" t="s">
        <v>1667</v>
      </c>
      <c r="C53" s="400">
        <v>1000</v>
      </c>
      <c r="D53" s="393" t="s">
        <v>2111</v>
      </c>
      <c r="E53" s="464" t="s">
        <v>1718</v>
      </c>
      <c r="F53" s="315"/>
      <c r="G53" s="394" t="s">
        <v>886</v>
      </c>
      <c r="H53" s="394" t="s">
        <v>18</v>
      </c>
      <c r="I53" s="315" t="s">
        <v>1697</v>
      </c>
      <c r="J53" s="322"/>
      <c r="K53" s="317"/>
      <c r="L53" s="318"/>
      <c r="M53" s="319"/>
      <c r="N53" s="318"/>
      <c r="O53" s="320"/>
      <c r="P53" s="322"/>
      <c r="Q53" s="317"/>
      <c r="R53" s="318"/>
      <c r="S53" s="319"/>
      <c r="T53" s="318"/>
      <c r="U53" s="320"/>
      <c r="V53" s="322"/>
      <c r="W53" s="317"/>
      <c r="X53" s="318"/>
      <c r="Y53" s="319"/>
      <c r="Z53" s="318"/>
      <c r="AA53" s="320"/>
      <c r="AB53" s="407"/>
      <c r="AC53" s="316"/>
      <c r="AD53" s="316"/>
      <c r="AE53" s="278"/>
    </row>
    <row r="54" spans="1:31" s="356" customFormat="1" ht="65.25" customHeight="1">
      <c r="A54" s="63">
        <f t="shared" si="0"/>
        <v>26</v>
      </c>
      <c r="B54" s="391" t="s">
        <v>1433</v>
      </c>
      <c r="C54" s="400">
        <v>100</v>
      </c>
      <c r="D54" s="393" t="s">
        <v>2112</v>
      </c>
      <c r="E54" s="464" t="s">
        <v>1718</v>
      </c>
      <c r="F54" s="315"/>
      <c r="G54" s="394" t="s">
        <v>886</v>
      </c>
      <c r="H54" s="394" t="s">
        <v>18</v>
      </c>
      <c r="I54" s="315" t="s">
        <v>1697</v>
      </c>
      <c r="J54" s="322"/>
      <c r="K54" s="317"/>
      <c r="L54" s="318"/>
      <c r="M54" s="319"/>
      <c r="N54" s="318"/>
      <c r="O54" s="320"/>
      <c r="P54" s="322"/>
      <c r="Q54" s="317"/>
      <c r="R54" s="318"/>
      <c r="S54" s="319"/>
      <c r="T54" s="318"/>
      <c r="U54" s="320"/>
      <c r="V54" s="322"/>
      <c r="W54" s="317"/>
      <c r="X54" s="318"/>
      <c r="Y54" s="319"/>
      <c r="Z54" s="318"/>
      <c r="AA54" s="320"/>
      <c r="AB54" s="407"/>
      <c r="AC54" s="316"/>
      <c r="AD54" s="316"/>
      <c r="AE54" s="278"/>
    </row>
    <row r="55" spans="1:31" s="356" customFormat="1" ht="70.5" customHeight="1">
      <c r="A55" s="63">
        <f t="shared" si="0"/>
        <v>27</v>
      </c>
      <c r="B55" s="391" t="s">
        <v>1698</v>
      </c>
      <c r="C55" s="400">
        <v>225</v>
      </c>
      <c r="D55" s="393" t="s">
        <v>2113</v>
      </c>
      <c r="E55" s="464" t="s">
        <v>1718</v>
      </c>
      <c r="F55" s="315"/>
      <c r="G55" s="394" t="s">
        <v>886</v>
      </c>
      <c r="H55" s="394" t="s">
        <v>18</v>
      </c>
      <c r="I55" s="315" t="s">
        <v>1697</v>
      </c>
      <c r="J55" s="322"/>
      <c r="K55" s="317"/>
      <c r="L55" s="318"/>
      <c r="M55" s="319"/>
      <c r="N55" s="318"/>
      <c r="O55" s="320"/>
      <c r="P55" s="322"/>
      <c r="Q55" s="317"/>
      <c r="R55" s="318"/>
      <c r="S55" s="319"/>
      <c r="T55" s="318"/>
      <c r="U55" s="320"/>
      <c r="V55" s="322"/>
      <c r="W55" s="317"/>
      <c r="X55" s="318"/>
      <c r="Y55" s="319"/>
      <c r="Z55" s="318"/>
      <c r="AA55" s="320"/>
      <c r="AB55" s="407"/>
      <c r="AC55" s="316"/>
      <c r="AD55" s="316" t="s">
        <v>147</v>
      </c>
      <c r="AE55" s="278"/>
    </row>
    <row r="56" spans="1:31" s="356" customFormat="1" ht="57.75" customHeight="1">
      <c r="A56" s="63">
        <f t="shared" si="0"/>
        <v>28</v>
      </c>
      <c r="B56" s="391" t="s">
        <v>219</v>
      </c>
      <c r="C56" s="400">
        <v>700</v>
      </c>
      <c r="D56" s="393" t="s">
        <v>2116</v>
      </c>
      <c r="E56" s="464" t="s">
        <v>1718</v>
      </c>
      <c r="F56" s="315"/>
      <c r="G56" s="394" t="s">
        <v>886</v>
      </c>
      <c r="H56" s="394" t="s">
        <v>18</v>
      </c>
      <c r="I56" s="315" t="s">
        <v>1366</v>
      </c>
      <c r="J56" s="322"/>
      <c r="K56" s="317"/>
      <c r="L56" s="318"/>
      <c r="M56" s="319"/>
      <c r="N56" s="318"/>
      <c r="O56" s="320"/>
      <c r="P56" s="322"/>
      <c r="Q56" s="317"/>
      <c r="R56" s="318"/>
      <c r="S56" s="319"/>
      <c r="T56" s="318"/>
      <c r="U56" s="320"/>
      <c r="V56" s="322"/>
      <c r="W56" s="317"/>
      <c r="X56" s="318"/>
      <c r="Y56" s="319"/>
      <c r="Z56" s="318"/>
      <c r="AA56" s="320"/>
      <c r="AB56" s="407"/>
      <c r="AC56" s="316"/>
      <c r="AD56" s="316"/>
      <c r="AE56" s="278"/>
    </row>
    <row r="57" spans="1:31" s="356" customFormat="1" ht="63" customHeight="1">
      <c r="A57" s="63">
        <f t="shared" si="0"/>
        <v>29</v>
      </c>
      <c r="B57" s="391" t="s">
        <v>1302</v>
      </c>
      <c r="C57" s="400">
        <v>1350</v>
      </c>
      <c r="D57" s="393" t="s">
        <v>2117</v>
      </c>
      <c r="E57" s="464" t="s">
        <v>1718</v>
      </c>
      <c r="F57" s="315"/>
      <c r="G57" s="394" t="s">
        <v>886</v>
      </c>
      <c r="H57" s="394" t="s">
        <v>18</v>
      </c>
      <c r="I57" s="315" t="s">
        <v>1366</v>
      </c>
      <c r="J57" s="322"/>
      <c r="K57" s="317"/>
      <c r="L57" s="318"/>
      <c r="M57" s="319"/>
      <c r="N57" s="318"/>
      <c r="O57" s="320"/>
      <c r="P57" s="322"/>
      <c r="Q57" s="317"/>
      <c r="R57" s="318"/>
      <c r="S57" s="319"/>
      <c r="T57" s="318"/>
      <c r="U57" s="320"/>
      <c r="V57" s="322"/>
      <c r="W57" s="317"/>
      <c r="X57" s="318"/>
      <c r="Y57" s="319"/>
      <c r="Z57" s="318"/>
      <c r="AA57" s="320"/>
      <c r="AB57" s="407"/>
      <c r="AC57" s="316"/>
      <c r="AD57" s="316"/>
      <c r="AE57" s="278"/>
    </row>
    <row r="58" spans="1:31" s="356" customFormat="1" ht="57.75" customHeight="1">
      <c r="A58" s="63">
        <f t="shared" si="0"/>
        <v>30</v>
      </c>
      <c r="B58" s="391" t="s">
        <v>1387</v>
      </c>
      <c r="C58" s="400">
        <v>103.76</v>
      </c>
      <c r="D58" s="393" t="s">
        <v>2118</v>
      </c>
      <c r="E58" s="464" t="s">
        <v>1718</v>
      </c>
      <c r="F58" s="315"/>
      <c r="G58" s="394" t="s">
        <v>886</v>
      </c>
      <c r="H58" s="394" t="s">
        <v>18</v>
      </c>
      <c r="I58" s="315" t="s">
        <v>1366</v>
      </c>
      <c r="J58" s="322"/>
      <c r="K58" s="317"/>
      <c r="L58" s="318"/>
      <c r="M58" s="319"/>
      <c r="N58" s="318"/>
      <c r="O58" s="320"/>
      <c r="P58" s="322"/>
      <c r="Q58" s="317"/>
      <c r="R58" s="318"/>
      <c r="S58" s="319"/>
      <c r="T58" s="318"/>
      <c r="U58" s="320"/>
      <c r="V58" s="322"/>
      <c r="W58" s="317"/>
      <c r="X58" s="318"/>
      <c r="Y58" s="319"/>
      <c r="Z58" s="318"/>
      <c r="AA58" s="320"/>
      <c r="AB58" s="407"/>
      <c r="AC58" s="316"/>
      <c r="AD58" s="316"/>
      <c r="AE58" s="278"/>
    </row>
    <row r="59" spans="1:31" s="356" customFormat="1" ht="57.75" customHeight="1">
      <c r="A59" s="63">
        <f t="shared" si="0"/>
        <v>31</v>
      </c>
      <c r="B59" s="391" t="s">
        <v>1617</v>
      </c>
      <c r="C59" s="400">
        <v>101.86799999999999</v>
      </c>
      <c r="D59" s="393" t="s">
        <v>2119</v>
      </c>
      <c r="E59" s="464" t="s">
        <v>1718</v>
      </c>
      <c r="F59" s="315"/>
      <c r="G59" s="394" t="s">
        <v>886</v>
      </c>
      <c r="H59" s="394" t="s">
        <v>18</v>
      </c>
      <c r="I59" s="315" t="s">
        <v>1366</v>
      </c>
      <c r="J59" s="322"/>
      <c r="K59" s="317"/>
      <c r="L59" s="318"/>
      <c r="M59" s="319"/>
      <c r="N59" s="318"/>
      <c r="O59" s="320"/>
      <c r="P59" s="322"/>
      <c r="Q59" s="317"/>
      <c r="R59" s="318"/>
      <c r="S59" s="319"/>
      <c r="T59" s="318"/>
      <c r="U59" s="320"/>
      <c r="V59" s="322"/>
      <c r="W59" s="317"/>
      <c r="X59" s="318"/>
      <c r="Y59" s="319"/>
      <c r="Z59" s="318"/>
      <c r="AA59" s="320"/>
      <c r="AB59" s="407"/>
      <c r="AC59" s="316"/>
      <c r="AD59" s="316"/>
      <c r="AE59" s="278"/>
    </row>
    <row r="60" spans="1:31" s="356" customFormat="1" ht="57.75" customHeight="1">
      <c r="A60" s="63">
        <f t="shared" si="0"/>
        <v>32</v>
      </c>
      <c r="B60" s="391" t="s">
        <v>1234</v>
      </c>
      <c r="C60" s="400">
        <v>200</v>
      </c>
      <c r="D60" s="393" t="s">
        <v>2120</v>
      </c>
      <c r="E60" s="464" t="s">
        <v>1718</v>
      </c>
      <c r="F60" s="315"/>
      <c r="G60" s="394" t="s">
        <v>886</v>
      </c>
      <c r="H60" s="394" t="s">
        <v>18</v>
      </c>
      <c r="I60" s="315" t="s">
        <v>1366</v>
      </c>
      <c r="J60" s="322"/>
      <c r="K60" s="317"/>
      <c r="L60" s="318"/>
      <c r="M60" s="319"/>
      <c r="N60" s="318"/>
      <c r="O60" s="320"/>
      <c r="P60" s="322"/>
      <c r="Q60" s="317"/>
      <c r="R60" s="318"/>
      <c r="S60" s="319"/>
      <c r="T60" s="318"/>
      <c r="U60" s="320"/>
      <c r="V60" s="322"/>
      <c r="W60" s="317"/>
      <c r="X60" s="318"/>
      <c r="Y60" s="319"/>
      <c r="Z60" s="318"/>
      <c r="AA60" s="320"/>
      <c r="AB60" s="407"/>
      <c r="AC60" s="316"/>
      <c r="AD60" s="316"/>
      <c r="AE60" s="278"/>
    </row>
    <row r="61" spans="1:31" s="356" customFormat="1" ht="45" customHeight="1">
      <c r="A61" s="63">
        <f t="shared" si="0"/>
        <v>33</v>
      </c>
      <c r="B61" s="391" t="s">
        <v>1730</v>
      </c>
      <c r="C61" s="359" t="s">
        <v>159</v>
      </c>
      <c r="D61" s="393" t="s">
        <v>2121</v>
      </c>
      <c r="E61" s="464" t="s">
        <v>1718</v>
      </c>
      <c r="F61" s="305" t="s">
        <v>1731</v>
      </c>
      <c r="G61" s="404" t="s">
        <v>886</v>
      </c>
      <c r="H61" s="394" t="s">
        <v>18</v>
      </c>
      <c r="I61" s="315" t="s">
        <v>824</v>
      </c>
      <c r="J61" s="322"/>
      <c r="K61" s="317"/>
      <c r="L61" s="318"/>
      <c r="M61" s="319"/>
      <c r="N61" s="318"/>
      <c r="O61" s="320"/>
      <c r="P61" s="322"/>
      <c r="Q61" s="317"/>
      <c r="R61" s="318"/>
      <c r="S61" s="319"/>
      <c r="T61" s="318"/>
      <c r="U61" s="320"/>
      <c r="V61" s="322"/>
      <c r="W61" s="317"/>
      <c r="X61" s="318"/>
      <c r="Y61" s="319"/>
      <c r="Z61" s="318"/>
      <c r="AA61" s="320"/>
      <c r="AB61" s="407"/>
      <c r="AC61" s="316"/>
      <c r="AD61" s="316"/>
      <c r="AE61" s="278"/>
    </row>
    <row r="62" spans="1:31" s="356" customFormat="1" ht="90" customHeight="1">
      <c r="A62" s="63">
        <f t="shared" si="0"/>
        <v>34</v>
      </c>
      <c r="B62" s="391" t="s">
        <v>1732</v>
      </c>
      <c r="C62" s="359" t="s">
        <v>159</v>
      </c>
      <c r="D62" s="393" t="s">
        <v>2122</v>
      </c>
      <c r="E62" s="464" t="s">
        <v>159</v>
      </c>
      <c r="F62" s="305" t="s">
        <v>1733</v>
      </c>
      <c r="G62" s="404" t="s">
        <v>886</v>
      </c>
      <c r="H62" s="394" t="s">
        <v>18</v>
      </c>
      <c r="I62" s="315" t="s">
        <v>824</v>
      </c>
      <c r="J62" s="322"/>
      <c r="K62" s="317"/>
      <c r="L62" s="318"/>
      <c r="M62" s="319"/>
      <c r="N62" s="318"/>
      <c r="O62" s="320"/>
      <c r="P62" s="322"/>
      <c r="Q62" s="317"/>
      <c r="R62" s="318"/>
      <c r="S62" s="319"/>
      <c r="T62" s="318"/>
      <c r="U62" s="320"/>
      <c r="V62" s="322"/>
      <c r="W62" s="317"/>
      <c r="X62" s="318"/>
      <c r="Y62" s="319"/>
      <c r="Z62" s="318"/>
      <c r="AA62" s="320"/>
      <c r="AB62" s="407"/>
      <c r="AC62" s="316"/>
      <c r="AD62" s="316"/>
      <c r="AE62" s="278"/>
    </row>
    <row r="63" spans="1:31" ht="24.95" customHeight="1">
      <c r="A63" s="64"/>
      <c r="B63" s="8" t="s">
        <v>970</v>
      </c>
      <c r="C63" s="66"/>
      <c r="D63" s="69"/>
      <c r="E63" s="71"/>
      <c r="F63" s="8"/>
      <c r="G63" s="74"/>
      <c r="H63" s="74"/>
      <c r="I63" s="76"/>
      <c r="J63" s="77"/>
      <c r="K63" s="77"/>
      <c r="L63" s="77"/>
      <c r="M63" s="77"/>
      <c r="N63" s="77"/>
      <c r="O63" s="77"/>
      <c r="P63" s="77"/>
      <c r="Q63" s="77"/>
      <c r="R63" s="77"/>
      <c r="S63" s="77"/>
      <c r="T63" s="77"/>
      <c r="U63" s="77"/>
      <c r="V63" s="77"/>
      <c r="W63" s="77"/>
      <c r="X63" s="77"/>
      <c r="Y63" s="77"/>
      <c r="Z63" s="77"/>
      <c r="AA63" s="77"/>
      <c r="AB63" s="77"/>
      <c r="AC63" s="74"/>
      <c r="AD63" s="74"/>
      <c r="AE63" s="82" t="s">
        <v>88</v>
      </c>
    </row>
    <row r="64" spans="1:31" ht="75" customHeight="1">
      <c r="A64" s="63">
        <v>35</v>
      </c>
      <c r="B64" s="312" t="s">
        <v>1055</v>
      </c>
      <c r="C64" s="166">
        <v>130</v>
      </c>
      <c r="D64" s="306" t="s">
        <v>2357</v>
      </c>
      <c r="E64" s="167">
        <v>120</v>
      </c>
      <c r="F64" s="305"/>
      <c r="G64" s="406" t="s">
        <v>397</v>
      </c>
      <c r="H64" s="406" t="s">
        <v>322</v>
      </c>
      <c r="I64" s="305" t="s">
        <v>213</v>
      </c>
      <c r="J64" s="322" t="s">
        <v>1618</v>
      </c>
      <c r="K64" s="317" t="s">
        <v>1635</v>
      </c>
      <c r="L64" s="318" t="s">
        <v>159</v>
      </c>
      <c r="M64" s="319">
        <v>32</v>
      </c>
      <c r="N64" s="318"/>
      <c r="O64" s="320"/>
      <c r="P64" s="322"/>
      <c r="Q64" s="317"/>
      <c r="R64" s="318"/>
      <c r="S64" s="319"/>
      <c r="T64" s="318"/>
      <c r="U64" s="320"/>
      <c r="V64" s="322"/>
      <c r="W64" s="317"/>
      <c r="X64" s="318"/>
      <c r="Y64" s="319"/>
      <c r="Z64" s="318"/>
      <c r="AA64" s="320"/>
      <c r="AB64" s="407"/>
      <c r="AC64" s="316"/>
      <c r="AD64" s="316" t="s">
        <v>147</v>
      </c>
      <c r="AE64" s="278" t="s">
        <v>88</v>
      </c>
    </row>
    <row r="65" spans="1:31" ht="24.95" customHeight="1">
      <c r="A65" s="64"/>
      <c r="B65" s="8" t="s">
        <v>76</v>
      </c>
      <c r="C65" s="66"/>
      <c r="D65" s="69"/>
      <c r="E65" s="71"/>
      <c r="F65" s="8"/>
      <c r="G65" s="74"/>
      <c r="H65" s="74"/>
      <c r="I65" s="76"/>
      <c r="J65" s="77"/>
      <c r="K65" s="77"/>
      <c r="L65" s="77"/>
      <c r="M65" s="77"/>
      <c r="N65" s="77"/>
      <c r="O65" s="77"/>
      <c r="P65" s="77"/>
      <c r="Q65" s="77"/>
      <c r="R65" s="77"/>
      <c r="S65" s="77"/>
      <c r="T65" s="77"/>
      <c r="U65" s="77"/>
      <c r="V65" s="77"/>
      <c r="W65" s="77"/>
      <c r="X65" s="77"/>
      <c r="Y65" s="77"/>
      <c r="Z65" s="77"/>
      <c r="AA65" s="77"/>
      <c r="AB65" s="77"/>
      <c r="AC65" s="74"/>
      <c r="AD65" s="74"/>
      <c r="AE65" s="82" t="s">
        <v>88</v>
      </c>
    </row>
    <row r="66" spans="1:31" ht="24.95" customHeight="1">
      <c r="A66" s="64"/>
      <c r="B66" s="8" t="s">
        <v>619</v>
      </c>
      <c r="C66" s="66"/>
      <c r="D66" s="69"/>
      <c r="E66" s="71"/>
      <c r="F66" s="8"/>
      <c r="G66" s="74"/>
      <c r="H66" s="74"/>
      <c r="I66" s="76"/>
      <c r="J66" s="77"/>
      <c r="K66" s="77"/>
      <c r="L66" s="77"/>
      <c r="M66" s="77"/>
      <c r="N66" s="77"/>
      <c r="O66" s="77"/>
      <c r="P66" s="77"/>
      <c r="Q66" s="77"/>
      <c r="R66" s="77"/>
      <c r="S66" s="77"/>
      <c r="T66" s="77"/>
      <c r="U66" s="77"/>
      <c r="V66" s="77"/>
      <c r="W66" s="77"/>
      <c r="X66" s="77"/>
      <c r="Y66" s="77"/>
      <c r="Z66" s="77"/>
      <c r="AA66" s="77"/>
      <c r="AB66" s="77"/>
      <c r="AC66" s="74"/>
      <c r="AD66" s="74"/>
      <c r="AE66" s="82" t="s">
        <v>88</v>
      </c>
    </row>
    <row r="67" spans="1:31" ht="24.95" customHeight="1">
      <c r="A67" s="64"/>
      <c r="B67" s="8" t="s">
        <v>975</v>
      </c>
      <c r="C67" s="66"/>
      <c r="D67" s="69"/>
      <c r="E67" s="71"/>
      <c r="F67" s="8"/>
      <c r="G67" s="74"/>
      <c r="H67" s="74"/>
      <c r="I67" s="76"/>
      <c r="J67" s="77"/>
      <c r="K67" s="77"/>
      <c r="L67" s="77"/>
      <c r="M67" s="77"/>
      <c r="N67" s="77"/>
      <c r="O67" s="77"/>
      <c r="P67" s="77"/>
      <c r="Q67" s="77"/>
      <c r="R67" s="77"/>
      <c r="S67" s="77"/>
      <c r="T67" s="77"/>
      <c r="U67" s="77"/>
      <c r="V67" s="77"/>
      <c r="W67" s="77"/>
      <c r="X67" s="77"/>
      <c r="Y67" s="77"/>
      <c r="Z67" s="77"/>
      <c r="AA67" s="77"/>
      <c r="AB67" s="77"/>
      <c r="AC67" s="74"/>
      <c r="AD67" s="74"/>
      <c r="AE67" s="82" t="s">
        <v>88</v>
      </c>
    </row>
    <row r="68" spans="1:31" ht="24.95" customHeight="1">
      <c r="A68" s="64"/>
      <c r="B68" s="8" t="s">
        <v>971</v>
      </c>
      <c r="C68" s="66"/>
      <c r="D68" s="69"/>
      <c r="E68" s="71"/>
      <c r="F68" s="8"/>
      <c r="G68" s="74"/>
      <c r="H68" s="74"/>
      <c r="I68" s="76"/>
      <c r="J68" s="77"/>
      <c r="K68" s="77"/>
      <c r="L68" s="77"/>
      <c r="M68" s="77"/>
      <c r="N68" s="77"/>
      <c r="O68" s="77"/>
      <c r="P68" s="77"/>
      <c r="Q68" s="77"/>
      <c r="R68" s="77"/>
      <c r="S68" s="77"/>
      <c r="T68" s="77"/>
      <c r="U68" s="77"/>
      <c r="V68" s="77"/>
      <c r="W68" s="77"/>
      <c r="X68" s="77"/>
      <c r="Y68" s="77"/>
      <c r="Z68" s="77"/>
      <c r="AA68" s="77"/>
      <c r="AB68" s="77"/>
      <c r="AC68" s="74"/>
      <c r="AD68" s="74"/>
      <c r="AE68" s="82" t="s">
        <v>88</v>
      </c>
    </row>
    <row r="69" spans="1:31" s="356" customFormat="1" ht="54.75" customHeight="1">
      <c r="A69" s="63">
        <v>36</v>
      </c>
      <c r="B69" s="312" t="s">
        <v>1793</v>
      </c>
      <c r="C69" s="445">
        <v>150</v>
      </c>
      <c r="D69" s="302" t="s">
        <v>2358</v>
      </c>
      <c r="E69" s="276">
        <v>220</v>
      </c>
      <c r="F69" s="305"/>
      <c r="G69" s="406" t="s">
        <v>145</v>
      </c>
      <c r="H69" s="406" t="s">
        <v>18</v>
      </c>
      <c r="I69" s="305" t="s">
        <v>978</v>
      </c>
      <c r="J69" s="322" t="s">
        <v>1618</v>
      </c>
      <c r="K69" s="317" t="s">
        <v>1635</v>
      </c>
      <c r="L69" s="318" t="s">
        <v>159</v>
      </c>
      <c r="M69" s="319">
        <v>34</v>
      </c>
      <c r="N69" s="318"/>
      <c r="O69" s="320"/>
      <c r="P69" s="322"/>
      <c r="Q69" s="317"/>
      <c r="R69" s="318"/>
      <c r="S69" s="319"/>
      <c r="T69" s="318"/>
      <c r="U69" s="320"/>
      <c r="V69" s="322"/>
      <c r="W69" s="317"/>
      <c r="X69" s="318"/>
      <c r="Y69" s="319"/>
      <c r="Z69" s="318"/>
      <c r="AA69" s="320"/>
      <c r="AB69" s="407"/>
      <c r="AC69" s="389"/>
      <c r="AD69" s="389" t="s">
        <v>147</v>
      </c>
      <c r="AE69" s="278" t="s">
        <v>88</v>
      </c>
    </row>
    <row r="70" spans="1:31" s="356" customFormat="1" ht="64.5" customHeight="1">
      <c r="A70" s="63">
        <f t="shared" ref="A70:A72" si="1">A69+1</f>
        <v>37</v>
      </c>
      <c r="B70" s="312" t="s">
        <v>1652</v>
      </c>
      <c r="C70" s="445">
        <v>70000</v>
      </c>
      <c r="D70" s="302" t="s">
        <v>2359</v>
      </c>
      <c r="E70" s="276">
        <v>70000</v>
      </c>
      <c r="F70" s="305" t="s">
        <v>2455</v>
      </c>
      <c r="G70" s="406" t="s">
        <v>145</v>
      </c>
      <c r="H70" s="406" t="s">
        <v>18</v>
      </c>
      <c r="I70" s="305" t="s">
        <v>978</v>
      </c>
      <c r="J70" s="322"/>
      <c r="K70" s="317"/>
      <c r="L70" s="318"/>
      <c r="M70" s="319"/>
      <c r="N70" s="318"/>
      <c r="O70" s="320"/>
      <c r="P70" s="322"/>
      <c r="Q70" s="317"/>
      <c r="R70" s="318"/>
      <c r="S70" s="319"/>
      <c r="T70" s="318"/>
      <c r="U70" s="320"/>
      <c r="V70" s="322"/>
      <c r="W70" s="317"/>
      <c r="X70" s="318"/>
      <c r="Y70" s="319"/>
      <c r="Z70" s="318"/>
      <c r="AA70" s="320"/>
      <c r="AB70" s="388"/>
      <c r="AC70" s="389"/>
      <c r="AD70" s="389" t="s">
        <v>147</v>
      </c>
      <c r="AE70" s="278" t="s">
        <v>88</v>
      </c>
    </row>
    <row r="71" spans="1:31" s="356" customFormat="1" ht="64.5" customHeight="1">
      <c r="A71" s="63">
        <f t="shared" si="1"/>
        <v>38</v>
      </c>
      <c r="B71" s="312" t="s">
        <v>1715</v>
      </c>
      <c r="C71" s="445">
        <v>57</v>
      </c>
      <c r="D71" s="302" t="s">
        <v>2360</v>
      </c>
      <c r="E71" s="276">
        <v>61</v>
      </c>
      <c r="F71" s="305"/>
      <c r="G71" s="406" t="s">
        <v>145</v>
      </c>
      <c r="H71" s="406" t="s">
        <v>18</v>
      </c>
      <c r="I71" s="305" t="s">
        <v>978</v>
      </c>
      <c r="J71" s="322"/>
      <c r="K71" s="317"/>
      <c r="L71" s="318"/>
      <c r="M71" s="319"/>
      <c r="N71" s="318"/>
      <c r="O71" s="320"/>
      <c r="P71" s="322"/>
      <c r="Q71" s="317"/>
      <c r="R71" s="318"/>
      <c r="S71" s="319"/>
      <c r="T71" s="318"/>
      <c r="U71" s="320"/>
      <c r="V71" s="322"/>
      <c r="W71" s="317"/>
      <c r="X71" s="318"/>
      <c r="Y71" s="319"/>
      <c r="Z71" s="318"/>
      <c r="AA71" s="320"/>
      <c r="AB71" s="388"/>
      <c r="AC71" s="217"/>
      <c r="AD71" s="389" t="s">
        <v>147</v>
      </c>
      <c r="AE71" s="278"/>
    </row>
    <row r="72" spans="1:31" s="356" customFormat="1" ht="94.5" customHeight="1">
      <c r="A72" s="63">
        <f t="shared" si="1"/>
        <v>39</v>
      </c>
      <c r="B72" s="312" t="s">
        <v>940</v>
      </c>
      <c r="C72" s="445">
        <v>500</v>
      </c>
      <c r="D72" s="302" t="s">
        <v>2361</v>
      </c>
      <c r="E72" s="276">
        <v>868</v>
      </c>
      <c r="F72" s="305" t="s">
        <v>2498</v>
      </c>
      <c r="G72" s="406" t="s">
        <v>145</v>
      </c>
      <c r="H72" s="395" t="s">
        <v>18</v>
      </c>
      <c r="I72" s="183" t="s">
        <v>980</v>
      </c>
      <c r="J72" s="322" t="s">
        <v>1618</v>
      </c>
      <c r="K72" s="317" t="s">
        <v>1635</v>
      </c>
      <c r="L72" s="318" t="s">
        <v>159</v>
      </c>
      <c r="M72" s="319">
        <v>35</v>
      </c>
      <c r="N72" s="318"/>
      <c r="O72" s="320"/>
      <c r="P72" s="322"/>
      <c r="Q72" s="317"/>
      <c r="R72" s="318"/>
      <c r="S72" s="319"/>
      <c r="T72" s="318"/>
      <c r="U72" s="320"/>
      <c r="V72" s="322"/>
      <c r="W72" s="317"/>
      <c r="X72" s="318"/>
      <c r="Y72" s="319"/>
      <c r="Z72" s="318"/>
      <c r="AA72" s="320"/>
      <c r="AB72" s="407"/>
      <c r="AC72" s="217"/>
      <c r="AD72" s="217" t="s">
        <v>147</v>
      </c>
      <c r="AE72" s="278" t="s">
        <v>88</v>
      </c>
    </row>
    <row r="73" spans="1:31" ht="24.95" customHeight="1">
      <c r="A73" s="63" t="s">
        <v>159</v>
      </c>
      <c r="B73" s="312" t="s">
        <v>742</v>
      </c>
      <c r="C73" s="291"/>
      <c r="D73" s="302"/>
      <c r="E73" s="300"/>
      <c r="F73" s="305"/>
      <c r="G73" s="406" t="s">
        <v>397</v>
      </c>
      <c r="H73" s="406"/>
      <c r="I73" s="305"/>
      <c r="J73" s="322"/>
      <c r="K73" s="317"/>
      <c r="L73" s="318"/>
      <c r="M73" s="319"/>
      <c r="N73" s="318"/>
      <c r="O73" s="320"/>
      <c r="P73" s="322"/>
      <c r="Q73" s="317"/>
      <c r="R73" s="318"/>
      <c r="S73" s="319"/>
      <c r="T73" s="318"/>
      <c r="U73" s="320"/>
      <c r="V73" s="322"/>
      <c r="W73" s="317"/>
      <c r="X73" s="318"/>
      <c r="Y73" s="319"/>
      <c r="Z73" s="318"/>
      <c r="AA73" s="320"/>
      <c r="AB73" s="407"/>
      <c r="AC73" s="389"/>
      <c r="AD73" s="389"/>
      <c r="AE73" s="323"/>
    </row>
    <row r="74" spans="1:31" ht="24.95" customHeight="1">
      <c r="A74" s="64"/>
      <c r="B74" s="8" t="s">
        <v>1021</v>
      </c>
      <c r="C74" s="66"/>
      <c r="D74" s="69"/>
      <c r="E74" s="71"/>
      <c r="F74" s="8"/>
      <c r="G74" s="74"/>
      <c r="H74" s="74"/>
      <c r="I74" s="76"/>
      <c r="J74" s="77"/>
      <c r="K74" s="77"/>
      <c r="L74" s="77"/>
      <c r="M74" s="77"/>
      <c r="N74" s="77"/>
      <c r="O74" s="77"/>
      <c r="P74" s="77"/>
      <c r="Q74" s="77"/>
      <c r="R74" s="77"/>
      <c r="S74" s="77"/>
      <c r="T74" s="77"/>
      <c r="U74" s="77"/>
      <c r="V74" s="77"/>
      <c r="W74" s="77"/>
      <c r="X74" s="77"/>
      <c r="Y74" s="77"/>
      <c r="Z74" s="77"/>
      <c r="AA74" s="77"/>
      <c r="AB74" s="77"/>
      <c r="AC74" s="74"/>
      <c r="AD74" s="74"/>
      <c r="AE74" s="82" t="s">
        <v>88</v>
      </c>
    </row>
    <row r="75" spans="1:31" ht="24.95" customHeight="1">
      <c r="A75" s="64"/>
      <c r="B75" s="8" t="s">
        <v>984</v>
      </c>
      <c r="C75" s="66"/>
      <c r="D75" s="69"/>
      <c r="E75" s="71"/>
      <c r="F75" s="8"/>
      <c r="G75" s="74"/>
      <c r="H75" s="74"/>
      <c r="I75" s="76"/>
      <c r="J75" s="77"/>
      <c r="K75" s="77"/>
      <c r="L75" s="77"/>
      <c r="M75" s="77"/>
      <c r="N75" s="77"/>
      <c r="O75" s="77"/>
      <c r="P75" s="77"/>
      <c r="Q75" s="77"/>
      <c r="R75" s="77"/>
      <c r="S75" s="77"/>
      <c r="T75" s="77"/>
      <c r="U75" s="77"/>
      <c r="V75" s="77"/>
      <c r="W75" s="77"/>
      <c r="X75" s="77"/>
      <c r="Y75" s="77"/>
      <c r="Z75" s="77"/>
      <c r="AA75" s="77"/>
      <c r="AB75" s="77"/>
      <c r="AC75" s="74"/>
      <c r="AD75" s="74"/>
      <c r="AE75" s="82" t="s">
        <v>88</v>
      </c>
    </row>
    <row r="76" spans="1:31" ht="24.95" customHeight="1">
      <c r="A76" s="64"/>
      <c r="B76" s="8" t="s">
        <v>985</v>
      </c>
      <c r="C76" s="66"/>
      <c r="D76" s="69"/>
      <c r="E76" s="71"/>
      <c r="F76" s="8"/>
      <c r="G76" s="74"/>
      <c r="H76" s="74"/>
      <c r="I76" s="76"/>
      <c r="J76" s="77"/>
      <c r="K76" s="77"/>
      <c r="L76" s="77"/>
      <c r="M76" s="77"/>
      <c r="N76" s="77"/>
      <c r="O76" s="77"/>
      <c r="P76" s="77"/>
      <c r="Q76" s="77"/>
      <c r="R76" s="77"/>
      <c r="S76" s="77"/>
      <c r="T76" s="77"/>
      <c r="U76" s="77"/>
      <c r="V76" s="77"/>
      <c r="W76" s="77"/>
      <c r="X76" s="77"/>
      <c r="Y76" s="77"/>
      <c r="Z76" s="77"/>
      <c r="AA76" s="77"/>
      <c r="AB76" s="77"/>
      <c r="AC76" s="74"/>
      <c r="AD76" s="74"/>
      <c r="AE76" s="82" t="s">
        <v>88</v>
      </c>
    </row>
    <row r="77" spans="1:31" ht="24.95" customHeight="1">
      <c r="A77" s="64"/>
      <c r="B77" s="8" t="s">
        <v>986</v>
      </c>
      <c r="C77" s="66"/>
      <c r="D77" s="69"/>
      <c r="E77" s="71"/>
      <c r="F77" s="8"/>
      <c r="G77" s="74"/>
      <c r="H77" s="74"/>
      <c r="I77" s="76"/>
      <c r="J77" s="77"/>
      <c r="K77" s="77"/>
      <c r="L77" s="77"/>
      <c r="M77" s="77"/>
      <c r="N77" s="77"/>
      <c r="O77" s="77"/>
      <c r="P77" s="77"/>
      <c r="Q77" s="77"/>
      <c r="R77" s="77"/>
      <c r="S77" s="77"/>
      <c r="T77" s="77"/>
      <c r="U77" s="77"/>
      <c r="V77" s="77"/>
      <c r="W77" s="77"/>
      <c r="X77" s="77"/>
      <c r="Y77" s="77"/>
      <c r="Z77" s="77"/>
      <c r="AA77" s="77"/>
      <c r="AB77" s="77"/>
      <c r="AC77" s="74"/>
      <c r="AD77" s="74"/>
      <c r="AE77" s="82" t="s">
        <v>88</v>
      </c>
    </row>
    <row r="78" spans="1:31" s="356" customFormat="1" ht="74.25" customHeight="1">
      <c r="A78" s="63">
        <v>40</v>
      </c>
      <c r="B78" s="312" t="s">
        <v>987</v>
      </c>
      <c r="C78" s="292">
        <v>20.009</v>
      </c>
      <c r="D78" s="306" t="s">
        <v>2369</v>
      </c>
      <c r="E78" s="304">
        <v>20</v>
      </c>
      <c r="F78" s="305"/>
      <c r="G78" s="406" t="s">
        <v>356</v>
      </c>
      <c r="H78" s="406" t="s">
        <v>18</v>
      </c>
      <c r="I78" s="305" t="s">
        <v>990</v>
      </c>
      <c r="J78" s="322" t="s">
        <v>1618</v>
      </c>
      <c r="K78" s="317" t="s">
        <v>1635</v>
      </c>
      <c r="L78" s="318"/>
      <c r="M78" s="319">
        <v>39</v>
      </c>
      <c r="N78" s="318"/>
      <c r="O78" s="320"/>
      <c r="P78" s="322"/>
      <c r="Q78" s="317"/>
      <c r="R78" s="318"/>
      <c r="S78" s="319"/>
      <c r="T78" s="318"/>
      <c r="U78" s="320"/>
      <c r="V78" s="322"/>
      <c r="W78" s="317"/>
      <c r="X78" s="318"/>
      <c r="Y78" s="319"/>
      <c r="Z78" s="318"/>
      <c r="AA78" s="320"/>
      <c r="AB78" s="407"/>
      <c r="AC78" s="316" t="s">
        <v>147</v>
      </c>
      <c r="AD78" s="316"/>
      <c r="AE78" s="323" t="s">
        <v>88</v>
      </c>
    </row>
    <row r="79" spans="1:31" ht="24.95" customHeight="1">
      <c r="A79" s="64"/>
      <c r="B79" s="8" t="s">
        <v>29</v>
      </c>
      <c r="C79" s="66"/>
      <c r="D79" s="69"/>
      <c r="E79" s="71"/>
      <c r="F79" s="8"/>
      <c r="G79" s="74"/>
      <c r="H79" s="74"/>
      <c r="I79" s="76"/>
      <c r="J79" s="77"/>
      <c r="K79" s="77"/>
      <c r="L79" s="77"/>
      <c r="M79" s="77"/>
      <c r="N79" s="77"/>
      <c r="O79" s="77"/>
      <c r="P79" s="77"/>
      <c r="Q79" s="77"/>
      <c r="R79" s="77"/>
      <c r="S79" s="77"/>
      <c r="T79" s="77"/>
      <c r="U79" s="77"/>
      <c r="V79" s="77"/>
      <c r="W79" s="77"/>
      <c r="X79" s="77"/>
      <c r="Y79" s="77"/>
      <c r="Z79" s="77"/>
      <c r="AA79" s="77"/>
      <c r="AB79" s="77"/>
      <c r="AC79" s="74"/>
      <c r="AD79" s="74"/>
      <c r="AE79" s="82" t="s">
        <v>88</v>
      </c>
    </row>
    <row r="80" spans="1:31" s="356" customFormat="1" ht="84.75" customHeight="1">
      <c r="A80" s="63">
        <v>41</v>
      </c>
      <c r="B80" s="312" t="s">
        <v>310</v>
      </c>
      <c r="C80" s="288">
        <v>31</v>
      </c>
      <c r="D80" s="334" t="s">
        <v>2393</v>
      </c>
      <c r="E80" s="304">
        <v>41</v>
      </c>
      <c r="F80" s="305"/>
      <c r="G80" s="406" t="s">
        <v>763</v>
      </c>
      <c r="H80" s="406" t="s">
        <v>18</v>
      </c>
      <c r="I80" s="305" t="s">
        <v>560</v>
      </c>
      <c r="J80" s="322" t="s">
        <v>1618</v>
      </c>
      <c r="K80" s="317" t="s">
        <v>1635</v>
      </c>
      <c r="L80" s="318" t="s">
        <v>159</v>
      </c>
      <c r="M80" s="319">
        <v>41</v>
      </c>
      <c r="N80" s="318"/>
      <c r="O80" s="320"/>
      <c r="P80" s="322"/>
      <c r="Q80" s="317"/>
      <c r="R80" s="318"/>
      <c r="S80" s="319"/>
      <c r="T80" s="318"/>
      <c r="U80" s="320"/>
      <c r="V80" s="322"/>
      <c r="W80" s="317"/>
      <c r="X80" s="318"/>
      <c r="Y80" s="319"/>
      <c r="Z80" s="318"/>
      <c r="AA80" s="320"/>
      <c r="AB80" s="407"/>
      <c r="AC80" s="316" t="s">
        <v>1629</v>
      </c>
      <c r="AD80" s="316"/>
      <c r="AE80" s="323" t="s">
        <v>88</v>
      </c>
    </row>
    <row r="81" spans="1:31" s="356" customFormat="1" ht="57.75" customHeight="1" collapsed="1">
      <c r="A81" s="63">
        <f t="shared" ref="A81:A86" si="2">A80+1</f>
        <v>42</v>
      </c>
      <c r="B81" s="312" t="s">
        <v>992</v>
      </c>
      <c r="C81" s="288">
        <v>9.6</v>
      </c>
      <c r="D81" s="306" t="s">
        <v>2394</v>
      </c>
      <c r="E81" s="304">
        <v>9.6</v>
      </c>
      <c r="F81" s="315"/>
      <c r="G81" s="406" t="s">
        <v>763</v>
      </c>
      <c r="H81" s="406" t="s">
        <v>18</v>
      </c>
      <c r="I81" s="305" t="s">
        <v>993</v>
      </c>
      <c r="J81" s="322" t="s">
        <v>1618</v>
      </c>
      <c r="K81" s="317" t="s">
        <v>1635</v>
      </c>
      <c r="L81" s="318" t="s">
        <v>159</v>
      </c>
      <c r="M81" s="319">
        <v>43</v>
      </c>
      <c r="N81" s="318"/>
      <c r="O81" s="320"/>
      <c r="P81" s="322"/>
      <c r="Q81" s="317"/>
      <c r="R81" s="318"/>
      <c r="S81" s="319"/>
      <c r="T81" s="318"/>
      <c r="U81" s="320"/>
      <c r="V81" s="322"/>
      <c r="W81" s="317"/>
      <c r="X81" s="318"/>
      <c r="Y81" s="319"/>
      <c r="Z81" s="318"/>
      <c r="AA81" s="320"/>
      <c r="AB81" s="407"/>
      <c r="AC81" s="316" t="s">
        <v>147</v>
      </c>
      <c r="AD81" s="316"/>
      <c r="AE81" s="323" t="s">
        <v>88</v>
      </c>
    </row>
    <row r="82" spans="1:31" s="356" customFormat="1" ht="73.5" customHeight="1">
      <c r="A82" s="63">
        <f t="shared" si="2"/>
        <v>43</v>
      </c>
      <c r="B82" s="312" t="s">
        <v>683</v>
      </c>
      <c r="C82" s="288">
        <v>7.0030000000000001</v>
      </c>
      <c r="D82" s="306" t="s">
        <v>2395</v>
      </c>
      <c r="E82" s="304">
        <v>7.0030000000000001</v>
      </c>
      <c r="F82" s="305"/>
      <c r="G82" s="406" t="s">
        <v>994</v>
      </c>
      <c r="H82" s="406" t="s">
        <v>18</v>
      </c>
      <c r="I82" s="305" t="s">
        <v>993</v>
      </c>
      <c r="J82" s="322" t="s">
        <v>1618</v>
      </c>
      <c r="K82" s="317" t="s">
        <v>1635</v>
      </c>
      <c r="L82" s="318" t="s">
        <v>159</v>
      </c>
      <c r="M82" s="319">
        <v>44</v>
      </c>
      <c r="N82" s="318"/>
      <c r="O82" s="320"/>
      <c r="P82" s="322"/>
      <c r="Q82" s="317"/>
      <c r="R82" s="318"/>
      <c r="S82" s="319"/>
      <c r="T82" s="318"/>
      <c r="U82" s="320"/>
      <c r="V82" s="322"/>
      <c r="W82" s="317"/>
      <c r="X82" s="318"/>
      <c r="Y82" s="319"/>
      <c r="Z82" s="318"/>
      <c r="AA82" s="320"/>
      <c r="AB82" s="407"/>
      <c r="AC82" s="316" t="s">
        <v>147</v>
      </c>
      <c r="AD82" s="316"/>
      <c r="AE82" s="323" t="s">
        <v>88</v>
      </c>
    </row>
    <row r="83" spans="1:31" s="356" customFormat="1" ht="97.5" customHeight="1">
      <c r="A83" s="63">
        <f t="shared" si="2"/>
        <v>44</v>
      </c>
      <c r="B83" s="312" t="s">
        <v>1265</v>
      </c>
      <c r="C83" s="292">
        <v>19.693000000000001</v>
      </c>
      <c r="D83" s="306" t="s">
        <v>2563</v>
      </c>
      <c r="E83" s="304">
        <v>19.902999999999999</v>
      </c>
      <c r="F83" s="305"/>
      <c r="G83" s="406" t="s">
        <v>512</v>
      </c>
      <c r="H83" s="406" t="s">
        <v>996</v>
      </c>
      <c r="I83" s="305" t="s">
        <v>999</v>
      </c>
      <c r="J83" s="322" t="s">
        <v>1618</v>
      </c>
      <c r="K83" s="317" t="s">
        <v>1635</v>
      </c>
      <c r="L83" s="318"/>
      <c r="M83" s="54">
        <v>44</v>
      </c>
      <c r="N83" s="318"/>
      <c r="O83" s="320"/>
      <c r="P83" s="322"/>
      <c r="Q83" s="317"/>
      <c r="R83" s="318"/>
      <c r="S83" s="319"/>
      <c r="T83" s="318"/>
      <c r="U83" s="320"/>
      <c r="V83" s="322"/>
      <c r="W83" s="317"/>
      <c r="X83" s="318"/>
      <c r="Y83" s="319"/>
      <c r="Z83" s="318"/>
      <c r="AA83" s="320"/>
      <c r="AB83" s="407"/>
      <c r="AC83" s="316" t="s">
        <v>147</v>
      </c>
      <c r="AD83" s="316"/>
      <c r="AE83" s="323" t="s">
        <v>88</v>
      </c>
    </row>
    <row r="84" spans="1:31" s="356" customFormat="1" ht="84" customHeight="1">
      <c r="A84" s="63">
        <f t="shared" si="2"/>
        <v>45</v>
      </c>
      <c r="B84" s="312" t="s">
        <v>1794</v>
      </c>
      <c r="C84" s="292">
        <v>16.117000000000001</v>
      </c>
      <c r="D84" s="306" t="s">
        <v>2564</v>
      </c>
      <c r="E84" s="304">
        <v>18.88</v>
      </c>
      <c r="F84" s="305" t="s">
        <v>2565</v>
      </c>
      <c r="G84" s="406" t="s">
        <v>512</v>
      </c>
      <c r="H84" s="406" t="s">
        <v>996</v>
      </c>
      <c r="I84" s="305" t="s">
        <v>999</v>
      </c>
      <c r="J84" s="322" t="s">
        <v>1618</v>
      </c>
      <c r="K84" s="317" t="s">
        <v>1635</v>
      </c>
      <c r="L84" s="318"/>
      <c r="M84" s="54">
        <v>45</v>
      </c>
      <c r="N84" s="318"/>
      <c r="O84" s="320"/>
      <c r="P84" s="322"/>
      <c r="Q84" s="317"/>
      <c r="R84" s="318"/>
      <c r="S84" s="319"/>
      <c r="T84" s="318"/>
      <c r="U84" s="320"/>
      <c r="V84" s="322"/>
      <c r="W84" s="317"/>
      <c r="X84" s="318"/>
      <c r="Y84" s="319"/>
      <c r="Z84" s="318"/>
      <c r="AA84" s="320"/>
      <c r="AB84" s="407"/>
      <c r="AC84" s="316" t="s">
        <v>147</v>
      </c>
      <c r="AD84" s="316"/>
      <c r="AE84" s="323"/>
    </row>
    <row r="85" spans="1:31" s="356" customFormat="1" ht="81" customHeight="1">
      <c r="A85" s="63">
        <f t="shared" si="2"/>
        <v>46</v>
      </c>
      <c r="B85" s="312" t="s">
        <v>1795</v>
      </c>
      <c r="C85" s="292">
        <v>8.1509999999999998</v>
      </c>
      <c r="D85" s="306" t="s">
        <v>2566</v>
      </c>
      <c r="E85" s="304">
        <v>10.728999999999999</v>
      </c>
      <c r="F85" s="305" t="s">
        <v>2565</v>
      </c>
      <c r="G85" s="406" t="s">
        <v>512</v>
      </c>
      <c r="H85" s="406" t="s">
        <v>996</v>
      </c>
      <c r="I85" s="305" t="s">
        <v>999</v>
      </c>
      <c r="J85" s="322" t="s">
        <v>1618</v>
      </c>
      <c r="K85" s="317" t="s">
        <v>1635</v>
      </c>
      <c r="L85" s="318"/>
      <c r="M85" s="54">
        <v>46</v>
      </c>
      <c r="N85" s="318"/>
      <c r="O85" s="320"/>
      <c r="P85" s="322"/>
      <c r="Q85" s="317"/>
      <c r="R85" s="318"/>
      <c r="S85" s="319"/>
      <c r="T85" s="318"/>
      <c r="U85" s="320"/>
      <c r="V85" s="322"/>
      <c r="W85" s="317"/>
      <c r="X85" s="318"/>
      <c r="Y85" s="319"/>
      <c r="Z85" s="318"/>
      <c r="AA85" s="320"/>
      <c r="AB85" s="407"/>
      <c r="AC85" s="316" t="s">
        <v>147</v>
      </c>
      <c r="AD85" s="316"/>
      <c r="AE85" s="323"/>
    </row>
    <row r="86" spans="1:31" ht="81" customHeight="1">
      <c r="A86" s="63">
        <f t="shared" si="2"/>
        <v>47</v>
      </c>
      <c r="B86" s="312" t="s">
        <v>1533</v>
      </c>
      <c r="C86" s="292">
        <v>9.6739999999999995</v>
      </c>
      <c r="D86" s="306" t="s">
        <v>2567</v>
      </c>
      <c r="E86" s="304">
        <v>9.6430000000000007</v>
      </c>
      <c r="F86" s="305"/>
      <c r="G86" s="406" t="s">
        <v>512</v>
      </c>
      <c r="H86" s="406" t="s">
        <v>996</v>
      </c>
      <c r="I86" s="305" t="s">
        <v>999</v>
      </c>
      <c r="J86" s="322" t="s">
        <v>1618</v>
      </c>
      <c r="K86" s="317" t="s">
        <v>1635</v>
      </c>
      <c r="L86" s="318"/>
      <c r="M86" s="54">
        <v>47</v>
      </c>
      <c r="N86" s="318"/>
      <c r="O86" s="320"/>
      <c r="P86" s="322"/>
      <c r="Q86" s="317"/>
      <c r="R86" s="318"/>
      <c r="S86" s="319"/>
      <c r="T86" s="318"/>
      <c r="U86" s="320"/>
      <c r="V86" s="322"/>
      <c r="W86" s="317"/>
      <c r="X86" s="318"/>
      <c r="Y86" s="319"/>
      <c r="Z86" s="318"/>
      <c r="AA86" s="320"/>
      <c r="AB86" s="407"/>
      <c r="AC86" s="316" t="s">
        <v>147</v>
      </c>
      <c r="AD86" s="316"/>
      <c r="AE86" s="323"/>
    </row>
    <row r="87" spans="1:31" s="356" customFormat="1" ht="39.950000000000003" customHeight="1">
      <c r="A87" s="64"/>
      <c r="B87" s="8" t="s">
        <v>1000</v>
      </c>
      <c r="C87" s="66"/>
      <c r="D87" s="69"/>
      <c r="E87" s="71"/>
      <c r="F87" s="8"/>
      <c r="G87" s="74"/>
      <c r="H87" s="74"/>
      <c r="I87" s="76"/>
      <c r="J87" s="77"/>
      <c r="K87" s="77"/>
      <c r="L87" s="77"/>
      <c r="M87" s="77"/>
      <c r="N87" s="77"/>
      <c r="O87" s="77"/>
      <c r="P87" s="77"/>
      <c r="Q87" s="77"/>
      <c r="R87" s="77"/>
      <c r="S87" s="77"/>
      <c r="T87" s="77"/>
      <c r="U87" s="77"/>
      <c r="V87" s="77"/>
      <c r="W87" s="77"/>
      <c r="X87" s="77"/>
      <c r="Y87" s="77"/>
      <c r="Z87" s="77"/>
      <c r="AA87" s="77"/>
      <c r="AB87" s="77"/>
      <c r="AC87" s="74"/>
      <c r="AD87" s="74"/>
      <c r="AE87" s="82" t="s">
        <v>88</v>
      </c>
    </row>
    <row r="88" spans="1:31" s="356" customFormat="1" ht="83.25" customHeight="1">
      <c r="A88" s="63">
        <v>48</v>
      </c>
      <c r="B88" s="312" t="s">
        <v>1796</v>
      </c>
      <c r="C88" s="578">
        <v>5</v>
      </c>
      <c r="D88" s="393" t="s">
        <v>2370</v>
      </c>
      <c r="E88" s="321">
        <v>0</v>
      </c>
      <c r="F88" s="315" t="s">
        <v>1639</v>
      </c>
      <c r="G88" s="406" t="s">
        <v>1801</v>
      </c>
      <c r="H88" s="406" t="s">
        <v>18</v>
      </c>
      <c r="I88" s="406" t="s">
        <v>954</v>
      </c>
      <c r="J88" s="322" t="s">
        <v>1618</v>
      </c>
      <c r="K88" s="317" t="s">
        <v>1635</v>
      </c>
      <c r="L88" s="318"/>
      <c r="M88" s="319">
        <v>49</v>
      </c>
      <c r="N88" s="318"/>
      <c r="O88" s="320"/>
      <c r="P88" s="322"/>
      <c r="Q88" s="317"/>
      <c r="R88" s="318"/>
      <c r="S88" s="319"/>
      <c r="T88" s="318"/>
      <c r="U88" s="320"/>
      <c r="V88" s="322"/>
      <c r="W88" s="317"/>
      <c r="X88" s="318"/>
      <c r="Y88" s="319"/>
      <c r="Z88" s="318"/>
      <c r="AA88" s="320"/>
      <c r="AB88" s="407"/>
      <c r="AC88" s="316" t="s">
        <v>147</v>
      </c>
      <c r="AD88" s="316"/>
      <c r="AE88" s="323"/>
    </row>
    <row r="89" spans="1:31" s="356" customFormat="1" ht="72" customHeight="1">
      <c r="A89" s="63">
        <f t="shared" ref="A89:A90" si="3">A88+1</f>
        <v>49</v>
      </c>
      <c r="B89" s="312" t="s">
        <v>106</v>
      </c>
      <c r="C89" s="578">
        <v>10.1</v>
      </c>
      <c r="D89" s="393" t="s">
        <v>2371</v>
      </c>
      <c r="E89" s="321">
        <v>30</v>
      </c>
      <c r="F89" s="315" t="s">
        <v>2953</v>
      </c>
      <c r="G89" s="402" t="s">
        <v>1801</v>
      </c>
      <c r="H89" s="406" t="s">
        <v>18</v>
      </c>
      <c r="I89" s="406" t="s">
        <v>1658</v>
      </c>
      <c r="J89" s="322"/>
      <c r="K89" s="317"/>
      <c r="L89" s="318"/>
      <c r="M89" s="319"/>
      <c r="N89" s="318"/>
      <c r="O89" s="320"/>
      <c r="P89" s="322"/>
      <c r="Q89" s="317"/>
      <c r="R89" s="318"/>
      <c r="S89" s="319"/>
      <c r="T89" s="318"/>
      <c r="U89" s="320"/>
      <c r="V89" s="322"/>
      <c r="W89" s="317"/>
      <c r="X89" s="318"/>
      <c r="Y89" s="319"/>
      <c r="Z89" s="318"/>
      <c r="AA89" s="320"/>
      <c r="AB89" s="407"/>
      <c r="AC89" s="316" t="s">
        <v>147</v>
      </c>
      <c r="AD89" s="316"/>
      <c r="AE89" s="323"/>
    </row>
    <row r="90" spans="1:31" ht="65.25" customHeight="1">
      <c r="A90" s="63">
        <f t="shared" si="3"/>
        <v>50</v>
      </c>
      <c r="B90" s="312" t="s">
        <v>1638</v>
      </c>
      <c r="C90" s="578">
        <v>10.028</v>
      </c>
      <c r="D90" s="393" t="s">
        <v>2372</v>
      </c>
      <c r="E90" s="321">
        <v>20</v>
      </c>
      <c r="F90" s="315" t="s">
        <v>2954</v>
      </c>
      <c r="G90" s="402" t="s">
        <v>1801</v>
      </c>
      <c r="H90" s="406" t="s">
        <v>18</v>
      </c>
      <c r="I90" s="406" t="s">
        <v>1658</v>
      </c>
      <c r="J90" s="322" t="s">
        <v>1618</v>
      </c>
      <c r="K90" s="317" t="s">
        <v>1635</v>
      </c>
      <c r="L90" s="318"/>
      <c r="M90" s="319">
        <v>51</v>
      </c>
      <c r="N90" s="318"/>
      <c r="O90" s="320"/>
      <c r="P90" s="322"/>
      <c r="Q90" s="317"/>
      <c r="R90" s="318"/>
      <c r="S90" s="319"/>
      <c r="T90" s="318"/>
      <c r="U90" s="320"/>
      <c r="V90" s="322"/>
      <c r="W90" s="317"/>
      <c r="X90" s="318"/>
      <c r="Y90" s="319"/>
      <c r="Z90" s="318"/>
      <c r="AA90" s="320"/>
      <c r="AB90" s="407"/>
      <c r="AC90" s="316" t="s">
        <v>147</v>
      </c>
      <c r="AD90" s="316"/>
      <c r="AE90" s="323" t="s">
        <v>88</v>
      </c>
    </row>
    <row r="91" spans="1:31" ht="24.95" customHeight="1">
      <c r="A91" s="64"/>
      <c r="B91" s="8" t="s">
        <v>602</v>
      </c>
      <c r="C91" s="66"/>
      <c r="D91" s="69"/>
      <c r="E91" s="71"/>
      <c r="F91" s="8"/>
      <c r="G91" s="74"/>
      <c r="H91" s="74"/>
      <c r="I91" s="76"/>
      <c r="J91" s="77"/>
      <c r="K91" s="77"/>
      <c r="L91" s="77"/>
      <c r="M91" s="77"/>
      <c r="N91" s="77"/>
      <c r="O91" s="77"/>
      <c r="P91" s="77"/>
      <c r="Q91" s="77"/>
      <c r="R91" s="77"/>
      <c r="S91" s="77"/>
      <c r="T91" s="77"/>
      <c r="U91" s="77"/>
      <c r="V91" s="77"/>
      <c r="W91" s="77"/>
      <c r="X91" s="77"/>
      <c r="Y91" s="77"/>
      <c r="Z91" s="77"/>
      <c r="AA91" s="77"/>
      <c r="AB91" s="77"/>
      <c r="AC91" s="74"/>
      <c r="AD91" s="74"/>
      <c r="AE91" s="82" t="s">
        <v>88</v>
      </c>
    </row>
    <row r="92" spans="1:31" ht="24.95" customHeight="1">
      <c r="A92" s="64"/>
      <c r="B92" s="8" t="s">
        <v>493</v>
      </c>
      <c r="C92" s="66"/>
      <c r="D92" s="69"/>
      <c r="E92" s="71"/>
      <c r="F92" s="8"/>
      <c r="G92" s="74"/>
      <c r="H92" s="74"/>
      <c r="I92" s="76"/>
      <c r="J92" s="77"/>
      <c r="K92" s="77"/>
      <c r="L92" s="77"/>
      <c r="M92" s="77"/>
      <c r="N92" s="77"/>
      <c r="O92" s="77"/>
      <c r="P92" s="77"/>
      <c r="Q92" s="77"/>
      <c r="R92" s="77"/>
      <c r="S92" s="77"/>
      <c r="T92" s="77"/>
      <c r="U92" s="77"/>
      <c r="V92" s="77"/>
      <c r="W92" s="77"/>
      <c r="X92" s="77"/>
      <c r="Y92" s="77"/>
      <c r="Z92" s="77"/>
      <c r="AA92" s="77"/>
      <c r="AB92" s="77"/>
      <c r="AC92" s="74"/>
      <c r="AD92" s="74"/>
      <c r="AE92" s="82" t="s">
        <v>88</v>
      </c>
    </row>
    <row r="93" spans="1:31" ht="24.95" customHeight="1">
      <c r="A93" s="64"/>
      <c r="B93" s="8" t="s">
        <v>569</v>
      </c>
      <c r="C93" s="66"/>
      <c r="D93" s="69"/>
      <c r="E93" s="71"/>
      <c r="F93" s="8"/>
      <c r="G93" s="74"/>
      <c r="H93" s="74"/>
      <c r="I93" s="76"/>
      <c r="J93" s="77"/>
      <c r="K93" s="77"/>
      <c r="L93" s="77"/>
      <c r="M93" s="77"/>
      <c r="N93" s="77"/>
      <c r="O93" s="77"/>
      <c r="P93" s="77"/>
      <c r="Q93" s="77"/>
      <c r="R93" s="77"/>
      <c r="S93" s="77"/>
      <c r="T93" s="77"/>
      <c r="U93" s="77"/>
      <c r="V93" s="77"/>
      <c r="W93" s="77"/>
      <c r="X93" s="77"/>
      <c r="Y93" s="77"/>
      <c r="Z93" s="77"/>
      <c r="AA93" s="77"/>
      <c r="AB93" s="77"/>
      <c r="AC93" s="74"/>
      <c r="AD93" s="74"/>
      <c r="AE93" s="82" t="s">
        <v>88</v>
      </c>
    </row>
    <row r="94" spans="1:31" ht="24.95" customHeight="1">
      <c r="A94" s="64"/>
      <c r="B94" s="8" t="s">
        <v>1022</v>
      </c>
      <c r="C94" s="66"/>
      <c r="D94" s="69"/>
      <c r="E94" s="71"/>
      <c r="F94" s="8"/>
      <c r="G94" s="74"/>
      <c r="H94" s="74"/>
      <c r="I94" s="76"/>
      <c r="J94" s="77"/>
      <c r="K94" s="77"/>
      <c r="L94" s="77"/>
      <c r="M94" s="77"/>
      <c r="N94" s="77"/>
      <c r="O94" s="77"/>
      <c r="P94" s="77"/>
      <c r="Q94" s="77"/>
      <c r="R94" s="77"/>
      <c r="S94" s="77"/>
      <c r="T94" s="77"/>
      <c r="U94" s="77"/>
      <c r="V94" s="77"/>
      <c r="W94" s="77"/>
      <c r="X94" s="77"/>
      <c r="Y94" s="77"/>
      <c r="Z94" s="77"/>
      <c r="AA94" s="77"/>
      <c r="AB94" s="77"/>
      <c r="AC94" s="74"/>
      <c r="AD94" s="74"/>
      <c r="AE94" s="82" t="s">
        <v>88</v>
      </c>
    </row>
    <row r="95" spans="1:31" s="356" customFormat="1" ht="39.950000000000003" customHeight="1">
      <c r="A95" s="64"/>
      <c r="B95" s="8" t="s">
        <v>1003</v>
      </c>
      <c r="C95" s="66"/>
      <c r="D95" s="69"/>
      <c r="E95" s="71"/>
      <c r="F95" s="8"/>
      <c r="G95" s="74"/>
      <c r="H95" s="74"/>
      <c r="I95" s="76"/>
      <c r="J95" s="77"/>
      <c r="K95" s="77"/>
      <c r="L95" s="77"/>
      <c r="M95" s="77"/>
      <c r="N95" s="77"/>
      <c r="O95" s="77"/>
      <c r="P95" s="77"/>
      <c r="Q95" s="77"/>
      <c r="R95" s="77"/>
      <c r="S95" s="77"/>
      <c r="T95" s="77"/>
      <c r="U95" s="77"/>
      <c r="V95" s="77"/>
      <c r="W95" s="77"/>
      <c r="X95" s="77"/>
      <c r="Y95" s="77"/>
      <c r="Z95" s="77"/>
      <c r="AA95" s="77"/>
      <c r="AB95" s="77"/>
      <c r="AC95" s="74"/>
      <c r="AD95" s="74"/>
      <c r="AE95" s="82" t="s">
        <v>88</v>
      </c>
    </row>
    <row r="96" spans="1:31" s="356" customFormat="1" ht="39.950000000000003" customHeight="1">
      <c r="A96" s="64"/>
      <c r="B96" s="8" t="s">
        <v>1023</v>
      </c>
      <c r="C96" s="66"/>
      <c r="D96" s="69"/>
      <c r="E96" s="71"/>
      <c r="F96" s="8"/>
      <c r="G96" s="74"/>
      <c r="H96" s="74"/>
      <c r="I96" s="76"/>
      <c r="J96" s="77"/>
      <c r="K96" s="77"/>
      <c r="L96" s="77"/>
      <c r="M96" s="77"/>
      <c r="N96" s="77"/>
      <c r="O96" s="77"/>
      <c r="P96" s="77"/>
      <c r="Q96" s="77"/>
      <c r="R96" s="77"/>
      <c r="S96" s="77"/>
      <c r="T96" s="77"/>
      <c r="U96" s="77"/>
      <c r="V96" s="77"/>
      <c r="W96" s="77"/>
      <c r="X96" s="77"/>
      <c r="Y96" s="77"/>
      <c r="Z96" s="77"/>
      <c r="AA96" s="77"/>
      <c r="AB96" s="77"/>
      <c r="AC96" s="74"/>
      <c r="AD96" s="74"/>
      <c r="AE96" s="82" t="s">
        <v>88</v>
      </c>
    </row>
    <row r="97" spans="1:31" s="356" customFormat="1" ht="72" customHeight="1">
      <c r="A97" s="63">
        <v>51</v>
      </c>
      <c r="B97" s="312" t="s">
        <v>688</v>
      </c>
      <c r="C97" s="313">
        <v>16.768000000000001</v>
      </c>
      <c r="D97" s="393" t="s">
        <v>2165</v>
      </c>
      <c r="E97" s="321">
        <v>25.045000000000002</v>
      </c>
      <c r="F97" s="315"/>
      <c r="G97" s="406" t="s">
        <v>974</v>
      </c>
      <c r="H97" s="406" t="s">
        <v>322</v>
      </c>
      <c r="I97" s="305" t="s">
        <v>1025</v>
      </c>
      <c r="J97" s="322" t="s">
        <v>1618</v>
      </c>
      <c r="K97" s="317" t="s">
        <v>1635</v>
      </c>
      <c r="L97" s="318"/>
      <c r="M97" s="319">
        <v>54</v>
      </c>
      <c r="N97" s="318"/>
      <c r="O97" s="320"/>
      <c r="P97" s="322"/>
      <c r="Q97" s="317"/>
      <c r="R97" s="318"/>
      <c r="S97" s="319"/>
      <c r="T97" s="318"/>
      <c r="U97" s="320"/>
      <c r="V97" s="322"/>
      <c r="W97" s="317"/>
      <c r="X97" s="318"/>
      <c r="Y97" s="319"/>
      <c r="Z97" s="318"/>
      <c r="AA97" s="320"/>
      <c r="AB97" s="407"/>
      <c r="AC97" s="316" t="s">
        <v>147</v>
      </c>
      <c r="AD97" s="316"/>
      <c r="AE97" s="323" t="s">
        <v>88</v>
      </c>
    </row>
    <row r="98" spans="1:31" ht="69.75" customHeight="1">
      <c r="A98" s="63">
        <f>A97+1</f>
        <v>52</v>
      </c>
      <c r="B98" s="312" t="s">
        <v>516</v>
      </c>
      <c r="C98" s="289">
        <v>102.21299999999999</v>
      </c>
      <c r="D98" s="302" t="s">
        <v>2164</v>
      </c>
      <c r="E98" s="300">
        <v>102.21299999999999</v>
      </c>
      <c r="F98" s="305"/>
      <c r="G98" s="406" t="s">
        <v>974</v>
      </c>
      <c r="H98" s="406" t="s">
        <v>322</v>
      </c>
      <c r="I98" s="305" t="s">
        <v>1025</v>
      </c>
      <c r="J98" s="322" t="s">
        <v>1618</v>
      </c>
      <c r="K98" s="317" t="s">
        <v>1635</v>
      </c>
      <c r="L98" s="318"/>
      <c r="M98" s="319">
        <v>55</v>
      </c>
      <c r="N98" s="318"/>
      <c r="O98" s="320"/>
      <c r="P98" s="322"/>
      <c r="Q98" s="317"/>
      <c r="R98" s="318"/>
      <c r="S98" s="319"/>
      <c r="T98" s="318"/>
      <c r="U98" s="320"/>
      <c r="V98" s="322"/>
      <c r="W98" s="317"/>
      <c r="X98" s="318"/>
      <c r="Y98" s="319"/>
      <c r="Z98" s="318"/>
      <c r="AA98" s="320"/>
      <c r="AB98" s="407"/>
      <c r="AC98" s="316" t="s">
        <v>147</v>
      </c>
      <c r="AD98" s="316"/>
      <c r="AE98" s="323"/>
    </row>
    <row r="99" spans="1:31" s="356" customFormat="1" ht="39.950000000000003" customHeight="1">
      <c r="A99" s="64"/>
      <c r="B99" s="8" t="s">
        <v>419</v>
      </c>
      <c r="C99" s="66"/>
      <c r="D99" s="69"/>
      <c r="E99" s="71"/>
      <c r="F99" s="8"/>
      <c r="G99" s="74"/>
      <c r="H99" s="74"/>
      <c r="I99" s="76"/>
      <c r="J99" s="77"/>
      <c r="K99" s="77"/>
      <c r="L99" s="77"/>
      <c r="M99" s="77"/>
      <c r="N99" s="77"/>
      <c r="O99" s="77"/>
      <c r="P99" s="77"/>
      <c r="Q99" s="77"/>
      <c r="R99" s="77"/>
      <c r="S99" s="77"/>
      <c r="T99" s="77"/>
      <c r="U99" s="77"/>
      <c r="V99" s="77"/>
      <c r="W99" s="77"/>
      <c r="X99" s="77"/>
      <c r="Y99" s="77"/>
      <c r="Z99" s="77"/>
      <c r="AA99" s="77"/>
      <c r="AB99" s="77"/>
      <c r="AC99" s="74"/>
      <c r="AD99" s="74"/>
      <c r="AE99" s="82" t="s">
        <v>88</v>
      </c>
    </row>
    <row r="100" spans="1:31" ht="53.25" customHeight="1">
      <c r="A100" s="63">
        <v>53</v>
      </c>
      <c r="B100" s="312" t="s">
        <v>1004</v>
      </c>
      <c r="C100" s="290">
        <v>83.713999999999999</v>
      </c>
      <c r="D100" s="309" t="s">
        <v>2373</v>
      </c>
      <c r="E100" s="577">
        <v>298.714</v>
      </c>
      <c r="F100" s="444" t="s">
        <v>2955</v>
      </c>
      <c r="G100" s="406" t="s">
        <v>1802</v>
      </c>
      <c r="H100" s="406" t="s">
        <v>322</v>
      </c>
      <c r="I100" s="406" t="s">
        <v>1005</v>
      </c>
      <c r="J100" s="322" t="s">
        <v>1618</v>
      </c>
      <c r="K100" s="317" t="s">
        <v>1635</v>
      </c>
      <c r="L100" s="318"/>
      <c r="M100" s="319">
        <v>56</v>
      </c>
      <c r="N100" s="318"/>
      <c r="O100" s="320"/>
      <c r="P100" s="322"/>
      <c r="Q100" s="317"/>
      <c r="R100" s="318"/>
      <c r="S100" s="319"/>
      <c r="T100" s="318"/>
      <c r="U100" s="320"/>
      <c r="V100" s="322"/>
      <c r="W100" s="317"/>
      <c r="X100" s="318"/>
      <c r="Y100" s="319"/>
      <c r="Z100" s="318"/>
      <c r="AA100" s="320"/>
      <c r="AB100" s="407"/>
      <c r="AC100" s="316" t="s">
        <v>147</v>
      </c>
      <c r="AD100" s="316"/>
      <c r="AE100" s="323" t="s">
        <v>88</v>
      </c>
    </row>
    <row r="101" spans="1:31" ht="24.95" customHeight="1">
      <c r="A101" s="64"/>
      <c r="B101" s="8" t="s">
        <v>1007</v>
      </c>
      <c r="C101" s="66"/>
      <c r="D101" s="69"/>
      <c r="E101" s="71"/>
      <c r="F101" s="8"/>
      <c r="G101" s="74"/>
      <c r="H101" s="74"/>
      <c r="I101" s="76"/>
      <c r="J101" s="77"/>
      <c r="K101" s="77"/>
      <c r="L101" s="77"/>
      <c r="M101" s="77"/>
      <c r="N101" s="77"/>
      <c r="O101" s="77"/>
      <c r="P101" s="77"/>
      <c r="Q101" s="77"/>
      <c r="R101" s="77"/>
      <c r="S101" s="77"/>
      <c r="T101" s="77"/>
      <c r="U101" s="77"/>
      <c r="V101" s="77"/>
      <c r="W101" s="77"/>
      <c r="X101" s="77"/>
      <c r="Y101" s="77"/>
      <c r="Z101" s="77"/>
      <c r="AA101" s="77"/>
      <c r="AB101" s="77"/>
      <c r="AC101" s="74"/>
      <c r="AD101" s="74"/>
      <c r="AE101" s="82" t="s">
        <v>88</v>
      </c>
    </row>
    <row r="102" spans="1:31" ht="24.95" customHeight="1">
      <c r="A102" s="64"/>
      <c r="B102" s="8" t="s">
        <v>1028</v>
      </c>
      <c r="C102" s="66"/>
      <c r="D102" s="69"/>
      <c r="E102" s="71"/>
      <c r="F102" s="8"/>
      <c r="G102" s="74"/>
      <c r="H102" s="74"/>
      <c r="I102" s="76"/>
      <c r="J102" s="77"/>
      <c r="K102" s="77"/>
      <c r="L102" s="77"/>
      <c r="M102" s="77"/>
      <c r="N102" s="77"/>
      <c r="O102" s="77"/>
      <c r="P102" s="77"/>
      <c r="Q102" s="77"/>
      <c r="R102" s="77"/>
      <c r="S102" s="77"/>
      <c r="T102" s="77"/>
      <c r="U102" s="77"/>
      <c r="V102" s="77"/>
      <c r="W102" s="77"/>
      <c r="X102" s="77"/>
      <c r="Y102" s="77"/>
      <c r="Z102" s="77"/>
      <c r="AA102" s="77"/>
      <c r="AB102" s="77"/>
      <c r="AC102" s="74"/>
      <c r="AD102" s="74"/>
      <c r="AE102" s="82" t="s">
        <v>88</v>
      </c>
    </row>
    <row r="103" spans="1:31" s="356" customFormat="1" ht="39.950000000000003" customHeight="1">
      <c r="A103" s="64"/>
      <c r="B103" s="8" t="s">
        <v>1029</v>
      </c>
      <c r="C103" s="66"/>
      <c r="D103" s="69"/>
      <c r="E103" s="71"/>
      <c r="F103" s="8"/>
      <c r="G103" s="74"/>
      <c r="H103" s="74"/>
      <c r="I103" s="76"/>
      <c r="J103" s="77"/>
      <c r="K103" s="77"/>
      <c r="L103" s="77"/>
      <c r="M103" s="77"/>
      <c r="N103" s="77"/>
      <c r="O103" s="77"/>
      <c r="P103" s="77"/>
      <c r="Q103" s="77"/>
      <c r="R103" s="77"/>
      <c r="S103" s="77"/>
      <c r="T103" s="77"/>
      <c r="U103" s="77"/>
      <c r="V103" s="77"/>
      <c r="W103" s="77"/>
      <c r="X103" s="77"/>
      <c r="Y103" s="77"/>
      <c r="Z103" s="77"/>
      <c r="AA103" s="77"/>
      <c r="AB103" s="77"/>
      <c r="AC103" s="74"/>
      <c r="AD103" s="74"/>
      <c r="AE103" s="82" t="s">
        <v>88</v>
      </c>
    </row>
    <row r="104" spans="1:31" s="356" customFormat="1" ht="67.5" customHeight="1">
      <c r="A104" s="63">
        <v>54</v>
      </c>
      <c r="B104" s="312" t="s">
        <v>49</v>
      </c>
      <c r="C104" s="313">
        <v>72.225999999999999</v>
      </c>
      <c r="D104" s="393" t="s">
        <v>2698</v>
      </c>
      <c r="E104" s="321">
        <v>72.225999999999999</v>
      </c>
      <c r="F104" s="315"/>
      <c r="G104" s="406" t="s">
        <v>495</v>
      </c>
      <c r="H104" s="406" t="s">
        <v>18</v>
      </c>
      <c r="I104" s="305" t="s">
        <v>1008</v>
      </c>
      <c r="J104" s="322" t="s">
        <v>1618</v>
      </c>
      <c r="K104" s="317" t="s">
        <v>1635</v>
      </c>
      <c r="L104" s="318"/>
      <c r="M104" s="319">
        <v>57</v>
      </c>
      <c r="N104" s="318"/>
      <c r="O104" s="320"/>
      <c r="P104" s="322"/>
      <c r="Q104" s="317"/>
      <c r="R104" s="318"/>
      <c r="S104" s="319"/>
      <c r="T104" s="318"/>
      <c r="U104" s="320"/>
      <c r="V104" s="322"/>
      <c r="W104" s="317"/>
      <c r="X104" s="318"/>
      <c r="Y104" s="319"/>
      <c r="Z104" s="318"/>
      <c r="AA104" s="320"/>
      <c r="AB104" s="407"/>
      <c r="AC104" s="316" t="s">
        <v>147</v>
      </c>
      <c r="AD104" s="316"/>
      <c r="AE104" s="323" t="s">
        <v>88</v>
      </c>
    </row>
    <row r="105" spans="1:31" s="356" customFormat="1" ht="56.25" customHeight="1">
      <c r="A105" s="431">
        <f>A104+1</f>
        <v>55</v>
      </c>
      <c r="B105" s="411" t="s">
        <v>1776</v>
      </c>
      <c r="C105" s="392"/>
      <c r="D105" s="393" t="s">
        <v>2374</v>
      </c>
      <c r="E105" s="321">
        <v>0</v>
      </c>
      <c r="F105" s="462" t="s">
        <v>1777</v>
      </c>
      <c r="G105" s="380" t="s">
        <v>1802</v>
      </c>
      <c r="H105" s="463" t="s">
        <v>1778</v>
      </c>
      <c r="I105" s="463" t="s">
        <v>1779</v>
      </c>
      <c r="J105" s="408"/>
      <c r="K105" s="301"/>
      <c r="L105" s="293"/>
      <c r="M105" s="409"/>
      <c r="N105" s="293"/>
      <c r="O105" s="410"/>
      <c r="P105" s="408"/>
      <c r="Q105" s="301"/>
      <c r="R105" s="293"/>
      <c r="S105" s="409"/>
      <c r="T105" s="293"/>
      <c r="U105" s="410"/>
      <c r="V105" s="390"/>
      <c r="W105" s="317"/>
      <c r="X105" s="318"/>
      <c r="Y105" s="319"/>
      <c r="Z105" s="318"/>
      <c r="AA105" s="320"/>
      <c r="AB105" s="407"/>
      <c r="AC105" s="397" t="s">
        <v>1780</v>
      </c>
      <c r="AD105" s="397"/>
      <c r="AE105" s="398"/>
    </row>
    <row r="106" spans="1:31" s="356" customFormat="1" ht="66.75" customHeight="1">
      <c r="A106" s="431">
        <f t="shared" ref="A106:A117" si="4">A105+1</f>
        <v>56</v>
      </c>
      <c r="B106" s="496" t="s">
        <v>1803</v>
      </c>
      <c r="C106" s="455" t="s">
        <v>159</v>
      </c>
      <c r="D106" s="454" t="s">
        <v>2362</v>
      </c>
      <c r="E106" s="455" t="s">
        <v>3104</v>
      </c>
      <c r="F106" s="497" t="s">
        <v>1807</v>
      </c>
      <c r="G106" s="498" t="s">
        <v>232</v>
      </c>
      <c r="H106" s="498" t="s">
        <v>322</v>
      </c>
      <c r="I106" s="499" t="s">
        <v>1808</v>
      </c>
      <c r="J106" s="456"/>
      <c r="K106" s="457"/>
      <c r="L106" s="457"/>
      <c r="M106" s="457"/>
      <c r="N106" s="457"/>
      <c r="O106" s="458"/>
      <c r="P106" s="457"/>
      <c r="Q106" s="457"/>
      <c r="R106" s="457"/>
      <c r="S106" s="457"/>
      <c r="T106" s="318"/>
      <c r="U106" s="57"/>
      <c r="V106" s="390"/>
      <c r="W106" s="317"/>
      <c r="X106" s="318"/>
      <c r="Y106" s="53"/>
      <c r="Z106" s="318"/>
      <c r="AA106" s="57"/>
      <c r="AB106" s="404"/>
      <c r="AC106" s="397" t="s">
        <v>147</v>
      </c>
      <c r="AD106" s="397"/>
      <c r="AE106" s="278"/>
    </row>
    <row r="107" spans="1:31" ht="54" customHeight="1">
      <c r="A107" s="431">
        <f t="shared" si="4"/>
        <v>57</v>
      </c>
      <c r="B107" s="312" t="s">
        <v>1797</v>
      </c>
      <c r="C107" s="400">
        <v>0</v>
      </c>
      <c r="D107" s="393" t="s">
        <v>2009</v>
      </c>
      <c r="E107" s="321">
        <v>0</v>
      </c>
      <c r="F107" s="315" t="s">
        <v>1798</v>
      </c>
      <c r="G107" s="406" t="s">
        <v>800</v>
      </c>
      <c r="H107" s="406" t="s">
        <v>18</v>
      </c>
      <c r="I107" s="305" t="s">
        <v>1799</v>
      </c>
      <c r="J107" s="322" t="s">
        <v>1618</v>
      </c>
      <c r="K107" s="317"/>
      <c r="L107" s="318"/>
      <c r="M107" s="319"/>
      <c r="N107" s="318"/>
      <c r="O107" s="320"/>
      <c r="P107" s="322"/>
      <c r="Q107" s="317"/>
      <c r="R107" s="318"/>
      <c r="S107" s="319"/>
      <c r="T107" s="318"/>
      <c r="U107" s="320"/>
      <c r="V107" s="322"/>
      <c r="W107" s="317"/>
      <c r="X107" s="318"/>
      <c r="Y107" s="319"/>
      <c r="Z107" s="318"/>
      <c r="AA107" s="320"/>
      <c r="AB107" s="407"/>
      <c r="AC107" s="316" t="s">
        <v>1800</v>
      </c>
      <c r="AD107" s="316"/>
      <c r="AE107" s="323"/>
    </row>
    <row r="108" spans="1:31" ht="79.5" customHeight="1">
      <c r="A108" s="431">
        <f t="shared" si="4"/>
        <v>58</v>
      </c>
      <c r="B108" s="312" t="s">
        <v>2859</v>
      </c>
      <c r="C108" s="400">
        <v>0</v>
      </c>
      <c r="D108" s="393" t="s">
        <v>2010</v>
      </c>
      <c r="E108" s="321">
        <v>69.92</v>
      </c>
      <c r="F108" s="315" t="s">
        <v>3090</v>
      </c>
      <c r="G108" s="406" t="s">
        <v>800</v>
      </c>
      <c r="H108" s="406" t="s">
        <v>18</v>
      </c>
      <c r="I108" s="305" t="s">
        <v>177</v>
      </c>
      <c r="J108" s="322" t="s">
        <v>1618</v>
      </c>
      <c r="K108" s="317"/>
      <c r="L108" s="318"/>
      <c r="M108" s="319"/>
      <c r="N108" s="318"/>
      <c r="O108" s="320"/>
      <c r="P108" s="322"/>
      <c r="Q108" s="317"/>
      <c r="R108" s="318"/>
      <c r="S108" s="319"/>
      <c r="T108" s="318"/>
      <c r="U108" s="320"/>
      <c r="V108" s="322"/>
      <c r="W108" s="317"/>
      <c r="X108" s="318"/>
      <c r="Y108" s="319"/>
      <c r="Z108" s="318"/>
      <c r="AA108" s="320"/>
      <c r="AB108" s="407"/>
      <c r="AC108" s="316" t="s">
        <v>1800</v>
      </c>
      <c r="AD108" s="316"/>
      <c r="AE108" s="323"/>
    </row>
    <row r="109" spans="1:31" s="356" customFormat="1" ht="66.75" customHeight="1">
      <c r="A109" s="431">
        <f>A108+1</f>
        <v>59</v>
      </c>
      <c r="B109" s="312" t="s">
        <v>264</v>
      </c>
      <c r="C109" s="313">
        <v>3.2450000000000001</v>
      </c>
      <c r="D109" s="399" t="s">
        <v>2159</v>
      </c>
      <c r="E109" s="321">
        <v>3.2</v>
      </c>
      <c r="F109" s="315"/>
      <c r="G109" s="406" t="s">
        <v>561</v>
      </c>
      <c r="H109" s="406" t="s">
        <v>322</v>
      </c>
      <c r="I109" s="274" t="s">
        <v>177</v>
      </c>
      <c r="J109" s="322"/>
      <c r="K109" s="317"/>
      <c r="L109" s="318"/>
      <c r="M109" s="55"/>
      <c r="N109" s="318"/>
      <c r="O109" s="320"/>
      <c r="P109" s="322"/>
      <c r="Q109" s="317"/>
      <c r="R109" s="318"/>
      <c r="S109" s="319"/>
      <c r="T109" s="318"/>
      <c r="U109" s="320"/>
      <c r="V109" s="322"/>
      <c r="W109" s="317"/>
      <c r="X109" s="318"/>
      <c r="Y109" s="319"/>
      <c r="Z109" s="318"/>
      <c r="AA109" s="320"/>
      <c r="AB109" s="407"/>
      <c r="AC109" s="316" t="s">
        <v>147</v>
      </c>
      <c r="AD109" s="316"/>
      <c r="AE109" s="323" t="s">
        <v>88</v>
      </c>
    </row>
    <row r="110" spans="1:31" s="356" customFormat="1" ht="51.75" customHeight="1">
      <c r="A110" s="431">
        <f t="shared" si="4"/>
        <v>60</v>
      </c>
      <c r="B110" s="312" t="s">
        <v>1010</v>
      </c>
      <c r="C110" s="400">
        <v>7.9260000000000002</v>
      </c>
      <c r="D110" s="337" t="s">
        <v>2348</v>
      </c>
      <c r="E110" s="321">
        <v>7.9260000000000002</v>
      </c>
      <c r="F110" s="315"/>
      <c r="G110" s="406" t="s">
        <v>951</v>
      </c>
      <c r="H110" s="406" t="s">
        <v>18</v>
      </c>
      <c r="I110" s="305" t="s">
        <v>177</v>
      </c>
      <c r="J110" s="322" t="s">
        <v>1618</v>
      </c>
      <c r="K110" s="317" t="s">
        <v>1635</v>
      </c>
      <c r="L110" s="318" t="s">
        <v>159</v>
      </c>
      <c r="M110" s="319">
        <v>59</v>
      </c>
      <c r="N110" s="318"/>
      <c r="O110" s="320"/>
      <c r="P110" s="322"/>
      <c r="Q110" s="317"/>
      <c r="R110" s="318"/>
      <c r="S110" s="319"/>
      <c r="T110" s="318"/>
      <c r="U110" s="320"/>
      <c r="V110" s="322"/>
      <c r="W110" s="317"/>
      <c r="X110" s="318"/>
      <c r="Y110" s="319"/>
      <c r="Z110" s="318"/>
      <c r="AA110" s="320"/>
      <c r="AB110" s="407"/>
      <c r="AC110" s="316" t="s">
        <v>147</v>
      </c>
      <c r="AD110" s="316"/>
      <c r="AE110" s="323" t="s">
        <v>88</v>
      </c>
    </row>
    <row r="111" spans="1:31" s="356" customFormat="1" ht="51.75" customHeight="1">
      <c r="A111" s="431">
        <f t="shared" si="4"/>
        <v>61</v>
      </c>
      <c r="B111" s="312" t="s">
        <v>1011</v>
      </c>
      <c r="C111" s="400">
        <v>11.449</v>
      </c>
      <c r="D111" s="337" t="s">
        <v>2349</v>
      </c>
      <c r="E111" s="321">
        <v>11.43</v>
      </c>
      <c r="F111" s="315"/>
      <c r="G111" s="406" t="s">
        <v>951</v>
      </c>
      <c r="H111" s="406" t="s">
        <v>18</v>
      </c>
      <c r="I111" s="305" t="s">
        <v>177</v>
      </c>
      <c r="J111" s="322" t="s">
        <v>1618</v>
      </c>
      <c r="K111" s="317" t="s">
        <v>1635</v>
      </c>
      <c r="L111" s="318" t="s">
        <v>159</v>
      </c>
      <c r="M111" s="319">
        <v>60</v>
      </c>
      <c r="N111" s="318"/>
      <c r="O111" s="320"/>
      <c r="P111" s="322"/>
      <c r="Q111" s="317"/>
      <c r="R111" s="318"/>
      <c r="S111" s="319"/>
      <c r="T111" s="318"/>
      <c r="U111" s="320"/>
      <c r="V111" s="322"/>
      <c r="W111" s="317"/>
      <c r="X111" s="318"/>
      <c r="Y111" s="319"/>
      <c r="Z111" s="318"/>
      <c r="AA111" s="320"/>
      <c r="AB111" s="407"/>
      <c r="AC111" s="316" t="s">
        <v>147</v>
      </c>
      <c r="AD111" s="316"/>
      <c r="AE111" s="323"/>
    </row>
    <row r="112" spans="1:31" s="356" customFormat="1" ht="51.75" customHeight="1">
      <c r="A112" s="431">
        <f t="shared" si="4"/>
        <v>62</v>
      </c>
      <c r="B112" s="312" t="s">
        <v>1012</v>
      </c>
      <c r="C112" s="400">
        <v>10.096</v>
      </c>
      <c r="D112" s="337" t="s">
        <v>2350</v>
      </c>
      <c r="E112" s="321">
        <v>10.096</v>
      </c>
      <c r="F112" s="315"/>
      <c r="G112" s="406" t="s">
        <v>951</v>
      </c>
      <c r="H112" s="406" t="s">
        <v>18</v>
      </c>
      <c r="I112" s="305" t="s">
        <v>177</v>
      </c>
      <c r="J112" s="322" t="s">
        <v>1618</v>
      </c>
      <c r="K112" s="317" t="s">
        <v>1635</v>
      </c>
      <c r="L112" s="318" t="s">
        <v>159</v>
      </c>
      <c r="M112" s="319">
        <v>61</v>
      </c>
      <c r="N112" s="318"/>
      <c r="O112" s="320"/>
      <c r="P112" s="322"/>
      <c r="Q112" s="317"/>
      <c r="R112" s="318"/>
      <c r="S112" s="319"/>
      <c r="T112" s="318"/>
      <c r="U112" s="320"/>
      <c r="V112" s="322"/>
      <c r="W112" s="317"/>
      <c r="X112" s="318"/>
      <c r="Y112" s="319"/>
      <c r="Z112" s="318"/>
      <c r="AA112" s="320"/>
      <c r="AB112" s="407"/>
      <c r="AC112" s="316" t="s">
        <v>147</v>
      </c>
      <c r="AD112" s="316"/>
      <c r="AE112" s="323"/>
    </row>
    <row r="113" spans="1:31" s="356" customFormat="1" ht="51.75" customHeight="1">
      <c r="A113" s="431">
        <f t="shared" si="4"/>
        <v>63</v>
      </c>
      <c r="B113" s="312" t="s">
        <v>142</v>
      </c>
      <c r="C113" s="400">
        <v>10.66</v>
      </c>
      <c r="D113" s="393" t="s">
        <v>2351</v>
      </c>
      <c r="E113" s="321">
        <v>10.66</v>
      </c>
      <c r="F113" s="315"/>
      <c r="G113" s="406" t="s">
        <v>951</v>
      </c>
      <c r="H113" s="406" t="s">
        <v>18</v>
      </c>
      <c r="I113" s="305" t="s">
        <v>177</v>
      </c>
      <c r="J113" s="322" t="s">
        <v>1618</v>
      </c>
      <c r="K113" s="317" t="s">
        <v>1635</v>
      </c>
      <c r="L113" s="318" t="s">
        <v>159</v>
      </c>
      <c r="M113" s="319">
        <v>62</v>
      </c>
      <c r="N113" s="318"/>
      <c r="O113" s="320"/>
      <c r="P113" s="322"/>
      <c r="Q113" s="317"/>
      <c r="R113" s="318"/>
      <c r="S113" s="319"/>
      <c r="T113" s="318"/>
      <c r="U113" s="320"/>
      <c r="V113" s="322"/>
      <c r="W113" s="317"/>
      <c r="X113" s="318"/>
      <c r="Y113" s="319"/>
      <c r="Z113" s="318"/>
      <c r="AA113" s="320"/>
      <c r="AB113" s="407"/>
      <c r="AC113" s="316" t="s">
        <v>147</v>
      </c>
      <c r="AD113" s="316"/>
      <c r="AE113" s="323"/>
    </row>
    <row r="114" spans="1:31" s="356" customFormat="1" ht="51.75" customHeight="1">
      <c r="A114" s="431">
        <f t="shared" si="4"/>
        <v>64</v>
      </c>
      <c r="B114" s="312" t="s">
        <v>1014</v>
      </c>
      <c r="C114" s="400">
        <v>10.382999999999999</v>
      </c>
      <c r="D114" s="393" t="s">
        <v>2352</v>
      </c>
      <c r="E114" s="321">
        <v>10.382999999999999</v>
      </c>
      <c r="F114" s="315"/>
      <c r="G114" s="406" t="s">
        <v>951</v>
      </c>
      <c r="H114" s="406" t="s">
        <v>18</v>
      </c>
      <c r="I114" s="305" t="s">
        <v>177</v>
      </c>
      <c r="J114" s="322" t="s">
        <v>1618</v>
      </c>
      <c r="K114" s="317" t="s">
        <v>1635</v>
      </c>
      <c r="L114" s="318" t="s">
        <v>159</v>
      </c>
      <c r="M114" s="319">
        <v>63</v>
      </c>
      <c r="N114" s="318"/>
      <c r="O114" s="320"/>
      <c r="P114" s="322"/>
      <c r="Q114" s="317"/>
      <c r="R114" s="318"/>
      <c r="S114" s="319"/>
      <c r="T114" s="318"/>
      <c r="U114" s="320"/>
      <c r="V114" s="322"/>
      <c r="W114" s="317"/>
      <c r="X114" s="318"/>
      <c r="Y114" s="319"/>
      <c r="Z114" s="318"/>
      <c r="AA114" s="320"/>
      <c r="AB114" s="407"/>
      <c r="AC114" s="316" t="s">
        <v>147</v>
      </c>
      <c r="AD114" s="316"/>
      <c r="AE114" s="323"/>
    </row>
    <row r="115" spans="1:31" s="356" customFormat="1" ht="72" customHeight="1">
      <c r="A115" s="431">
        <f t="shared" si="4"/>
        <v>65</v>
      </c>
      <c r="B115" s="312" t="s">
        <v>1773</v>
      </c>
      <c r="C115" s="400">
        <v>89.99</v>
      </c>
      <c r="D115" s="393" t="s">
        <v>2353</v>
      </c>
      <c r="E115" s="464">
        <v>0</v>
      </c>
      <c r="F115" s="315"/>
      <c r="G115" s="406" t="s">
        <v>951</v>
      </c>
      <c r="H115" s="406" t="s">
        <v>18</v>
      </c>
      <c r="I115" s="305" t="s">
        <v>177</v>
      </c>
      <c r="J115" s="322"/>
      <c r="K115" s="317"/>
      <c r="L115" s="318"/>
      <c r="M115" s="319"/>
      <c r="N115" s="318"/>
      <c r="O115" s="320"/>
      <c r="P115" s="322"/>
      <c r="Q115" s="317"/>
      <c r="R115" s="318"/>
      <c r="S115" s="319"/>
      <c r="T115" s="318"/>
      <c r="U115" s="320"/>
      <c r="V115" s="322"/>
      <c r="W115" s="317"/>
      <c r="X115" s="318"/>
      <c r="Y115" s="319"/>
      <c r="Z115" s="318"/>
      <c r="AA115" s="320"/>
      <c r="AB115" s="407"/>
      <c r="AC115" s="316" t="s">
        <v>147</v>
      </c>
      <c r="AD115" s="316"/>
      <c r="AE115" s="323"/>
    </row>
    <row r="116" spans="1:31" s="356" customFormat="1" ht="78.75" customHeight="1">
      <c r="A116" s="431">
        <f t="shared" si="4"/>
        <v>66</v>
      </c>
      <c r="B116" s="312" t="s">
        <v>1774</v>
      </c>
      <c r="C116" s="400">
        <v>23.991</v>
      </c>
      <c r="D116" s="393" t="s">
        <v>2354</v>
      </c>
      <c r="E116" s="464">
        <v>0</v>
      </c>
      <c r="F116" s="315"/>
      <c r="G116" s="406" t="s">
        <v>951</v>
      </c>
      <c r="H116" s="406" t="s">
        <v>18</v>
      </c>
      <c r="I116" s="305" t="s">
        <v>177</v>
      </c>
      <c r="J116" s="322"/>
      <c r="K116" s="317"/>
      <c r="L116" s="318"/>
      <c r="M116" s="319"/>
      <c r="N116" s="318"/>
      <c r="O116" s="320"/>
      <c r="P116" s="322"/>
      <c r="Q116" s="317"/>
      <c r="R116" s="318"/>
      <c r="S116" s="319"/>
      <c r="T116" s="318"/>
      <c r="U116" s="320"/>
      <c r="V116" s="322"/>
      <c r="W116" s="317"/>
      <c r="X116" s="318"/>
      <c r="Y116" s="319"/>
      <c r="Z116" s="318"/>
      <c r="AA116" s="320"/>
      <c r="AB116" s="407"/>
      <c r="AC116" s="316" t="s">
        <v>147</v>
      </c>
      <c r="AD116" s="316"/>
      <c r="AE116" s="323"/>
    </row>
    <row r="117" spans="1:31" ht="73.5" customHeight="1">
      <c r="A117" s="431">
        <f t="shared" si="4"/>
        <v>67</v>
      </c>
      <c r="B117" s="312" t="s">
        <v>1775</v>
      </c>
      <c r="C117" s="400">
        <v>29.905999999999999</v>
      </c>
      <c r="D117" s="393" t="s">
        <v>2355</v>
      </c>
      <c r="E117" s="464">
        <v>0</v>
      </c>
      <c r="F117" s="315"/>
      <c r="G117" s="406" t="s">
        <v>951</v>
      </c>
      <c r="H117" s="406" t="s">
        <v>18</v>
      </c>
      <c r="I117" s="305" t="s">
        <v>177</v>
      </c>
      <c r="J117" s="322"/>
      <c r="K117" s="317"/>
      <c r="L117" s="318"/>
      <c r="M117" s="319"/>
      <c r="N117" s="318"/>
      <c r="O117" s="320"/>
      <c r="P117" s="322"/>
      <c r="Q117" s="317"/>
      <c r="R117" s="318"/>
      <c r="S117" s="319"/>
      <c r="T117" s="318"/>
      <c r="U117" s="320"/>
      <c r="V117" s="322"/>
      <c r="W117" s="317"/>
      <c r="X117" s="318"/>
      <c r="Y117" s="319"/>
      <c r="Z117" s="318"/>
      <c r="AA117" s="320"/>
      <c r="AB117" s="407"/>
      <c r="AC117" s="316" t="s">
        <v>147</v>
      </c>
      <c r="AD117" s="316"/>
      <c r="AE117" s="323"/>
    </row>
    <row r="118" spans="1:31" ht="24.95" customHeight="1">
      <c r="A118" s="64"/>
      <c r="B118" s="8" t="s">
        <v>736</v>
      </c>
      <c r="C118" s="66"/>
      <c r="D118" s="69"/>
      <c r="E118" s="71"/>
      <c r="F118" s="8"/>
      <c r="G118" s="74"/>
      <c r="H118" s="74"/>
      <c r="I118" s="76"/>
      <c r="J118" s="77"/>
      <c r="K118" s="77"/>
      <c r="L118" s="77"/>
      <c r="M118" s="77"/>
      <c r="N118" s="77"/>
      <c r="O118" s="77"/>
      <c r="P118" s="77"/>
      <c r="Q118" s="77"/>
      <c r="R118" s="77"/>
      <c r="S118" s="77"/>
      <c r="T118" s="77"/>
      <c r="U118" s="77"/>
      <c r="V118" s="77"/>
      <c r="W118" s="77"/>
      <c r="X118" s="77"/>
      <c r="Y118" s="77"/>
      <c r="Z118" s="77"/>
      <c r="AA118" s="77"/>
      <c r="AB118" s="77"/>
      <c r="AC118" s="74"/>
      <c r="AD118" s="74"/>
      <c r="AE118" s="82" t="s">
        <v>88</v>
      </c>
    </row>
    <row r="119" spans="1:31" ht="24.2" customHeight="1">
      <c r="A119" s="64"/>
      <c r="B119" s="8" t="s">
        <v>799</v>
      </c>
      <c r="C119" s="66"/>
      <c r="D119" s="69"/>
      <c r="E119" s="71"/>
      <c r="F119" s="8"/>
      <c r="G119" s="74"/>
      <c r="H119" s="74"/>
      <c r="I119" s="76"/>
      <c r="J119" s="77"/>
      <c r="K119" s="77"/>
      <c r="L119" s="77"/>
      <c r="M119" s="77"/>
      <c r="N119" s="77"/>
      <c r="O119" s="77"/>
      <c r="P119" s="77"/>
      <c r="Q119" s="77"/>
      <c r="R119" s="77"/>
      <c r="S119" s="77"/>
      <c r="T119" s="77"/>
      <c r="U119" s="77"/>
      <c r="V119" s="77"/>
      <c r="W119" s="77"/>
      <c r="X119" s="77"/>
      <c r="Y119" s="77"/>
      <c r="Z119" s="77"/>
      <c r="AA119" s="77"/>
      <c r="AB119" s="77"/>
      <c r="AC119" s="74"/>
      <c r="AD119" s="74"/>
      <c r="AE119" s="82" t="s">
        <v>88</v>
      </c>
    </row>
    <row r="120" spans="1:31" ht="24" customHeight="1">
      <c r="A120" s="64"/>
      <c r="B120" s="8" t="s">
        <v>435</v>
      </c>
      <c r="C120" s="66"/>
      <c r="D120" s="69"/>
      <c r="E120" s="71"/>
      <c r="F120" s="8"/>
      <c r="G120" s="74"/>
      <c r="H120" s="74"/>
      <c r="I120" s="76"/>
      <c r="J120" s="77"/>
      <c r="K120" s="77"/>
      <c r="L120" s="77"/>
      <c r="M120" s="77"/>
      <c r="N120" s="77"/>
      <c r="O120" s="77"/>
      <c r="P120" s="77"/>
      <c r="Q120" s="77"/>
      <c r="R120" s="77"/>
      <c r="S120" s="77"/>
      <c r="T120" s="77"/>
      <c r="U120" s="77"/>
      <c r="V120" s="77"/>
      <c r="W120" s="77"/>
      <c r="X120" s="77"/>
      <c r="Y120" s="77"/>
      <c r="Z120" s="77"/>
      <c r="AA120" s="77"/>
      <c r="AB120" s="77"/>
      <c r="AC120" s="74"/>
      <c r="AD120" s="74"/>
      <c r="AE120" s="82" t="s">
        <v>88</v>
      </c>
    </row>
    <row r="121" spans="1:31" s="356" customFormat="1" ht="39.950000000000003" customHeight="1">
      <c r="A121" s="64"/>
      <c r="B121" s="8" t="s">
        <v>445</v>
      </c>
      <c r="C121" s="66"/>
      <c r="D121" s="69"/>
      <c r="E121" s="71"/>
      <c r="F121" s="8"/>
      <c r="G121" s="74"/>
      <c r="H121" s="74"/>
      <c r="I121" s="76"/>
      <c r="J121" s="77"/>
      <c r="K121" s="77"/>
      <c r="L121" s="77"/>
      <c r="M121" s="77"/>
      <c r="N121" s="77"/>
      <c r="O121" s="77"/>
      <c r="P121" s="77"/>
      <c r="Q121" s="77"/>
      <c r="R121" s="77"/>
      <c r="S121" s="77"/>
      <c r="T121" s="77"/>
      <c r="U121" s="77"/>
      <c r="V121" s="77"/>
      <c r="W121" s="77"/>
      <c r="X121" s="77"/>
      <c r="Y121" s="77"/>
      <c r="Z121" s="77"/>
      <c r="AA121" s="77"/>
      <c r="AB121" s="77"/>
      <c r="AC121" s="74"/>
      <c r="AD121" s="74"/>
      <c r="AE121" s="82" t="s">
        <v>88</v>
      </c>
    </row>
    <row r="122" spans="1:31" ht="68.25" customHeight="1" thickBot="1">
      <c r="A122" s="63">
        <v>68</v>
      </c>
      <c r="B122" s="312" t="s">
        <v>793</v>
      </c>
      <c r="C122" s="412">
        <v>9.68</v>
      </c>
      <c r="D122" s="396" t="s">
        <v>1895</v>
      </c>
      <c r="E122" s="321">
        <v>9.2949999999999999</v>
      </c>
      <c r="F122" s="123"/>
      <c r="G122" s="406" t="s">
        <v>994</v>
      </c>
      <c r="H122" s="406" t="s">
        <v>18</v>
      </c>
      <c r="I122" s="305" t="s">
        <v>1015</v>
      </c>
      <c r="J122" s="322" t="s">
        <v>1618</v>
      </c>
      <c r="K122" s="317" t="s">
        <v>1635</v>
      </c>
      <c r="L122" s="318"/>
      <c r="M122" s="319">
        <v>64</v>
      </c>
      <c r="N122" s="318"/>
      <c r="O122" s="320"/>
      <c r="P122" s="322"/>
      <c r="Q122" s="317"/>
      <c r="R122" s="318"/>
      <c r="S122" s="319"/>
      <c r="T122" s="318"/>
      <c r="U122" s="320"/>
      <c r="V122" s="322"/>
      <c r="W122" s="317"/>
      <c r="X122" s="318"/>
      <c r="Y122" s="319"/>
      <c r="Z122" s="318"/>
      <c r="AA122" s="320"/>
      <c r="AB122" s="407"/>
      <c r="AC122" s="316" t="s">
        <v>147</v>
      </c>
      <c r="AD122" s="316"/>
      <c r="AE122" s="323"/>
    </row>
    <row r="123" spans="1:31" ht="14.25" hidden="1" thickBot="1">
      <c r="A123" s="65"/>
      <c r="B123" s="9"/>
      <c r="C123" s="13"/>
      <c r="D123" s="70"/>
      <c r="E123" s="28"/>
      <c r="F123" s="48"/>
      <c r="G123" s="48"/>
      <c r="H123" s="48"/>
      <c r="I123" s="48"/>
      <c r="J123" s="322"/>
      <c r="K123" s="301"/>
      <c r="L123" s="293"/>
      <c r="M123" s="319"/>
      <c r="N123" s="293"/>
      <c r="O123" s="320"/>
      <c r="P123" s="322"/>
      <c r="Q123" s="301"/>
      <c r="R123" s="293"/>
      <c r="S123" s="319"/>
      <c r="T123" s="293"/>
      <c r="U123" s="320"/>
      <c r="V123" s="322"/>
      <c r="W123" s="301"/>
      <c r="X123" s="293"/>
      <c r="Y123" s="319"/>
      <c r="Z123" s="293"/>
      <c r="AA123" s="320"/>
      <c r="AB123" s="48"/>
      <c r="AC123" s="80"/>
      <c r="AD123" s="80"/>
      <c r="AE123" s="83"/>
    </row>
    <row r="124" spans="1:31" ht="40.5" customHeight="1" thickTop="1" thickBot="1">
      <c r="A124" s="1058" t="s">
        <v>45</v>
      </c>
      <c r="B124" s="1059"/>
      <c r="C124" s="576">
        <f>SUM(C9:C122)</f>
        <v>112325.64100000002</v>
      </c>
      <c r="D124" s="526" t="s">
        <v>18</v>
      </c>
      <c r="E124" s="576">
        <f>SUM(E9:E122)</f>
        <v>107735.26100000003</v>
      </c>
      <c r="F124" s="1062"/>
      <c r="G124" s="1062"/>
      <c r="H124" s="1065"/>
      <c r="I124" s="1065"/>
      <c r="J124" s="1065"/>
      <c r="K124" s="1068"/>
      <c r="L124" s="1068"/>
      <c r="M124" s="1068"/>
      <c r="N124" s="1068"/>
      <c r="O124" s="1069"/>
      <c r="P124" s="1065"/>
      <c r="Q124" s="1068"/>
      <c r="R124" s="1068"/>
      <c r="S124" s="1068"/>
      <c r="T124" s="1068"/>
      <c r="U124" s="1069"/>
      <c r="V124" s="1065"/>
      <c r="W124" s="1068"/>
      <c r="X124" s="1068"/>
      <c r="Y124" s="1068"/>
      <c r="Z124" s="1068"/>
      <c r="AA124" s="1069"/>
      <c r="AB124" s="1074"/>
      <c r="AC124" s="1074"/>
      <c r="AD124" s="1074"/>
      <c r="AE124" s="1079"/>
    </row>
    <row r="125" spans="1:31" ht="14.25" hidden="1" thickBot="1">
      <c r="A125" s="910"/>
      <c r="B125" s="911"/>
      <c r="C125" s="67"/>
      <c r="D125" s="460" t="s">
        <v>24</v>
      </c>
      <c r="E125" s="72"/>
      <c r="F125" s="1063"/>
      <c r="G125" s="1063"/>
      <c r="H125" s="1066"/>
      <c r="I125" s="1066"/>
      <c r="J125" s="1066"/>
      <c r="K125" s="1070"/>
      <c r="L125" s="1070"/>
      <c r="M125" s="1070"/>
      <c r="N125" s="1070"/>
      <c r="O125" s="1071"/>
      <c r="P125" s="1066"/>
      <c r="Q125" s="1070"/>
      <c r="R125" s="1070"/>
      <c r="S125" s="1070"/>
      <c r="T125" s="1070"/>
      <c r="U125" s="1071"/>
      <c r="V125" s="1066"/>
      <c r="W125" s="1070"/>
      <c r="X125" s="1070"/>
      <c r="Y125" s="1070"/>
      <c r="Z125" s="1070"/>
      <c r="AA125" s="1071"/>
      <c r="AB125" s="1075"/>
      <c r="AC125" s="1077"/>
      <c r="AD125" s="1077"/>
      <c r="AE125" s="1080"/>
    </row>
    <row r="126" spans="1:31" ht="20.100000000000001" hidden="1" customHeight="1" thickBot="1">
      <c r="A126" s="1060"/>
      <c r="B126" s="1061"/>
      <c r="C126" s="68"/>
      <c r="D126" s="461" t="s">
        <v>34</v>
      </c>
      <c r="E126" s="73"/>
      <c r="F126" s="1064"/>
      <c r="G126" s="1064"/>
      <c r="H126" s="1067"/>
      <c r="I126" s="1067"/>
      <c r="J126" s="1067"/>
      <c r="K126" s="1072"/>
      <c r="L126" s="1072"/>
      <c r="M126" s="1072"/>
      <c r="N126" s="1072"/>
      <c r="O126" s="1073"/>
      <c r="P126" s="1067"/>
      <c r="Q126" s="1072"/>
      <c r="R126" s="1072"/>
      <c r="S126" s="1072"/>
      <c r="T126" s="1072"/>
      <c r="U126" s="1073"/>
      <c r="V126" s="1067"/>
      <c r="W126" s="1072"/>
      <c r="X126" s="1072"/>
      <c r="Y126" s="1072"/>
      <c r="Z126" s="1072"/>
      <c r="AA126" s="1073"/>
      <c r="AB126" s="1076"/>
      <c r="AC126" s="1078"/>
      <c r="AD126" s="1078"/>
      <c r="AE126" s="1081"/>
    </row>
    <row r="127" spans="1:31" ht="20.100000000000001" customHeight="1">
      <c r="A127" s="6"/>
      <c r="AC127" s="81"/>
      <c r="AD127" s="81"/>
      <c r="AE127" s="81"/>
    </row>
    <row r="128" spans="1:31" ht="20.100000000000001" customHeight="1">
      <c r="A128" s="6"/>
      <c r="AC128" s="50"/>
      <c r="AD128" s="50"/>
      <c r="AE128" s="50"/>
    </row>
    <row r="129" spans="1:31" ht="20.100000000000001" customHeight="1">
      <c r="A129" s="5"/>
      <c r="B129" s="51"/>
      <c r="C129" s="19"/>
      <c r="D129" s="19"/>
      <c r="E129" s="19"/>
      <c r="F129" s="19"/>
      <c r="G129" s="19"/>
      <c r="H129" s="51"/>
      <c r="I129" s="51"/>
      <c r="J129" s="51"/>
      <c r="K129" s="51"/>
      <c r="L129" s="51"/>
      <c r="M129" s="79"/>
      <c r="N129" s="51"/>
      <c r="O129" s="51"/>
      <c r="P129" s="51"/>
      <c r="Q129" s="51"/>
      <c r="R129" s="51"/>
      <c r="S129" s="51"/>
      <c r="T129" s="51"/>
      <c r="U129" s="51"/>
      <c r="V129" s="51"/>
      <c r="W129" s="51"/>
      <c r="X129" s="51"/>
      <c r="Y129" s="51"/>
      <c r="Z129" s="51"/>
      <c r="AA129" s="51"/>
      <c r="AB129" s="51"/>
      <c r="AC129" s="50"/>
      <c r="AD129" s="50"/>
      <c r="AE129" s="50"/>
    </row>
    <row r="130" spans="1:31">
      <c r="A130" s="5"/>
      <c r="AC130" s="50"/>
      <c r="AD130" s="50"/>
      <c r="AE130" s="50"/>
    </row>
    <row r="131" spans="1:31">
      <c r="AC131" s="50"/>
      <c r="AD131" s="50"/>
      <c r="AE131" s="50"/>
    </row>
    <row r="132" spans="1:31">
      <c r="AC132" s="50"/>
      <c r="AD132" s="50"/>
      <c r="AE132" s="50"/>
    </row>
    <row r="133" spans="1:31">
      <c r="AC133" s="50"/>
      <c r="AD133" s="50"/>
      <c r="AE133" s="50"/>
    </row>
    <row r="134" spans="1:31">
      <c r="AC134" s="50"/>
      <c r="AD134" s="50"/>
      <c r="AE134" s="50"/>
    </row>
    <row r="135" spans="1:31">
      <c r="AC135" s="50"/>
      <c r="AD135" s="50"/>
      <c r="AE135" s="50"/>
    </row>
    <row r="136" spans="1:31">
      <c r="AC136" s="50"/>
      <c r="AD136" s="50"/>
      <c r="AE136" s="50"/>
    </row>
    <row r="137" spans="1:31">
      <c r="AC137" s="50"/>
      <c r="AD137" s="50"/>
      <c r="AE137" s="50"/>
    </row>
    <row r="138" spans="1:31">
      <c r="AE138" s="1054"/>
    </row>
    <row r="139" spans="1:31">
      <c r="AE139" s="1054"/>
    </row>
    <row r="140" spans="1:31">
      <c r="AE140" s="1054"/>
    </row>
    <row r="141" spans="1:31">
      <c r="AE141" s="1054"/>
    </row>
    <row r="142" spans="1:31">
      <c r="AE142" s="1054"/>
    </row>
    <row r="143" spans="1:31">
      <c r="AE143" s="1054"/>
    </row>
    <row r="144" spans="1:31">
      <c r="AE144" s="1054"/>
    </row>
    <row r="145" spans="31:31">
      <c r="AE145" s="1054"/>
    </row>
    <row r="146" spans="31:31">
      <c r="AE146" s="1054"/>
    </row>
  </sheetData>
  <autoFilter ref="A7:AE122">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sortState ref="A80:AF121">
      <sortCondition ref="B7:B121"/>
    </sortState>
  </autoFilter>
  <mergeCells count="32">
    <mergeCell ref="J4:AE4"/>
    <mergeCell ref="J7:O7"/>
    <mergeCell ref="P7:U7"/>
    <mergeCell ref="V7:AA7"/>
    <mergeCell ref="A5:A7"/>
    <mergeCell ref="B5:B7"/>
    <mergeCell ref="C5:C7"/>
    <mergeCell ref="D5:D7"/>
    <mergeCell ref="E5:E7"/>
    <mergeCell ref="F5:F7"/>
    <mergeCell ref="G5:G7"/>
    <mergeCell ref="H5:H7"/>
    <mergeCell ref="I5:I7"/>
    <mergeCell ref="J5:AB6"/>
    <mergeCell ref="AC5:AC7"/>
    <mergeCell ref="AD5:AD7"/>
    <mergeCell ref="AE138:AE140"/>
    <mergeCell ref="AE141:AE143"/>
    <mergeCell ref="AE144:AE146"/>
    <mergeCell ref="AE5:AE7"/>
    <mergeCell ref="A124:B126"/>
    <mergeCell ref="F124:F126"/>
    <mergeCell ref="G124:G126"/>
    <mergeCell ref="H124:H126"/>
    <mergeCell ref="I124:I126"/>
    <mergeCell ref="J124:O126"/>
    <mergeCell ref="P124:U126"/>
    <mergeCell ref="V124:AA126"/>
    <mergeCell ref="AB124:AB126"/>
    <mergeCell ref="AC124:AC126"/>
    <mergeCell ref="AD124:AD126"/>
    <mergeCell ref="AE124:AE126"/>
  </mergeCells>
  <phoneticPr fontId="4"/>
  <dataValidations count="4">
    <dataValidation type="whole" allowBlank="1" showInputMessage="1" showErrorMessage="1" sqref="AA123 O123 U123 O34">
      <formula1>0</formula1>
      <formula2>99</formula2>
    </dataValidation>
    <dataValidation type="list" allowBlank="1" showInputMessage="1" showErrorMessage="1" sqref="AC127:AE137 AC101:AE103 AC8:AE8 AC10:AE10 AC14:AE16 AC19:AE20 AD123:AE123 AC25:AE26 AC28:AE28 AC30:AE30 AC35:AE36 AC38:AE38 AC65:AE68 AC74:AE77 AC79:AE79 AC87:AE87 AC22:AE23 AC91:AE96 AC99:AE99 AC118:AE121 AC123:AC124 AC44:AE63">
      <formula1>"○, 　,"</formula1>
    </dataValidation>
    <dataValidation type="list" allowBlank="1" showInputMessage="1" showErrorMessage="1" sqref="W97:W98 K78 Q78 Q17:Q18 Q80:Q86 K9 W9 W17:W18 K17:K18 K97:K98 K23:K24 W100 W23:W24 Q97:Q98 W39:W43 Q39:Q43 K39:K43 Q88:Q90 W88:W90 K88:K90 K37 Q37 W37 K31:K34 W21 K21 Q21 Q23:Q24 W11:W13 W31:W34 Q31:Q34 W64 Q122:Q123 Q49:Q62 W49:W62 K49:K62 Q27 Q29 W69:W73 W80:W86 K80:K86 W78 K122:K123 W122:W123 K64 Q64 K69:K73 Q69:Q73 K11:K13 W29 K29 W27 K27 K100 Q100 W104:W117 K104:K117 Q104:Q117">
      <formula1>"新31,新32"</formula1>
    </dataValidation>
    <dataValidation type="list" allowBlank="1" showInputMessage="1" showErrorMessage="1" sqref="V97:V98 J78 P78 P17:P18 P80:P86 J9 V9 V17:V18 J17:J18 J97:J98 J23:J24 V100 V23:V24 P97:P98 V39:V43 P39:P43 J39:J43 P88:P90 V88:V90 J88:J90 J37 P37 V37 J31:J34 V21 J21 P21 P23:P24 V11:V13 V31:V34 P31:P34 V64 P122:P123 P49:P62 V49:V62 J49:J62 P27 P29 V69:V73 V80:V86 J80:J86 V78 J122:J123 V122:V123 J64 P64 J69:J73 P69:P73 J11:J13 V29 J29 V27 J27 J100 P100 V104:V117 J104:J117 P104:P117">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s>
  <printOptions horizontalCentered="1"/>
  <pageMargins left="0.39370078740157483" right="0.39370078740157483" top="0.78740157480314965" bottom="0.59055118110236227" header="0.51181102362204722" footer="0.39370078740157483"/>
  <pageSetup paperSize="8" scale="62" orientation="landscape" cellComments="asDisplayed" verticalDpi="300" r:id="rId1"/>
  <headerFooter differentFirst="1" alignWithMargins="0">
    <oddHeader xml:space="preserve">&amp;L&amp;18様式２&amp;R&amp;"ＭＳ Ｐゴシック,太字"&amp;16 </oddHeader>
    <oddFooter>&amp;C&amp;P/&amp;N</oddFooter>
    <firstHeader>&amp;L&amp;18様式２</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2"/>
  <sheetViews>
    <sheetView tabSelected="1" view="pageBreakPreview" zoomScale="80" zoomScaleNormal="70" zoomScaleSheetLayoutView="80" zoomScalePageLayoutView="70" workbookViewId="0">
      <selection activeCell="O13" sqref="O13"/>
    </sheetView>
  </sheetViews>
  <sheetFormatPr defaultColWidth="3.5" defaultRowHeight="13.5"/>
  <cols>
    <col min="1" max="1" width="17" style="540" customWidth="1"/>
    <col min="2" max="2" width="10.875" style="540" customWidth="1"/>
    <col min="3" max="3" width="8.5" style="540" customWidth="1"/>
    <col min="4" max="4" width="12.75" style="540" customWidth="1"/>
    <col min="5" max="5" width="8.625" style="540" customWidth="1"/>
    <col min="6" max="6" width="12.75" style="540" customWidth="1"/>
    <col min="7" max="7" width="10.75" style="540" customWidth="1"/>
    <col min="8" max="8" width="10.875" style="540" customWidth="1"/>
    <col min="9" max="9" width="8.5" style="540" customWidth="1"/>
    <col min="10" max="10" width="12.75" style="540" customWidth="1"/>
    <col min="11" max="11" width="8.5" style="540" customWidth="1"/>
    <col min="12" max="12" width="12.75" style="540" customWidth="1"/>
    <col min="13" max="13" width="8.5" style="540" customWidth="1"/>
    <col min="14" max="14" width="12.75" style="540" customWidth="1"/>
    <col min="15" max="15" width="10.75" style="540" customWidth="1"/>
    <col min="16" max="16" width="12.75" style="540" customWidth="1"/>
    <col min="17" max="17" width="10.875" style="540" customWidth="1"/>
    <col min="18" max="18" width="8.5" style="540" customWidth="1"/>
    <col min="19" max="19" width="12.75" style="540" customWidth="1"/>
    <col min="20" max="20" width="8.5" style="540" customWidth="1"/>
    <col min="21" max="21" width="12.75" style="540" customWidth="1"/>
    <col min="22" max="22" width="8.5" style="540" customWidth="1"/>
    <col min="23" max="23" width="12.75" style="540" customWidth="1"/>
    <col min="24" max="25" width="10.75" style="540" customWidth="1"/>
    <col min="26" max="16384" width="3.5" style="540"/>
  </cols>
  <sheetData>
    <row r="1" spans="1:25">
      <c r="A1" s="539"/>
      <c r="B1" s="539"/>
      <c r="C1" s="539"/>
      <c r="D1" s="539"/>
      <c r="E1" s="539"/>
      <c r="F1" s="539"/>
      <c r="G1" s="539"/>
      <c r="H1" s="539"/>
      <c r="I1" s="539"/>
      <c r="J1" s="539"/>
      <c r="K1" s="539"/>
      <c r="L1" s="539"/>
      <c r="M1" s="539"/>
      <c r="N1" s="539"/>
      <c r="O1" s="539"/>
      <c r="P1" s="539"/>
      <c r="Q1" s="539"/>
      <c r="R1" s="539"/>
      <c r="S1" s="539"/>
      <c r="T1" s="539"/>
      <c r="U1" s="539"/>
      <c r="V1" s="539"/>
      <c r="W1" s="539"/>
      <c r="X1" s="539"/>
      <c r="Y1" s="539"/>
    </row>
    <row r="2" spans="1:25">
      <c r="A2" s="539"/>
      <c r="B2" s="539"/>
      <c r="C2" s="539"/>
      <c r="D2" s="539"/>
      <c r="E2" s="539"/>
      <c r="F2" s="539"/>
      <c r="G2" s="539"/>
      <c r="H2" s="539"/>
      <c r="I2" s="539"/>
      <c r="J2" s="539"/>
      <c r="K2" s="539"/>
      <c r="L2" s="539"/>
      <c r="M2" s="539"/>
      <c r="N2" s="539"/>
      <c r="O2" s="539"/>
      <c r="P2" s="539"/>
      <c r="Q2" s="539"/>
      <c r="R2" s="539"/>
      <c r="S2" s="539"/>
      <c r="T2" s="539"/>
      <c r="U2" s="539"/>
      <c r="V2" s="539"/>
      <c r="W2" s="539"/>
      <c r="X2" s="539"/>
      <c r="Y2" s="539"/>
    </row>
    <row r="3" spans="1:25" ht="21">
      <c r="A3" s="1121" t="s">
        <v>3112</v>
      </c>
      <c r="B3" s="1121"/>
      <c r="C3" s="1121"/>
      <c r="D3" s="1121"/>
      <c r="E3" s="1121"/>
      <c r="F3" s="1121"/>
      <c r="G3" s="1121"/>
      <c r="H3" s="1121"/>
      <c r="I3" s="1121"/>
      <c r="J3" s="1121"/>
      <c r="K3" s="1121"/>
      <c r="L3" s="1121"/>
      <c r="M3" s="1121"/>
      <c r="N3" s="1121"/>
      <c r="O3" s="1121"/>
      <c r="P3" s="1121"/>
      <c r="Q3" s="1121"/>
      <c r="R3" s="1121"/>
      <c r="S3" s="1121"/>
      <c r="T3" s="1121"/>
      <c r="U3" s="1121"/>
      <c r="V3" s="1121"/>
      <c r="W3" s="1121"/>
      <c r="X3" s="1121"/>
      <c r="Y3" s="1121"/>
    </row>
    <row r="4" spans="1:25" ht="17.25">
      <c r="A4" s="541"/>
      <c r="B4" s="539"/>
      <c r="C4" s="539"/>
      <c r="D4" s="539"/>
      <c r="E4" s="539"/>
      <c r="F4" s="539"/>
      <c r="G4" s="539"/>
      <c r="H4" s="539"/>
      <c r="I4" s="539"/>
      <c r="J4" s="539"/>
      <c r="K4" s="539"/>
      <c r="L4" s="539"/>
      <c r="M4" s="539"/>
      <c r="N4" s="539"/>
      <c r="O4" s="539"/>
      <c r="P4" s="539"/>
      <c r="Q4" s="539"/>
      <c r="R4" s="539"/>
      <c r="S4" s="539"/>
      <c r="T4" s="539"/>
      <c r="U4" s="539"/>
      <c r="V4" s="539"/>
      <c r="W4" s="539"/>
      <c r="X4" s="539"/>
      <c r="Y4" s="539"/>
    </row>
    <row r="5" spans="1:25" ht="22.5" customHeight="1" thickBot="1">
      <c r="A5" s="542"/>
      <c r="B5" s="539"/>
      <c r="C5" s="539"/>
      <c r="D5" s="539"/>
      <c r="E5" s="539"/>
      <c r="F5" s="539"/>
      <c r="G5" s="539"/>
      <c r="H5" s="539"/>
      <c r="I5" s="539"/>
      <c r="J5" s="539"/>
      <c r="K5" s="539"/>
      <c r="L5" s="539"/>
      <c r="M5" s="539"/>
      <c r="N5" s="539"/>
      <c r="O5" s="539"/>
      <c r="P5" s="539"/>
      <c r="Q5" s="539"/>
      <c r="R5" s="539"/>
      <c r="S5" s="539"/>
      <c r="T5" s="539"/>
      <c r="U5" s="539"/>
      <c r="V5" s="539"/>
      <c r="W5" s="539"/>
      <c r="X5" s="539"/>
      <c r="Y5" s="543" t="s">
        <v>3113</v>
      </c>
    </row>
    <row r="6" spans="1:25" ht="30" customHeight="1" thickTop="1" thickBot="1">
      <c r="A6" s="1122" t="s">
        <v>3114</v>
      </c>
      <c r="B6" s="1125" t="s">
        <v>3115</v>
      </c>
      <c r="C6" s="1126"/>
      <c r="D6" s="1126"/>
      <c r="E6" s="1126"/>
      <c r="F6" s="1126"/>
      <c r="G6" s="1127"/>
      <c r="H6" s="1128" t="s">
        <v>3116</v>
      </c>
      <c r="I6" s="1129"/>
      <c r="J6" s="1129"/>
      <c r="K6" s="1129"/>
      <c r="L6" s="1129"/>
      <c r="M6" s="1129"/>
      <c r="N6" s="1129"/>
      <c r="O6" s="1129"/>
      <c r="P6" s="1130"/>
      <c r="Q6" s="1128" t="s">
        <v>3117</v>
      </c>
      <c r="R6" s="1129"/>
      <c r="S6" s="1129"/>
      <c r="T6" s="1129"/>
      <c r="U6" s="1129"/>
      <c r="V6" s="1129"/>
      <c r="W6" s="1129"/>
      <c r="X6" s="1129"/>
      <c r="Y6" s="1130"/>
    </row>
    <row r="7" spans="1:25" ht="30" customHeight="1">
      <c r="A7" s="1123"/>
      <c r="B7" s="1131" t="s">
        <v>3118</v>
      </c>
      <c r="C7" s="1134" t="s">
        <v>3119</v>
      </c>
      <c r="D7" s="1135"/>
      <c r="E7" s="1138" t="s">
        <v>3120</v>
      </c>
      <c r="F7" s="1135"/>
      <c r="G7" s="1141" t="s">
        <v>3121</v>
      </c>
      <c r="H7" s="1131" t="s">
        <v>3122</v>
      </c>
      <c r="I7" s="1134" t="s">
        <v>3123</v>
      </c>
      <c r="J7" s="1135"/>
      <c r="K7" s="1134" t="s">
        <v>3120</v>
      </c>
      <c r="L7" s="1135"/>
      <c r="M7" s="1134" t="s">
        <v>3124</v>
      </c>
      <c r="N7" s="1135"/>
      <c r="O7" s="1146" t="s">
        <v>3125</v>
      </c>
      <c r="P7" s="1141" t="s">
        <v>3126</v>
      </c>
      <c r="Q7" s="1131" t="s">
        <v>3122</v>
      </c>
      <c r="R7" s="1134" t="s">
        <v>3123</v>
      </c>
      <c r="S7" s="1135"/>
      <c r="T7" s="1134" t="s">
        <v>3120</v>
      </c>
      <c r="U7" s="1135"/>
      <c r="V7" s="1134" t="s">
        <v>3127</v>
      </c>
      <c r="W7" s="1135"/>
      <c r="X7" s="1146" t="s">
        <v>3125</v>
      </c>
      <c r="Y7" s="1141" t="s">
        <v>3126</v>
      </c>
    </row>
    <row r="8" spans="1:25" ht="30" customHeight="1" thickBot="1">
      <c r="A8" s="1123"/>
      <c r="B8" s="1132"/>
      <c r="C8" s="1136"/>
      <c r="D8" s="1137"/>
      <c r="E8" s="1139"/>
      <c r="F8" s="1140"/>
      <c r="G8" s="1142"/>
      <c r="H8" s="1132"/>
      <c r="I8" s="1136"/>
      <c r="J8" s="1137"/>
      <c r="K8" s="1136"/>
      <c r="L8" s="1137"/>
      <c r="M8" s="1136"/>
      <c r="N8" s="1137"/>
      <c r="O8" s="1164"/>
      <c r="P8" s="1144"/>
      <c r="Q8" s="1132"/>
      <c r="R8" s="1136"/>
      <c r="S8" s="1137"/>
      <c r="T8" s="1136"/>
      <c r="U8" s="1137"/>
      <c r="V8" s="1136"/>
      <c r="W8" s="1137"/>
      <c r="X8" s="1147"/>
      <c r="Y8" s="1144"/>
    </row>
    <row r="9" spans="1:25" ht="30" customHeight="1" thickBot="1">
      <c r="A9" s="1124"/>
      <c r="B9" s="1133"/>
      <c r="C9" s="544" t="s">
        <v>3128</v>
      </c>
      <c r="D9" s="545" t="s">
        <v>3129</v>
      </c>
      <c r="E9" s="546" t="s">
        <v>3130</v>
      </c>
      <c r="F9" s="547" t="s">
        <v>3131</v>
      </c>
      <c r="G9" s="1143"/>
      <c r="H9" s="1133"/>
      <c r="I9" s="544" t="s">
        <v>3130</v>
      </c>
      <c r="J9" s="548" t="s">
        <v>3131</v>
      </c>
      <c r="K9" s="544" t="s">
        <v>3130</v>
      </c>
      <c r="L9" s="548" t="s">
        <v>3131</v>
      </c>
      <c r="M9" s="544" t="s">
        <v>3130</v>
      </c>
      <c r="N9" s="548" t="s">
        <v>3131</v>
      </c>
      <c r="O9" s="1165"/>
      <c r="P9" s="1145"/>
      <c r="Q9" s="1133"/>
      <c r="R9" s="544" t="s">
        <v>3130</v>
      </c>
      <c r="S9" s="548" t="s">
        <v>3131</v>
      </c>
      <c r="T9" s="544" t="s">
        <v>3130</v>
      </c>
      <c r="U9" s="548" t="s">
        <v>3131</v>
      </c>
      <c r="V9" s="544" t="s">
        <v>3130</v>
      </c>
      <c r="W9" s="548" t="s">
        <v>3131</v>
      </c>
      <c r="X9" s="1148"/>
      <c r="Y9" s="1145"/>
    </row>
    <row r="10" spans="1:25" ht="15" customHeight="1" thickTop="1">
      <c r="A10" s="1179" t="s">
        <v>3132</v>
      </c>
      <c r="B10" s="1109">
        <v>532</v>
      </c>
      <c r="C10" s="1112">
        <v>5</v>
      </c>
      <c r="D10" s="1115">
        <v>-14908.545</v>
      </c>
      <c r="E10" s="1118">
        <v>5</v>
      </c>
      <c r="F10" s="1149">
        <v>-351.065</v>
      </c>
      <c r="G10" s="1152">
        <v>325</v>
      </c>
      <c r="H10" s="1155">
        <v>501</v>
      </c>
      <c r="I10" s="1158">
        <v>5</v>
      </c>
      <c r="J10" s="1115">
        <v>-14908.545</v>
      </c>
      <c r="K10" s="1112">
        <v>5</v>
      </c>
      <c r="L10" s="1149">
        <v>-351.065</v>
      </c>
      <c r="M10" s="1158">
        <v>10</v>
      </c>
      <c r="N10" s="1176">
        <f>D10+F10</f>
        <v>-15259.61</v>
      </c>
      <c r="O10" s="1161">
        <v>297</v>
      </c>
      <c r="P10" s="1166">
        <v>5239341.6880000001</v>
      </c>
      <c r="Q10" s="1155">
        <v>31</v>
      </c>
      <c r="R10" s="1158">
        <v>0</v>
      </c>
      <c r="S10" s="1170">
        <v>0</v>
      </c>
      <c r="T10" s="1112">
        <v>0</v>
      </c>
      <c r="U10" s="1173">
        <v>0</v>
      </c>
      <c r="V10" s="1158">
        <v>0</v>
      </c>
      <c r="W10" s="1176">
        <v>0</v>
      </c>
      <c r="X10" s="1161">
        <v>29</v>
      </c>
      <c r="Y10" s="1166">
        <v>260266.535</v>
      </c>
    </row>
    <row r="11" spans="1:25">
      <c r="A11" s="1180"/>
      <c r="B11" s="1110"/>
      <c r="C11" s="1113"/>
      <c r="D11" s="1116"/>
      <c r="E11" s="1119"/>
      <c r="F11" s="1150"/>
      <c r="G11" s="1153"/>
      <c r="H11" s="1156"/>
      <c r="I11" s="1159"/>
      <c r="J11" s="1116"/>
      <c r="K11" s="1113"/>
      <c r="L11" s="1150"/>
      <c r="M11" s="1159"/>
      <c r="N11" s="1177"/>
      <c r="O11" s="1162"/>
      <c r="P11" s="1167"/>
      <c r="Q11" s="1156"/>
      <c r="R11" s="1159"/>
      <c r="S11" s="1171"/>
      <c r="T11" s="1113"/>
      <c r="U11" s="1174"/>
      <c r="V11" s="1159"/>
      <c r="W11" s="1177"/>
      <c r="X11" s="1162"/>
      <c r="Y11" s="1167"/>
    </row>
    <row r="12" spans="1:25" ht="14.25" thickBot="1">
      <c r="A12" s="1181"/>
      <c r="B12" s="1111"/>
      <c r="C12" s="1114"/>
      <c r="D12" s="1117"/>
      <c r="E12" s="1120"/>
      <c r="F12" s="1151"/>
      <c r="G12" s="1154"/>
      <c r="H12" s="1157"/>
      <c r="I12" s="1160"/>
      <c r="J12" s="1117"/>
      <c r="K12" s="1114"/>
      <c r="L12" s="1151"/>
      <c r="M12" s="1160"/>
      <c r="N12" s="1178"/>
      <c r="O12" s="1163"/>
      <c r="P12" s="1168"/>
      <c r="Q12" s="1157"/>
      <c r="R12" s="1160"/>
      <c r="S12" s="1172"/>
      <c r="T12" s="1114"/>
      <c r="U12" s="1175"/>
      <c r="V12" s="1160"/>
      <c r="W12" s="1178"/>
      <c r="X12" s="1163"/>
      <c r="Y12" s="1168"/>
    </row>
    <row r="13" spans="1:25" ht="20.100000000000001" customHeight="1" thickTop="1">
      <c r="A13" s="539" t="s">
        <v>3133</v>
      </c>
      <c r="B13" s="539"/>
      <c r="C13" s="539"/>
      <c r="D13" s="539"/>
      <c r="E13" s="539"/>
      <c r="F13" s="539"/>
      <c r="G13" s="539"/>
      <c r="H13" s="539"/>
      <c r="I13" s="539"/>
      <c r="J13" s="539"/>
      <c r="K13" s="539"/>
      <c r="L13" s="539"/>
      <c r="M13" s="539"/>
      <c r="N13" s="539"/>
      <c r="O13" s="539"/>
      <c r="P13" s="539"/>
      <c r="Q13" s="539"/>
      <c r="R13" s="539"/>
      <c r="S13" s="539"/>
      <c r="T13" s="539"/>
      <c r="U13" s="539"/>
      <c r="V13" s="539"/>
      <c r="W13" s="539"/>
      <c r="X13" s="539"/>
      <c r="Y13" s="539"/>
    </row>
    <row r="14" spans="1:25" ht="20.100000000000001" customHeight="1">
      <c r="A14" s="539" t="s">
        <v>3134</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row>
    <row r="15" spans="1:25" ht="20.100000000000001" customHeight="1">
      <c r="A15" s="549" t="s">
        <v>3135</v>
      </c>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row>
    <row r="16" spans="1:25" s="552" customFormat="1" ht="18" customHeight="1">
      <c r="A16" s="550" t="s">
        <v>3136</v>
      </c>
      <c r="B16" s="551"/>
      <c r="C16" s="551"/>
      <c r="D16" s="551"/>
    </row>
    <row r="17" spans="1:25" s="552" customFormat="1" ht="18" customHeight="1">
      <c r="A17" s="553" t="s">
        <v>3137</v>
      </c>
      <c r="B17" s="551"/>
      <c r="C17" s="551"/>
      <c r="D17" s="551"/>
    </row>
    <row r="18" spans="1:25" s="552" customFormat="1" ht="18" customHeight="1">
      <c r="A18" s="554" t="s">
        <v>3138</v>
      </c>
      <c r="B18" s="554"/>
      <c r="C18" s="554"/>
      <c r="D18" s="554"/>
      <c r="E18" s="555"/>
      <c r="F18" s="555"/>
      <c r="G18" s="555"/>
      <c r="H18" s="555"/>
      <c r="I18" s="555"/>
      <c r="J18" s="555"/>
      <c r="K18" s="555"/>
      <c r="L18" s="555"/>
      <c r="M18" s="555"/>
      <c r="N18" s="555"/>
      <c r="O18" s="555"/>
      <c r="P18" s="555"/>
      <c r="Q18" s="555"/>
      <c r="R18" s="555"/>
      <c r="S18" s="556"/>
      <c r="T18" s="556"/>
      <c r="U18" s="556"/>
      <c r="V18" s="556"/>
    </row>
    <row r="19" spans="1:25" ht="17.25" customHeight="1">
      <c r="A19" s="557" t="s">
        <v>3139</v>
      </c>
      <c r="B19" s="554"/>
      <c r="C19" s="539"/>
      <c r="D19" s="539"/>
      <c r="E19" s="539"/>
      <c r="F19" s="539"/>
      <c r="G19" s="539"/>
      <c r="H19" s="539"/>
      <c r="I19" s="539"/>
      <c r="J19" s="539"/>
      <c r="K19" s="539"/>
      <c r="L19" s="539"/>
      <c r="M19" s="539"/>
      <c r="N19" s="539"/>
      <c r="O19" s="539"/>
      <c r="P19" s="539"/>
      <c r="Q19" s="539"/>
      <c r="R19" s="539"/>
      <c r="S19" s="539"/>
      <c r="T19" s="539"/>
      <c r="U19" s="539"/>
      <c r="V19" s="539"/>
      <c r="W19" s="539"/>
      <c r="X19" s="539"/>
      <c r="Y19" s="539"/>
    </row>
    <row r="20" spans="1:25" ht="20.100000000000001" customHeight="1">
      <c r="A20" s="1169" t="s">
        <v>3140</v>
      </c>
      <c r="B20" s="1169"/>
      <c r="C20" s="1169"/>
      <c r="D20" s="1169"/>
      <c r="E20" s="1169"/>
      <c r="F20" s="1169"/>
      <c r="G20" s="1169"/>
      <c r="H20" s="1169"/>
      <c r="I20" s="1169"/>
      <c r="J20" s="1169"/>
      <c r="K20" s="1169"/>
      <c r="L20" s="1169"/>
      <c r="M20" s="1169"/>
      <c r="N20" s="1169"/>
      <c r="O20" s="1169"/>
      <c r="P20" s="1169"/>
      <c r="Q20" s="1169"/>
      <c r="R20" s="1169"/>
      <c r="S20" s="1169"/>
      <c r="T20" s="1169"/>
      <c r="U20" s="1169"/>
      <c r="V20" s="1169"/>
      <c r="W20" s="1169"/>
      <c r="X20" s="1169"/>
      <c r="Y20" s="1169"/>
    </row>
    <row r="21" spans="1:25" ht="20.100000000000001" customHeight="1">
      <c r="A21" s="542" t="s">
        <v>3141</v>
      </c>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row>
    <row r="22" spans="1:25" ht="20.100000000000001" customHeight="1">
      <c r="A22" s="1169" t="s">
        <v>3142</v>
      </c>
      <c r="B22" s="1169"/>
      <c r="C22" s="1169"/>
      <c r="D22" s="1169"/>
      <c r="E22" s="1169"/>
      <c r="F22" s="1169"/>
      <c r="G22" s="1169"/>
      <c r="H22" s="1169"/>
      <c r="I22" s="1169"/>
      <c r="J22" s="1169"/>
      <c r="K22" s="1169"/>
      <c r="L22" s="1169"/>
      <c r="M22" s="1169"/>
      <c r="N22" s="1169"/>
      <c r="O22" s="1169"/>
      <c r="P22" s="1169"/>
      <c r="Q22" s="1169"/>
      <c r="R22" s="1169"/>
      <c r="S22" s="1169"/>
      <c r="T22" s="1169"/>
      <c r="U22" s="1169"/>
      <c r="V22" s="1169"/>
      <c r="W22" s="1169"/>
      <c r="X22" s="1169"/>
      <c r="Y22" s="1169"/>
    </row>
    <row r="23" spans="1:25">
      <c r="A23" s="539"/>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row>
    <row r="24" spans="1:25">
      <c r="A24" s="539"/>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39"/>
    </row>
    <row r="25" spans="1:25">
      <c r="A25" s="539"/>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row>
    <row r="26" spans="1:25">
      <c r="A26" s="539"/>
      <c r="B26" s="539"/>
      <c r="C26" s="539"/>
      <c r="D26" s="539"/>
      <c r="E26" s="539"/>
      <c r="F26" s="539"/>
      <c r="G26" s="539"/>
      <c r="H26" s="539"/>
      <c r="I26" s="539"/>
      <c r="J26" s="539"/>
      <c r="K26" s="539"/>
      <c r="L26" s="539"/>
      <c r="M26" s="539"/>
      <c r="N26" s="539"/>
      <c r="O26" s="539"/>
      <c r="P26" s="539"/>
      <c r="Q26" s="539"/>
      <c r="R26" s="539"/>
      <c r="S26" s="539"/>
      <c r="T26" s="539"/>
      <c r="U26" s="539"/>
      <c r="V26" s="539"/>
      <c r="W26" s="539"/>
      <c r="X26" s="539"/>
      <c r="Y26" s="539"/>
    </row>
    <row r="27" spans="1:25">
      <c r="A27" s="53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row>
    <row r="28" spans="1:25" ht="17.649999999999999" customHeight="1">
      <c r="A28" s="539"/>
      <c r="B28" s="539"/>
      <c r="C28" s="539"/>
      <c r="D28" s="539"/>
      <c r="E28" s="539"/>
      <c r="F28" s="539"/>
      <c r="G28" s="539"/>
      <c r="H28" s="539"/>
      <c r="I28" s="539"/>
      <c r="J28" s="539"/>
      <c r="K28" s="539"/>
      <c r="L28" s="539"/>
      <c r="M28" s="539"/>
      <c r="N28" s="539"/>
      <c r="O28" s="539"/>
      <c r="P28" s="539"/>
      <c r="Q28" s="539"/>
      <c r="R28" s="539"/>
      <c r="S28" s="539"/>
      <c r="T28" s="539"/>
      <c r="U28" s="539"/>
      <c r="V28" s="539"/>
      <c r="W28" s="539"/>
      <c r="X28" s="539"/>
      <c r="Y28" s="539"/>
    </row>
    <row r="29" spans="1:25" ht="17.649999999999999" customHeight="1">
      <c r="A29" s="539"/>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row>
    <row r="30" spans="1:25" ht="17.649999999999999" customHeight="1">
      <c r="A30" s="539"/>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row>
    <row r="31" spans="1:25" ht="15.75" customHeight="1">
      <c r="A31" s="53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row>
    <row r="32" spans="1:25" ht="15.75" customHeight="1">
      <c r="A32" s="539"/>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row>
    <row r="33" spans="1:26" ht="17.649999999999999" customHeight="1">
      <c r="A33" s="539"/>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row>
    <row r="34" spans="1:26" ht="17.649999999999999" customHeight="1">
      <c r="A34" s="539"/>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row>
    <row r="35" spans="1:26" ht="13.9" customHeight="1">
      <c r="A35" s="539"/>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row>
    <row r="36" spans="1:26" ht="13.15" customHeight="1">
      <c r="A36" s="539"/>
      <c r="B36" s="539"/>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row>
    <row r="37" spans="1:26" ht="13.9" customHeight="1">
      <c r="A37" s="539"/>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row>
    <row r="38" spans="1:26" ht="17.649999999999999" customHeight="1">
      <c r="A38" s="539"/>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row>
    <row r="39" spans="1:26" ht="15.75" customHeight="1">
      <c r="A39" s="539"/>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row>
    <row r="40" spans="1:26">
      <c r="A40" s="539"/>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row>
    <row r="41" spans="1:26">
      <c r="A41" s="539"/>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row>
    <row r="42" spans="1:26" ht="17.649999999999999" customHeight="1">
      <c r="A42" s="539"/>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row>
    <row r="43" spans="1:26" ht="17.649999999999999" customHeight="1">
      <c r="A43" s="539"/>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row>
    <row r="44" spans="1:26" ht="15.75" customHeight="1">
      <c r="A44" s="539"/>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row>
    <row r="45" spans="1:26" ht="17.649999999999999" customHeight="1">
      <c r="A45" s="539"/>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row>
    <row r="46" spans="1:26" ht="15.75" customHeight="1">
      <c r="A46" s="539"/>
      <c r="B46" s="539"/>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row>
    <row r="47" spans="1:26" ht="17.649999999999999" customHeight="1">
      <c r="A47" s="539"/>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row>
    <row r="48" spans="1:26" ht="15.75" customHeight="1">
      <c r="A48" s="539"/>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row>
    <row r="49" spans="1:26">
      <c r="A49" s="539"/>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row>
    <row r="50" spans="1:26">
      <c r="A50" s="539"/>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row>
    <row r="51" spans="1:26">
      <c r="A51" s="539"/>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row>
    <row r="52" spans="1:26">
      <c r="A52" s="539"/>
      <c r="B52" s="539"/>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row>
    <row r="53" spans="1:26">
      <c r="A53" s="539"/>
      <c r="B53" s="539"/>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row>
    <row r="54" spans="1:26">
      <c r="A54" s="539"/>
      <c r="B54" s="539"/>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row>
    <row r="55" spans="1:26">
      <c r="A55" s="539"/>
      <c r="B55" s="539"/>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539"/>
    </row>
    <row r="56" spans="1:26">
      <c r="A56" s="539"/>
      <c r="B56" s="539"/>
      <c r="C56" s="539"/>
      <c r="D56" s="539"/>
      <c r="E56" s="539"/>
      <c r="F56" s="539"/>
      <c r="G56" s="539"/>
      <c r="H56" s="539"/>
      <c r="I56" s="539"/>
      <c r="J56" s="539"/>
      <c r="K56" s="539"/>
      <c r="L56" s="539"/>
      <c r="M56" s="539"/>
      <c r="N56" s="539"/>
      <c r="O56" s="539"/>
      <c r="P56" s="539"/>
      <c r="Q56" s="539"/>
      <c r="R56" s="539"/>
      <c r="S56" s="539"/>
      <c r="T56" s="539"/>
      <c r="U56" s="539"/>
      <c r="V56" s="539"/>
      <c r="W56" s="539"/>
      <c r="X56" s="539"/>
      <c r="Y56" s="539"/>
      <c r="Z56" s="539"/>
    </row>
    <row r="57" spans="1:26">
      <c r="A57" s="539"/>
      <c r="B57" s="539"/>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row>
    <row r="58" spans="1:26">
      <c r="A58" s="539"/>
      <c r="B58" s="539"/>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row>
    <row r="59" spans="1:26">
      <c r="A59" s="539"/>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row>
    <row r="60" spans="1:26">
      <c r="A60" s="539"/>
      <c r="B60" s="539"/>
      <c r="C60" s="539"/>
      <c r="D60" s="539"/>
      <c r="E60" s="539"/>
      <c r="F60" s="539"/>
      <c r="G60" s="539"/>
      <c r="H60" s="539"/>
      <c r="I60" s="539"/>
      <c r="J60" s="539"/>
      <c r="K60" s="539"/>
      <c r="L60" s="539"/>
      <c r="M60" s="539"/>
      <c r="N60" s="539"/>
      <c r="O60" s="539"/>
      <c r="P60" s="539"/>
      <c r="Q60" s="539"/>
      <c r="R60" s="539"/>
      <c r="S60" s="539"/>
      <c r="T60" s="539"/>
      <c r="U60" s="539"/>
      <c r="V60" s="539"/>
      <c r="W60" s="539"/>
      <c r="X60" s="539"/>
      <c r="Y60" s="539"/>
      <c r="Z60" s="539"/>
    </row>
    <row r="61" spans="1:26">
      <c r="A61" s="539"/>
      <c r="B61" s="539"/>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row>
    <row r="62" spans="1:26">
      <c r="A62" s="539"/>
      <c r="B62" s="539"/>
      <c r="C62" s="539"/>
      <c r="D62" s="539"/>
      <c r="E62" s="539"/>
      <c r="F62" s="539"/>
      <c r="G62" s="539"/>
      <c r="H62" s="539"/>
      <c r="I62" s="539"/>
      <c r="J62" s="539"/>
      <c r="K62" s="539"/>
      <c r="L62" s="539"/>
      <c r="M62" s="539"/>
      <c r="N62" s="539"/>
      <c r="O62" s="539"/>
      <c r="P62" s="539"/>
      <c r="Q62" s="539"/>
      <c r="R62" s="539"/>
      <c r="S62" s="539"/>
      <c r="T62" s="539"/>
      <c r="U62" s="539"/>
      <c r="V62" s="539"/>
      <c r="W62" s="539"/>
      <c r="X62" s="539"/>
      <c r="Y62" s="539"/>
      <c r="Z62" s="539"/>
    </row>
  </sheetData>
  <mergeCells count="48">
    <mergeCell ref="Y10:Y12"/>
    <mergeCell ref="A20:Y20"/>
    <mergeCell ref="A22:Y22"/>
    <mergeCell ref="R10:R12"/>
    <mergeCell ref="S10:S12"/>
    <mergeCell ref="T10:T12"/>
    <mergeCell ref="U10:U12"/>
    <mergeCell ref="V10:V12"/>
    <mergeCell ref="W10:W12"/>
    <mergeCell ref="L10:L12"/>
    <mergeCell ref="M10:M12"/>
    <mergeCell ref="N10:N12"/>
    <mergeCell ref="O10:O12"/>
    <mergeCell ref="P10:P12"/>
    <mergeCell ref="Q10:Q12"/>
    <mergeCell ref="A10:A12"/>
    <mergeCell ref="X7:X9"/>
    <mergeCell ref="F10:F12"/>
    <mergeCell ref="G10:G12"/>
    <mergeCell ref="H10:H12"/>
    <mergeCell ref="I10:I12"/>
    <mergeCell ref="J10:J12"/>
    <mergeCell ref="X10:X12"/>
    <mergeCell ref="Q7:Q9"/>
    <mergeCell ref="K10:K12"/>
    <mergeCell ref="R7:S8"/>
    <mergeCell ref="T7:U8"/>
    <mergeCell ref="V7:W8"/>
    <mergeCell ref="K7:L8"/>
    <mergeCell ref="M7:N8"/>
    <mergeCell ref="O7:O9"/>
    <mergeCell ref="P7:P9"/>
    <mergeCell ref="B10:B12"/>
    <mergeCell ref="C10:C12"/>
    <mergeCell ref="D10:D12"/>
    <mergeCell ref="E10:E12"/>
    <mergeCell ref="A3:Y3"/>
    <mergeCell ref="A6:A9"/>
    <mergeCell ref="B6:G6"/>
    <mergeCell ref="H6:P6"/>
    <mergeCell ref="Q6:Y6"/>
    <mergeCell ref="B7:B9"/>
    <mergeCell ref="C7:D8"/>
    <mergeCell ref="E7:F8"/>
    <mergeCell ref="G7:G9"/>
    <mergeCell ref="H7:H9"/>
    <mergeCell ref="Y7:Y9"/>
    <mergeCell ref="I7:J8"/>
  </mergeCells>
  <phoneticPr fontId="31"/>
  <printOptions horizontalCentered="1"/>
  <pageMargins left="0.39370078740157483" right="0.39370078740157483" top="0.43307086614173229" bottom="0.23622047244094491" header="0.31496062992125984" footer="0.15748031496062992"/>
  <pageSetup paperSize="8" scale="55" orientation="landscape" r:id="rId1"/>
  <headerFooter>
    <oddHeader>&amp;L&amp;18様式５</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2:N137"/>
  <sheetViews>
    <sheetView view="pageBreakPreview" zoomScale="40" zoomScaleNormal="60" zoomScaleSheetLayoutView="40" workbookViewId="0">
      <pane ySplit="7" topLeftCell="A113" activePane="bottomLeft" state="frozen"/>
      <selection pane="bottomLeft" activeCell="E125" sqref="E125:H131"/>
    </sheetView>
  </sheetViews>
  <sheetFormatPr defaultColWidth="9" defaultRowHeight="13.5"/>
  <cols>
    <col min="1" max="1" width="6.625" style="169" customWidth="1"/>
    <col min="2" max="2" width="15.375" style="84" customWidth="1"/>
    <col min="3" max="3" width="40.125" style="84" customWidth="1"/>
    <col min="4" max="4" width="53.875" style="84" customWidth="1"/>
    <col min="5" max="5" width="15" style="846" bestFit="1" customWidth="1"/>
    <col min="6" max="6" width="17.25" style="846" bestFit="1" customWidth="1"/>
    <col min="7" max="7" width="15" style="846" customWidth="1"/>
    <col min="8" max="8" width="15" style="846" bestFit="1" customWidth="1"/>
    <col min="9" max="9" width="55.75" style="56" customWidth="1"/>
    <col min="10" max="10" width="10.75" style="56" customWidth="1"/>
    <col min="11" max="11" width="17.75" style="169" customWidth="1"/>
    <col min="12" max="12" width="10.75" style="56" customWidth="1"/>
    <col min="13" max="13" width="28.875" style="56" customWidth="1"/>
    <col min="14" max="16384" width="9" style="56"/>
  </cols>
  <sheetData>
    <row r="2" spans="1:14" ht="17.25">
      <c r="A2" s="85" t="s">
        <v>176</v>
      </c>
      <c r="J2" s="86"/>
      <c r="K2" s="86"/>
      <c r="L2" s="86"/>
      <c r="M2" s="86"/>
    </row>
    <row r="3" spans="1:14" ht="18.75">
      <c r="A3" s="1204" t="s">
        <v>207</v>
      </c>
      <c r="B3" s="1204"/>
      <c r="C3" s="1204"/>
      <c r="D3" s="1204"/>
      <c r="E3" s="1204"/>
      <c r="F3" s="1204"/>
      <c r="G3" s="1204"/>
      <c r="H3" s="1204"/>
      <c r="I3" s="1204"/>
      <c r="J3" s="1204"/>
      <c r="K3" s="1204"/>
      <c r="L3" s="1204"/>
      <c r="M3" s="1204"/>
    </row>
    <row r="4" spans="1:14" ht="22.5" customHeight="1">
      <c r="A4" s="86"/>
      <c r="I4" s="103"/>
      <c r="J4" s="86"/>
      <c r="K4" s="86"/>
      <c r="L4" s="86"/>
      <c r="M4" s="103" t="s">
        <v>77</v>
      </c>
    </row>
    <row r="5" spans="1:14" ht="13.9" customHeight="1">
      <c r="A5" s="1209" t="s">
        <v>51</v>
      </c>
      <c r="B5" s="1212" t="s">
        <v>37</v>
      </c>
      <c r="C5" s="1212" t="s">
        <v>36</v>
      </c>
      <c r="D5" s="1212" t="s">
        <v>124</v>
      </c>
      <c r="E5" s="1215" t="s">
        <v>319</v>
      </c>
      <c r="F5" s="1205" t="s">
        <v>117</v>
      </c>
      <c r="G5" s="1206"/>
      <c r="H5" s="1215" t="s">
        <v>478</v>
      </c>
      <c r="I5" s="1219" t="s">
        <v>28</v>
      </c>
      <c r="J5" s="1222" t="s">
        <v>103</v>
      </c>
      <c r="K5" s="1222" t="s">
        <v>97</v>
      </c>
      <c r="L5" s="1207" t="s">
        <v>95</v>
      </c>
      <c r="M5" s="1208"/>
    </row>
    <row r="6" spans="1:14" ht="13.9" customHeight="1">
      <c r="A6" s="1210"/>
      <c r="B6" s="1213"/>
      <c r="C6" s="1213"/>
      <c r="D6" s="1213"/>
      <c r="E6" s="1216"/>
      <c r="F6" s="1216" t="s">
        <v>61</v>
      </c>
      <c r="G6" s="1216" t="s">
        <v>98</v>
      </c>
      <c r="H6" s="1216"/>
      <c r="I6" s="1220"/>
      <c r="J6" s="1223"/>
      <c r="K6" s="1225"/>
      <c r="L6" s="1227" t="s">
        <v>108</v>
      </c>
      <c r="M6" s="1229" t="s">
        <v>91</v>
      </c>
    </row>
    <row r="7" spans="1:14" ht="14.25" thickBot="1">
      <c r="A7" s="1211"/>
      <c r="B7" s="1214"/>
      <c r="C7" s="1214"/>
      <c r="D7" s="1214"/>
      <c r="E7" s="1217"/>
      <c r="F7" s="1217"/>
      <c r="G7" s="1217"/>
      <c r="H7" s="1218"/>
      <c r="I7" s="1221"/>
      <c r="J7" s="1224"/>
      <c r="K7" s="1226"/>
      <c r="L7" s="1228"/>
      <c r="M7" s="1230"/>
    </row>
    <row r="8" spans="1:14" ht="44.25" customHeight="1">
      <c r="A8" s="87">
        <v>1</v>
      </c>
      <c r="B8" s="92" t="s">
        <v>446</v>
      </c>
      <c r="C8" s="96" t="s">
        <v>515</v>
      </c>
      <c r="D8" s="96" t="s">
        <v>159</v>
      </c>
      <c r="E8" s="847">
        <v>104602.648</v>
      </c>
      <c r="F8" s="847">
        <v>124833.648</v>
      </c>
      <c r="G8" s="847">
        <v>122679.303869</v>
      </c>
      <c r="H8" s="847">
        <v>103220.98599999999</v>
      </c>
      <c r="I8" s="96" t="s">
        <v>1</v>
      </c>
      <c r="J8" s="105"/>
      <c r="K8" s="407"/>
      <c r="L8" s="105"/>
      <c r="M8" s="112"/>
    </row>
    <row r="9" spans="1:14" ht="44.25" customHeight="1">
      <c r="A9" s="284">
        <v>2</v>
      </c>
      <c r="B9" s="285" t="s">
        <v>446</v>
      </c>
      <c r="C9" s="283" t="s">
        <v>479</v>
      </c>
      <c r="D9" s="283" t="s">
        <v>159</v>
      </c>
      <c r="E9" s="848">
        <v>400.95499999999998</v>
      </c>
      <c r="F9" s="849">
        <v>207.191</v>
      </c>
      <c r="G9" s="848">
        <v>191.040504</v>
      </c>
      <c r="H9" s="572">
        <v>399.96100000000001</v>
      </c>
      <c r="I9" s="283" t="s">
        <v>1</v>
      </c>
      <c r="J9" s="106"/>
      <c r="K9" s="407" t="s">
        <v>495</v>
      </c>
      <c r="L9" s="314"/>
      <c r="M9" s="287"/>
    </row>
    <row r="10" spans="1:14" ht="44.25" customHeight="1">
      <c r="A10" s="284">
        <v>3</v>
      </c>
      <c r="B10" s="198" t="s">
        <v>446</v>
      </c>
      <c r="C10" s="196" t="s">
        <v>479</v>
      </c>
      <c r="D10" s="196" t="s">
        <v>159</v>
      </c>
      <c r="E10" s="572">
        <v>4.5</v>
      </c>
      <c r="F10" s="618">
        <v>0</v>
      </c>
      <c r="G10" s="618">
        <v>0</v>
      </c>
      <c r="H10" s="572">
        <v>4.6970000000000001</v>
      </c>
      <c r="I10" s="196" t="s">
        <v>1</v>
      </c>
      <c r="J10" s="197"/>
      <c r="K10" s="407" t="s">
        <v>469</v>
      </c>
      <c r="L10" s="197"/>
      <c r="M10" s="199"/>
    </row>
    <row r="11" spans="1:14" ht="44.25" customHeight="1">
      <c r="A11" s="284">
        <v>4</v>
      </c>
      <c r="B11" s="93" t="s">
        <v>446</v>
      </c>
      <c r="C11" s="11" t="s">
        <v>730</v>
      </c>
      <c r="D11" s="11" t="s">
        <v>159</v>
      </c>
      <c r="E11" s="572">
        <v>521.47500000000002</v>
      </c>
      <c r="F11" s="572">
        <v>521.47500000000002</v>
      </c>
      <c r="G11" s="572">
        <v>477.06123500000001</v>
      </c>
      <c r="H11" s="572">
        <v>518.44200000000001</v>
      </c>
      <c r="I11" s="11" t="s">
        <v>1</v>
      </c>
      <c r="J11" s="43"/>
      <c r="K11" s="407"/>
      <c r="L11" s="43"/>
      <c r="M11" s="113"/>
    </row>
    <row r="12" spans="1:14" ht="44.25" customHeight="1">
      <c r="A12" s="284">
        <v>5</v>
      </c>
      <c r="B12" s="93" t="s">
        <v>446</v>
      </c>
      <c r="C12" s="11" t="s">
        <v>731</v>
      </c>
      <c r="D12" s="11" t="s">
        <v>159</v>
      </c>
      <c r="E12" s="572">
        <v>149.29599999999999</v>
      </c>
      <c r="F12" s="572">
        <v>149.29599999999999</v>
      </c>
      <c r="G12" s="572">
        <v>76.608911000000006</v>
      </c>
      <c r="H12" s="572">
        <v>144.40799999999999</v>
      </c>
      <c r="I12" s="11" t="s">
        <v>1</v>
      </c>
      <c r="J12" s="43"/>
      <c r="K12" s="407"/>
      <c r="L12" s="43"/>
      <c r="M12" s="113"/>
    </row>
    <row r="13" spans="1:14" ht="44.25" customHeight="1">
      <c r="A13" s="284">
        <v>6</v>
      </c>
      <c r="B13" s="194" t="s">
        <v>446</v>
      </c>
      <c r="C13" s="192" t="s">
        <v>663</v>
      </c>
      <c r="D13" s="192" t="s">
        <v>733</v>
      </c>
      <c r="E13" s="572">
        <v>50.261000000000003</v>
      </c>
      <c r="F13" s="572">
        <v>34</v>
      </c>
      <c r="G13" s="572">
        <v>27.2</v>
      </c>
      <c r="H13" s="572">
        <v>50.222999999999999</v>
      </c>
      <c r="I13" s="192" t="s">
        <v>741</v>
      </c>
      <c r="J13" s="193"/>
      <c r="K13" s="407" t="s">
        <v>747</v>
      </c>
      <c r="L13" s="193">
        <v>2</v>
      </c>
      <c r="M13" s="195" t="s">
        <v>748</v>
      </c>
    </row>
    <row r="14" spans="1:14" ht="44.25" customHeight="1">
      <c r="A14" s="284">
        <v>7</v>
      </c>
      <c r="B14" s="194" t="s">
        <v>446</v>
      </c>
      <c r="C14" s="192" t="s">
        <v>752</v>
      </c>
      <c r="D14" s="192" t="s">
        <v>128</v>
      </c>
      <c r="E14" s="572">
        <v>2.581</v>
      </c>
      <c r="F14" s="572">
        <v>2.581</v>
      </c>
      <c r="G14" s="572">
        <v>2.0419999999999998</v>
      </c>
      <c r="H14" s="572">
        <v>2.581</v>
      </c>
      <c r="I14" s="192" t="s">
        <v>741</v>
      </c>
      <c r="J14" s="193"/>
      <c r="K14" s="407" t="s">
        <v>747</v>
      </c>
      <c r="L14" s="193">
        <v>9</v>
      </c>
      <c r="M14" s="195" t="s">
        <v>759</v>
      </c>
    </row>
    <row r="15" spans="1:14" ht="44.25" customHeight="1">
      <c r="A15" s="284">
        <v>8</v>
      </c>
      <c r="B15" s="243" t="s">
        <v>446</v>
      </c>
      <c r="C15" s="241" t="s">
        <v>534</v>
      </c>
      <c r="D15" s="241" t="s">
        <v>485</v>
      </c>
      <c r="E15" s="572">
        <v>58.972000000000001</v>
      </c>
      <c r="F15" s="572">
        <v>58.972000000000001</v>
      </c>
      <c r="G15" s="572">
        <v>55.540999999999997</v>
      </c>
      <c r="H15" s="572">
        <v>57.203000000000003</v>
      </c>
      <c r="I15" s="241" t="s">
        <v>741</v>
      </c>
      <c r="J15" s="242"/>
      <c r="K15" s="407" t="s">
        <v>760</v>
      </c>
      <c r="L15" s="242"/>
      <c r="M15" s="244"/>
      <c r="N15" s="117"/>
    </row>
    <row r="16" spans="1:14" ht="44.25" customHeight="1">
      <c r="A16" s="284">
        <v>9</v>
      </c>
      <c r="B16" s="93" t="s">
        <v>446</v>
      </c>
      <c r="C16" s="11" t="s">
        <v>229</v>
      </c>
      <c r="D16" s="11" t="s">
        <v>708</v>
      </c>
      <c r="E16" s="572">
        <v>0.47</v>
      </c>
      <c r="F16" s="572">
        <v>0.47</v>
      </c>
      <c r="G16" s="572">
        <v>0.39700000000000002</v>
      </c>
      <c r="H16" s="572">
        <v>0.36</v>
      </c>
      <c r="I16" s="11" t="s">
        <v>741</v>
      </c>
      <c r="J16" s="43"/>
      <c r="K16" s="407" t="s">
        <v>459</v>
      </c>
      <c r="L16" s="43">
        <v>14</v>
      </c>
      <c r="M16" s="113" t="s">
        <v>252</v>
      </c>
    </row>
    <row r="17" spans="1:14" ht="44.25" customHeight="1">
      <c r="A17" s="284">
        <v>10</v>
      </c>
      <c r="B17" s="93" t="s">
        <v>446</v>
      </c>
      <c r="C17" s="11" t="s">
        <v>229</v>
      </c>
      <c r="D17" s="11" t="s">
        <v>296</v>
      </c>
      <c r="E17" s="572">
        <v>0.30499999999999999</v>
      </c>
      <c r="F17" s="572">
        <v>0.30499999999999999</v>
      </c>
      <c r="G17" s="572">
        <v>0.24399999999999999</v>
      </c>
      <c r="H17" s="572">
        <v>0.30199999999999999</v>
      </c>
      <c r="I17" s="11" t="s">
        <v>741</v>
      </c>
      <c r="J17" s="43"/>
      <c r="K17" s="407" t="s">
        <v>459</v>
      </c>
      <c r="L17" s="43">
        <v>14</v>
      </c>
      <c r="M17" s="113" t="s">
        <v>252</v>
      </c>
    </row>
    <row r="18" spans="1:14" ht="44.25" customHeight="1">
      <c r="A18" s="284">
        <v>11</v>
      </c>
      <c r="B18" s="93" t="s">
        <v>446</v>
      </c>
      <c r="C18" s="11" t="s">
        <v>766</v>
      </c>
      <c r="D18" s="11" t="s">
        <v>159</v>
      </c>
      <c r="E18" s="572">
        <v>1.734</v>
      </c>
      <c r="F18" s="572">
        <v>1.734</v>
      </c>
      <c r="G18" s="572">
        <v>1.4850000000000001</v>
      </c>
      <c r="H18" s="572">
        <v>1.752</v>
      </c>
      <c r="I18" s="283" t="s">
        <v>594</v>
      </c>
      <c r="J18" s="43"/>
      <c r="K18" s="407" t="s">
        <v>410</v>
      </c>
      <c r="L18" s="43"/>
      <c r="M18" s="113"/>
    </row>
    <row r="19" spans="1:14" ht="44.25" customHeight="1">
      <c r="A19" s="284">
        <v>12</v>
      </c>
      <c r="B19" s="93" t="s">
        <v>446</v>
      </c>
      <c r="C19" s="11" t="s">
        <v>9</v>
      </c>
      <c r="D19" s="11" t="s">
        <v>159</v>
      </c>
      <c r="E19" s="572">
        <v>17112.739000000001</v>
      </c>
      <c r="F19" s="572">
        <v>23523.401548000002</v>
      </c>
      <c r="G19" s="572">
        <v>19312.626307999999</v>
      </c>
      <c r="H19" s="573">
        <v>0</v>
      </c>
      <c r="I19" s="11" t="s">
        <v>1</v>
      </c>
      <c r="J19" s="43"/>
      <c r="K19" s="407" t="s">
        <v>651</v>
      </c>
      <c r="L19" s="43"/>
      <c r="M19" s="113"/>
    </row>
    <row r="20" spans="1:14" ht="69.75" customHeight="1">
      <c r="A20" s="284">
        <v>13</v>
      </c>
      <c r="B20" s="93" t="s">
        <v>446</v>
      </c>
      <c r="C20" s="11" t="s">
        <v>546</v>
      </c>
      <c r="D20" s="11" t="s">
        <v>159</v>
      </c>
      <c r="E20" s="572">
        <v>20760.3</v>
      </c>
      <c r="F20" s="572">
        <v>20760.3</v>
      </c>
      <c r="G20" s="572">
        <v>20760.3</v>
      </c>
      <c r="H20" s="618">
        <v>25892.225999999999</v>
      </c>
      <c r="I20" s="11" t="s">
        <v>1</v>
      </c>
      <c r="J20" s="43"/>
      <c r="K20" s="407" t="s">
        <v>651</v>
      </c>
      <c r="L20" s="43"/>
      <c r="M20" s="113"/>
    </row>
    <row r="21" spans="1:14" ht="44.25" customHeight="1">
      <c r="A21" s="284">
        <v>14</v>
      </c>
      <c r="B21" s="143" t="s">
        <v>446</v>
      </c>
      <c r="C21" s="141" t="s">
        <v>767</v>
      </c>
      <c r="D21" s="141" t="s">
        <v>159</v>
      </c>
      <c r="E21" s="572">
        <v>0</v>
      </c>
      <c r="F21" s="618">
        <v>0</v>
      </c>
      <c r="G21" s="618">
        <v>0</v>
      </c>
      <c r="H21" s="572">
        <v>0.35299999999999998</v>
      </c>
      <c r="I21" s="141" t="s">
        <v>741</v>
      </c>
      <c r="J21" s="142"/>
      <c r="K21" s="407" t="s">
        <v>145</v>
      </c>
      <c r="L21" s="142"/>
      <c r="M21" s="144"/>
      <c r="N21" s="117"/>
    </row>
    <row r="22" spans="1:14" ht="44.25" customHeight="1">
      <c r="A22" s="284">
        <v>15</v>
      </c>
      <c r="B22" s="143" t="s">
        <v>446</v>
      </c>
      <c r="C22" s="141" t="s">
        <v>771</v>
      </c>
      <c r="D22" s="141" t="s">
        <v>159</v>
      </c>
      <c r="E22" s="572">
        <v>0.57699999999999996</v>
      </c>
      <c r="F22" s="618">
        <v>0.57699999999999996</v>
      </c>
      <c r="G22" s="618">
        <v>0.51300000000000001</v>
      </c>
      <c r="H22" s="572">
        <v>0.64100000000000001</v>
      </c>
      <c r="I22" s="141" t="s">
        <v>741</v>
      </c>
      <c r="J22" s="142"/>
      <c r="K22" s="407" t="s">
        <v>145</v>
      </c>
      <c r="L22" s="142"/>
      <c r="M22" s="144"/>
      <c r="N22" s="117"/>
    </row>
    <row r="23" spans="1:14" ht="44.25" customHeight="1">
      <c r="A23" s="284">
        <v>16</v>
      </c>
      <c r="B23" s="285" t="s">
        <v>446</v>
      </c>
      <c r="C23" s="283" t="s">
        <v>660</v>
      </c>
      <c r="D23" s="283" t="s">
        <v>1650</v>
      </c>
      <c r="E23" s="618">
        <v>0</v>
      </c>
      <c r="F23" s="618">
        <v>0</v>
      </c>
      <c r="G23" s="618">
        <v>0</v>
      </c>
      <c r="H23" s="618">
        <v>0.27100000000000002</v>
      </c>
      <c r="I23" s="283" t="s">
        <v>1</v>
      </c>
      <c r="J23" s="314"/>
      <c r="K23" s="407" t="s">
        <v>495</v>
      </c>
      <c r="L23" s="314"/>
      <c r="M23" s="287"/>
    </row>
    <row r="24" spans="1:14" s="169" customFormat="1" ht="44.25" customHeight="1">
      <c r="A24" s="284">
        <v>17</v>
      </c>
      <c r="B24" s="381" t="s">
        <v>1760</v>
      </c>
      <c r="C24" s="382" t="s">
        <v>1761</v>
      </c>
      <c r="D24" s="382" t="s">
        <v>1762</v>
      </c>
      <c r="E24" s="618">
        <v>221.49299999999999</v>
      </c>
      <c r="F24" s="618">
        <v>221.49299999999999</v>
      </c>
      <c r="G24" s="618">
        <v>210.48099999999999</v>
      </c>
      <c r="H24" s="618">
        <v>218.75</v>
      </c>
      <c r="I24" s="383" t="s">
        <v>1763</v>
      </c>
      <c r="J24" s="384"/>
      <c r="K24" s="384" t="s">
        <v>1764</v>
      </c>
      <c r="L24" s="384">
        <v>30</v>
      </c>
      <c r="M24" s="385" t="s">
        <v>1765</v>
      </c>
    </row>
    <row r="25" spans="1:14" s="169" customFormat="1" ht="44.25" customHeight="1" collapsed="1">
      <c r="A25" s="284">
        <v>18</v>
      </c>
      <c r="B25" s="285" t="s">
        <v>446</v>
      </c>
      <c r="C25" s="283" t="s">
        <v>660</v>
      </c>
      <c r="D25" s="283" t="s">
        <v>84</v>
      </c>
      <c r="E25" s="618">
        <v>5.22</v>
      </c>
      <c r="F25" s="618">
        <v>5.22</v>
      </c>
      <c r="G25" s="618">
        <v>0.79300000000000004</v>
      </c>
      <c r="H25" s="618">
        <v>5.1660000000000004</v>
      </c>
      <c r="I25" s="283" t="s">
        <v>741</v>
      </c>
      <c r="J25" s="314"/>
      <c r="K25" s="407" t="s">
        <v>763</v>
      </c>
      <c r="L25" s="314">
        <v>30</v>
      </c>
      <c r="M25" s="287" t="s">
        <v>231</v>
      </c>
    </row>
    <row r="26" spans="1:14" s="169" customFormat="1" ht="44.25" customHeight="1">
      <c r="A26" s="284">
        <v>19</v>
      </c>
      <c r="B26" s="381" t="s">
        <v>1760</v>
      </c>
      <c r="C26" s="382" t="s">
        <v>1761</v>
      </c>
      <c r="D26" s="382" t="s">
        <v>1766</v>
      </c>
      <c r="E26" s="618">
        <v>96.555999999999997</v>
      </c>
      <c r="F26" s="618">
        <v>96.555999999999997</v>
      </c>
      <c r="G26" s="618">
        <v>89.725999999999999</v>
      </c>
      <c r="H26" s="618">
        <v>99.055000000000007</v>
      </c>
      <c r="I26" s="383" t="s">
        <v>1763</v>
      </c>
      <c r="J26" s="384"/>
      <c r="K26" s="384" t="s">
        <v>1767</v>
      </c>
      <c r="L26" s="384">
        <v>30</v>
      </c>
      <c r="M26" s="385" t="s">
        <v>1765</v>
      </c>
    </row>
    <row r="27" spans="1:14" s="169" customFormat="1" ht="44.25" customHeight="1">
      <c r="A27" s="284">
        <v>20</v>
      </c>
      <c r="B27" s="381" t="s">
        <v>1760</v>
      </c>
      <c r="C27" s="382" t="s">
        <v>1761</v>
      </c>
      <c r="D27" s="382" t="s">
        <v>1768</v>
      </c>
      <c r="E27" s="618">
        <v>78.548000000000002</v>
      </c>
      <c r="F27" s="618">
        <v>79</v>
      </c>
      <c r="G27" s="618">
        <v>71.278000000000006</v>
      </c>
      <c r="H27" s="618">
        <v>73.043999999999997</v>
      </c>
      <c r="I27" s="383" t="s">
        <v>1763</v>
      </c>
      <c r="J27" s="384"/>
      <c r="K27" s="384" t="s">
        <v>1767</v>
      </c>
      <c r="L27" s="384">
        <v>30</v>
      </c>
      <c r="M27" s="385" t="s">
        <v>1765</v>
      </c>
    </row>
    <row r="28" spans="1:14" ht="44.25" customHeight="1">
      <c r="A28" s="284">
        <v>21</v>
      </c>
      <c r="B28" s="225" t="s">
        <v>446</v>
      </c>
      <c r="C28" s="223" t="s">
        <v>660</v>
      </c>
      <c r="D28" s="223" t="s">
        <v>779</v>
      </c>
      <c r="E28" s="618">
        <v>21.233000000000001</v>
      </c>
      <c r="F28" s="572">
        <v>21</v>
      </c>
      <c r="G28" s="572">
        <v>20</v>
      </c>
      <c r="H28" s="618">
        <v>24.64</v>
      </c>
      <c r="I28" s="223" t="s">
        <v>594</v>
      </c>
      <c r="J28" s="224"/>
      <c r="K28" s="407" t="s">
        <v>193</v>
      </c>
      <c r="L28" s="224"/>
      <c r="M28" s="226"/>
    </row>
    <row r="29" spans="1:14" ht="44.25" customHeight="1">
      <c r="A29" s="284">
        <v>22</v>
      </c>
      <c r="B29" s="133" t="s">
        <v>446</v>
      </c>
      <c r="C29" s="130" t="s">
        <v>55</v>
      </c>
      <c r="D29" s="130" t="s">
        <v>99</v>
      </c>
      <c r="E29" s="572">
        <v>56.198</v>
      </c>
      <c r="F29" s="572">
        <v>56.198</v>
      </c>
      <c r="G29" s="572">
        <v>49.695</v>
      </c>
      <c r="H29" s="572">
        <v>56.198</v>
      </c>
      <c r="I29" s="130" t="s">
        <v>783</v>
      </c>
      <c r="J29" s="131"/>
      <c r="K29" s="407" t="s">
        <v>1802</v>
      </c>
      <c r="L29" s="131">
        <v>31</v>
      </c>
      <c r="M29" s="136" t="s">
        <v>784</v>
      </c>
    </row>
    <row r="30" spans="1:14" ht="44.25" customHeight="1">
      <c r="A30" s="284">
        <v>23</v>
      </c>
      <c r="B30" s="285" t="s">
        <v>446</v>
      </c>
      <c r="C30" s="279" t="s">
        <v>165</v>
      </c>
      <c r="D30" s="324" t="s">
        <v>786</v>
      </c>
      <c r="E30" s="572">
        <v>56.488999999999997</v>
      </c>
      <c r="F30" s="572">
        <v>56.488999999999997</v>
      </c>
      <c r="G30" s="572">
        <v>45.140999999999998</v>
      </c>
      <c r="H30" s="572">
        <v>53.814</v>
      </c>
      <c r="I30" s="280" t="s">
        <v>1</v>
      </c>
      <c r="J30" s="314"/>
      <c r="K30" s="407" t="s">
        <v>3109</v>
      </c>
      <c r="L30" s="324"/>
      <c r="M30" s="281"/>
    </row>
    <row r="31" spans="1:14" ht="44.25" customHeight="1">
      <c r="A31" s="284">
        <v>24</v>
      </c>
      <c r="B31" s="285" t="s">
        <v>446</v>
      </c>
      <c r="C31" s="279" t="s">
        <v>165</v>
      </c>
      <c r="D31" s="324" t="s">
        <v>343</v>
      </c>
      <c r="E31" s="572">
        <v>1.0429999999999999</v>
      </c>
      <c r="F31" s="572">
        <v>1.0429999999999999</v>
      </c>
      <c r="G31" s="572">
        <v>0.77500000000000002</v>
      </c>
      <c r="H31" s="572">
        <v>1</v>
      </c>
      <c r="I31" s="280" t="s">
        <v>1</v>
      </c>
      <c r="J31" s="314"/>
      <c r="K31" s="403" t="s">
        <v>3109</v>
      </c>
      <c r="L31" s="324"/>
      <c r="M31" s="281"/>
    </row>
    <row r="32" spans="1:14" ht="44.25" customHeight="1" thickBot="1">
      <c r="A32" s="284">
        <v>25</v>
      </c>
      <c r="B32" s="285" t="s">
        <v>446</v>
      </c>
      <c r="C32" s="279" t="s">
        <v>165</v>
      </c>
      <c r="D32" s="324" t="s">
        <v>789</v>
      </c>
      <c r="E32" s="572">
        <v>1.931</v>
      </c>
      <c r="F32" s="572">
        <v>1.931</v>
      </c>
      <c r="G32" s="572">
        <v>0.95199999999999996</v>
      </c>
      <c r="H32" s="572">
        <v>1.931</v>
      </c>
      <c r="I32" s="280" t="s">
        <v>1</v>
      </c>
      <c r="J32" s="314"/>
      <c r="K32" s="403" t="s">
        <v>3109</v>
      </c>
      <c r="L32" s="324"/>
      <c r="M32" s="281"/>
    </row>
    <row r="33" spans="1:14" ht="44.25" customHeight="1">
      <c r="A33" s="284">
        <v>26</v>
      </c>
      <c r="B33" s="92" t="s">
        <v>446</v>
      </c>
      <c r="C33" s="96" t="s">
        <v>165</v>
      </c>
      <c r="D33" s="96" t="s">
        <v>159</v>
      </c>
      <c r="E33" s="847">
        <v>1.4550000000000001</v>
      </c>
      <c r="F33" s="847">
        <v>1</v>
      </c>
      <c r="G33" s="847">
        <v>1</v>
      </c>
      <c r="H33" s="847">
        <v>1.478</v>
      </c>
      <c r="I33" s="96" t="s">
        <v>792</v>
      </c>
      <c r="J33" s="105"/>
      <c r="K33" s="105" t="s">
        <v>42</v>
      </c>
      <c r="L33" s="105">
        <v>32</v>
      </c>
      <c r="M33" s="112" t="s">
        <v>508</v>
      </c>
    </row>
    <row r="34" spans="1:14" ht="44.25" customHeight="1" collapsed="1">
      <c r="A34" s="284">
        <v>27</v>
      </c>
      <c r="B34" s="127" t="s">
        <v>446</v>
      </c>
      <c r="C34" s="124" t="s">
        <v>165</v>
      </c>
      <c r="D34" s="124" t="s">
        <v>746</v>
      </c>
      <c r="E34" s="572">
        <v>0.82399999999999984</v>
      </c>
      <c r="F34" s="572">
        <v>0.82399999999999984</v>
      </c>
      <c r="G34" s="572">
        <v>0.60399999999999998</v>
      </c>
      <c r="H34" s="572">
        <v>0.82399999999999984</v>
      </c>
      <c r="I34" s="124" t="s">
        <v>741</v>
      </c>
      <c r="J34" s="126"/>
      <c r="K34" s="403" t="s">
        <v>1801</v>
      </c>
      <c r="L34" s="126">
        <v>32</v>
      </c>
      <c r="M34" s="128" t="s">
        <v>508</v>
      </c>
    </row>
    <row r="35" spans="1:14" ht="44.25" customHeight="1">
      <c r="A35" s="284">
        <v>28</v>
      </c>
      <c r="B35" s="133" t="s">
        <v>446</v>
      </c>
      <c r="C35" s="130" t="s">
        <v>165</v>
      </c>
      <c r="D35" s="130" t="s">
        <v>530</v>
      </c>
      <c r="E35" s="572" t="s">
        <v>159</v>
      </c>
      <c r="F35" s="572">
        <v>0.14599999999999999</v>
      </c>
      <c r="G35" s="572">
        <v>0.10100000000000001</v>
      </c>
      <c r="H35" s="572">
        <v>0</v>
      </c>
      <c r="I35" s="130" t="s">
        <v>783</v>
      </c>
      <c r="J35" s="131"/>
      <c r="K35" s="403" t="s">
        <v>1802</v>
      </c>
      <c r="L35" s="131">
        <v>32</v>
      </c>
      <c r="M35" s="136" t="s">
        <v>508</v>
      </c>
    </row>
    <row r="36" spans="1:14" ht="44.25" customHeight="1">
      <c r="A36" s="284">
        <v>29</v>
      </c>
      <c r="B36" s="133" t="s">
        <v>446</v>
      </c>
      <c r="C36" s="130" t="s">
        <v>797</v>
      </c>
      <c r="D36" s="130" t="s">
        <v>577</v>
      </c>
      <c r="E36" s="572">
        <v>33.725999999999999</v>
      </c>
      <c r="F36" s="572">
        <v>33.725999999999999</v>
      </c>
      <c r="G36" s="572">
        <v>32.795999999999999</v>
      </c>
      <c r="H36" s="572">
        <v>33.725999999999999</v>
      </c>
      <c r="I36" s="130" t="s">
        <v>594</v>
      </c>
      <c r="J36" s="131"/>
      <c r="K36" s="403" t="s">
        <v>1801</v>
      </c>
      <c r="L36" s="131">
        <v>34</v>
      </c>
      <c r="M36" s="136" t="s">
        <v>472</v>
      </c>
    </row>
    <row r="37" spans="1:14" ht="44.25" customHeight="1" collapsed="1">
      <c r="A37" s="284">
        <v>30</v>
      </c>
      <c r="B37" s="93" t="s">
        <v>446</v>
      </c>
      <c r="C37" s="11" t="s">
        <v>382</v>
      </c>
      <c r="D37" s="11" t="s">
        <v>521</v>
      </c>
      <c r="E37" s="572">
        <v>9.8320000000000007</v>
      </c>
      <c r="F37" s="572">
        <v>9.8320000000000007</v>
      </c>
      <c r="G37" s="572">
        <v>8.69</v>
      </c>
      <c r="H37" s="572">
        <v>9.8320000000000007</v>
      </c>
      <c r="I37" s="11" t="s">
        <v>7</v>
      </c>
      <c r="J37" s="43"/>
      <c r="K37" s="403" t="s">
        <v>3110</v>
      </c>
      <c r="L37" s="43"/>
      <c r="M37" s="113"/>
    </row>
    <row r="38" spans="1:14" ht="44.25" customHeight="1">
      <c r="A38" s="284">
        <v>31</v>
      </c>
      <c r="B38" s="93" t="s">
        <v>446</v>
      </c>
      <c r="C38" s="11" t="s">
        <v>382</v>
      </c>
      <c r="D38" s="11" t="s">
        <v>476</v>
      </c>
      <c r="E38" s="572">
        <v>60.98</v>
      </c>
      <c r="F38" s="572">
        <v>60.98</v>
      </c>
      <c r="G38" s="572">
        <v>59.613</v>
      </c>
      <c r="H38" s="572">
        <v>40</v>
      </c>
      <c r="I38" s="11" t="s">
        <v>741</v>
      </c>
      <c r="J38" s="43"/>
      <c r="K38" s="403" t="s">
        <v>1801</v>
      </c>
      <c r="L38" s="43"/>
      <c r="M38" s="113"/>
    </row>
    <row r="39" spans="1:14" ht="44.25" customHeight="1">
      <c r="A39" s="284">
        <v>32</v>
      </c>
      <c r="B39" s="202" t="s">
        <v>446</v>
      </c>
      <c r="C39" s="200" t="s">
        <v>548</v>
      </c>
      <c r="D39" s="200" t="s">
        <v>159</v>
      </c>
      <c r="E39" s="572">
        <v>0.45300000000000001</v>
      </c>
      <c r="F39" s="572">
        <v>0.45300000000000001</v>
      </c>
      <c r="G39" s="572">
        <v>0.17699999999999999</v>
      </c>
      <c r="H39" s="572">
        <v>0.45600000000000002</v>
      </c>
      <c r="I39" s="200" t="s">
        <v>741</v>
      </c>
      <c r="J39" s="201"/>
      <c r="K39" s="403" t="s">
        <v>1801</v>
      </c>
      <c r="L39" s="201">
        <v>40</v>
      </c>
      <c r="M39" s="203" t="s">
        <v>450</v>
      </c>
    </row>
    <row r="40" spans="1:14" ht="44.25" customHeight="1">
      <c r="A40" s="284">
        <v>33</v>
      </c>
      <c r="B40" s="133" t="s">
        <v>446</v>
      </c>
      <c r="C40" s="132" t="s">
        <v>798</v>
      </c>
      <c r="D40" s="134" t="s">
        <v>159</v>
      </c>
      <c r="E40" s="572">
        <v>2623.1970000000001</v>
      </c>
      <c r="F40" s="572">
        <v>2623.1970000000001</v>
      </c>
      <c r="G40" s="572">
        <v>2553.3689589999999</v>
      </c>
      <c r="H40" s="572">
        <v>3083.7359999999999</v>
      </c>
      <c r="I40" s="135" t="s">
        <v>741</v>
      </c>
      <c r="J40" s="131"/>
      <c r="K40" s="403"/>
      <c r="L40" s="134"/>
      <c r="M40" s="137"/>
    </row>
    <row r="41" spans="1:14" ht="44.25" customHeight="1" collapsed="1">
      <c r="A41" s="284">
        <v>34</v>
      </c>
      <c r="B41" s="93" t="s">
        <v>446</v>
      </c>
      <c r="C41" s="11" t="s">
        <v>803</v>
      </c>
      <c r="D41" s="11" t="s">
        <v>491</v>
      </c>
      <c r="E41" s="572">
        <v>3.5</v>
      </c>
      <c r="F41" s="572">
        <v>3.5</v>
      </c>
      <c r="G41" s="572">
        <v>2.1850000000000001</v>
      </c>
      <c r="H41" s="572">
        <v>3.415</v>
      </c>
      <c r="I41" s="11" t="s">
        <v>741</v>
      </c>
      <c r="J41" s="43"/>
      <c r="K41" s="407" t="s">
        <v>763</v>
      </c>
      <c r="L41" s="43">
        <v>43</v>
      </c>
      <c r="M41" s="113" t="s">
        <v>73</v>
      </c>
    </row>
    <row r="42" spans="1:14" ht="64.5" customHeight="1">
      <c r="A42" s="284">
        <v>35</v>
      </c>
      <c r="B42" s="93" t="s">
        <v>446</v>
      </c>
      <c r="C42" s="11" t="s">
        <v>809</v>
      </c>
      <c r="D42" s="11" t="s">
        <v>159</v>
      </c>
      <c r="E42" s="572">
        <v>18717</v>
      </c>
      <c r="F42" s="572">
        <v>16867.867247999999</v>
      </c>
      <c r="G42" s="572">
        <v>16573.871296000001</v>
      </c>
      <c r="H42" s="572">
        <v>19966</v>
      </c>
      <c r="I42" s="11" t="s">
        <v>751</v>
      </c>
      <c r="J42" s="43"/>
      <c r="K42" s="388"/>
      <c r="L42" s="43"/>
      <c r="M42" s="113"/>
    </row>
    <row r="43" spans="1:14" ht="64.5" customHeight="1">
      <c r="A43" s="284">
        <v>36</v>
      </c>
      <c r="B43" s="93" t="s">
        <v>446</v>
      </c>
      <c r="C43" s="11" t="s">
        <v>628</v>
      </c>
      <c r="D43" s="11" t="s">
        <v>159</v>
      </c>
      <c r="E43" s="572">
        <v>65876</v>
      </c>
      <c r="F43" s="572">
        <v>79922.982946999997</v>
      </c>
      <c r="G43" s="572">
        <v>78093.246901999999</v>
      </c>
      <c r="H43" s="572">
        <v>63063</v>
      </c>
      <c r="I43" s="11" t="s">
        <v>751</v>
      </c>
      <c r="J43" s="43"/>
      <c r="K43" s="388"/>
      <c r="L43" s="43"/>
      <c r="M43" s="113"/>
    </row>
    <row r="44" spans="1:14" ht="44.25" customHeight="1">
      <c r="A44" s="284">
        <v>37</v>
      </c>
      <c r="B44" s="247" t="s">
        <v>446</v>
      </c>
      <c r="C44" s="245" t="s">
        <v>101</v>
      </c>
      <c r="D44" s="245" t="s">
        <v>159</v>
      </c>
      <c r="E44" s="572">
        <v>147.77000000000001</v>
      </c>
      <c r="F44" s="572">
        <v>147.77000000000001</v>
      </c>
      <c r="G44" s="572">
        <v>130.59521699999999</v>
      </c>
      <c r="H44" s="572">
        <v>109.18899999999999</v>
      </c>
      <c r="I44" s="283" t="s">
        <v>741</v>
      </c>
      <c r="J44" s="246"/>
      <c r="K44" s="407" t="s">
        <v>434</v>
      </c>
      <c r="L44" s="246"/>
      <c r="M44" s="248"/>
    </row>
    <row r="45" spans="1:14" ht="44.25" customHeight="1">
      <c r="A45" s="284">
        <v>38</v>
      </c>
      <c r="B45" s="247" t="s">
        <v>446</v>
      </c>
      <c r="C45" s="245" t="s">
        <v>220</v>
      </c>
      <c r="D45" s="245" t="s">
        <v>159</v>
      </c>
      <c r="E45" s="572">
        <v>2.0070000000000001</v>
      </c>
      <c r="F45" s="572">
        <v>2.0070000000000001</v>
      </c>
      <c r="G45" s="572">
        <v>1.569828</v>
      </c>
      <c r="H45" s="572">
        <v>1.9670000000000001</v>
      </c>
      <c r="I45" s="245" t="s">
        <v>741</v>
      </c>
      <c r="J45" s="246"/>
      <c r="K45" s="407" t="s">
        <v>760</v>
      </c>
      <c r="L45" s="246">
        <v>6</v>
      </c>
      <c r="M45" s="248" t="s">
        <v>810</v>
      </c>
      <c r="N45" s="117"/>
    </row>
    <row r="46" spans="1:14" ht="44.25" customHeight="1">
      <c r="A46" s="284">
        <v>39</v>
      </c>
      <c r="B46" s="172" t="s">
        <v>811</v>
      </c>
      <c r="C46" s="170" t="s">
        <v>814</v>
      </c>
      <c r="D46" s="170" t="s">
        <v>159</v>
      </c>
      <c r="E46" s="572">
        <v>505.53300000000002</v>
      </c>
      <c r="F46" s="572">
        <v>505.53300000000002</v>
      </c>
      <c r="G46" s="572">
        <v>448.84678500000001</v>
      </c>
      <c r="H46" s="572">
        <v>528.18499999999995</v>
      </c>
      <c r="I46" s="170" t="s">
        <v>594</v>
      </c>
      <c r="J46" s="171"/>
      <c r="K46" s="407" t="s">
        <v>356</v>
      </c>
      <c r="L46" s="171"/>
      <c r="M46" s="173"/>
    </row>
    <row r="47" spans="1:14" ht="44.25" customHeight="1">
      <c r="A47" s="284">
        <v>40</v>
      </c>
      <c r="B47" s="93" t="s">
        <v>446</v>
      </c>
      <c r="C47" s="11" t="s">
        <v>696</v>
      </c>
      <c r="D47" s="11" t="s">
        <v>159</v>
      </c>
      <c r="E47" s="572">
        <v>78.778999999999996</v>
      </c>
      <c r="F47" s="572">
        <v>78.778999999999996</v>
      </c>
      <c r="G47" s="572">
        <v>78.558999999999997</v>
      </c>
      <c r="H47" s="572">
        <v>77.203000000000003</v>
      </c>
      <c r="I47" s="283" t="s">
        <v>741</v>
      </c>
      <c r="J47" s="43"/>
      <c r="K47" s="407" t="s">
        <v>410</v>
      </c>
      <c r="L47" s="43"/>
      <c r="M47" s="113"/>
    </row>
    <row r="48" spans="1:14" ht="44.25" customHeight="1">
      <c r="A48" s="284">
        <v>41</v>
      </c>
      <c r="B48" s="147" t="s">
        <v>446</v>
      </c>
      <c r="C48" s="145" t="s">
        <v>820</v>
      </c>
      <c r="D48" s="145" t="s">
        <v>159</v>
      </c>
      <c r="E48" s="572">
        <v>24.245000000000001</v>
      </c>
      <c r="F48" s="572">
        <v>24.245000000000001</v>
      </c>
      <c r="G48" s="572">
        <v>22.452999999999999</v>
      </c>
      <c r="H48" s="572">
        <v>24.245000000000001</v>
      </c>
      <c r="I48" s="145" t="s">
        <v>741</v>
      </c>
      <c r="J48" s="146"/>
      <c r="K48" s="407" t="s">
        <v>145</v>
      </c>
      <c r="L48" s="146"/>
      <c r="M48" s="148"/>
      <c r="N48" s="117"/>
    </row>
    <row r="49" spans="1:14" ht="44.25" customHeight="1">
      <c r="A49" s="284">
        <v>42</v>
      </c>
      <c r="B49" s="251" t="s">
        <v>446</v>
      </c>
      <c r="C49" s="249" t="s">
        <v>826</v>
      </c>
      <c r="D49" s="249" t="s">
        <v>159</v>
      </c>
      <c r="E49" s="572">
        <v>6.5389999999999997</v>
      </c>
      <c r="F49" s="572">
        <v>6.5389999999999997</v>
      </c>
      <c r="G49" s="572">
        <v>5.9908530000000004</v>
      </c>
      <c r="H49" s="572">
        <v>6.5389999999999997</v>
      </c>
      <c r="I49" s="249" t="s">
        <v>741</v>
      </c>
      <c r="J49" s="250"/>
      <c r="K49" s="407" t="s">
        <v>760</v>
      </c>
      <c r="L49" s="250"/>
      <c r="M49" s="252"/>
      <c r="N49" s="117"/>
    </row>
    <row r="50" spans="1:14" ht="44.25" customHeight="1">
      <c r="A50" s="284">
        <v>43</v>
      </c>
      <c r="B50" s="190" t="s">
        <v>446</v>
      </c>
      <c r="C50" s="188" t="s">
        <v>828</v>
      </c>
      <c r="D50" s="188" t="s">
        <v>159</v>
      </c>
      <c r="E50" s="572">
        <v>100.259</v>
      </c>
      <c r="F50" s="572">
        <v>100.259</v>
      </c>
      <c r="G50" s="572">
        <v>94.171402999999998</v>
      </c>
      <c r="H50" s="572">
        <v>98.245000000000005</v>
      </c>
      <c r="I50" s="188" t="s">
        <v>741</v>
      </c>
      <c r="J50" s="189"/>
      <c r="K50" s="407" t="s">
        <v>747</v>
      </c>
      <c r="L50" s="189"/>
      <c r="M50" s="191"/>
    </row>
    <row r="51" spans="1:14" ht="44.25" customHeight="1">
      <c r="A51" s="284">
        <v>44</v>
      </c>
      <c r="B51" s="151" t="s">
        <v>236</v>
      </c>
      <c r="C51" s="149" t="s">
        <v>589</v>
      </c>
      <c r="D51" s="149" t="s">
        <v>159</v>
      </c>
      <c r="E51" s="572">
        <v>30.574999999999999</v>
      </c>
      <c r="F51" s="572">
        <v>30.574999999999999</v>
      </c>
      <c r="G51" s="572">
        <v>27.231999999999999</v>
      </c>
      <c r="H51" s="572">
        <v>30.574999999999999</v>
      </c>
      <c r="I51" s="149" t="s">
        <v>761</v>
      </c>
      <c r="J51" s="150"/>
      <c r="K51" s="407" t="s">
        <v>397</v>
      </c>
      <c r="L51" s="150"/>
      <c r="M51" s="152"/>
      <c r="N51" s="117"/>
    </row>
    <row r="52" spans="1:14" ht="44.25" customHeight="1">
      <c r="A52" s="284">
        <v>45</v>
      </c>
      <c r="B52" s="255" t="s">
        <v>446</v>
      </c>
      <c r="C52" s="253" t="s">
        <v>430</v>
      </c>
      <c r="D52" s="253" t="s">
        <v>159</v>
      </c>
      <c r="E52" s="572">
        <v>87.546000000000006</v>
      </c>
      <c r="F52" s="572">
        <v>87.546000000000006</v>
      </c>
      <c r="G52" s="572">
        <v>76.053673000000003</v>
      </c>
      <c r="H52" s="572">
        <v>85.745000000000005</v>
      </c>
      <c r="I52" s="253" t="s">
        <v>741</v>
      </c>
      <c r="J52" s="254"/>
      <c r="K52" s="407" t="s">
        <v>760</v>
      </c>
      <c r="L52" s="254"/>
      <c r="M52" s="256"/>
      <c r="N52" s="117"/>
    </row>
    <row r="53" spans="1:14" ht="68.25" customHeight="1">
      <c r="A53" s="284">
        <v>46</v>
      </c>
      <c r="B53" s="93" t="s">
        <v>446</v>
      </c>
      <c r="C53" s="11" t="s">
        <v>263</v>
      </c>
      <c r="D53" s="11" t="s">
        <v>159</v>
      </c>
      <c r="E53" s="572">
        <v>281.07</v>
      </c>
      <c r="F53" s="572">
        <v>281.07</v>
      </c>
      <c r="G53" s="572">
        <v>281.07</v>
      </c>
      <c r="H53" s="572">
        <v>279.95400000000001</v>
      </c>
      <c r="I53" s="11" t="s">
        <v>1</v>
      </c>
      <c r="J53" s="43"/>
      <c r="K53" s="407" t="s">
        <v>459</v>
      </c>
      <c r="L53" s="43"/>
      <c r="M53" s="113"/>
    </row>
    <row r="54" spans="1:14" ht="44.25" customHeight="1">
      <c r="A54" s="284">
        <v>47</v>
      </c>
      <c r="B54" s="93" t="s">
        <v>446</v>
      </c>
      <c r="C54" s="11" t="s">
        <v>684</v>
      </c>
      <c r="D54" s="11" t="s">
        <v>159</v>
      </c>
      <c r="E54" s="572">
        <v>4969</v>
      </c>
      <c r="F54" s="572">
        <v>4969</v>
      </c>
      <c r="G54" s="572">
        <v>4969</v>
      </c>
      <c r="H54" s="572">
        <v>4030</v>
      </c>
      <c r="I54" s="11" t="s">
        <v>1</v>
      </c>
      <c r="J54" s="43"/>
      <c r="K54" s="407" t="s">
        <v>459</v>
      </c>
      <c r="L54" s="43"/>
      <c r="M54" s="113"/>
    </row>
    <row r="55" spans="1:14" ht="44.25" customHeight="1">
      <c r="A55" s="284">
        <v>48</v>
      </c>
      <c r="B55" s="93" t="s">
        <v>811</v>
      </c>
      <c r="C55" s="11" t="s">
        <v>830</v>
      </c>
      <c r="D55" s="11" t="s">
        <v>159</v>
      </c>
      <c r="E55" s="572">
        <v>3112.1280000000002</v>
      </c>
      <c r="F55" s="572">
        <v>3112</v>
      </c>
      <c r="G55" s="572">
        <v>3064.5540000000001</v>
      </c>
      <c r="H55" s="572">
        <v>3203.866</v>
      </c>
      <c r="I55" s="11" t="s">
        <v>594</v>
      </c>
      <c r="J55" s="43"/>
      <c r="K55" s="407" t="s">
        <v>817</v>
      </c>
      <c r="L55" s="43"/>
      <c r="M55" s="113"/>
    </row>
    <row r="56" spans="1:14" ht="44.25" customHeight="1">
      <c r="A56" s="284">
        <v>49</v>
      </c>
      <c r="B56" s="93" t="s">
        <v>811</v>
      </c>
      <c r="C56" s="11" t="s">
        <v>831</v>
      </c>
      <c r="D56" s="11" t="s">
        <v>159</v>
      </c>
      <c r="E56" s="572">
        <v>147.80699999999999</v>
      </c>
      <c r="F56" s="572">
        <v>147.81700000000001</v>
      </c>
      <c r="G56" s="572">
        <v>134.221</v>
      </c>
      <c r="H56" s="572">
        <v>141.23699999999999</v>
      </c>
      <c r="I56" s="11" t="s">
        <v>594</v>
      </c>
      <c r="J56" s="43"/>
      <c r="K56" s="407" t="s">
        <v>817</v>
      </c>
      <c r="L56" s="43">
        <v>41</v>
      </c>
      <c r="M56" s="113" t="s">
        <v>668</v>
      </c>
    </row>
    <row r="57" spans="1:14" ht="44.25" customHeight="1">
      <c r="A57" s="284">
        <v>50</v>
      </c>
      <c r="B57" s="259" t="s">
        <v>811</v>
      </c>
      <c r="C57" s="257" t="s">
        <v>833</v>
      </c>
      <c r="D57" s="257" t="s">
        <v>159</v>
      </c>
      <c r="E57" s="572">
        <v>599.17700000000002</v>
      </c>
      <c r="F57" s="572">
        <v>599.17700000000002</v>
      </c>
      <c r="G57" s="572">
        <v>539.57845499999996</v>
      </c>
      <c r="H57" s="572">
        <v>646.64700000000005</v>
      </c>
      <c r="I57" s="257" t="s">
        <v>594</v>
      </c>
      <c r="J57" s="258"/>
      <c r="K57" s="407" t="s">
        <v>760</v>
      </c>
      <c r="L57" s="258"/>
      <c r="M57" s="260"/>
      <c r="N57" s="117"/>
    </row>
    <row r="58" spans="1:14" ht="44.25" customHeight="1">
      <c r="A58" s="284">
        <v>51</v>
      </c>
      <c r="B58" s="93" t="s">
        <v>811</v>
      </c>
      <c r="C58" s="11" t="s">
        <v>835</v>
      </c>
      <c r="D58" s="11" t="s">
        <v>159</v>
      </c>
      <c r="E58" s="572">
        <v>202.64500000000001</v>
      </c>
      <c r="F58" s="572">
        <v>202.64500000000001</v>
      </c>
      <c r="G58" s="572">
        <v>197.34200000000001</v>
      </c>
      <c r="H58" s="572">
        <v>205.49100000000001</v>
      </c>
      <c r="I58" s="283" t="s">
        <v>594</v>
      </c>
      <c r="J58" s="43"/>
      <c r="K58" s="407" t="s">
        <v>410</v>
      </c>
      <c r="L58" s="43"/>
      <c r="M58" s="113"/>
    </row>
    <row r="59" spans="1:14" ht="44.25" customHeight="1">
      <c r="A59" s="284">
        <v>52</v>
      </c>
      <c r="B59" s="213" t="s">
        <v>837</v>
      </c>
      <c r="C59" s="211" t="s">
        <v>839</v>
      </c>
      <c r="D59" s="211" t="s">
        <v>159</v>
      </c>
      <c r="E59" s="572">
        <v>5433.4219999999996</v>
      </c>
      <c r="F59" s="572">
        <v>5433.4219999999996</v>
      </c>
      <c r="G59" s="572">
        <v>5328.7870000000003</v>
      </c>
      <c r="H59" s="572">
        <v>5500.6580000000004</v>
      </c>
      <c r="I59" s="211" t="s">
        <v>840</v>
      </c>
      <c r="J59" s="212"/>
      <c r="K59" s="407" t="s">
        <v>501</v>
      </c>
      <c r="L59" s="212"/>
      <c r="M59" s="214"/>
    </row>
    <row r="60" spans="1:14" ht="44.25" customHeight="1">
      <c r="A60" s="284">
        <v>53</v>
      </c>
      <c r="B60" s="213" t="s">
        <v>837</v>
      </c>
      <c r="C60" s="211" t="s">
        <v>70</v>
      </c>
      <c r="D60" s="211" t="s">
        <v>845</v>
      </c>
      <c r="E60" s="572">
        <v>77.8</v>
      </c>
      <c r="F60" s="572">
        <v>77.8</v>
      </c>
      <c r="G60" s="572">
        <v>73.337999999999994</v>
      </c>
      <c r="H60" s="572">
        <v>73.355999999999995</v>
      </c>
      <c r="I60" s="211" t="s">
        <v>847</v>
      </c>
      <c r="J60" s="212"/>
      <c r="K60" s="407" t="s">
        <v>501</v>
      </c>
      <c r="L60" s="212">
        <v>10</v>
      </c>
      <c r="M60" s="214" t="s">
        <v>848</v>
      </c>
    </row>
    <row r="61" spans="1:14" ht="44.25" customHeight="1">
      <c r="A61" s="284">
        <v>54</v>
      </c>
      <c r="B61" s="213" t="s">
        <v>837</v>
      </c>
      <c r="C61" s="211" t="s">
        <v>70</v>
      </c>
      <c r="D61" s="211" t="s">
        <v>312</v>
      </c>
      <c r="E61" s="572">
        <v>7.0279999999999996</v>
      </c>
      <c r="F61" s="572">
        <v>7.0279999999999996</v>
      </c>
      <c r="G61" s="572">
        <v>6.56</v>
      </c>
      <c r="H61" s="572">
        <v>7.0650000000000004</v>
      </c>
      <c r="I61" s="211" t="s">
        <v>761</v>
      </c>
      <c r="J61" s="212"/>
      <c r="K61" s="407" t="s">
        <v>501</v>
      </c>
      <c r="L61" s="212">
        <v>10</v>
      </c>
      <c r="M61" s="214" t="s">
        <v>848</v>
      </c>
    </row>
    <row r="62" spans="1:14" ht="44.25" customHeight="1">
      <c r="A62" s="284">
        <v>55</v>
      </c>
      <c r="B62" s="213" t="s">
        <v>837</v>
      </c>
      <c r="C62" s="211" t="s">
        <v>756</v>
      </c>
      <c r="D62" s="211" t="s">
        <v>470</v>
      </c>
      <c r="E62" s="572">
        <v>424.27699999999999</v>
      </c>
      <c r="F62" s="572">
        <v>424.27699999999999</v>
      </c>
      <c r="G62" s="572">
        <v>395.26100000000002</v>
      </c>
      <c r="H62" s="572">
        <v>415.34300000000002</v>
      </c>
      <c r="I62" s="211" t="s">
        <v>847</v>
      </c>
      <c r="J62" s="212"/>
      <c r="K62" s="407" t="s">
        <v>501</v>
      </c>
      <c r="L62" s="212">
        <v>38</v>
      </c>
      <c r="M62" s="214" t="s">
        <v>770</v>
      </c>
    </row>
    <row r="63" spans="1:14" ht="44.25" customHeight="1">
      <c r="A63" s="284">
        <v>56</v>
      </c>
      <c r="B63" s="213" t="s">
        <v>837</v>
      </c>
      <c r="C63" s="211" t="s">
        <v>756</v>
      </c>
      <c r="D63" s="211" t="s">
        <v>849</v>
      </c>
      <c r="E63" s="572">
        <v>27.161000000000001</v>
      </c>
      <c r="F63" s="572">
        <v>27.161000000000001</v>
      </c>
      <c r="G63" s="572">
        <v>24.385999999999999</v>
      </c>
      <c r="H63" s="572">
        <v>27.390999999999998</v>
      </c>
      <c r="I63" s="211" t="s">
        <v>761</v>
      </c>
      <c r="J63" s="212"/>
      <c r="K63" s="407" t="s">
        <v>501</v>
      </c>
      <c r="L63" s="212">
        <v>38</v>
      </c>
      <c r="M63" s="214" t="s">
        <v>770</v>
      </c>
    </row>
    <row r="64" spans="1:14" ht="44.25" customHeight="1">
      <c r="A64" s="284">
        <v>57</v>
      </c>
      <c r="B64" s="213" t="s">
        <v>837</v>
      </c>
      <c r="C64" s="211" t="s">
        <v>756</v>
      </c>
      <c r="D64" s="211" t="s">
        <v>846</v>
      </c>
      <c r="E64" s="572">
        <v>141.77500000000001</v>
      </c>
      <c r="F64" s="572">
        <v>141.77500000000001</v>
      </c>
      <c r="G64" s="572">
        <v>135.25299999999999</v>
      </c>
      <c r="H64" s="572">
        <v>154.02500000000001</v>
      </c>
      <c r="I64" s="211" t="s">
        <v>761</v>
      </c>
      <c r="J64" s="211" t="s">
        <v>852</v>
      </c>
      <c r="K64" s="407" t="s">
        <v>501</v>
      </c>
      <c r="L64" s="212">
        <v>38</v>
      </c>
      <c r="M64" s="214" t="s">
        <v>770</v>
      </c>
    </row>
    <row r="65" spans="1:14" ht="44.25" customHeight="1">
      <c r="A65" s="284">
        <v>58</v>
      </c>
      <c r="B65" s="213" t="s">
        <v>837</v>
      </c>
      <c r="C65" s="211" t="s">
        <v>756</v>
      </c>
      <c r="D65" s="211" t="s">
        <v>258</v>
      </c>
      <c r="E65" s="572">
        <v>1.8149999999999999</v>
      </c>
      <c r="F65" s="572">
        <v>1.8149999999999999</v>
      </c>
      <c r="G65" s="572">
        <v>0.74199999999999999</v>
      </c>
      <c r="H65" s="572">
        <v>1.498</v>
      </c>
      <c r="I65" s="211" t="s">
        <v>761</v>
      </c>
      <c r="J65" s="211" t="s">
        <v>513</v>
      </c>
      <c r="K65" s="407" t="s">
        <v>501</v>
      </c>
      <c r="L65" s="212">
        <v>38</v>
      </c>
      <c r="M65" s="214" t="s">
        <v>770</v>
      </c>
    </row>
    <row r="66" spans="1:14" ht="44.25" customHeight="1">
      <c r="A66" s="284">
        <v>59</v>
      </c>
      <c r="B66" s="213" t="s">
        <v>837</v>
      </c>
      <c r="C66" s="211" t="s">
        <v>853</v>
      </c>
      <c r="D66" s="211" t="s">
        <v>854</v>
      </c>
      <c r="E66" s="572">
        <v>0.995</v>
      </c>
      <c r="F66" s="572">
        <v>0.995</v>
      </c>
      <c r="G66" s="572">
        <v>0.78300000000000003</v>
      </c>
      <c r="H66" s="572">
        <v>1.226</v>
      </c>
      <c r="I66" s="211" t="s">
        <v>761</v>
      </c>
      <c r="J66" s="211" t="s">
        <v>316</v>
      </c>
      <c r="K66" s="407" t="s">
        <v>501</v>
      </c>
      <c r="L66" s="212">
        <v>41</v>
      </c>
      <c r="M66" s="214" t="s">
        <v>12</v>
      </c>
    </row>
    <row r="67" spans="1:14" ht="44.25" customHeight="1">
      <c r="A67" s="284">
        <v>60</v>
      </c>
      <c r="B67" s="93" t="s">
        <v>728</v>
      </c>
      <c r="C67" s="11" t="s">
        <v>735</v>
      </c>
      <c r="D67" s="11" t="s">
        <v>159</v>
      </c>
      <c r="E67" s="572">
        <v>25.501999999999999</v>
      </c>
      <c r="F67" s="572">
        <v>25.501999999999999</v>
      </c>
      <c r="G67" s="572">
        <v>24.292539999999999</v>
      </c>
      <c r="H67" s="572">
        <v>26.030999999999999</v>
      </c>
      <c r="I67" s="11" t="s">
        <v>1</v>
      </c>
      <c r="J67" s="43"/>
      <c r="K67" s="407" t="s">
        <v>856</v>
      </c>
      <c r="L67" s="106"/>
      <c r="M67" s="113"/>
    </row>
    <row r="68" spans="1:14" ht="44.25" customHeight="1" collapsed="1">
      <c r="A68" s="284">
        <v>61</v>
      </c>
      <c r="B68" s="285" t="s">
        <v>857</v>
      </c>
      <c r="C68" s="283" t="s">
        <v>259</v>
      </c>
      <c r="D68" s="283" t="s">
        <v>159</v>
      </c>
      <c r="E68" s="572">
        <v>33085.413999999997</v>
      </c>
      <c r="F68" s="572">
        <v>33084.173000000003</v>
      </c>
      <c r="G68" s="572">
        <v>32842.677000000003</v>
      </c>
      <c r="H68" s="572">
        <v>33244.803999999996</v>
      </c>
      <c r="I68" s="283" t="s">
        <v>1</v>
      </c>
      <c r="J68" s="314"/>
      <c r="K68" s="407" t="s">
        <v>495</v>
      </c>
      <c r="L68" s="314"/>
      <c r="M68" s="287"/>
    </row>
    <row r="69" spans="1:14" ht="44.25" customHeight="1">
      <c r="A69" s="284">
        <v>62</v>
      </c>
      <c r="B69" s="186" t="s">
        <v>857</v>
      </c>
      <c r="C69" s="184" t="s">
        <v>545</v>
      </c>
      <c r="D69" s="184" t="s">
        <v>858</v>
      </c>
      <c r="E69" s="572">
        <v>18.350999999999999</v>
      </c>
      <c r="F69" s="572">
        <v>18.350999999999999</v>
      </c>
      <c r="G69" s="572">
        <v>15.837</v>
      </c>
      <c r="H69" s="572">
        <v>17.239999999999998</v>
      </c>
      <c r="I69" s="184" t="s">
        <v>741</v>
      </c>
      <c r="J69" s="185"/>
      <c r="K69" s="407" t="s">
        <v>859</v>
      </c>
      <c r="L69" s="185">
        <v>2</v>
      </c>
      <c r="M69" s="187" t="s">
        <v>748</v>
      </c>
    </row>
    <row r="70" spans="1:14" ht="44.25" customHeight="1">
      <c r="A70" s="284">
        <v>63</v>
      </c>
      <c r="B70" s="155" t="s">
        <v>538</v>
      </c>
      <c r="C70" s="153" t="s">
        <v>94</v>
      </c>
      <c r="D70" s="153" t="s">
        <v>159</v>
      </c>
      <c r="E70" s="572">
        <v>18</v>
      </c>
      <c r="F70" s="572">
        <v>18.125</v>
      </c>
      <c r="G70" s="572">
        <v>15.507999999999999</v>
      </c>
      <c r="H70" s="572">
        <v>17</v>
      </c>
      <c r="I70" s="153" t="s">
        <v>761</v>
      </c>
      <c r="J70" s="154"/>
      <c r="K70" s="407" t="s">
        <v>397</v>
      </c>
      <c r="L70" s="154"/>
      <c r="M70" s="156"/>
      <c r="N70" s="118"/>
    </row>
    <row r="71" spans="1:14" ht="44.25" customHeight="1">
      <c r="A71" s="284">
        <v>64</v>
      </c>
      <c r="B71" s="285" t="s">
        <v>538</v>
      </c>
      <c r="C71" s="285" t="s">
        <v>780</v>
      </c>
      <c r="D71" s="283" t="s">
        <v>1651</v>
      </c>
      <c r="E71" s="572">
        <v>23.83</v>
      </c>
      <c r="F71" s="572">
        <v>23.83</v>
      </c>
      <c r="G71" s="572">
        <v>23.83</v>
      </c>
      <c r="H71" s="572">
        <v>22.846</v>
      </c>
      <c r="I71" s="283" t="s">
        <v>840</v>
      </c>
      <c r="J71" s="314"/>
      <c r="K71" s="407" t="s">
        <v>862</v>
      </c>
      <c r="L71" s="314"/>
      <c r="M71" s="287"/>
      <c r="N71" s="282"/>
    </row>
    <row r="72" spans="1:14" ht="44.25" customHeight="1">
      <c r="A72" s="284">
        <v>65</v>
      </c>
      <c r="B72" s="285" t="s">
        <v>857</v>
      </c>
      <c r="C72" s="285" t="s">
        <v>842</v>
      </c>
      <c r="D72" s="283" t="s">
        <v>789</v>
      </c>
      <c r="E72" s="572">
        <v>34.277999999999999</v>
      </c>
      <c r="F72" s="572">
        <v>34</v>
      </c>
      <c r="G72" s="572">
        <v>27.2</v>
      </c>
      <c r="H72" s="572">
        <v>33.582999999999998</v>
      </c>
      <c r="I72" s="283" t="s">
        <v>1</v>
      </c>
      <c r="J72" s="314"/>
      <c r="K72" s="286" t="s">
        <v>495</v>
      </c>
      <c r="L72" s="314"/>
      <c r="M72" s="287"/>
      <c r="N72" s="282"/>
    </row>
    <row r="73" spans="1:14" ht="44.25" customHeight="1" thickBot="1">
      <c r="A73" s="284">
        <v>66</v>
      </c>
      <c r="B73" s="94" t="s">
        <v>857</v>
      </c>
      <c r="C73" s="94" t="s">
        <v>842</v>
      </c>
      <c r="D73" s="97" t="s">
        <v>159</v>
      </c>
      <c r="E73" s="850">
        <v>29.152999999999999</v>
      </c>
      <c r="F73" s="850">
        <v>29</v>
      </c>
      <c r="G73" s="850">
        <v>29</v>
      </c>
      <c r="H73" s="850">
        <v>29.114000000000001</v>
      </c>
      <c r="I73" s="97" t="s">
        <v>792</v>
      </c>
      <c r="J73" s="107"/>
      <c r="K73" s="107" t="s">
        <v>42</v>
      </c>
      <c r="L73" s="107">
        <v>32</v>
      </c>
      <c r="M73" s="114" t="s">
        <v>508</v>
      </c>
    </row>
    <row r="74" spans="1:14" ht="44.25" customHeight="1" collapsed="1">
      <c r="A74" s="284">
        <v>67</v>
      </c>
      <c r="B74" s="127" t="s">
        <v>857</v>
      </c>
      <c r="C74" s="127" t="s">
        <v>842</v>
      </c>
      <c r="D74" s="124" t="s">
        <v>746</v>
      </c>
      <c r="E74" s="572">
        <v>4.13</v>
      </c>
      <c r="F74" s="572">
        <v>4.13</v>
      </c>
      <c r="G74" s="572">
        <v>3.786</v>
      </c>
      <c r="H74" s="572">
        <v>4.13</v>
      </c>
      <c r="I74" s="124" t="s">
        <v>741</v>
      </c>
      <c r="J74" s="126"/>
      <c r="K74" s="407" t="s">
        <v>763</v>
      </c>
      <c r="L74" s="126">
        <v>32</v>
      </c>
      <c r="M74" s="128" t="s">
        <v>508</v>
      </c>
    </row>
    <row r="75" spans="1:14" ht="44.25" customHeight="1">
      <c r="A75" s="284">
        <v>68</v>
      </c>
      <c r="B75" s="133" t="s">
        <v>857</v>
      </c>
      <c r="C75" s="133" t="s">
        <v>842</v>
      </c>
      <c r="D75" s="130" t="s">
        <v>861</v>
      </c>
      <c r="E75" s="572">
        <v>1.4279999999999999</v>
      </c>
      <c r="F75" s="572">
        <v>1.4279999999999999</v>
      </c>
      <c r="G75" s="572">
        <v>0.72099999999999997</v>
      </c>
      <c r="H75" s="572">
        <v>1.4279999999999999</v>
      </c>
      <c r="I75" s="130" t="s">
        <v>783</v>
      </c>
      <c r="J75" s="131"/>
      <c r="K75" s="403" t="s">
        <v>1802</v>
      </c>
      <c r="L75" s="131">
        <v>32</v>
      </c>
      <c r="M75" s="136" t="s">
        <v>508</v>
      </c>
    </row>
    <row r="76" spans="1:14" ht="44.25" customHeight="1">
      <c r="A76" s="284">
        <v>69</v>
      </c>
      <c r="B76" s="133" t="s">
        <v>857</v>
      </c>
      <c r="C76" s="133" t="s">
        <v>842</v>
      </c>
      <c r="D76" s="130" t="s">
        <v>336</v>
      </c>
      <c r="E76" s="572">
        <v>6.5739999999999998</v>
      </c>
      <c r="F76" s="572">
        <v>6.5739999999999998</v>
      </c>
      <c r="G76" s="572">
        <v>6.5739999999999998</v>
      </c>
      <c r="H76" s="572">
        <v>6.3769999999999998</v>
      </c>
      <c r="I76" s="130" t="s">
        <v>741</v>
      </c>
      <c r="J76" s="131"/>
      <c r="K76" s="403" t="s">
        <v>1801</v>
      </c>
      <c r="L76" s="131">
        <v>32</v>
      </c>
      <c r="M76" s="136" t="s">
        <v>508</v>
      </c>
    </row>
    <row r="77" spans="1:14" ht="44.25" customHeight="1">
      <c r="A77" s="284">
        <v>70</v>
      </c>
      <c r="B77" s="159" t="s">
        <v>538</v>
      </c>
      <c r="C77" s="159" t="s">
        <v>780</v>
      </c>
      <c r="D77" s="157" t="s">
        <v>159</v>
      </c>
      <c r="E77" s="572">
        <v>2.1579999999999999</v>
      </c>
      <c r="F77" s="572">
        <v>2.1579999999999999</v>
      </c>
      <c r="G77" s="572">
        <v>1.996</v>
      </c>
      <c r="H77" s="572">
        <v>2.1579999999999999</v>
      </c>
      <c r="I77" s="157" t="s">
        <v>761</v>
      </c>
      <c r="J77" s="158"/>
      <c r="K77" s="403" t="s">
        <v>1801</v>
      </c>
      <c r="L77" s="158"/>
      <c r="M77" s="160"/>
      <c r="N77" s="117"/>
    </row>
    <row r="78" spans="1:14" ht="44.25" customHeight="1" collapsed="1">
      <c r="A78" s="284">
        <v>71</v>
      </c>
      <c r="B78" s="285" t="s">
        <v>857</v>
      </c>
      <c r="C78" s="285" t="s">
        <v>863</v>
      </c>
      <c r="D78" s="283" t="s">
        <v>159</v>
      </c>
      <c r="E78" s="572">
        <v>652.49400000000003</v>
      </c>
      <c r="F78" s="572">
        <v>652.49400000000003</v>
      </c>
      <c r="G78" s="572">
        <v>637.53498000000002</v>
      </c>
      <c r="H78" s="572">
        <v>701.78899999999999</v>
      </c>
      <c r="I78" s="283" t="s">
        <v>741</v>
      </c>
      <c r="J78" s="314"/>
      <c r="K78" s="403" t="s">
        <v>1801</v>
      </c>
      <c r="L78" s="314"/>
      <c r="M78" s="272"/>
    </row>
    <row r="79" spans="1:14" ht="44.25" customHeight="1">
      <c r="A79" s="284">
        <v>72</v>
      </c>
      <c r="B79" s="263" t="s">
        <v>857</v>
      </c>
      <c r="C79" s="263" t="s">
        <v>833</v>
      </c>
      <c r="D79" s="261" t="s">
        <v>159</v>
      </c>
      <c r="E79" s="572">
        <v>92125.528000000006</v>
      </c>
      <c r="F79" s="572">
        <v>91886.180650000009</v>
      </c>
      <c r="G79" s="572">
        <v>89835.471034999995</v>
      </c>
      <c r="H79" s="572">
        <v>93014.557000000001</v>
      </c>
      <c r="I79" s="283" t="s">
        <v>594</v>
      </c>
      <c r="J79" s="262"/>
      <c r="K79" s="403" t="s">
        <v>1801</v>
      </c>
      <c r="L79" s="262"/>
      <c r="M79" s="264"/>
    </row>
    <row r="80" spans="1:14" ht="44.25" customHeight="1">
      <c r="A80" s="284">
        <v>73</v>
      </c>
      <c r="B80" s="176" t="s">
        <v>857</v>
      </c>
      <c r="C80" s="176" t="s">
        <v>814</v>
      </c>
      <c r="D80" s="174" t="s">
        <v>159</v>
      </c>
      <c r="E80" s="572">
        <v>83763.888000000006</v>
      </c>
      <c r="F80" s="572">
        <v>84727.997747999994</v>
      </c>
      <c r="G80" s="572">
        <v>80395.196536999996</v>
      </c>
      <c r="H80" s="572">
        <v>85261.341</v>
      </c>
      <c r="I80" s="174" t="s">
        <v>594</v>
      </c>
      <c r="J80" s="175"/>
      <c r="K80" s="403" t="s">
        <v>1801</v>
      </c>
      <c r="L80" s="175"/>
      <c r="M80" s="177"/>
    </row>
    <row r="81" spans="1:14" ht="44.25" customHeight="1">
      <c r="A81" s="284">
        <v>74</v>
      </c>
      <c r="B81" s="93" t="s">
        <v>857</v>
      </c>
      <c r="C81" s="93" t="s">
        <v>835</v>
      </c>
      <c r="D81" s="11" t="s">
        <v>159</v>
      </c>
      <c r="E81" s="572">
        <v>18883.774000000001</v>
      </c>
      <c r="F81" s="572">
        <v>19721.755000000001</v>
      </c>
      <c r="G81" s="572">
        <v>18400.392</v>
      </c>
      <c r="H81" s="572">
        <v>19587.217000000001</v>
      </c>
      <c r="I81" s="283" t="s">
        <v>594</v>
      </c>
      <c r="J81" s="43"/>
      <c r="K81" s="407" t="s">
        <v>410</v>
      </c>
      <c r="L81" s="43"/>
      <c r="M81" s="115"/>
    </row>
    <row r="82" spans="1:14" ht="44.25" customHeight="1">
      <c r="A82" s="284">
        <v>75</v>
      </c>
      <c r="B82" s="180" t="s">
        <v>857</v>
      </c>
      <c r="C82" s="180" t="s">
        <v>864</v>
      </c>
      <c r="D82" s="178" t="s">
        <v>159</v>
      </c>
      <c r="E82" s="572">
        <v>9640.2669999999998</v>
      </c>
      <c r="F82" s="572">
        <v>10527.926705</v>
      </c>
      <c r="G82" s="572">
        <v>9126.0402859999995</v>
      </c>
      <c r="H82" s="572">
        <v>9803.7970000000005</v>
      </c>
      <c r="I82" s="178" t="s">
        <v>594</v>
      </c>
      <c r="J82" s="179"/>
      <c r="K82" s="407" t="s">
        <v>670</v>
      </c>
      <c r="L82" s="179"/>
      <c r="M82" s="181"/>
    </row>
    <row r="83" spans="1:14" ht="44.25" customHeight="1">
      <c r="A83" s="284">
        <v>76</v>
      </c>
      <c r="B83" s="163" t="s">
        <v>538</v>
      </c>
      <c r="C83" s="163" t="s">
        <v>866</v>
      </c>
      <c r="D83" s="161" t="s">
        <v>159</v>
      </c>
      <c r="E83" s="572">
        <v>1799.3240000000001</v>
      </c>
      <c r="F83" s="572">
        <v>1795.691</v>
      </c>
      <c r="G83" s="572">
        <v>1682.0540000000001</v>
      </c>
      <c r="H83" s="572">
        <v>1878.827</v>
      </c>
      <c r="I83" s="161" t="s">
        <v>847</v>
      </c>
      <c r="J83" s="162"/>
      <c r="K83" s="407" t="s">
        <v>397</v>
      </c>
      <c r="L83" s="162"/>
      <c r="M83" s="164"/>
      <c r="N83" s="117"/>
    </row>
    <row r="84" spans="1:14" ht="62.25" customHeight="1">
      <c r="A84" s="284">
        <v>77</v>
      </c>
      <c r="B84" s="93" t="s">
        <v>857</v>
      </c>
      <c r="C84" s="93" t="s">
        <v>867</v>
      </c>
      <c r="D84" s="11" t="s">
        <v>159</v>
      </c>
      <c r="E84" s="572">
        <v>3034.6410000000001</v>
      </c>
      <c r="F84" s="572">
        <v>1768.1792099999998</v>
      </c>
      <c r="G84" s="572">
        <v>1473.991385</v>
      </c>
      <c r="H84" s="572">
        <v>556.58399999999995</v>
      </c>
      <c r="I84" s="11" t="s">
        <v>594</v>
      </c>
      <c r="J84" s="43"/>
      <c r="K84" s="388"/>
      <c r="L84" s="43"/>
      <c r="M84" s="115"/>
    </row>
    <row r="85" spans="1:14" ht="44.25" customHeight="1">
      <c r="A85" s="284">
        <v>78</v>
      </c>
      <c r="B85" s="206" t="s">
        <v>868</v>
      </c>
      <c r="C85" s="206" t="s">
        <v>324</v>
      </c>
      <c r="D85" s="204" t="s">
        <v>159</v>
      </c>
      <c r="E85" s="572">
        <v>9153.24</v>
      </c>
      <c r="F85" s="572">
        <v>9153.24</v>
      </c>
      <c r="G85" s="572">
        <v>9084.59</v>
      </c>
      <c r="H85" s="572">
        <v>9424.5849999999991</v>
      </c>
      <c r="I85" s="204" t="s">
        <v>1</v>
      </c>
      <c r="J85" s="205"/>
      <c r="K85" s="407" t="s">
        <v>469</v>
      </c>
      <c r="L85" s="205"/>
      <c r="M85" s="208"/>
    </row>
    <row r="86" spans="1:14" ht="44.25" customHeight="1">
      <c r="A86" s="284">
        <v>79</v>
      </c>
      <c r="B86" s="206" t="s">
        <v>868</v>
      </c>
      <c r="C86" s="206" t="s">
        <v>869</v>
      </c>
      <c r="D86" s="204" t="s">
        <v>159</v>
      </c>
      <c r="E86" s="572">
        <v>14.305</v>
      </c>
      <c r="F86" s="572">
        <v>14.305</v>
      </c>
      <c r="G86" s="572">
        <v>10.872</v>
      </c>
      <c r="H86" s="572">
        <v>14.696999999999999</v>
      </c>
      <c r="I86" s="204" t="s">
        <v>741</v>
      </c>
      <c r="J86" s="205"/>
      <c r="K86" s="407" t="s">
        <v>469</v>
      </c>
      <c r="L86" s="205">
        <v>32</v>
      </c>
      <c r="M86" s="207" t="s">
        <v>508</v>
      </c>
    </row>
    <row r="87" spans="1:14" ht="44.25" customHeight="1">
      <c r="A87" s="284">
        <v>80</v>
      </c>
      <c r="B87" s="206" t="s">
        <v>868</v>
      </c>
      <c r="C87" s="206" t="s">
        <v>437</v>
      </c>
      <c r="D87" s="204" t="s">
        <v>159</v>
      </c>
      <c r="E87" s="572">
        <v>236.58799999999999</v>
      </c>
      <c r="F87" s="572">
        <v>236.58799999999999</v>
      </c>
      <c r="G87" s="572">
        <v>229.958</v>
      </c>
      <c r="H87" s="572">
        <v>269.024</v>
      </c>
      <c r="I87" s="204" t="s">
        <v>741</v>
      </c>
      <c r="J87" s="205"/>
      <c r="K87" s="407" t="s">
        <v>469</v>
      </c>
      <c r="L87" s="205">
        <v>42</v>
      </c>
      <c r="M87" s="207" t="s">
        <v>870</v>
      </c>
    </row>
    <row r="88" spans="1:14" ht="44.25" customHeight="1">
      <c r="A88" s="284">
        <v>81</v>
      </c>
      <c r="B88" s="206" t="s">
        <v>868</v>
      </c>
      <c r="C88" s="206" t="s">
        <v>822</v>
      </c>
      <c r="D88" s="204" t="s">
        <v>159</v>
      </c>
      <c r="E88" s="572">
        <v>10442.109</v>
      </c>
      <c r="F88" s="572">
        <v>10182.325999999999</v>
      </c>
      <c r="G88" s="572">
        <v>9755.9689999999991</v>
      </c>
      <c r="H88" s="572">
        <v>10336</v>
      </c>
      <c r="I88" s="204" t="s">
        <v>594</v>
      </c>
      <c r="J88" s="205"/>
      <c r="K88" s="407" t="s">
        <v>469</v>
      </c>
      <c r="L88" s="205"/>
      <c r="M88" s="207"/>
    </row>
    <row r="89" spans="1:14" ht="44.25" customHeight="1">
      <c r="A89" s="284">
        <v>82</v>
      </c>
      <c r="B89" s="206" t="s">
        <v>868</v>
      </c>
      <c r="C89" s="206" t="s">
        <v>871</v>
      </c>
      <c r="D89" s="204" t="s">
        <v>159</v>
      </c>
      <c r="E89" s="572">
        <v>18697.465</v>
      </c>
      <c r="F89" s="572">
        <v>18049.615000000002</v>
      </c>
      <c r="G89" s="572">
        <v>16946.618999999999</v>
      </c>
      <c r="H89" s="572">
        <v>18090</v>
      </c>
      <c r="I89" s="204" t="s">
        <v>594</v>
      </c>
      <c r="J89" s="205"/>
      <c r="K89" s="407" t="s">
        <v>469</v>
      </c>
      <c r="L89" s="205"/>
      <c r="M89" s="208"/>
    </row>
    <row r="90" spans="1:14" ht="44.25" customHeight="1">
      <c r="A90" s="284">
        <v>83</v>
      </c>
      <c r="B90" s="206" t="s">
        <v>868</v>
      </c>
      <c r="C90" s="206" t="s">
        <v>874</v>
      </c>
      <c r="D90" s="204" t="s">
        <v>159</v>
      </c>
      <c r="E90" s="572">
        <v>3154.6680000000001</v>
      </c>
      <c r="F90" s="572">
        <v>3095.4679999999998</v>
      </c>
      <c r="G90" s="572">
        <v>2911.5390000000002</v>
      </c>
      <c r="H90" s="572">
        <v>3128</v>
      </c>
      <c r="I90" s="204" t="s">
        <v>594</v>
      </c>
      <c r="J90" s="205"/>
      <c r="K90" s="407" t="s">
        <v>469</v>
      </c>
      <c r="L90" s="205"/>
      <c r="M90" s="208"/>
    </row>
    <row r="91" spans="1:14" ht="44.25" customHeight="1">
      <c r="A91" s="284">
        <v>84</v>
      </c>
      <c r="B91" s="206" t="s">
        <v>868</v>
      </c>
      <c r="C91" s="206" t="s">
        <v>876</v>
      </c>
      <c r="D91" s="204" t="s">
        <v>159</v>
      </c>
      <c r="E91" s="572">
        <v>1680.79</v>
      </c>
      <c r="F91" s="572">
        <v>1647.98</v>
      </c>
      <c r="G91" s="572">
        <v>1567.316</v>
      </c>
      <c r="H91" s="572">
        <v>1666</v>
      </c>
      <c r="I91" s="204" t="s">
        <v>594</v>
      </c>
      <c r="J91" s="205"/>
      <c r="K91" s="407" t="s">
        <v>469</v>
      </c>
      <c r="L91" s="205"/>
      <c r="M91" s="208"/>
    </row>
    <row r="92" spans="1:14" ht="44.25" customHeight="1">
      <c r="A92" s="284">
        <v>85</v>
      </c>
      <c r="B92" s="206" t="s">
        <v>868</v>
      </c>
      <c r="C92" s="206" t="s">
        <v>877</v>
      </c>
      <c r="D92" s="204" t="s">
        <v>159</v>
      </c>
      <c r="E92" s="572">
        <v>126.922</v>
      </c>
      <c r="F92" s="572">
        <v>120.249</v>
      </c>
      <c r="G92" s="572">
        <v>110.86499999999999</v>
      </c>
      <c r="H92" s="572">
        <v>97.58</v>
      </c>
      <c r="I92" s="204" t="s">
        <v>594</v>
      </c>
      <c r="J92" s="205"/>
      <c r="K92" s="407" t="s">
        <v>469</v>
      </c>
      <c r="L92" s="205"/>
      <c r="M92" s="208"/>
    </row>
    <row r="93" spans="1:14" ht="44.25" customHeight="1">
      <c r="A93" s="284">
        <v>86</v>
      </c>
      <c r="B93" s="206" t="s">
        <v>868</v>
      </c>
      <c r="C93" s="206" t="s">
        <v>878</v>
      </c>
      <c r="D93" s="204" t="s">
        <v>159</v>
      </c>
      <c r="E93" s="572">
        <v>10011.413</v>
      </c>
      <c r="F93" s="572">
        <v>9692.0079999999998</v>
      </c>
      <c r="G93" s="572">
        <v>9232.0349999999999</v>
      </c>
      <c r="H93" s="572">
        <v>10171.486999999999</v>
      </c>
      <c r="I93" s="204" t="s">
        <v>594</v>
      </c>
      <c r="J93" s="205"/>
      <c r="K93" s="407" t="s">
        <v>469</v>
      </c>
      <c r="L93" s="205"/>
      <c r="M93" s="208"/>
    </row>
    <row r="94" spans="1:14" ht="44.25" customHeight="1">
      <c r="A94" s="284">
        <v>87</v>
      </c>
      <c r="B94" s="206" t="s">
        <v>868</v>
      </c>
      <c r="C94" s="206" t="s">
        <v>879</v>
      </c>
      <c r="D94" s="204" t="s">
        <v>159</v>
      </c>
      <c r="E94" s="572">
        <v>254.57599999999999</v>
      </c>
      <c r="F94" s="572">
        <v>59.563000000000002</v>
      </c>
      <c r="G94" s="572">
        <v>44.523000000000003</v>
      </c>
      <c r="H94" s="572">
        <v>34.334000000000003</v>
      </c>
      <c r="I94" s="204" t="s">
        <v>594</v>
      </c>
      <c r="J94" s="205"/>
      <c r="K94" s="407" t="s">
        <v>469</v>
      </c>
      <c r="L94" s="205"/>
      <c r="M94" s="208"/>
    </row>
    <row r="95" spans="1:14" ht="44.25" customHeight="1">
      <c r="A95" s="284">
        <v>88</v>
      </c>
      <c r="B95" s="93" t="s">
        <v>0</v>
      </c>
      <c r="C95" s="93" t="s">
        <v>642</v>
      </c>
      <c r="D95" s="11" t="s">
        <v>159</v>
      </c>
      <c r="E95" s="572">
        <v>20203.941999999999</v>
      </c>
      <c r="F95" s="572">
        <v>20203.941999999999</v>
      </c>
      <c r="G95" s="572">
        <v>19999.183359999999</v>
      </c>
      <c r="H95" s="572">
        <v>20658.398000000001</v>
      </c>
      <c r="I95" s="11" t="s">
        <v>594</v>
      </c>
      <c r="J95" s="43"/>
      <c r="K95" s="407"/>
      <c r="L95" s="43"/>
      <c r="M95" s="115"/>
    </row>
    <row r="96" spans="1:14" ht="44.25" customHeight="1">
      <c r="A96" s="284">
        <v>89</v>
      </c>
      <c r="B96" s="93" t="s">
        <v>0</v>
      </c>
      <c r="C96" s="93" t="s">
        <v>881</v>
      </c>
      <c r="D96" s="11" t="s">
        <v>159</v>
      </c>
      <c r="E96" s="572">
        <v>2.0870000000000002</v>
      </c>
      <c r="F96" s="572">
        <v>2.0870000000000002</v>
      </c>
      <c r="G96" s="572">
        <v>1.3765000000000001</v>
      </c>
      <c r="H96" s="572">
        <v>2.0449999999999999</v>
      </c>
      <c r="I96" s="283" t="s">
        <v>594</v>
      </c>
      <c r="J96" s="43"/>
      <c r="K96" s="407" t="s">
        <v>410</v>
      </c>
      <c r="L96" s="43"/>
      <c r="M96" s="115"/>
    </row>
    <row r="97" spans="1:13" ht="44.25" customHeight="1" collapsed="1">
      <c r="A97" s="284">
        <v>90</v>
      </c>
      <c r="B97" s="93" t="s">
        <v>0</v>
      </c>
      <c r="C97" s="93" t="s">
        <v>882</v>
      </c>
      <c r="D97" s="11" t="s">
        <v>159</v>
      </c>
      <c r="E97" s="572">
        <v>2.7290000000000001</v>
      </c>
      <c r="F97" s="572">
        <v>2.7290000000000001</v>
      </c>
      <c r="G97" s="572">
        <v>1.4419999999999999</v>
      </c>
      <c r="H97" s="572">
        <v>2.7240000000000002</v>
      </c>
      <c r="I97" s="11" t="s">
        <v>741</v>
      </c>
      <c r="J97" s="43"/>
      <c r="K97" s="407" t="s">
        <v>886</v>
      </c>
      <c r="L97" s="43"/>
      <c r="M97" s="115"/>
    </row>
    <row r="98" spans="1:13" ht="44.25" customHeight="1">
      <c r="A98" s="284">
        <v>91</v>
      </c>
      <c r="B98" s="93" t="s">
        <v>0</v>
      </c>
      <c r="C98" s="93" t="s">
        <v>457</v>
      </c>
      <c r="D98" s="11" t="s">
        <v>159</v>
      </c>
      <c r="E98" s="572">
        <v>430.83800000000002</v>
      </c>
      <c r="F98" s="572">
        <v>430.83800000000002</v>
      </c>
      <c r="G98" s="572">
        <v>423.58794499999999</v>
      </c>
      <c r="H98" s="572">
        <v>443.62900000000002</v>
      </c>
      <c r="I98" s="11" t="s">
        <v>741</v>
      </c>
      <c r="J98" s="43"/>
      <c r="K98" s="407"/>
      <c r="L98" s="43"/>
      <c r="M98" s="115"/>
    </row>
    <row r="99" spans="1:13" ht="44.25" customHeight="1">
      <c r="A99" s="284">
        <v>92</v>
      </c>
      <c r="B99" s="93" t="s">
        <v>384</v>
      </c>
      <c r="C99" s="93" t="s">
        <v>323</v>
      </c>
      <c r="D99" s="11" t="s">
        <v>159</v>
      </c>
      <c r="E99" s="572">
        <v>2140.8380000000002</v>
      </c>
      <c r="F99" s="572">
        <v>2140.8380000000002</v>
      </c>
      <c r="G99" s="572">
        <v>2089.498</v>
      </c>
      <c r="H99" s="572">
        <v>2200.893</v>
      </c>
      <c r="I99" s="11" t="s">
        <v>1</v>
      </c>
      <c r="J99" s="43"/>
      <c r="K99" s="407" t="s">
        <v>651</v>
      </c>
      <c r="L99" s="43"/>
      <c r="M99" s="115"/>
    </row>
    <row r="100" spans="1:13" ht="44.25" customHeight="1" collapsed="1">
      <c r="A100" s="284">
        <v>93</v>
      </c>
      <c r="B100" s="93" t="s">
        <v>568</v>
      </c>
      <c r="C100" s="93" t="s">
        <v>887</v>
      </c>
      <c r="D100" s="11" t="s">
        <v>159</v>
      </c>
      <c r="E100" s="572">
        <v>305.35399999999998</v>
      </c>
      <c r="F100" s="572">
        <v>305.35399999999998</v>
      </c>
      <c r="G100" s="572">
        <v>303.75600000000003</v>
      </c>
      <c r="H100" s="572">
        <v>291.846</v>
      </c>
      <c r="I100" s="11" t="s">
        <v>1</v>
      </c>
      <c r="J100" s="43"/>
      <c r="K100" s="407" t="s">
        <v>886</v>
      </c>
      <c r="L100" s="43"/>
      <c r="M100" s="113"/>
    </row>
    <row r="101" spans="1:13" ht="44.25" customHeight="1">
      <c r="A101" s="284">
        <v>94</v>
      </c>
      <c r="B101" s="93" t="s">
        <v>568</v>
      </c>
      <c r="C101" s="93" t="s">
        <v>888</v>
      </c>
      <c r="D101" s="11" t="s">
        <v>159</v>
      </c>
      <c r="E101" s="572">
        <v>1.8199999999999998</v>
      </c>
      <c r="F101" s="572">
        <v>1.8199999999999998</v>
      </c>
      <c r="G101" s="572">
        <v>1</v>
      </c>
      <c r="H101" s="572">
        <v>1.821</v>
      </c>
      <c r="I101" s="11" t="s">
        <v>741</v>
      </c>
      <c r="J101" s="43"/>
      <c r="K101" s="407" t="s">
        <v>886</v>
      </c>
      <c r="L101" s="43"/>
      <c r="M101" s="113"/>
    </row>
    <row r="102" spans="1:13" ht="44.25" customHeight="1">
      <c r="A102" s="284">
        <v>95</v>
      </c>
      <c r="B102" s="93" t="s">
        <v>890</v>
      </c>
      <c r="C102" s="93" t="s">
        <v>892</v>
      </c>
      <c r="D102" s="11" t="s">
        <v>159</v>
      </c>
      <c r="E102" s="572">
        <v>35484</v>
      </c>
      <c r="F102" s="851">
        <v>35484</v>
      </c>
      <c r="G102" s="851">
        <v>34836</v>
      </c>
      <c r="H102" s="572">
        <v>38285.167000000001</v>
      </c>
      <c r="I102" s="11" t="s">
        <v>1</v>
      </c>
      <c r="J102" s="43"/>
      <c r="K102" s="407" t="s">
        <v>461</v>
      </c>
      <c r="L102" s="43"/>
      <c r="M102" s="115"/>
    </row>
    <row r="103" spans="1:13" ht="44.25" customHeight="1">
      <c r="A103" s="284">
        <v>96</v>
      </c>
      <c r="B103" s="93" t="s">
        <v>890</v>
      </c>
      <c r="C103" s="93" t="s">
        <v>395</v>
      </c>
      <c r="D103" s="11" t="s">
        <v>159</v>
      </c>
      <c r="E103" s="572">
        <v>114</v>
      </c>
      <c r="F103" s="852">
        <v>114</v>
      </c>
      <c r="G103" s="852">
        <v>112</v>
      </c>
      <c r="H103" s="572">
        <v>137.88</v>
      </c>
      <c r="I103" s="11" t="s">
        <v>1</v>
      </c>
      <c r="J103" s="43"/>
      <c r="K103" s="407" t="s">
        <v>461</v>
      </c>
      <c r="L103" s="43"/>
      <c r="M103" s="115"/>
    </row>
    <row r="104" spans="1:13" ht="44.25" customHeight="1">
      <c r="A104" s="284">
        <v>97</v>
      </c>
      <c r="B104" s="93" t="s">
        <v>890</v>
      </c>
      <c r="C104" s="93" t="s">
        <v>702</v>
      </c>
      <c r="D104" s="11" t="s">
        <v>665</v>
      </c>
      <c r="E104" s="572">
        <v>4065</v>
      </c>
      <c r="F104" s="852">
        <v>4040</v>
      </c>
      <c r="G104" s="852">
        <v>4024</v>
      </c>
      <c r="H104" s="572">
        <v>3108.616</v>
      </c>
      <c r="I104" s="11" t="s">
        <v>741</v>
      </c>
      <c r="J104" s="43"/>
      <c r="K104" s="407" t="s">
        <v>461</v>
      </c>
      <c r="L104" s="43"/>
      <c r="M104" s="115"/>
    </row>
    <row r="105" spans="1:13" ht="44.25" customHeight="1">
      <c r="A105" s="284">
        <v>98</v>
      </c>
      <c r="B105" s="93" t="s">
        <v>890</v>
      </c>
      <c r="C105" s="93" t="s">
        <v>893</v>
      </c>
      <c r="D105" s="11" t="s">
        <v>159</v>
      </c>
      <c r="E105" s="572">
        <v>1467</v>
      </c>
      <c r="F105" s="852">
        <v>1467</v>
      </c>
      <c r="G105" s="852">
        <v>1462</v>
      </c>
      <c r="H105" s="572">
        <v>1755.508</v>
      </c>
      <c r="I105" s="11" t="s">
        <v>594</v>
      </c>
      <c r="J105" s="43"/>
      <c r="K105" s="407" t="s">
        <v>461</v>
      </c>
      <c r="L105" s="43"/>
      <c r="M105" s="115"/>
    </row>
    <row r="106" spans="1:13" ht="44.25" customHeight="1">
      <c r="A106" s="284">
        <v>99</v>
      </c>
      <c r="B106" s="93" t="s">
        <v>618</v>
      </c>
      <c r="C106" s="93" t="s">
        <v>413</v>
      </c>
      <c r="D106" s="11" t="s">
        <v>159</v>
      </c>
      <c r="E106" s="572">
        <v>1940</v>
      </c>
      <c r="F106" s="572">
        <v>1940</v>
      </c>
      <c r="G106" s="572">
        <v>1632</v>
      </c>
      <c r="H106" s="572">
        <v>2010</v>
      </c>
      <c r="I106" s="11" t="s">
        <v>594</v>
      </c>
      <c r="J106" s="43"/>
      <c r="K106" s="407" t="s">
        <v>894</v>
      </c>
      <c r="L106" s="43">
        <v>180</v>
      </c>
      <c r="M106" s="115" t="s">
        <v>555</v>
      </c>
    </row>
    <row r="107" spans="1:13" ht="44.25" customHeight="1">
      <c r="A107" s="284">
        <v>100</v>
      </c>
      <c r="B107" s="93" t="s">
        <v>895</v>
      </c>
      <c r="C107" s="93" t="s">
        <v>896</v>
      </c>
      <c r="D107" s="11" t="s">
        <v>159</v>
      </c>
      <c r="E107" s="572">
        <v>104124.23</v>
      </c>
      <c r="F107" s="572">
        <v>104124.23</v>
      </c>
      <c r="G107" s="572">
        <v>103156.742491</v>
      </c>
      <c r="H107" s="572">
        <v>106310.13</v>
      </c>
      <c r="I107" s="11" t="s">
        <v>1</v>
      </c>
      <c r="J107" s="43"/>
      <c r="K107" s="407" t="s">
        <v>194</v>
      </c>
      <c r="L107" s="43"/>
      <c r="M107" s="115"/>
    </row>
    <row r="108" spans="1:13" ht="44.25" customHeight="1">
      <c r="A108" s="284">
        <v>101</v>
      </c>
      <c r="B108" s="93" t="s">
        <v>895</v>
      </c>
      <c r="C108" s="93" t="s">
        <v>134</v>
      </c>
      <c r="D108" s="11" t="s">
        <v>159</v>
      </c>
      <c r="E108" s="572">
        <v>689.80100000000004</v>
      </c>
      <c r="F108" s="572">
        <v>689.80100000000004</v>
      </c>
      <c r="G108" s="572">
        <v>668.58834200000001</v>
      </c>
      <c r="H108" s="572">
        <v>726.23</v>
      </c>
      <c r="I108" s="11" t="s">
        <v>1</v>
      </c>
      <c r="J108" s="43"/>
      <c r="K108" s="407" t="s">
        <v>194</v>
      </c>
      <c r="L108" s="43"/>
      <c r="M108" s="115"/>
    </row>
    <row r="109" spans="1:13" ht="44.25" customHeight="1">
      <c r="A109" s="284">
        <v>102</v>
      </c>
      <c r="B109" s="93" t="s">
        <v>895</v>
      </c>
      <c r="C109" s="93" t="s">
        <v>897</v>
      </c>
      <c r="D109" s="11" t="s">
        <v>159</v>
      </c>
      <c r="E109" s="572">
        <v>805.17700000000002</v>
      </c>
      <c r="F109" s="572">
        <v>809.22699999999998</v>
      </c>
      <c r="G109" s="572">
        <v>790.87903900000003</v>
      </c>
      <c r="H109" s="572">
        <v>875.48</v>
      </c>
      <c r="I109" s="11" t="s">
        <v>594</v>
      </c>
      <c r="J109" s="43"/>
      <c r="K109" s="407" t="s">
        <v>194</v>
      </c>
      <c r="L109" s="43"/>
      <c r="M109" s="115"/>
    </row>
    <row r="110" spans="1:13" ht="44.25" customHeight="1">
      <c r="A110" s="284">
        <v>103</v>
      </c>
      <c r="B110" s="93" t="s">
        <v>895</v>
      </c>
      <c r="C110" s="93" t="s">
        <v>522</v>
      </c>
      <c r="D110" s="11" t="s">
        <v>159</v>
      </c>
      <c r="E110" s="572">
        <v>17.573</v>
      </c>
      <c r="F110" s="572">
        <v>27.502382000000001</v>
      </c>
      <c r="G110" s="572">
        <v>9.4500460000000004</v>
      </c>
      <c r="H110" s="572">
        <v>0</v>
      </c>
      <c r="I110" s="11" t="s">
        <v>594</v>
      </c>
      <c r="J110" s="43"/>
      <c r="K110" s="407" t="s">
        <v>194</v>
      </c>
      <c r="L110" s="43"/>
      <c r="M110" s="115"/>
    </row>
    <row r="111" spans="1:13" ht="44.25" customHeight="1">
      <c r="A111" s="284">
        <v>104</v>
      </c>
      <c r="B111" s="93" t="s">
        <v>755</v>
      </c>
      <c r="C111" s="93" t="s">
        <v>900</v>
      </c>
      <c r="D111" s="11" t="s">
        <v>159</v>
      </c>
      <c r="E111" s="572">
        <v>894.99199999999996</v>
      </c>
      <c r="F111" s="572">
        <v>894.99199999999996</v>
      </c>
      <c r="G111" s="572">
        <v>748.27800000000002</v>
      </c>
      <c r="H111" s="572">
        <v>810.35299999999995</v>
      </c>
      <c r="I111" s="11" t="s">
        <v>1</v>
      </c>
      <c r="J111" s="43"/>
      <c r="K111" s="407" t="s">
        <v>459</v>
      </c>
      <c r="L111" s="43"/>
      <c r="M111" s="115"/>
    </row>
    <row r="112" spans="1:13" ht="44.25" customHeight="1">
      <c r="A112" s="284">
        <v>105</v>
      </c>
      <c r="B112" s="93" t="s">
        <v>755</v>
      </c>
      <c r="C112" s="93" t="s">
        <v>901</v>
      </c>
      <c r="D112" s="11" t="s">
        <v>159</v>
      </c>
      <c r="E112" s="572">
        <v>70</v>
      </c>
      <c r="F112" s="572">
        <v>70</v>
      </c>
      <c r="G112" s="573">
        <v>0</v>
      </c>
      <c r="H112" s="572">
        <v>60</v>
      </c>
      <c r="I112" s="11" t="s">
        <v>1</v>
      </c>
      <c r="J112" s="43"/>
      <c r="K112" s="407" t="s">
        <v>459</v>
      </c>
      <c r="L112" s="43"/>
      <c r="M112" s="115"/>
    </row>
    <row r="113" spans="1:14" ht="44.25" customHeight="1">
      <c r="A113" s="284">
        <v>106</v>
      </c>
      <c r="B113" s="93" t="s">
        <v>902</v>
      </c>
      <c r="C113" s="93" t="s">
        <v>137</v>
      </c>
      <c r="D113" s="11" t="s">
        <v>159</v>
      </c>
      <c r="E113" s="572">
        <v>27357.503000000001</v>
      </c>
      <c r="F113" s="572">
        <v>27357.503000000001</v>
      </c>
      <c r="G113" s="572">
        <v>24862.57</v>
      </c>
      <c r="H113" s="572">
        <v>27247.830999999998</v>
      </c>
      <c r="I113" s="11" t="s">
        <v>43</v>
      </c>
      <c r="J113" s="43"/>
      <c r="K113" s="407" t="s">
        <v>459</v>
      </c>
      <c r="L113" s="43"/>
      <c r="M113" s="115"/>
    </row>
    <row r="114" spans="1:14" ht="44.25" customHeight="1">
      <c r="A114" s="284">
        <v>107</v>
      </c>
      <c r="B114" s="93" t="s">
        <v>902</v>
      </c>
      <c r="C114" s="93" t="s">
        <v>901</v>
      </c>
      <c r="D114" s="11" t="s">
        <v>159</v>
      </c>
      <c r="E114" s="572">
        <v>150</v>
      </c>
      <c r="F114" s="572">
        <v>150</v>
      </c>
      <c r="G114" s="618">
        <v>0</v>
      </c>
      <c r="H114" s="572">
        <v>150</v>
      </c>
      <c r="I114" s="11" t="s">
        <v>1</v>
      </c>
      <c r="J114" s="43"/>
      <c r="K114" s="407" t="s">
        <v>459</v>
      </c>
      <c r="L114" s="43"/>
      <c r="M114" s="115"/>
    </row>
    <row r="115" spans="1:14" ht="81.75" customHeight="1">
      <c r="A115" s="284">
        <v>108</v>
      </c>
      <c r="B115" s="93" t="s">
        <v>903</v>
      </c>
      <c r="C115" s="93" t="s">
        <v>905</v>
      </c>
      <c r="D115" s="11" t="s">
        <v>159</v>
      </c>
      <c r="E115" s="572">
        <v>375</v>
      </c>
      <c r="F115" s="572">
        <v>375</v>
      </c>
      <c r="G115" s="572">
        <v>375</v>
      </c>
      <c r="H115" s="572">
        <v>392</v>
      </c>
      <c r="I115" s="11" t="s">
        <v>906</v>
      </c>
      <c r="J115" s="43"/>
      <c r="K115" s="407" t="s">
        <v>459</v>
      </c>
      <c r="L115" s="43"/>
      <c r="M115" s="115"/>
    </row>
    <row r="116" spans="1:14" ht="44.25" customHeight="1">
      <c r="A116" s="284">
        <v>109</v>
      </c>
      <c r="B116" s="93" t="s">
        <v>903</v>
      </c>
      <c r="C116" s="93" t="s">
        <v>900</v>
      </c>
      <c r="D116" s="11" t="s">
        <v>159</v>
      </c>
      <c r="E116" s="572">
        <v>365.12200000000001</v>
      </c>
      <c r="F116" s="572">
        <v>365.12200000000001</v>
      </c>
      <c r="G116" s="572">
        <v>294.512</v>
      </c>
      <c r="H116" s="572">
        <v>534.22199999999998</v>
      </c>
      <c r="I116" s="11" t="s">
        <v>1</v>
      </c>
      <c r="J116" s="43"/>
      <c r="K116" s="407" t="s">
        <v>459</v>
      </c>
      <c r="L116" s="43"/>
      <c r="M116" s="115"/>
    </row>
    <row r="117" spans="1:14" ht="44.25" customHeight="1">
      <c r="A117" s="284">
        <v>110</v>
      </c>
      <c r="B117" s="93" t="s">
        <v>907</v>
      </c>
      <c r="C117" s="93" t="s">
        <v>909</v>
      </c>
      <c r="D117" s="11" t="s">
        <v>159</v>
      </c>
      <c r="E117" s="572">
        <v>61057.858999999997</v>
      </c>
      <c r="F117" s="572">
        <v>61057.858999999997</v>
      </c>
      <c r="G117" s="572">
        <v>59822.099000000002</v>
      </c>
      <c r="H117" s="572">
        <v>61555.709000000003</v>
      </c>
      <c r="I117" s="11" t="s">
        <v>1</v>
      </c>
      <c r="J117" s="43"/>
      <c r="K117" s="407" t="s">
        <v>651</v>
      </c>
      <c r="L117" s="43"/>
      <c r="M117" s="115"/>
    </row>
    <row r="118" spans="1:14" ht="44.25" customHeight="1">
      <c r="A118" s="284">
        <v>111</v>
      </c>
      <c r="B118" s="93" t="s">
        <v>907</v>
      </c>
      <c r="C118" s="93" t="s">
        <v>910</v>
      </c>
      <c r="D118" s="11" t="s">
        <v>159</v>
      </c>
      <c r="E118" s="572">
        <v>1720.922</v>
      </c>
      <c r="F118" s="572">
        <v>1681.27694</v>
      </c>
      <c r="G118" s="572">
        <v>1610.471808</v>
      </c>
      <c r="H118" s="572">
        <v>1776.6089999999999</v>
      </c>
      <c r="I118" s="11" t="s">
        <v>594</v>
      </c>
      <c r="J118" s="43"/>
      <c r="K118" s="407" t="s">
        <v>651</v>
      </c>
      <c r="L118" s="43"/>
      <c r="M118" s="115"/>
    </row>
    <row r="119" spans="1:14" ht="44.25" customHeight="1">
      <c r="A119" s="284">
        <v>112</v>
      </c>
      <c r="B119" s="93" t="s">
        <v>907</v>
      </c>
      <c r="C119" s="93" t="s">
        <v>650</v>
      </c>
      <c r="D119" s="11" t="s">
        <v>159</v>
      </c>
      <c r="E119" s="572">
        <v>2616.5340000000001</v>
      </c>
      <c r="F119" s="572">
        <v>2616.5340000000001</v>
      </c>
      <c r="G119" s="572">
        <v>2616.5333329999999</v>
      </c>
      <c r="H119" s="572">
        <v>2616.5340000000001</v>
      </c>
      <c r="I119" s="11" t="s">
        <v>1</v>
      </c>
      <c r="J119" s="43"/>
      <c r="K119" s="407" t="s">
        <v>651</v>
      </c>
      <c r="L119" s="43"/>
      <c r="M119" s="115"/>
    </row>
    <row r="120" spans="1:14" ht="44.25" customHeight="1">
      <c r="A120" s="284">
        <v>113</v>
      </c>
      <c r="B120" s="93" t="s">
        <v>907</v>
      </c>
      <c r="C120" s="93" t="s">
        <v>15</v>
      </c>
      <c r="D120" s="11" t="s">
        <v>159</v>
      </c>
      <c r="E120" s="572">
        <v>39330.589</v>
      </c>
      <c r="F120" s="572">
        <v>39330.589</v>
      </c>
      <c r="G120" s="572">
        <v>38986.697855999999</v>
      </c>
      <c r="H120" s="572">
        <v>241227.04300000001</v>
      </c>
      <c r="I120" s="11" t="s">
        <v>1</v>
      </c>
      <c r="J120" s="43"/>
      <c r="K120" s="407" t="s">
        <v>651</v>
      </c>
      <c r="L120" s="43"/>
      <c r="M120" s="115"/>
    </row>
    <row r="121" spans="1:14" ht="44.25" customHeight="1">
      <c r="A121" s="284">
        <v>114</v>
      </c>
      <c r="B121" s="93" t="s">
        <v>907</v>
      </c>
      <c r="C121" s="93" t="s">
        <v>901</v>
      </c>
      <c r="D121" s="11" t="s">
        <v>159</v>
      </c>
      <c r="E121" s="572">
        <v>330</v>
      </c>
      <c r="F121" s="572">
        <v>330</v>
      </c>
      <c r="G121" s="573">
        <v>0</v>
      </c>
      <c r="H121" s="572">
        <v>330</v>
      </c>
      <c r="I121" s="11" t="s">
        <v>1</v>
      </c>
      <c r="J121" s="43"/>
      <c r="K121" s="407" t="s">
        <v>651</v>
      </c>
      <c r="L121" s="43"/>
      <c r="M121" s="115"/>
    </row>
    <row r="122" spans="1:14" ht="44.25" customHeight="1">
      <c r="A122" s="284">
        <v>115</v>
      </c>
      <c r="B122" s="267" t="s">
        <v>666</v>
      </c>
      <c r="C122" s="267" t="s">
        <v>912</v>
      </c>
      <c r="D122" s="265" t="s">
        <v>159</v>
      </c>
      <c r="E122" s="573">
        <v>0</v>
      </c>
      <c r="F122" s="573">
        <v>0</v>
      </c>
      <c r="G122" s="573">
        <v>0</v>
      </c>
      <c r="H122" s="572">
        <v>0</v>
      </c>
      <c r="I122" s="265" t="s">
        <v>594</v>
      </c>
      <c r="J122" s="266"/>
      <c r="K122" s="407" t="s">
        <v>760</v>
      </c>
      <c r="L122" s="266"/>
      <c r="M122" s="268"/>
      <c r="N122" s="117"/>
    </row>
    <row r="123" spans="1:14" ht="44.25" customHeight="1">
      <c r="A123" s="284">
        <v>116</v>
      </c>
      <c r="B123" s="271" t="s">
        <v>666</v>
      </c>
      <c r="C123" s="271" t="s">
        <v>913</v>
      </c>
      <c r="D123" s="269" t="s">
        <v>159</v>
      </c>
      <c r="E123" s="572">
        <v>4.1210000000000004</v>
      </c>
      <c r="F123" s="572">
        <v>4.1210000000000004</v>
      </c>
      <c r="G123" s="572">
        <v>4.1201999999999996</v>
      </c>
      <c r="H123" s="572">
        <v>0</v>
      </c>
      <c r="I123" s="269" t="s">
        <v>594</v>
      </c>
      <c r="J123" s="270"/>
      <c r="K123" s="407" t="s">
        <v>760</v>
      </c>
      <c r="L123" s="270"/>
      <c r="M123" s="272"/>
      <c r="N123" s="117"/>
    </row>
    <row r="124" spans="1:14" ht="14.25" thickBot="1">
      <c r="A124" s="88"/>
      <c r="B124" s="95"/>
      <c r="C124" s="95"/>
      <c r="D124" s="98"/>
      <c r="E124" s="99"/>
      <c r="F124" s="101"/>
      <c r="G124" s="101"/>
      <c r="H124" s="99"/>
      <c r="I124" s="104"/>
      <c r="J124" s="108"/>
      <c r="K124" s="110"/>
      <c r="L124" s="111"/>
      <c r="M124" s="116"/>
    </row>
    <row r="125" spans="1:14" ht="14.25" thickTop="1">
      <c r="A125" s="1185" t="s">
        <v>74</v>
      </c>
      <c r="B125" s="1186"/>
      <c r="C125" s="1187"/>
      <c r="D125" s="527" t="s">
        <v>18</v>
      </c>
      <c r="E125" s="853">
        <v>716657.04300000006</v>
      </c>
      <c r="F125" s="854">
        <v>754928.8294380001</v>
      </c>
      <c r="G125" s="854">
        <v>731383.09568400041</v>
      </c>
      <c r="H125" s="853">
        <v>706931.01800000004</v>
      </c>
      <c r="I125" s="1195"/>
      <c r="J125" s="1195"/>
      <c r="K125" s="1198"/>
      <c r="L125" s="1201"/>
      <c r="M125" s="1182"/>
    </row>
    <row r="126" spans="1:14" s="169" customFormat="1">
      <c r="A126" s="1188"/>
      <c r="B126" s="1189"/>
      <c r="C126" s="1190"/>
      <c r="D126" s="523" t="s">
        <v>3103</v>
      </c>
      <c r="E126" s="855">
        <v>134268.52100000001</v>
      </c>
      <c r="F126" s="855">
        <v>134228.87594</v>
      </c>
      <c r="G126" s="855">
        <v>129316.161997</v>
      </c>
      <c r="H126" s="855">
        <v>336700.30100000004</v>
      </c>
      <c r="I126" s="1196"/>
      <c r="J126" s="1196"/>
      <c r="K126" s="1199"/>
      <c r="L126" s="1202"/>
      <c r="M126" s="1183"/>
    </row>
    <row r="127" spans="1:14" s="169" customFormat="1">
      <c r="A127" s="1188"/>
      <c r="B127" s="1189"/>
      <c r="C127" s="1190"/>
      <c r="D127" s="524" t="s">
        <v>3101</v>
      </c>
      <c r="E127" s="855">
        <v>964.99199999999996</v>
      </c>
      <c r="F127" s="855">
        <v>964.99199999999996</v>
      </c>
      <c r="G127" s="855">
        <v>748.27800000000002</v>
      </c>
      <c r="H127" s="855">
        <v>870.35299999999995</v>
      </c>
      <c r="I127" s="1196"/>
      <c r="J127" s="1196"/>
      <c r="K127" s="1199"/>
      <c r="L127" s="1202"/>
      <c r="M127" s="1183"/>
    </row>
    <row r="128" spans="1:14" s="169" customFormat="1">
      <c r="A128" s="1188"/>
      <c r="B128" s="1189"/>
      <c r="C128" s="1190"/>
      <c r="D128" s="524" t="s">
        <v>3100</v>
      </c>
      <c r="E128" s="855">
        <v>27507.503000000001</v>
      </c>
      <c r="F128" s="855">
        <v>27507.503000000001</v>
      </c>
      <c r="G128" s="855">
        <v>24862.57</v>
      </c>
      <c r="H128" s="855">
        <v>27397.830999999998</v>
      </c>
      <c r="I128" s="1196"/>
      <c r="J128" s="1196"/>
      <c r="K128" s="1199"/>
      <c r="L128" s="1202"/>
      <c r="M128" s="1183"/>
    </row>
    <row r="129" spans="1:13">
      <c r="A129" s="1188"/>
      <c r="B129" s="1191"/>
      <c r="C129" s="1190"/>
      <c r="D129" s="518" t="s">
        <v>3099</v>
      </c>
      <c r="E129" s="855">
        <v>740.12200000000007</v>
      </c>
      <c r="F129" s="855">
        <v>740.12200000000007</v>
      </c>
      <c r="G129" s="855">
        <v>669.51199999999994</v>
      </c>
      <c r="H129" s="855">
        <v>926.22199999999998</v>
      </c>
      <c r="I129" s="1196"/>
      <c r="J129" s="1196"/>
      <c r="K129" s="1199"/>
      <c r="L129" s="1202"/>
      <c r="M129" s="1183"/>
    </row>
    <row r="130" spans="1:13">
      <c r="A130" s="1188"/>
      <c r="B130" s="1191"/>
      <c r="C130" s="1190"/>
      <c r="D130" s="518" t="s">
        <v>3102</v>
      </c>
      <c r="E130" s="855">
        <v>105055.90399999999</v>
      </c>
      <c r="F130" s="574">
        <v>105016.25894</v>
      </c>
      <c r="G130" s="574">
        <v>103035.801997</v>
      </c>
      <c r="H130" s="574">
        <v>307505.89500000002</v>
      </c>
      <c r="I130" s="1196"/>
      <c r="J130" s="1196"/>
      <c r="K130" s="1199"/>
      <c r="L130" s="1202"/>
      <c r="M130" s="1183"/>
    </row>
    <row r="131" spans="1:13" ht="14.25" thickBot="1">
      <c r="A131" s="1192"/>
      <c r="B131" s="1193"/>
      <c r="C131" s="1194"/>
      <c r="D131" s="525" t="s">
        <v>3098</v>
      </c>
      <c r="E131" s="856">
        <v>4.1210000000000004</v>
      </c>
      <c r="F131" s="856">
        <v>4.1210000000000004</v>
      </c>
      <c r="G131" s="856">
        <v>4.1201999999999996</v>
      </c>
      <c r="H131" s="856">
        <v>0</v>
      </c>
      <c r="I131" s="1197"/>
      <c r="J131" s="1197"/>
      <c r="K131" s="1200"/>
      <c r="L131" s="1203"/>
      <c r="M131" s="1184"/>
    </row>
    <row r="132" spans="1:13" ht="19.899999999999999" customHeight="1">
      <c r="A132" s="89" t="s">
        <v>224</v>
      </c>
      <c r="B132" s="89"/>
      <c r="C132" s="89"/>
      <c r="E132" s="100"/>
      <c r="F132" s="102"/>
      <c r="G132" s="102"/>
      <c r="H132" s="100"/>
      <c r="I132" s="60"/>
      <c r="J132" s="60"/>
      <c r="K132" s="60"/>
      <c r="L132" s="60"/>
      <c r="M132" s="60"/>
    </row>
    <row r="133" spans="1:13" ht="20.100000000000001" customHeight="1">
      <c r="A133" s="90" t="s">
        <v>710</v>
      </c>
      <c r="E133" s="857"/>
      <c r="F133" s="857"/>
      <c r="G133" s="857"/>
      <c r="H133" s="857"/>
      <c r="J133" s="90"/>
      <c r="K133" s="90"/>
      <c r="L133" s="90"/>
      <c r="M133" s="90"/>
    </row>
    <row r="134" spans="1:13" ht="20.100000000000001" customHeight="1">
      <c r="A134" s="311" t="s">
        <v>162</v>
      </c>
      <c r="J134" s="1"/>
      <c r="K134" s="311"/>
      <c r="L134" s="1"/>
      <c r="M134" s="1"/>
    </row>
    <row r="135" spans="1:13" ht="20.100000000000001" customHeight="1">
      <c r="A135" s="91" t="s">
        <v>40</v>
      </c>
      <c r="J135" s="109"/>
      <c r="K135" s="109"/>
      <c r="L135" s="109"/>
      <c r="M135" s="109"/>
    </row>
    <row r="136" spans="1:13" ht="20.100000000000001" customHeight="1">
      <c r="A136" s="311"/>
      <c r="F136" s="858"/>
      <c r="G136" s="858"/>
      <c r="J136" s="1"/>
      <c r="K136" s="311"/>
      <c r="L136" s="1"/>
      <c r="M136" s="1"/>
    </row>
    <row r="137" spans="1:13">
      <c r="F137" s="858"/>
      <c r="G137" s="858"/>
    </row>
  </sheetData>
  <autoFilter ref="A7:N123"/>
  <mergeCells count="22">
    <mergeCell ref="A3:M3"/>
    <mergeCell ref="F5:G5"/>
    <mergeCell ref="L5:M5"/>
    <mergeCell ref="A5:A7"/>
    <mergeCell ref="B5:B7"/>
    <mergeCell ref="C5:C7"/>
    <mergeCell ref="D5:D7"/>
    <mergeCell ref="E5:E7"/>
    <mergeCell ref="H5:H7"/>
    <mergeCell ref="I5:I7"/>
    <mergeCell ref="J5:J7"/>
    <mergeCell ref="K5:K7"/>
    <mergeCell ref="F6:F7"/>
    <mergeCell ref="G6:G7"/>
    <mergeCell ref="L6:L7"/>
    <mergeCell ref="M6:M7"/>
    <mergeCell ref="M125:M131"/>
    <mergeCell ref="A125:C131"/>
    <mergeCell ref="I125:I131"/>
    <mergeCell ref="J125:J131"/>
    <mergeCell ref="K125:K131"/>
    <mergeCell ref="L125:L131"/>
  </mergeCells>
  <phoneticPr fontId="4"/>
  <printOptions horizontalCentered="1"/>
  <pageMargins left="0.39370078740157483" right="0.39370078740157483" top="0.39370078740157483" bottom="0.39370078740157483" header="0" footer="0"/>
  <pageSetup paperSize="9" scale="32" fitToHeight="0" orientation="portrait" cellComments="asDisplayed" horizontalDpi="300" verticalDpi="300" r:id="rId1"/>
  <headerFooter alignWithMargins="0">
    <oddHeader xml:space="preserve">&amp;L&amp;18　　　　　様式６&amp;R&amp;"ＭＳ Ｐゴシック,太字"&amp;12 </oddHeader>
    <oddFooter>&amp;C&amp;P/&amp;N</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zoomScale="85" zoomScaleNormal="85" workbookViewId="0">
      <selection activeCell="H22" sqref="H22"/>
    </sheetView>
  </sheetViews>
  <sheetFormatPr defaultColWidth="9" defaultRowHeight="13.5"/>
  <cols>
    <col min="1" max="1" width="13.625" style="119" customWidth="1"/>
    <col min="2" max="2" width="11.25" style="120" bestFit="1" customWidth="1"/>
    <col min="3" max="16384" width="9" style="120"/>
  </cols>
  <sheetData>
    <row r="1" spans="1:1">
      <c r="A1" s="119" t="s">
        <v>706</v>
      </c>
    </row>
    <row r="2" spans="1:1">
      <c r="A2" s="58" t="s">
        <v>182</v>
      </c>
    </row>
    <row r="3" spans="1:1">
      <c r="A3" s="58" t="s">
        <v>192</v>
      </c>
    </row>
    <row r="4" spans="1:1">
      <c r="A4" s="58" t="s">
        <v>199</v>
      </c>
    </row>
    <row r="5" spans="1:1">
      <c r="A5" s="58" t="s">
        <v>214</v>
      </c>
    </row>
    <row r="6" spans="1:1">
      <c r="A6" s="58" t="s">
        <v>223</v>
      </c>
    </row>
    <row r="7" spans="1:1">
      <c r="A7" s="58" t="s">
        <v>6</v>
      </c>
    </row>
    <row r="8" spans="1:1">
      <c r="A8" s="58" t="s">
        <v>230</v>
      </c>
    </row>
    <row r="9" spans="1:1">
      <c r="A9" s="58" t="s">
        <v>125</v>
      </c>
    </row>
    <row r="10" spans="1:1">
      <c r="A10" s="58" t="s">
        <v>243</v>
      </c>
    </row>
    <row r="11" spans="1:1">
      <c r="A11" s="58" t="s">
        <v>248</v>
      </c>
    </row>
    <row r="12" spans="1:1">
      <c r="A12" s="58" t="s">
        <v>260</v>
      </c>
    </row>
    <row r="13" spans="1:1">
      <c r="A13" s="58" t="s">
        <v>222</v>
      </c>
    </row>
    <row r="14" spans="1:1">
      <c r="A14" s="58" t="s">
        <v>273</v>
      </c>
    </row>
    <row r="15" spans="1:1">
      <c r="A15" s="58" t="s">
        <v>284</v>
      </c>
    </row>
    <row r="16" spans="1:1">
      <c r="A16" s="58" t="s">
        <v>90</v>
      </c>
    </row>
    <row r="17" spans="1:1">
      <c r="A17" s="58" t="s">
        <v>299</v>
      </c>
    </row>
    <row r="18" spans="1:1">
      <c r="A18" s="58" t="s">
        <v>304</v>
      </c>
    </row>
    <row r="19" spans="1:1">
      <c r="A19" s="58" t="s">
        <v>311</v>
      </c>
    </row>
    <row r="20" spans="1:1">
      <c r="A20" s="58" t="s">
        <v>47</v>
      </c>
    </row>
    <row r="21" spans="1:1">
      <c r="A21" s="58" t="s">
        <v>331</v>
      </c>
    </row>
    <row r="22" spans="1:1">
      <c r="A22" s="58" t="s">
        <v>339</v>
      </c>
    </row>
    <row r="23" spans="1:1">
      <c r="A23" s="58" t="s">
        <v>346</v>
      </c>
    </row>
    <row r="24" spans="1:1">
      <c r="A24" s="58" t="s">
        <v>351</v>
      </c>
    </row>
    <row r="25" spans="1:1">
      <c r="A25" s="58" t="s">
        <v>41</v>
      </c>
    </row>
    <row r="26" spans="1:1">
      <c r="A26" s="58" t="s">
        <v>363</v>
      </c>
    </row>
    <row r="27" spans="1:1">
      <c r="A27" s="58" t="s">
        <v>372</v>
      </c>
    </row>
    <row r="28" spans="1:1">
      <c r="A28" s="58" t="s">
        <v>383</v>
      </c>
    </row>
    <row r="29" spans="1:1">
      <c r="A29" s="58" t="s">
        <v>391</v>
      </c>
    </row>
    <row r="30" spans="1:1">
      <c r="A30" s="58" t="s">
        <v>400</v>
      </c>
    </row>
    <row r="31" spans="1:1">
      <c r="A31" s="58" t="s">
        <v>409</v>
      </c>
    </row>
    <row r="32" spans="1:1">
      <c r="A32" s="58" t="s">
        <v>412</v>
      </c>
    </row>
    <row r="33" spans="1:1">
      <c r="A33" s="58" t="s">
        <v>425</v>
      </c>
    </row>
    <row r="34" spans="1:1">
      <c r="A34" s="58" t="s">
        <v>426</v>
      </c>
    </row>
    <row r="35" spans="1:1">
      <c r="A35" s="58" t="s">
        <v>429</v>
      </c>
    </row>
    <row r="36" spans="1:1">
      <c r="A36" s="58" t="s">
        <v>216</v>
      </c>
    </row>
    <row r="37" spans="1:1">
      <c r="A37" s="58" t="s">
        <v>233</v>
      </c>
    </row>
    <row r="38" spans="1:1">
      <c r="A38" s="58" t="s">
        <v>102</v>
      </c>
    </row>
    <row r="39" spans="1:1">
      <c r="A39" s="58" t="s">
        <v>444</v>
      </c>
    </row>
    <row r="40" spans="1:1">
      <c r="A40" s="58" t="s">
        <v>449</v>
      </c>
    </row>
    <row r="41" spans="1:1">
      <c r="A41" s="58" t="s">
        <v>364</v>
      </c>
    </row>
    <row r="42" spans="1:1">
      <c r="A42" s="58" t="s">
        <v>462</v>
      </c>
    </row>
    <row r="43" spans="1:1">
      <c r="A43" s="58" t="s">
        <v>185</v>
      </c>
    </row>
    <row r="44" spans="1:1">
      <c r="A44" s="58" t="s">
        <v>104</v>
      </c>
    </row>
    <row r="45" spans="1:1">
      <c r="A45" s="58" t="s">
        <v>201</v>
      </c>
    </row>
    <row r="46" spans="1:1">
      <c r="A46" s="58" t="s">
        <v>218</v>
      </c>
    </row>
    <row r="47" spans="1:1">
      <c r="A47" s="58" t="s">
        <v>202</v>
      </c>
    </row>
    <row r="48" spans="1:1">
      <c r="A48" s="58" t="s">
        <v>226</v>
      </c>
    </row>
    <row r="49" spans="1:1">
      <c r="A49" s="58" t="s">
        <v>234</v>
      </c>
    </row>
    <row r="50" spans="1:1">
      <c r="A50" s="58" t="s">
        <v>238</v>
      </c>
    </row>
    <row r="51" spans="1:1">
      <c r="A51" s="58" t="s">
        <v>244</v>
      </c>
    </row>
    <row r="52" spans="1:1">
      <c r="A52" s="58" t="s">
        <v>253</v>
      </c>
    </row>
    <row r="53" spans="1:1">
      <c r="A53" s="58" t="s">
        <v>262</v>
      </c>
    </row>
    <row r="54" spans="1:1">
      <c r="A54" s="58" t="s">
        <v>267</v>
      </c>
    </row>
    <row r="55" spans="1:1">
      <c r="A55" s="58" t="s">
        <v>278</v>
      </c>
    </row>
    <row r="56" spans="1:1">
      <c r="A56" s="58" t="s">
        <v>287</v>
      </c>
    </row>
    <row r="57" spans="1:1">
      <c r="A57" s="58" t="s">
        <v>293</v>
      </c>
    </row>
    <row r="58" spans="1:1">
      <c r="A58" s="58" t="s">
        <v>300</v>
      </c>
    </row>
    <row r="59" spans="1:1">
      <c r="A59" s="58" t="s">
        <v>107</v>
      </c>
    </row>
    <row r="60" spans="1:1">
      <c r="A60" s="58" t="s">
        <v>314</v>
      </c>
    </row>
    <row r="61" spans="1:1">
      <c r="A61" s="58" t="s">
        <v>321</v>
      </c>
    </row>
    <row r="62" spans="1:1">
      <c r="A62" s="58" t="s">
        <v>333</v>
      </c>
    </row>
    <row r="63" spans="1:1">
      <c r="A63" s="58" t="s">
        <v>245</v>
      </c>
    </row>
    <row r="64" spans="1:1">
      <c r="A64" s="58" t="s">
        <v>347</v>
      </c>
    </row>
    <row r="65" spans="1:1">
      <c r="A65" s="58" t="s">
        <v>354</v>
      </c>
    </row>
    <row r="66" spans="1:1">
      <c r="A66" s="58" t="s">
        <v>361</v>
      </c>
    </row>
    <row r="67" spans="1:1">
      <c r="A67" s="58" t="s">
        <v>368</v>
      </c>
    </row>
    <row r="68" spans="1:1">
      <c r="A68" s="58" t="s">
        <v>374</v>
      </c>
    </row>
    <row r="69" spans="1:1">
      <c r="A69" s="58" t="s">
        <v>387</v>
      </c>
    </row>
    <row r="70" spans="1:1">
      <c r="A70" s="58" t="s">
        <v>396</v>
      </c>
    </row>
    <row r="71" spans="1:1">
      <c r="A71" s="58" t="s">
        <v>403</v>
      </c>
    </row>
    <row r="72" spans="1:1">
      <c r="A72" s="58" t="s">
        <v>255</v>
      </c>
    </row>
    <row r="73" spans="1:1">
      <c r="A73" s="58" t="s">
        <v>417</v>
      </c>
    </row>
    <row r="74" spans="1:1">
      <c r="A74" s="58" t="s">
        <v>294</v>
      </c>
    </row>
    <row r="75" spans="1:1">
      <c r="A75" s="58" t="s">
        <v>285</v>
      </c>
    </row>
    <row r="76" spans="1:1">
      <c r="A76" s="58" t="s">
        <v>92</v>
      </c>
    </row>
    <row r="77" spans="1:1">
      <c r="A77" s="58" t="s">
        <v>432</v>
      </c>
    </row>
    <row r="78" spans="1:1">
      <c r="A78" s="58" t="s">
        <v>436</v>
      </c>
    </row>
    <row r="79" spans="1:1">
      <c r="A79" s="58" t="s">
        <v>441</v>
      </c>
    </row>
    <row r="80" spans="1:1">
      <c r="A80" s="58" t="s">
        <v>22</v>
      </c>
    </row>
    <row r="81" spans="1:1">
      <c r="A81" s="58" t="s">
        <v>22</v>
      </c>
    </row>
    <row r="82" spans="1:1">
      <c r="A82" s="58" t="s">
        <v>458</v>
      </c>
    </row>
    <row r="83" spans="1:1">
      <c r="A83" s="58" t="s">
        <v>467</v>
      </c>
    </row>
    <row r="84" spans="1:1">
      <c r="A84" s="58" t="s">
        <v>87</v>
      </c>
    </row>
    <row r="85" spans="1:1">
      <c r="A85" s="58" t="s">
        <v>115</v>
      </c>
    </row>
    <row r="86" spans="1:1">
      <c r="A86" s="58" t="s">
        <v>477</v>
      </c>
    </row>
    <row r="87" spans="1:1">
      <c r="A87" s="58" t="s">
        <v>481</v>
      </c>
    </row>
    <row r="88" spans="1:1">
      <c r="A88" s="58" t="s">
        <v>249</v>
      </c>
    </row>
    <row r="89" spans="1:1">
      <c r="A89" s="58" t="s">
        <v>32</v>
      </c>
    </row>
    <row r="90" spans="1:1">
      <c r="A90" s="58" t="s">
        <v>190</v>
      </c>
    </row>
    <row r="91" spans="1:1">
      <c r="A91" s="58" t="s">
        <v>197</v>
      </c>
    </row>
    <row r="92" spans="1:1">
      <c r="A92" s="58" t="s">
        <v>210</v>
      </c>
    </row>
    <row r="93" spans="1:1">
      <c r="A93" s="58" t="s">
        <v>149</v>
      </c>
    </row>
    <row r="94" spans="1:1">
      <c r="A94" s="58" t="s">
        <v>225</v>
      </c>
    </row>
    <row r="95" spans="1:1">
      <c r="A95" s="58" t="s">
        <v>228</v>
      </c>
    </row>
    <row r="96" spans="1:1">
      <c r="A96" s="58" t="s">
        <v>235</v>
      </c>
    </row>
    <row r="97" spans="1:1">
      <c r="A97" s="58" t="s">
        <v>240</v>
      </c>
    </row>
    <row r="98" spans="1:1">
      <c r="A98" s="58" t="s">
        <v>247</v>
      </c>
    </row>
    <row r="99" spans="1:1">
      <c r="A99" s="58" t="s">
        <v>257</v>
      </c>
    </row>
    <row r="100" spans="1:1">
      <c r="A100" s="58" t="s">
        <v>265</v>
      </c>
    </row>
    <row r="101" spans="1:1">
      <c r="A101" s="58" t="s">
        <v>271</v>
      </c>
    </row>
    <row r="102" spans="1:1">
      <c r="A102" s="58" t="s">
        <v>281</v>
      </c>
    </row>
    <row r="103" spans="1:1">
      <c r="A103" s="58" t="s">
        <v>289</v>
      </c>
    </row>
    <row r="104" spans="1:1">
      <c r="A104" s="58" t="s">
        <v>298</v>
      </c>
    </row>
    <row r="105" spans="1:1">
      <c r="A105" s="58" t="s">
        <v>303</v>
      </c>
    </row>
    <row r="106" spans="1:1">
      <c r="A106" s="58" t="s">
        <v>308</v>
      </c>
    </row>
    <row r="107" spans="1:1">
      <c r="A107" s="58" t="s">
        <v>318</v>
      </c>
    </row>
    <row r="108" spans="1:1">
      <c r="A108" s="58" t="s">
        <v>309</v>
      </c>
    </row>
    <row r="109" spans="1:1">
      <c r="A109" s="58" t="s">
        <v>169</v>
      </c>
    </row>
    <row r="110" spans="1:1">
      <c r="A110" s="58" t="s">
        <v>344</v>
      </c>
    </row>
    <row r="111" spans="1:1">
      <c r="A111" s="58" t="s">
        <v>350</v>
      </c>
    </row>
    <row r="112" spans="1:1">
      <c r="A112" s="58" t="s">
        <v>358</v>
      </c>
    </row>
    <row r="113" spans="1:1">
      <c r="A113" s="58" t="s">
        <v>362</v>
      </c>
    </row>
    <row r="114" spans="1:1">
      <c r="A114" s="58" t="s">
        <v>369</v>
      </c>
    </row>
    <row r="115" spans="1:1">
      <c r="A115" s="58" t="s">
        <v>377</v>
      </c>
    </row>
    <row r="116" spans="1:1">
      <c r="A116" s="58" t="s">
        <v>390</v>
      </c>
    </row>
    <row r="117" spans="1:1">
      <c r="A117" s="58" t="s">
        <v>135</v>
      </c>
    </row>
    <row r="118" spans="1:1">
      <c r="A118" s="58" t="s">
        <v>407</v>
      </c>
    </row>
    <row r="119" spans="1:1">
      <c r="A119" s="58" t="s">
        <v>411</v>
      </c>
    </row>
    <row r="120" spans="1:1">
      <c r="A120" s="58" t="s">
        <v>422</v>
      </c>
    </row>
    <row r="121" spans="1:1">
      <c r="A121" s="58" t="s">
        <v>35</v>
      </c>
    </row>
    <row r="122" spans="1:1">
      <c r="A122" s="58" t="s">
        <v>427</v>
      </c>
    </row>
    <row r="123" spans="1:1">
      <c r="A123" s="58" t="s">
        <v>431</v>
      </c>
    </row>
    <row r="124" spans="1:1">
      <c r="A124" s="58" t="s">
        <v>152</v>
      </c>
    </row>
    <row r="125" spans="1:1">
      <c r="A125" s="58" t="s">
        <v>438</v>
      </c>
    </row>
    <row r="126" spans="1:1">
      <c r="A126" s="58" t="s">
        <v>341</v>
      </c>
    </row>
    <row r="127" spans="1:1">
      <c r="A127" s="58" t="s">
        <v>448</v>
      </c>
    </row>
    <row r="128" spans="1:1">
      <c r="A128" s="58" t="s">
        <v>454</v>
      </c>
    </row>
    <row r="129" spans="1:1">
      <c r="A129" s="58" t="s">
        <v>460</v>
      </c>
    </row>
    <row r="130" spans="1:1">
      <c r="A130" s="58" t="s">
        <v>471</v>
      </c>
    </row>
    <row r="131" spans="1:1">
      <c r="A131" s="58" t="s">
        <v>206</v>
      </c>
    </row>
    <row r="132" spans="1:1">
      <c r="A132" s="58" t="s">
        <v>474</v>
      </c>
    </row>
    <row r="133" spans="1:1">
      <c r="A133" s="58" t="s">
        <v>480</v>
      </c>
    </row>
    <row r="134" spans="1:1">
      <c r="A134" s="58" t="s">
        <v>486</v>
      </c>
    </row>
    <row r="135" spans="1:1">
      <c r="A135" s="58" t="s">
        <v>375</v>
      </c>
    </row>
    <row r="136" spans="1:1">
      <c r="A136" s="58" t="s">
        <v>498</v>
      </c>
    </row>
    <row r="137" spans="1:1">
      <c r="A137" s="58" t="s">
        <v>503</v>
      </c>
    </row>
    <row r="138" spans="1:1">
      <c r="A138" s="58" t="s">
        <v>282</v>
      </c>
    </row>
    <row r="139" spans="1:1">
      <c r="A139" s="58" t="s">
        <v>514</v>
      </c>
    </row>
    <row r="140" spans="1:1">
      <c r="A140" s="58" t="s">
        <v>518</v>
      </c>
    </row>
    <row r="141" spans="1:1">
      <c r="A141" s="58" t="s">
        <v>519</v>
      </c>
    </row>
    <row r="142" spans="1:1">
      <c r="A142" s="58" t="s">
        <v>527</v>
      </c>
    </row>
    <row r="143" spans="1:1">
      <c r="A143" s="58" t="s">
        <v>489</v>
      </c>
    </row>
    <row r="144" spans="1:1">
      <c r="A144" s="58" t="s">
        <v>198</v>
      </c>
    </row>
    <row r="145" spans="1:1">
      <c r="A145" s="58" t="s">
        <v>544</v>
      </c>
    </row>
    <row r="146" spans="1:1">
      <c r="A146" s="58" t="s">
        <v>551</v>
      </c>
    </row>
    <row r="147" spans="1:1">
      <c r="A147" s="58" t="s">
        <v>187</v>
      </c>
    </row>
    <row r="148" spans="1:1">
      <c r="A148" s="58" t="s">
        <v>380</v>
      </c>
    </row>
    <row r="149" spans="1:1">
      <c r="A149" s="58" t="s">
        <v>566</v>
      </c>
    </row>
    <row r="150" spans="1:1">
      <c r="A150" s="58" t="s">
        <v>574</v>
      </c>
    </row>
    <row r="151" spans="1:1">
      <c r="A151" s="58" t="s">
        <v>502</v>
      </c>
    </row>
    <row r="152" spans="1:1">
      <c r="A152" s="58" t="s">
        <v>261</v>
      </c>
    </row>
    <row r="153" spans="1:1">
      <c r="A153" s="58" t="s">
        <v>583</v>
      </c>
    </row>
    <row r="154" spans="1:1">
      <c r="A154" s="58" t="s">
        <v>593</v>
      </c>
    </row>
    <row r="155" spans="1:1">
      <c r="A155" s="58" t="s">
        <v>131</v>
      </c>
    </row>
    <row r="156" spans="1:1">
      <c r="A156" s="58" t="s">
        <v>79</v>
      </c>
    </row>
    <row r="157" spans="1:1">
      <c r="A157" s="58" t="s">
        <v>536</v>
      </c>
    </row>
    <row r="158" spans="1:1">
      <c r="A158" s="58" t="s">
        <v>274</v>
      </c>
    </row>
    <row r="159" spans="1:1">
      <c r="A159" s="58" t="s">
        <v>622</v>
      </c>
    </row>
    <row r="160" spans="1:1">
      <c r="A160" s="58" t="s">
        <v>627</v>
      </c>
    </row>
    <row r="161" spans="1:1">
      <c r="A161" s="58" t="s">
        <v>633</v>
      </c>
    </row>
    <row r="162" spans="1:1">
      <c r="A162" s="58" t="s">
        <v>415</v>
      </c>
    </row>
    <row r="163" spans="1:1">
      <c r="A163" s="58" t="s">
        <v>640</v>
      </c>
    </row>
    <row r="164" spans="1:1">
      <c r="A164" s="58" t="s">
        <v>631</v>
      </c>
    </row>
    <row r="165" spans="1:1">
      <c r="A165" s="58" t="s">
        <v>645</v>
      </c>
    </row>
    <row r="166" spans="1:1">
      <c r="A166" s="58" t="s">
        <v>59</v>
      </c>
    </row>
    <row r="167" spans="1:1">
      <c r="A167" s="58" t="s">
        <v>652</v>
      </c>
    </row>
    <row r="168" spans="1:1">
      <c r="A168" s="58" t="s">
        <v>656</v>
      </c>
    </row>
    <row r="169" spans="1:1">
      <c r="A169" s="58" t="s">
        <v>658</v>
      </c>
    </row>
    <row r="170" spans="1:1">
      <c r="A170" s="58" t="s">
        <v>664</v>
      </c>
    </row>
    <row r="171" spans="1:1">
      <c r="A171" s="58" t="s">
        <v>671</v>
      </c>
    </row>
    <row r="172" spans="1:1">
      <c r="A172" s="58" t="s">
        <v>677</v>
      </c>
    </row>
    <row r="173" spans="1:1">
      <c r="A173" s="58" t="s">
        <v>681</v>
      </c>
    </row>
    <row r="174" spans="1:1">
      <c r="A174" s="58" t="s">
        <v>686</v>
      </c>
    </row>
    <row r="175" spans="1:1">
      <c r="A175" s="58" t="s">
        <v>272</v>
      </c>
    </row>
    <row r="176" spans="1:1">
      <c r="A176" s="58" t="s">
        <v>690</v>
      </c>
    </row>
    <row r="177" spans="1:1">
      <c r="A177" s="58" t="s">
        <v>443</v>
      </c>
    </row>
    <row r="178" spans="1:1">
      <c r="A178" s="58" t="s">
        <v>402</v>
      </c>
    </row>
    <row r="179" spans="1:1">
      <c r="A179" s="58" t="s">
        <v>487</v>
      </c>
    </row>
    <row r="180" spans="1:1">
      <c r="A180" s="58" t="s">
        <v>335</v>
      </c>
    </row>
    <row r="181" spans="1:1">
      <c r="A181" s="58" t="s">
        <v>499</v>
      </c>
    </row>
    <row r="182" spans="1:1">
      <c r="A182" s="58" t="s">
        <v>506</v>
      </c>
    </row>
    <row r="183" spans="1:1">
      <c r="A183" s="58" t="s">
        <v>510</v>
      </c>
    </row>
    <row r="184" spans="1:1">
      <c r="A184" s="58" t="s">
        <v>241</v>
      </c>
    </row>
    <row r="185" spans="1:1">
      <c r="A185" s="58" t="s">
        <v>376</v>
      </c>
    </row>
    <row r="186" spans="1:1">
      <c r="A186" s="58" t="s">
        <v>524</v>
      </c>
    </row>
    <row r="187" spans="1:1">
      <c r="A187" s="58" t="s">
        <v>529</v>
      </c>
    </row>
    <row r="188" spans="1:1">
      <c r="A188" s="58" t="s">
        <v>535</v>
      </c>
    </row>
    <row r="189" spans="1:1">
      <c r="A189" s="58" t="s">
        <v>540</v>
      </c>
    </row>
    <row r="190" spans="1:1">
      <c r="A190" s="58" t="s">
        <v>509</v>
      </c>
    </row>
    <row r="191" spans="1:1">
      <c r="A191" s="58" t="s">
        <v>552</v>
      </c>
    </row>
    <row r="192" spans="1:1">
      <c r="A192" s="58" t="s">
        <v>557</v>
      </c>
    </row>
    <row r="193" spans="1:1">
      <c r="A193" s="58" t="s">
        <v>563</v>
      </c>
    </row>
    <row r="194" spans="1:1">
      <c r="A194" s="58" t="s">
        <v>567</v>
      </c>
    </row>
    <row r="195" spans="1:1">
      <c r="A195" s="58" t="s">
        <v>575</v>
      </c>
    </row>
    <row r="196" spans="1:1">
      <c r="A196" s="58" t="s">
        <v>579</v>
      </c>
    </row>
    <row r="197" spans="1:1">
      <c r="A197" s="58" t="s">
        <v>144</v>
      </c>
    </row>
    <row r="198" spans="1:1">
      <c r="A198" s="58" t="s">
        <v>586</v>
      </c>
    </row>
    <row r="199" spans="1:1">
      <c r="A199" s="58" t="s">
        <v>268</v>
      </c>
    </row>
    <row r="200" spans="1:1">
      <c r="A200" s="58" t="s">
        <v>600</v>
      </c>
    </row>
    <row r="201" spans="1:1">
      <c r="A201" s="58" t="s">
        <v>607</v>
      </c>
    </row>
    <row r="202" spans="1:1">
      <c r="A202" s="58" t="s">
        <v>615</v>
      </c>
    </row>
    <row r="203" spans="1:1">
      <c r="A203" s="58" t="s">
        <v>617</v>
      </c>
    </row>
    <row r="204" spans="1:1">
      <c r="A204" s="58" t="s">
        <v>625</v>
      </c>
    </row>
    <row r="205" spans="1:1">
      <c r="A205" s="58" t="s">
        <v>365</v>
      </c>
    </row>
    <row r="206" spans="1:1">
      <c r="A206" s="58" t="s">
        <v>635</v>
      </c>
    </row>
    <row r="207" spans="1:1">
      <c r="A207" s="58" t="s">
        <v>490</v>
      </c>
    </row>
    <row r="208" spans="1:1">
      <c r="A208" s="58" t="s">
        <v>641</v>
      </c>
    </row>
    <row r="209" spans="1:1">
      <c r="A209" s="58" t="s">
        <v>116</v>
      </c>
    </row>
    <row r="210" spans="1:1">
      <c r="A210" s="58" t="s">
        <v>582</v>
      </c>
    </row>
    <row r="211" spans="1:1">
      <c r="A211" s="58" t="s">
        <v>646</v>
      </c>
    </row>
    <row r="212" spans="1:1">
      <c r="A212" s="58" t="s">
        <v>655</v>
      </c>
    </row>
    <row r="213" spans="1:1">
      <c r="A213" s="58" t="s">
        <v>67</v>
      </c>
    </row>
    <row r="214" spans="1:1">
      <c r="A214" s="58" t="s">
        <v>301</v>
      </c>
    </row>
    <row r="215" spans="1:1">
      <c r="A215" s="58" t="s">
        <v>669</v>
      </c>
    </row>
    <row r="216" spans="1:1">
      <c r="A216" s="58" t="s">
        <v>673</v>
      </c>
    </row>
    <row r="217" spans="1:1">
      <c r="A217" s="58" t="s">
        <v>679</v>
      </c>
    </row>
    <row r="218" spans="1:1">
      <c r="A218" s="58" t="s">
        <v>581</v>
      </c>
    </row>
    <row r="219" spans="1:1">
      <c r="A219" s="58" t="s">
        <v>598</v>
      </c>
    </row>
    <row r="220" spans="1:1">
      <c r="A220" s="58" t="s">
        <v>326</v>
      </c>
    </row>
    <row r="221" spans="1:1">
      <c r="A221" s="58" t="s">
        <v>191</v>
      </c>
    </row>
    <row r="222" spans="1:1">
      <c r="A222" s="58" t="s">
        <v>692</v>
      </c>
    </row>
    <row r="223" spans="1:1">
      <c r="A223" s="58" t="s">
        <v>127</v>
      </c>
    </row>
    <row r="224" spans="1:1">
      <c r="A224" s="58" t="s">
        <v>280</v>
      </c>
    </row>
    <row r="225" spans="1:1">
      <c r="A225" s="58" t="s">
        <v>694</v>
      </c>
    </row>
    <row r="226" spans="1:1">
      <c r="A226" s="58" t="s">
        <v>393</v>
      </c>
    </row>
    <row r="227" spans="1:1">
      <c r="A227" s="58" t="s">
        <v>697</v>
      </c>
    </row>
    <row r="228" spans="1:1">
      <c r="A228" s="58" t="s">
        <v>699</v>
      </c>
    </row>
    <row r="229" spans="1:1">
      <c r="A229" s="58" t="s">
        <v>700</v>
      </c>
    </row>
    <row r="230" spans="1:1">
      <c r="A230" s="58" t="s">
        <v>392</v>
      </c>
    </row>
    <row r="231" spans="1:1">
      <c r="A231" s="58" t="s">
        <v>381</v>
      </c>
    </row>
    <row r="232" spans="1:1">
      <c r="A232" s="58" t="s">
        <v>405</v>
      </c>
    </row>
    <row r="233" spans="1:1">
      <c r="A233" s="58" t="s">
        <v>50</v>
      </c>
    </row>
    <row r="234" spans="1:1">
      <c r="A234" s="58" t="s">
        <v>558</v>
      </c>
    </row>
    <row r="235" spans="1:1">
      <c r="A235" s="58" t="s">
        <v>703</v>
      </c>
    </row>
    <row r="236" spans="1:1">
      <c r="A236" s="58" t="s">
        <v>533</v>
      </c>
    </row>
    <row r="237" spans="1:1">
      <c r="A237" s="58" t="s">
        <v>423</v>
      </c>
    </row>
    <row r="238" spans="1:1">
      <c r="A238" s="58" t="s">
        <v>705</v>
      </c>
    </row>
    <row r="239" spans="1:1">
      <c r="A239" s="121" t="s">
        <v>488</v>
      </c>
    </row>
    <row r="240" spans="1:1">
      <c r="A240" s="121" t="s">
        <v>492</v>
      </c>
    </row>
    <row r="241" spans="1:1">
      <c r="A241" s="121" t="s">
        <v>109</v>
      </c>
    </row>
    <row r="242" spans="1:1">
      <c r="A242" s="121" t="s">
        <v>464</v>
      </c>
    </row>
    <row r="243" spans="1:1">
      <c r="A243" s="121" t="s">
        <v>511</v>
      </c>
    </row>
    <row r="244" spans="1:1">
      <c r="A244" s="121" t="s">
        <v>505</v>
      </c>
    </row>
    <row r="245" spans="1:1">
      <c r="A245" s="121" t="s">
        <v>414</v>
      </c>
    </row>
    <row r="246" spans="1:1">
      <c r="A246" s="121" t="s">
        <v>526</v>
      </c>
    </row>
    <row r="247" spans="1:1">
      <c r="A247" s="121" t="s">
        <v>532</v>
      </c>
    </row>
    <row r="248" spans="1:1">
      <c r="A248" s="121" t="s">
        <v>537</v>
      </c>
    </row>
    <row r="249" spans="1:1">
      <c r="A249" s="121" t="s">
        <v>542</v>
      </c>
    </row>
    <row r="250" spans="1:1">
      <c r="A250" s="121" t="s">
        <v>547</v>
      </c>
    </row>
    <row r="251" spans="1:1">
      <c r="A251" s="121" t="s">
        <v>554</v>
      </c>
    </row>
    <row r="252" spans="1:1">
      <c r="A252" s="121" t="s">
        <v>559</v>
      </c>
    </row>
    <row r="253" spans="1:1">
      <c r="A253" s="121" t="s">
        <v>286</v>
      </c>
    </row>
    <row r="254" spans="1:1">
      <c r="A254" s="121" t="s">
        <v>571</v>
      </c>
    </row>
    <row r="255" spans="1:1">
      <c r="A255" s="121" t="s">
        <v>576</v>
      </c>
    </row>
    <row r="256" spans="1:1">
      <c r="A256" s="121" t="s">
        <v>580</v>
      </c>
    </row>
    <row r="257" spans="1:1">
      <c r="A257" s="121" t="s">
        <v>570</v>
      </c>
    </row>
    <row r="258" spans="1:1">
      <c r="A258" s="121" t="s">
        <v>590</v>
      </c>
    </row>
    <row r="259" spans="1:1">
      <c r="A259" s="121" t="s">
        <v>595</v>
      </c>
    </row>
    <row r="260" spans="1:1">
      <c r="A260" s="121" t="s">
        <v>603</v>
      </c>
    </row>
    <row r="261" spans="1:1">
      <c r="A261" s="121" t="s">
        <v>608</v>
      </c>
    </row>
    <row r="262" spans="1:1">
      <c r="A262" s="121" t="s">
        <v>81</v>
      </c>
    </row>
    <row r="263" spans="1:1">
      <c r="A263" s="121" t="s">
        <v>621</v>
      </c>
    </row>
    <row r="264" spans="1:1">
      <c r="A264" s="121" t="s">
        <v>626</v>
      </c>
    </row>
    <row r="265" spans="1:1">
      <c r="A265" s="121" t="s">
        <v>629</v>
      </c>
    </row>
    <row r="266" spans="1:1">
      <c r="A266" s="121" t="s">
        <v>638</v>
      </c>
    </row>
    <row r="267" spans="1:1">
      <c r="A267" s="121" t="s">
        <v>612</v>
      </c>
    </row>
    <row r="268" spans="1:1">
      <c r="A268" s="121" t="s">
        <v>644</v>
      </c>
    </row>
    <row r="269" spans="1:1">
      <c r="A269" s="121" t="s">
        <v>283</v>
      </c>
    </row>
    <row r="270" spans="1:1">
      <c r="A270" s="121" t="s">
        <v>455</v>
      </c>
    </row>
    <row r="271" spans="1:1">
      <c r="A271" s="121" t="s">
        <v>649</v>
      </c>
    </row>
    <row r="272" spans="1:1">
      <c r="A272" s="121" t="s">
        <v>345</v>
      </c>
    </row>
    <row r="273" spans="1:1">
      <c r="A273" s="121" t="s">
        <v>657</v>
      </c>
    </row>
    <row r="274" spans="1:1">
      <c r="A274" s="121" t="s">
        <v>661</v>
      </c>
    </row>
    <row r="275" spans="1:1">
      <c r="A275" s="121" t="s">
        <v>305</v>
      </c>
    </row>
    <row r="276" spans="1:1">
      <c r="A276" s="121" t="s">
        <v>676</v>
      </c>
    </row>
    <row r="277" spans="1:1">
      <c r="A277" s="121" t="s">
        <v>38</v>
      </c>
    </row>
    <row r="278" spans="1:1">
      <c r="A278" s="121" t="s">
        <v>685</v>
      </c>
    </row>
    <row r="279" spans="1:1">
      <c r="A279" s="121" t="s">
        <v>578</v>
      </c>
    </row>
    <row r="280" spans="1:1">
      <c r="A280" s="121" t="s">
        <v>687</v>
      </c>
    </row>
    <row r="281" spans="1:1">
      <c r="A281" s="121" t="s">
        <v>504</v>
      </c>
    </row>
    <row r="282" spans="1:1">
      <c r="A282" s="121" t="s">
        <v>693</v>
      </c>
    </row>
  </sheetData>
  <phoneticPr fontId="4"/>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（様式１）反映状況調</vt:lpstr>
      <vt:lpstr>（様式２）02新規事業</vt:lpstr>
      <vt:lpstr>（様式５）集計表（公表様式）</vt:lpstr>
      <vt:lpstr>（様式６）対象外リスト</vt:lpstr>
      <vt:lpstr>入力規則</vt:lpstr>
      <vt:lpstr>'（様式１）反映状況調'!Print_Area</vt:lpstr>
      <vt:lpstr>'（様式２）02新規事業'!Print_Area</vt:lpstr>
      <vt:lpstr>'（様式６）対象外リスト'!Print_Area</vt:lpstr>
      <vt:lpstr>'（様式１）反映状況調'!Print_Titles</vt:lpstr>
      <vt:lpstr>'（様式２）02新規事業'!Print_Titles</vt:lpstr>
      <vt:lpstr>'（様式６）対象外リスト'!Print_Titles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2020-10-15T05:37:28Z</dcterms:modified>
</cp:coreProperties>
</file>