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2年度（最終公表）\"/>
    </mc:Choice>
  </mc:AlternateContent>
  <bookViews>
    <workbookView xWindow="0" yWindow="0" windowWidth="26640" windowHeight="11100"/>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W29" i="3"/>
  <c r="P29" i="3"/>
  <c r="P28" i="3" s="1"/>
  <c r="W28" i="3"/>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<sst xmlns="http://schemas.openxmlformats.org/spreadsheetml/2006/main" count="2126" uniqueCount="528">
  <si>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</si>
  <si>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</si>
  <si>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</si>
  <si>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</si>
  <si>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</si>
  <si>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</si>
  <si>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</si>
  <si>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</si>
  <si>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</si>
  <si>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</si>
  <si>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</si>
  <si>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</si>
  <si>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</si>
  <si>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</si>
  <si>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</si>
  <si>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</si>
  <si>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</si>
  <si>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</si>
  <si>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</si>
  <si>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</si>
  <si>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</si>
  <si>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</si>
  <si>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</si>
  <si>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</si>
  <si>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</si>
  <si>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</si>
  <si>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</si>
  <si>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</si>
  <si>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</si>
  <si>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</si>
  <si>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</si>
  <si>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</si>
  <si>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</si>
  <si>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</si>
  <si>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</si>
  <si>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</si>
  <si>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</si>
  <si>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</si>
  <si>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</si>
  <si>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</si>
  <si>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</si>
  <si>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福井コンピュータ（株）</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</si>
  <si>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</si>
  <si>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</si>
  <si>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</si>
  <si>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</si>
  <si>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</si>
  <si>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</si>
  <si>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</si>
  <si>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</si>
  <si>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</si>
  <si>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</si>
  <si>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</si>
  <si>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</si>
  <si>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</si>
  <si>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</si>
  <si>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</si>
  <si>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</si>
  <si>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見込み通りの進捗状況である。</t>
  </si>
  <si>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</si>
  <si>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</si>
  <si>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</si>
  <si>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</si>
  <si>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</si>
  <si>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</si>
  <si>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</si>
  <si>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</si>
  <si>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</si>
  <si>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</si>
  <si>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</si>
  <si>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</si>
  <si>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</si>
  <si>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</si>
  <si>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</si>
  <si>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</si>
  <si>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</si>
  <si>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</si>
  <si>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</si>
  <si>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</si>
  <si>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</si>
  <si>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</si>
  <si>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</si>
  <si>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</si>
  <si>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</si>
  <si>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</si>
  <si>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</si>
  <si>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</si>
  <si>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</si>
  <si>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</si>
  <si>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</si>
  <si>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</si>
  <si>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</si>
  <si>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</si>
  <si>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</si>
  <si>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</si>
  <si>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</si>
  <si>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</si>
  <si>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</si>
  <si>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</si>
  <si>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</si>
  <si>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</si>
  <si>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</si>
  <si>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</si>
  <si>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</si>
  <si>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</si>
  <si>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</si>
  <si>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</si>
  <si>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</si>
  <si>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</si>
  <si>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</si>
  <si>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</si>
  <si>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</si>
  <si>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</si>
  <si>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</si>
  <si>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</si>
  <si>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</si>
  <si>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</si>
  <si>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</si>
  <si>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</si>
  <si>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</si>
  <si>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</si>
  <si>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</si>
  <si>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</si>
  <si>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</si>
  <si>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</si>
  <si>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</si>
  <si>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</si>
  <si>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</si>
  <si>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</si>
  <si>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</si>
  <si>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</si>
  <si>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</si>
  <si>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</si>
  <si>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</si>
  <si>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</si>
  <si>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</si>
  <si>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</si>
  <si>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</si>
  <si>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</si>
  <si>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</si>
  <si>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</si>
  <si>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</si>
  <si>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</si>
  <si>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</si>
  <si>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</si>
  <si>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</si>
  <si>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</si>
  <si>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</si>
  <si>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</si>
  <si>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</si>
  <si>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</si>
  <si>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</si>
  <si>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</si>
  <si>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</si>
  <si>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</si>
  <si>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</si>
  <si>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</si>
  <si>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</si>
  <si>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</si>
  <si>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</si>
  <si>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</si>
  <si>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</si>
  <si>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</si>
  <si>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</si>
  <si>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</si>
  <si>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</si>
  <si>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</si>
  <si>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</si>
  <si>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</si>
  <si>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</si>
  <si>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</si>
  <si>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</si>
  <si>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</si>
  <si>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</si>
  <si>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</si>
  <si>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</si>
  <si>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</si>
  <si>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</si>
  <si>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</si>
  <si>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</si>
  <si>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11 ICTの利活用及び技術研究開発の推進</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</si>
  <si>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</si>
  <si>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</si>
  <si>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</si>
  <si>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</si>
  <si>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</si>
  <si>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</si>
  <si>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</si>
  <si>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</si>
  <si>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</si>
  <si>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</si>
  <si>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</si>
  <si>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</si>
  <si>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</si>
  <si>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</si>
  <si>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</si>
  <si>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</si>
  <si>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</si>
  <si>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</si>
  <si>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</si>
  <si>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</si>
  <si>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</si>
  <si>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</si>
  <si>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</si>
  <si>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</si>
  <si>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</si>
  <si>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</si>
  <si>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</si>
  <si>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</si>
  <si>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</si>
  <si>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</si>
  <si>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</si>
  <si>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</si>
  <si>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</si>
  <si>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</si>
  <si>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</si>
  <si>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</si>
  <si>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</si>
  <si>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</si>
  <si>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</si>
  <si>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</si>
  <si>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</si>
  <si>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</si>
  <si>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</si>
  <si>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</si>
  <si>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</si>
  <si>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</si>
  <si>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</si>
  <si>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</si>
  <si>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</si>
  <si>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</si>
  <si>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</si>
  <si>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</si>
  <si>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</si>
  <si>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</si>
  <si>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</si>
  <si>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</si>
  <si>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</si>
  <si>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</si>
  <si>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</si>
  <si>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</si>
  <si>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</si>
  <si>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</si>
  <si>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</si>
  <si>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</si>
  <si>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</si>
  <si>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</si>
  <si>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</si>
  <si>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</si>
  <si>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</si>
  <si>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</si>
  <si>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</si>
  <si>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</si>
  <si>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23百万円/5件</t>
    <rPh sb="2" eb="5">
      <t>ヒャクマンエン</t>
    </rPh>
    <rPh sb="7" eb="8">
      <t>ケン</t>
    </rPh>
    <phoneticPr fontId="4"/>
  </si>
  <si>
    <t>E.</t>
  </si>
  <si>
    <t>B</t>
  </si>
  <si>
    <t>人口減少、少子高齢化による担い手不足の状況下、建設現場の生産性向上による働き方改革の推進は喫緊の課題となっている。</t>
  </si>
  <si>
    <t>D</t>
  </si>
  <si>
    <t>令和16年度</t>
    <rPh sb="0" eb="2">
      <t>レイワ</t>
    </rPh>
    <rPh sb="4" eb="5">
      <t>ネン</t>
    </rPh>
    <rPh sb="5" eb="6">
      <t>ド</t>
    </rPh>
    <phoneticPr fontId="4"/>
  </si>
  <si>
    <t>●●</t>
  </si>
  <si>
    <t>単位当たりコスト＝Ｘ／Ｙ
X　：　執行額（予算額）　百万円
Y　：　ＡＩを活用した建設生産システムの高度化に関する研究項目の終了件数</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</si>
  <si>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</si>
  <si>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</si>
  <si>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</si>
  <si>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</si>
  <si>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</si>
  <si>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</si>
  <si>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国土技術研究センター・沖電気工業設計共同体</t>
    <rPh sb="0" eb="1">
      <t>コク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</si>
  <si>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</si>
  <si>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</si>
  <si>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</si>
  <si>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</si>
  <si>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</si>
  <si>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</si>
  <si>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</si>
  <si>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</si>
  <si>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</si>
  <si>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</si>
  <si>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</si>
  <si>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施工履歴データの活用に係るデータ信頼性対策等に関する調査業務</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</si>
  <si>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</si>
  <si>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</si>
  <si>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</si>
  <si>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</si>
  <si>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</si>
  <si>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</si>
  <si>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</si>
  <si>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</si>
  <si>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</si>
  <si>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</si>
  <si>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</si>
  <si>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</si>
  <si>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</si>
  <si>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</si>
  <si>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</si>
  <si>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</si>
  <si>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</si>
  <si>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</si>
  <si>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</si>
  <si>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</si>
  <si>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</si>
  <si>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</si>
  <si>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</si>
  <si>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</si>
  <si>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</si>
  <si>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</si>
  <si>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</si>
  <si>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</si>
  <si>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</si>
  <si>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</si>
  <si>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</si>
  <si>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</si>
  <si>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</si>
  <si>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</si>
  <si>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</si>
  <si>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</si>
  <si>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</si>
  <si>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</si>
  <si>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</si>
  <si>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</si>
  <si>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</si>
  <si>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</si>
  <si>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</si>
  <si>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</si>
  <si>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</si>
  <si>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</si>
  <si>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</si>
  <si>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</si>
  <si>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</si>
  <si>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</si>
  <si>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</si>
  <si>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</si>
  <si>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</si>
  <si>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</si>
  <si>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</si>
  <si>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</si>
  <si>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</si>
  <si>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</si>
  <si>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</si>
  <si>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</si>
  <si>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</si>
  <si>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</si>
  <si>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</si>
  <si>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</si>
  <si>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</si>
  <si>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</si>
  <si>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</si>
  <si>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</si>
  <si>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</si>
  <si>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</si>
  <si>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</si>
  <si>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</si>
  <si>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</si>
  <si>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</si>
  <si>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</si>
  <si>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</si>
  <si>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</si>
  <si>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</si>
  <si>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</si>
  <si>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</si>
  <si>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</si>
  <si>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</si>
  <si>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</si>
  <si>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</si>
  <si>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</si>
  <si>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</si>
  <si>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</si>
  <si>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</si>
  <si>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</si>
  <si>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</si>
  <si>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</si>
  <si>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</si>
  <si>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</si>
  <si>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</si>
  <si>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</si>
  <si>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</si>
  <si>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</si>
  <si>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</si>
  <si>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</si>
  <si>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</si>
  <si>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</si>
  <si>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</si>
  <si>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</si>
  <si>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</si>
  <si>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</si>
  <si>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</si>
  <si>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</si>
  <si>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</si>
  <si>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</si>
  <si>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</si>
  <si>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</si>
  <si>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定置式水平ジブクレーンの活用促進及び建設技能者の働きがい向上技術研究組合</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</si>
  <si>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</si>
  <si>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</si>
  <si>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</si>
  <si>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</si>
  <si>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</si>
  <si>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</si>
  <si>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</si>
  <si>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</si>
  <si>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</si>
  <si>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</si>
  <si>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</si>
  <si>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</si>
  <si>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</si>
  <si>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</si>
  <si>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</si>
  <si>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</si>
  <si>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</si>
  <si>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</si>
  <si>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</si>
  <si>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</si>
  <si>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</si>
  <si>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</si>
  <si>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</si>
  <si>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</si>
  <si>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</si>
  <si>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</si>
  <si>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</si>
  <si>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</si>
  <si>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</si>
  <si>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</si>
  <si>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</si>
  <si>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</si>
  <si>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</si>
  <si>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</si>
  <si>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</si>
  <si>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</si>
  <si>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</si>
  <si>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</si>
  <si>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</si>
  <si>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</si>
  <si>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</si>
  <si>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</si>
  <si>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</si>
  <si>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</si>
  <si>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</si>
  <si>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</si>
  <si>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</si>
  <si>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</si>
  <si>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</si>
  <si>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</si>
  <si>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</si>
  <si>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</si>
  <si>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</si>
  <si>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２次元ＣＡＤデータを用いたＡＩによる３次元モデル構築技術に関する研究</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</si>
  <si>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</si>
  <si>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</si>
  <si>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</si>
  <si>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</si>
  <si>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</si>
  <si>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</si>
  <si>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</si>
  <si>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</si>
  <si>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</si>
  <si>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</si>
  <si>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</si>
  <si>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</si>
  <si>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</si>
  <si>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</si>
  <si>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支出先については、価格競争や総合評価、企画競争により競争性の確保に努めている。
支出先（業務請負者）選定の妥当性については、第三者機関である技術提案評価審査会による審議を実施している。
支出先（委託研究受託者）選定の妥当性については、所内の委託研究審査会に加え、第三者による評価委員会による審議を実施している。
発注にあたっては、他事業の事例なども参考にしながら１者応札の原因分析を行うとともに、引き続き、価格競争や企画競争により競争性・公平性の確保を図る。</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</si>
  <si>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</si>
  <si>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</si>
  <si>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</si>
  <si>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</si>
  <si>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</si>
  <si>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</si>
  <si>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</si>
  <si>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</si>
  <si>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</si>
  <si>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</si>
  <si>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</si>
  <si>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</si>
  <si>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</si>
  <si>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</si>
  <si>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</si>
  <si>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</si>
  <si>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</si>
  <si>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</si>
  <si>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</si>
  <si>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</si>
  <si>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</si>
  <si>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技術調査課</t>
    <rPh sb="0" eb="2">
      <t>ギジュツ</t>
    </rPh>
    <rPh sb="2" eb="4">
      <t>チョウサ</t>
    </rPh>
    <rPh sb="4" eb="5">
      <t>カ</t>
    </rPh>
    <phoneticPr fontId="4"/>
  </si>
  <si>
    <t>○</t>
  </si>
  <si>
    <t>技術研究開発調査費</t>
    <rPh sb="0" eb="2">
      <t>ギジュツ</t>
    </rPh>
    <rPh sb="2" eb="4">
      <t>ケンキュウ</t>
    </rPh>
    <rPh sb="4" eb="6">
      <t>カイハツ</t>
    </rPh>
    <rPh sb="6" eb="9">
      <t>チョウサヒ</t>
    </rPh>
    <phoneticPr fontId="4"/>
  </si>
  <si>
    <t>諸謝金</t>
    <rPh sb="0" eb="1">
      <t>ショ</t>
    </rPh>
    <rPh sb="1" eb="3">
      <t>シャキン</t>
    </rPh>
    <phoneticPr fontId="4"/>
  </si>
  <si>
    <t>委員等旅費</t>
    <rPh sb="0" eb="2">
      <t>イイン</t>
    </rPh>
    <rPh sb="2" eb="3">
      <t>トウ</t>
    </rPh>
    <rPh sb="3" eb="5">
      <t>リョヒ</t>
    </rPh>
    <phoneticPr fontId="4"/>
  </si>
  <si>
    <t>HP等で公開された技術資料・マニュアル・ガイドライン等</t>
  </si>
  <si>
    <t>41 技術研究開発を推進する</t>
  </si>
  <si>
    <t>国土交通省が実施している技術研究開発課題を効果的・効率的に推進することに資する。</t>
  </si>
  <si>
    <t>百万円/件</t>
  </si>
  <si>
    <t>未来投資戦略2018（平成30年6月閣議決定）
第5期科学技術基本計画（平成28年1月閣議決定）
第4期国土交通省技術基本計画（平成29年3月）</t>
  </si>
  <si>
    <t>近年技術の進展が著しいAIやIoTを活用することで、建設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</si>
  <si>
    <t>ＡＩを活用した建設生産システムの高度化に関する技術基準等への反映数</t>
  </si>
  <si>
    <t>ＡＩを活用した建設生産システムの高度化に関する研究項目の終了件数</t>
  </si>
  <si>
    <t>70百万/5件</t>
  </si>
  <si>
    <t>i-Constrution推進検討経費</t>
  </si>
  <si>
    <t>ＩＣＴの全面的な活用による建設生産性向上に関する研究</t>
  </si>
  <si>
    <t>新30-0046</t>
    <rPh sb="0" eb="1">
      <t>シン</t>
    </rPh>
    <phoneticPr fontId="4"/>
  </si>
  <si>
    <t>ＡＩ（人工知能）活用に向けた建設工事事故対策に関するデータ整理等業務</t>
  </si>
  <si>
    <t>３次元データ及びＶＲコンテンツ作成・表示用ソフトウェア外購入</t>
  </si>
  <si>
    <t>一般財団法人　先端建設技術センター</t>
  </si>
  <si>
    <t>定置式水平ジブクレーンに関する法規制の国際比較調査</t>
  </si>
  <si>
    <t>人件費</t>
    <rPh sb="0" eb="3">
      <t>ジンケンヒ</t>
    </rPh>
    <phoneticPr fontId="4"/>
  </si>
  <si>
    <t>A.国土技術研究センター・沖電気工業設計共同体</t>
  </si>
  <si>
    <t>技術研究開発委託費</t>
    <rPh sb="0" eb="2">
      <t>ギジュツ</t>
    </rPh>
    <rPh sb="2" eb="4">
      <t>ケンキュウ</t>
    </rPh>
    <rPh sb="4" eb="6">
      <t>カイハツ</t>
    </rPh>
    <rPh sb="6" eb="9">
      <t>イタクヒ</t>
    </rPh>
    <phoneticPr fontId="4"/>
  </si>
  <si>
    <t>B.国立研究開発法人　理化学研究所</t>
    <rPh sb="2" eb="4">
      <t>コクリツ</t>
    </rPh>
    <rPh sb="4" eb="6">
      <t>ケンキュウ</t>
    </rPh>
    <rPh sb="6" eb="8">
      <t>カイハツ</t>
    </rPh>
    <rPh sb="8" eb="10">
      <t>ホウジン</t>
    </rPh>
    <rPh sb="11" eb="14">
      <t>リカガク</t>
    </rPh>
    <rPh sb="14" eb="17">
      <t>ケンキュウショ</t>
    </rPh>
    <phoneticPr fontId="4"/>
  </si>
  <si>
    <t>国立研究開発法人理化学研究所</t>
    <rPh sb="0" eb="2">
      <t>コクリツ</t>
    </rPh>
    <rPh sb="2" eb="4">
      <t>ケンキュウ</t>
    </rPh>
    <rPh sb="4" eb="6">
      <t>カイハツ</t>
    </rPh>
    <rPh sb="6" eb="8">
      <t>ホウジン</t>
    </rPh>
    <rPh sb="8" eb="11">
      <t>リカガク</t>
    </rPh>
    <rPh sb="11" eb="14">
      <t>ケンキュウショ</t>
    </rPh>
    <phoneticPr fontId="4"/>
  </si>
  <si>
    <t>有</t>
  </si>
  <si>
    <t>無</t>
  </si>
  <si>
    <t>総合評価、企画競争により成果、コストを精査している。</t>
  </si>
  <si>
    <t>業務の主たる部分に係る再委託は禁止し、主たる部分以外の再委託については、軽微なものを除き、再委託承諾申請を求めており、支出先・使途を確認することとしている。</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</si>
  <si>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</si>
  <si>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・本事業は、外部有識者による評価委員会において「事前評価」を受け、技術開発により建設生産性向上にどのように結びつくか明確にしたうえで、実施すべきと評価された。</t>
  </si>
  <si>
    <t>・事前評価結果を踏まえ、研究を実施する。</t>
  </si>
  <si>
    <t>人口減少、少子高齢化による担い手不足の状況下、建設現場の生産性向上による働き方改革の推進は喫緊の課題となっており、建設生産システムの高度化を図る必要性がある。</t>
  </si>
  <si>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</si>
  <si>
    <t>「新しい日本のための優先課題推進枠」23</t>
  </si>
  <si>
    <t>23百万円/5件</t>
    <rPh sb="7" eb="8">
      <t>ケン</t>
    </rPh>
    <phoneticPr fontId="4"/>
  </si>
  <si>
    <t>R2年度までにＡＩを活用した建設生産システムの高度化に関し、技術基準等へ3件反映する。</t>
    <phoneticPr fontId="4"/>
  </si>
  <si>
    <t>R2年度にＡＩを活用した建設生産システムの高度化に関し、技術基準等へ3件反映することに向け、以下の技術検討を図った。
調達の高度化については、現場に即した積算及び工期設定を行うため、鉄筋の組立等の施工量把握の自動判別技術開発の推進に向けて、昨年度取得した施工状況データを教師データへの加工を実施した。
さらに施工管理の高度化については、施工履歴データのデータ信頼性対策に係る検討及び施工現場のデジタルツイン化におけるVRの活用に係る検討を実施した。
最後に情報連携の高度化については、AI技術を活用し、2次元図面から維持管理での利活用を想定した3次元モデルの構築、及び図面の属性情報を自動的に読み取る基礎技術を実用化に向けて改良を行った。</t>
    <rPh sb="43" eb="44">
      <t>ム</t>
    </rPh>
    <rPh sb="46" eb="48">
      <t>イカ</t>
    </rPh>
    <rPh sb="49" eb="51">
      <t>ギジュツ</t>
    </rPh>
    <rPh sb="51" eb="53">
      <t>ケントウ</t>
    </rPh>
    <rPh sb="54" eb="55">
      <t>ハカ</t>
    </rPh>
    <rPh sb="225" eb="227">
      <t>サイゴ</t>
    </rPh>
    <rPh sb="228" eb="230">
      <t>ジョウホウ</t>
    </rPh>
    <rPh sb="230" eb="232">
      <t>レンケイ</t>
    </rPh>
    <rPh sb="233" eb="236">
      <t>コウドカ</t>
    </rPh>
    <rPh sb="244" eb="246">
      <t>ギジュツ</t>
    </rPh>
    <rPh sb="247" eb="249">
      <t>カツヨウ</t>
    </rPh>
    <rPh sb="252" eb="254">
      <t>ジゲン</t>
    </rPh>
    <rPh sb="254" eb="256">
      <t>ズメン</t>
    </rPh>
    <rPh sb="258" eb="260">
      <t>イジ</t>
    </rPh>
    <rPh sb="260" eb="262">
      <t>カンリ</t>
    </rPh>
    <rPh sb="264" eb="267">
      <t>リカツヨウ</t>
    </rPh>
    <rPh sb="268" eb="270">
      <t>ソウテイ</t>
    </rPh>
    <rPh sb="273" eb="275">
      <t>ジゲン</t>
    </rPh>
    <rPh sb="279" eb="281">
      <t>コウチク</t>
    </rPh>
    <rPh sb="282" eb="283">
      <t>オヨ</t>
    </rPh>
    <rPh sb="284" eb="286">
      <t>ズメン</t>
    </rPh>
    <rPh sb="287" eb="289">
      <t>ゾクセイ</t>
    </rPh>
    <rPh sb="289" eb="291">
      <t>ジョウホウ</t>
    </rPh>
    <rPh sb="292" eb="295">
      <t>ジドウテキ</t>
    </rPh>
    <rPh sb="296" eb="297">
      <t>ヨ</t>
    </rPh>
    <rPh sb="298" eb="299">
      <t>ト</t>
    </rPh>
    <rPh sb="300" eb="302">
      <t>キソ</t>
    </rPh>
    <rPh sb="302" eb="304">
      <t>ギジュツ</t>
    </rPh>
    <rPh sb="305" eb="308">
      <t>ジツヨウカ</t>
    </rPh>
    <rPh sb="309" eb="310">
      <t>ム</t>
    </rPh>
    <rPh sb="312" eb="314">
      <t>カイリョウ</t>
    </rPh>
    <rPh sb="315" eb="316">
      <t>オコナ</t>
    </rPh>
    <phoneticPr fontId="4"/>
  </si>
  <si>
    <t>他部署と適切な役割分担を行っている。</t>
    <rPh sb="0" eb="3">
      <t>タブショ</t>
    </rPh>
    <rPh sb="4" eb="6">
      <t>テキセツ</t>
    </rPh>
    <rPh sb="7" eb="9">
      <t>ヤクワリ</t>
    </rPh>
    <rPh sb="9" eb="11">
      <t>ブンタン</t>
    </rPh>
    <rPh sb="12" eb="13">
      <t>オコナ</t>
    </rPh>
    <phoneticPr fontId="4"/>
  </si>
  <si>
    <t>課長　森戸 義貴</t>
    <phoneticPr fontId="4"/>
  </si>
  <si>
    <t xml:space="preserve">AIやIoTを活用することで、建設生産システムの高度化を図っていくことは、建設現場の生産性向上を通じて担い手不足への対応を適切に確保していくうえで重要な課題である。本事業は、この観点から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ものである。本事業の契約方式には随意契約によるものと一般競争入札によるものがあるが、一般競争入札で実施されている事業についても落札率が90％台後半となっていることから、入札方法の点検などを通じた効率的な業務の遂行に向けて引き続き取り組んでいくことが求められる。                 </t>
    <phoneticPr fontId="4"/>
  </si>
  <si>
    <t>ＡＩを活用した建設生産システムの高度化に関する研究</t>
    <phoneticPr fontId="4"/>
  </si>
  <si>
    <t>外部有識者の所見も踏まえ、一者応札については、更なる原因の分析を行い、改善に向けて取り組まれたい。なお、本事業は令和２年度で事業完了に伴い終了予定。事業の成果が有効活用されるよう努められたい。</t>
    <rPh sb="0" eb="5">
      <t>ガイブユウシキシャ</t>
    </rPh>
    <rPh sb="6" eb="8">
      <t>ショケン</t>
    </rPh>
    <rPh sb="9" eb="10">
      <t>フ</t>
    </rPh>
    <rPh sb="56" eb="58">
      <t>レイワ</t>
    </rPh>
    <rPh sb="59" eb="61">
      <t>ネンド</t>
    </rPh>
    <rPh sb="71" eb="73">
      <t>ヨテイ</t>
    </rPh>
    <phoneticPr fontId="4"/>
  </si>
  <si>
    <t>所見を踏まえ、一者応札の原因分析や成果の有効活用に向けて、より効率的・効果的な事業とすべく、適切に事業を実施して参りたい。</t>
    <rPh sb="0" eb="2">
      <t>ショケン</t>
    </rPh>
    <rPh sb="3" eb="4">
      <t>フ</t>
    </rPh>
    <rPh sb="7" eb="8">
      <t>イッ</t>
    </rPh>
    <rPh sb="8" eb="9">
      <t>シャ</t>
    </rPh>
    <rPh sb="9" eb="11">
      <t>オウサツ</t>
    </rPh>
    <rPh sb="12" eb="14">
      <t>ゲンイン</t>
    </rPh>
    <rPh sb="14" eb="16">
      <t>ブンセキ</t>
    </rPh>
    <rPh sb="17" eb="19">
      <t>セイカ</t>
    </rPh>
    <rPh sb="20" eb="22">
      <t>ユウコウ</t>
    </rPh>
    <rPh sb="22" eb="24">
      <t>カツヨウ</t>
    </rPh>
    <rPh sb="25" eb="26">
      <t>ム</t>
    </rPh>
    <phoneticPr fontId="4"/>
  </si>
  <si>
    <t>138　目標を達成した技術開発課題の割合</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</si>
</sst>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20955</xdr:colOff>
      <xdr:row>742</xdr:row>
      <xdr:rowOff>18415</xdr:rowOff>
    </xdr:from>
    <xdr:to>
      <xdr:col>19</xdr:col>
      <xdr:colOff>11430</xdr:colOff>
      <xdr:row>743</xdr:row>
      <xdr:rowOff>348615</xdr:rowOff>
    </xdr:to>
    <xdr:sp macro="" textlink="">
      <xdr:nvSpPr>
        <xdr:cNvPr id="2" name="テキスト ボックス 1"/>
        <xdr:cNvSpPr txBox="1"/>
      </xdr:nvSpPr>
      <xdr:spPr>
        <a:xfrm>
          <a:off x="1621155" y="43029505"/>
          <a:ext cx="2190750" cy="69024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１７．０百万円</a:t>
          </a:r>
          <a:endParaRPr kumimoji="1" lang="en-US" altLang="ja-JP" sz="1100">
            <a:solidFill>
              <a:sysClr val="windowText" lastClr="000000"/>
            </a:solidFill>
          </a:endParaRPr>
        </a:p>
      </xdr:txBody>
    </xdr:sp>
    <xdr:clientData/>
  </xdr:twoCellAnchor>
  <xdr:twoCellAnchor>
    <xdr:from>
      <xdr:col>7</xdr:col>
      <xdr:colOff>9525</xdr:colOff>
      <xdr:row>744</xdr:row>
      <xdr:rowOff>22225</xdr:rowOff>
    </xdr:from>
    <xdr:to>
      <xdr:col>20</xdr:col>
      <xdr:colOff>168275</xdr:colOff>
      <xdr:row>745</xdr:row>
      <xdr:rowOff>251460</xdr:rowOff>
    </xdr:to>
    <xdr:sp macro="" textlink="">
      <xdr:nvSpPr>
        <xdr:cNvPr id="5" name="大かっこ 4"/>
        <xdr:cNvSpPr/>
      </xdr:nvSpPr>
      <xdr:spPr>
        <a:xfrm>
          <a:off x="1409700" y="43753405"/>
          <a:ext cx="2759075" cy="581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16510</xdr:colOff>
      <xdr:row>746</xdr:row>
      <xdr:rowOff>358775</xdr:rowOff>
    </xdr:from>
    <xdr:to>
      <xdr:col>29</xdr:col>
      <xdr:colOff>19685</xdr:colOff>
      <xdr:row>748</xdr:row>
      <xdr:rowOff>360045</xdr:rowOff>
    </xdr:to>
    <xdr:sp macro="" textlink="">
      <xdr:nvSpPr>
        <xdr:cNvPr id="8" name="テキスト ボックス 7"/>
        <xdr:cNvSpPr txBox="1"/>
      </xdr:nvSpPr>
      <xdr:spPr>
        <a:xfrm>
          <a:off x="3616960" y="44802425"/>
          <a:ext cx="2203450" cy="71374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１７．０百万円</a:t>
          </a:r>
          <a:endParaRPr kumimoji="1" lang="en-US" altLang="ja-JP" sz="1100">
            <a:solidFill>
              <a:sysClr val="windowText" lastClr="000000"/>
            </a:solidFill>
          </a:endParaRPr>
        </a:p>
      </xdr:txBody>
    </xdr:sp>
    <xdr:clientData/>
  </xdr:twoCellAnchor>
  <xdr:twoCellAnchor>
    <xdr:from>
      <xdr:col>17</xdr:col>
      <xdr:colOff>15875</xdr:colOff>
      <xdr:row>749</xdr:row>
      <xdr:rowOff>76200</xdr:rowOff>
    </xdr:from>
    <xdr:to>
      <xdr:col>31</xdr:col>
      <xdr:colOff>174625</xdr:colOff>
      <xdr:row>752</xdr:row>
      <xdr:rowOff>49530</xdr:rowOff>
    </xdr:to>
    <xdr:sp macro="" textlink="">
      <xdr:nvSpPr>
        <xdr:cNvPr id="9" name="大かっこ 8"/>
        <xdr:cNvSpPr/>
      </xdr:nvSpPr>
      <xdr:spPr>
        <a:xfrm>
          <a:off x="3416300" y="45592365"/>
          <a:ext cx="2959100" cy="1053465"/>
        </a:xfrm>
        <a:prstGeom prst="bracketPair">
          <a:avLst>
            <a:gd name="adj" fmla="val 1096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15875</xdr:colOff>
      <xdr:row>753</xdr:row>
      <xdr:rowOff>5715</xdr:rowOff>
    </xdr:from>
    <xdr:to>
      <xdr:col>41</xdr:col>
      <xdr:colOff>22860</xdr:colOff>
      <xdr:row>754</xdr:row>
      <xdr:rowOff>344805</xdr:rowOff>
    </xdr:to>
    <xdr:sp macro="" textlink="">
      <xdr:nvSpPr>
        <xdr:cNvPr id="12" name="テキスト ボックス 11"/>
        <xdr:cNvSpPr txBox="1"/>
      </xdr:nvSpPr>
      <xdr:spPr>
        <a:xfrm>
          <a:off x="5616575" y="46962060"/>
          <a:ext cx="2607310" cy="6915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4</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（調査業務、備品購入）</a:t>
          </a:r>
          <a:endParaRPr kumimoji="1" lang="en-US" altLang="ja-JP" sz="1100"/>
        </a:p>
        <a:p>
          <a:pPr algn="ctr"/>
          <a:r>
            <a:rPr kumimoji="1" lang="ja-JP" altLang="en-US" sz="1100">
              <a:solidFill>
                <a:sysClr val="windowText" lastClr="000000"/>
              </a:solidFill>
            </a:rPr>
            <a:t>５．１百万円</a:t>
          </a:r>
        </a:p>
      </xdr:txBody>
    </xdr:sp>
    <xdr:clientData/>
  </xdr:twoCellAnchor>
  <xdr:twoCellAnchor>
    <xdr:from>
      <xdr:col>26</xdr:col>
      <xdr:colOff>168910</xdr:colOff>
      <xdr:row>755</xdr:row>
      <xdr:rowOff>42545</xdr:rowOff>
    </xdr:from>
    <xdr:to>
      <xdr:col>48</xdr:col>
      <xdr:colOff>15875</xdr:colOff>
      <xdr:row>758</xdr:row>
      <xdr:rowOff>78105</xdr:rowOff>
    </xdr:to>
    <xdr:sp macro="" textlink="">
      <xdr:nvSpPr>
        <xdr:cNvPr id="13" name="大かっこ 12"/>
        <xdr:cNvSpPr/>
      </xdr:nvSpPr>
      <xdr:spPr>
        <a:xfrm>
          <a:off x="5369560" y="47711360"/>
          <a:ext cx="4247515" cy="1106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調達の高度化、施工管理の高度化、情報連携の高度化等に関する</a:t>
          </a:r>
          <a:r>
            <a:rPr lang="en-US" altLang="ja-JP" sz="1100">
              <a:solidFill>
                <a:schemeClr val="tx1"/>
              </a:solidFill>
              <a:effectLst/>
              <a:latin typeface="+mn-lt"/>
              <a:ea typeface="+mn-ea"/>
              <a:cs typeface="+mn-cs"/>
            </a:rPr>
            <a:t>AI</a:t>
          </a:r>
          <a:r>
            <a:rPr lang="ja-JP" altLang="ja-JP" sz="1100">
              <a:solidFill>
                <a:schemeClr val="tx1"/>
              </a:solidFill>
              <a:effectLst/>
              <a:latin typeface="+mn-lt"/>
              <a:ea typeface="+mn-ea"/>
              <a:cs typeface="+mn-cs"/>
            </a:rPr>
            <a:t>適用性の検討、教師データ作成準備等の業務</a:t>
          </a:r>
          <a:endParaRPr kumimoji="1" lang="en-US" altLang="ja-JP" sz="1100">
            <a:solidFill>
              <a:schemeClr val="tx1"/>
            </a:solidFill>
            <a:effectLst/>
            <a:latin typeface="+mn-lt"/>
            <a:ea typeface="+mn-ea"/>
            <a:cs typeface="+mn-cs"/>
          </a:endParaRPr>
        </a:p>
      </xdr:txBody>
    </xdr:sp>
    <xdr:clientData/>
  </xdr:twoCellAnchor>
  <xdr:twoCellAnchor>
    <xdr:from>
      <xdr:col>33</xdr:col>
      <xdr:colOff>0</xdr:colOff>
      <xdr:row>742</xdr:row>
      <xdr:rowOff>0</xdr:rowOff>
    </xdr:from>
    <xdr:to>
      <xdr:col>48</xdr:col>
      <xdr:colOff>11430</xdr:colOff>
      <xdr:row>746</xdr:row>
      <xdr:rowOff>355600</xdr:rowOff>
    </xdr:to>
    <xdr:sp macro="" textlink="">
      <xdr:nvSpPr>
        <xdr:cNvPr id="26" name="大かっこ 25"/>
        <xdr:cNvSpPr/>
      </xdr:nvSpPr>
      <xdr:spPr>
        <a:xfrm>
          <a:off x="6600825" y="43011090"/>
          <a:ext cx="3011805" cy="178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13970</xdr:colOff>
      <xdr:row>742</xdr:row>
      <xdr:rowOff>56515</xdr:rowOff>
    </xdr:from>
    <xdr:to>
      <xdr:col>46</xdr:col>
      <xdr:colOff>27940</xdr:colOff>
      <xdr:row>746</xdr:row>
      <xdr:rowOff>288290</xdr:rowOff>
    </xdr:to>
    <xdr:sp macro="" textlink="">
      <xdr:nvSpPr>
        <xdr:cNvPr id="27" name="正方形/長方形 26"/>
        <xdr:cNvSpPr>
          <a:spLocks noChangeArrowheads="1"/>
        </xdr:cNvSpPr>
      </xdr:nvSpPr>
      <xdr:spPr>
        <a:xfrm>
          <a:off x="6814820" y="43067605"/>
          <a:ext cx="2414270" cy="1664335"/>
        </a:xfrm>
        <a:prstGeom prst="rect">
          <a:avLst/>
        </a:prstGeom>
        <a:solidFill>
          <a:schemeClr val="bg1"/>
        </a:solid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１．７百万円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１．</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752</xdr:row>
      <xdr:rowOff>19685</xdr:rowOff>
    </xdr:from>
    <xdr:to>
      <xdr:col>28</xdr:col>
      <xdr:colOff>18415</xdr:colOff>
      <xdr:row>753</xdr:row>
      <xdr:rowOff>344170</xdr:rowOff>
    </xdr:to>
    <xdr:cxnSp macro="">
      <xdr:nvCxnSpPr>
        <xdr:cNvPr id="28" name="コネクタ: カギ線 27"/>
        <xdr:cNvCxnSpPr/>
      </xdr:nvCxnSpPr>
      <xdr:spPr>
        <a:xfrm>
          <a:off x="4800600" y="46615985"/>
          <a:ext cx="818515" cy="684530"/>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170180</xdr:colOff>
      <xdr:row>746</xdr:row>
      <xdr:rowOff>31115</xdr:rowOff>
    </xdr:from>
    <xdr:to>
      <xdr:col>18</xdr:col>
      <xdr:colOff>19685</xdr:colOff>
      <xdr:row>748</xdr:row>
      <xdr:rowOff>5715</xdr:rowOff>
    </xdr:to>
    <xdr:cxnSp macro="">
      <xdr:nvCxnSpPr>
        <xdr:cNvPr id="16" name="コネクタ: カギ線 15"/>
        <xdr:cNvCxnSpPr/>
      </xdr:nvCxnSpPr>
      <xdr:spPr>
        <a:xfrm>
          <a:off x="2770505" y="44474765"/>
          <a:ext cx="849630" cy="687070"/>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xdr:colOff>
      <xdr:row>753</xdr:row>
      <xdr:rowOff>335915</xdr:rowOff>
    </xdr:from>
    <xdr:to>
      <xdr:col>28</xdr:col>
      <xdr:colOff>0</xdr:colOff>
      <xdr:row>760</xdr:row>
      <xdr:rowOff>3175</xdr:rowOff>
    </xdr:to>
    <xdr:cxnSp macro="">
      <xdr:nvCxnSpPr>
        <xdr:cNvPr id="14" name="コネクタ: カギ線 13"/>
        <xdr:cNvCxnSpPr>
          <a:endCxn id="15" idx="1"/>
        </xdr:cNvCxnSpPr>
      </xdr:nvCxnSpPr>
      <xdr:spPr>
        <a:xfrm rot="16200000" flipH="1">
          <a:off x="4806950" y="47292260"/>
          <a:ext cx="793750" cy="2151380"/>
        </a:xfrm>
        <a:prstGeom prst="bentConnector2">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0</xdr:rowOff>
    </xdr:from>
    <xdr:to>
      <xdr:col>40</xdr:col>
      <xdr:colOff>168275</xdr:colOff>
      <xdr:row>761</xdr:row>
      <xdr:rowOff>0</xdr:rowOff>
    </xdr:to>
    <xdr:sp macro="" textlink="">
      <xdr:nvSpPr>
        <xdr:cNvPr id="15" name="テキスト ボックス 14"/>
        <xdr:cNvSpPr txBox="1"/>
      </xdr:nvSpPr>
      <xdr:spPr>
        <a:xfrm>
          <a:off x="5600700" y="49089945"/>
          <a:ext cx="2568575" cy="71501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defRPr/>
          </a:pPr>
          <a:r>
            <a:rPr kumimoji="1" lang="ja-JP" altLang="en-US" sz="1100"/>
            <a:t>Ｂ．</a:t>
          </a:r>
          <a:r>
            <a:rPr kumimoji="0" lang="ja-JP" altLang="en-US" sz="1100" b="0" i="0" baseline="0">
              <a:solidFill>
                <a:schemeClr val="dk1"/>
              </a:solidFill>
              <a:effectLst/>
              <a:latin typeface="+mn-lt"/>
              <a:ea typeface="+mn-ea"/>
              <a:cs typeface="+mn-cs"/>
            </a:rPr>
            <a:t>国立研究開発法人（</a:t>
          </a:r>
          <a:r>
            <a:rPr kumimoji="0" lang="en-US" altLang="ja-JP" sz="1100" b="0" i="0" baseline="0">
              <a:solidFill>
                <a:schemeClr val="dk1"/>
              </a:solidFill>
              <a:effectLst/>
              <a:latin typeface="+mn-lt"/>
              <a:ea typeface="+mn-ea"/>
              <a:cs typeface="+mn-cs"/>
            </a:rPr>
            <a:t>1</a:t>
          </a:r>
          <a:r>
            <a:rPr kumimoji="0"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（委託研究）</a:t>
          </a:r>
          <a:endParaRPr kumimoji="1" lang="en-US" altLang="ja-JP" sz="1100"/>
        </a:p>
        <a:p>
          <a:pPr algn="ctr"/>
          <a:r>
            <a:rPr kumimoji="1" lang="ja-JP" altLang="en-US" sz="1100">
              <a:solidFill>
                <a:sysClr val="windowText" lastClr="000000"/>
              </a:solidFill>
            </a:rPr>
            <a:t>１０．２百万円</a:t>
          </a:r>
        </a:p>
      </xdr:txBody>
    </xdr:sp>
    <xdr:clientData/>
  </xdr:twoCellAnchor>
  <xdr:twoCellAnchor>
    <xdr:from>
      <xdr:col>27</xdr:col>
      <xdr:colOff>0</xdr:colOff>
      <xdr:row>761</xdr:row>
      <xdr:rowOff>66040</xdr:rowOff>
    </xdr:from>
    <xdr:to>
      <xdr:col>48</xdr:col>
      <xdr:colOff>17145</xdr:colOff>
      <xdr:row>764</xdr:row>
      <xdr:rowOff>285750</xdr:rowOff>
    </xdr:to>
    <xdr:sp macro="" textlink="">
      <xdr:nvSpPr>
        <xdr:cNvPr id="19" name="大かっこ 18"/>
        <xdr:cNvSpPr/>
      </xdr:nvSpPr>
      <xdr:spPr>
        <a:xfrm>
          <a:off x="5400675" y="49870995"/>
          <a:ext cx="4217670" cy="1313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AI</a:t>
          </a:r>
          <a:r>
            <a:rPr kumimoji="1" lang="ja-JP" altLang="en-US" sz="1100"/>
            <a:t>技術を活用し、</a:t>
          </a:r>
          <a:r>
            <a:rPr kumimoji="1" lang="en-US" altLang="ja-JP" sz="1100"/>
            <a:t>2</a:t>
          </a:r>
          <a:r>
            <a:rPr kumimoji="1" lang="ja-JP" altLang="en-US" sz="1100"/>
            <a:t>次元</a:t>
          </a:r>
          <a:r>
            <a:rPr kumimoji="1" lang="en-US" altLang="ja-JP" sz="1100"/>
            <a:t>CAD</a:t>
          </a:r>
          <a:r>
            <a:rPr kumimoji="1" lang="ja-JP" altLang="en-US" sz="1100"/>
            <a:t>データを用いて３次元デジタル架橋（</a:t>
          </a:r>
          <a:r>
            <a:rPr kumimoji="1" lang="en-US" altLang="ja-JP" sz="1100"/>
            <a:t>T</a:t>
          </a:r>
          <a:r>
            <a:rPr kumimoji="1" lang="ja-JP" altLang="en-US" sz="1100"/>
            <a:t>型橋脚、鋼鈑桁）作成技術の完成・属性情報を付与するプログラム実装・配筋等の内部構造のモデル化技術の開発・３次元モデル化、属性付与技術に関する適用条件の明確化と機能検証</a:t>
          </a:r>
        </a:p>
      </xdr:txBody>
    </xdr:sp>
    <xdr:clientData/>
  </xdr:twoCellAnchor>
  <xdr:twoCellAnchor>
    <xdr:from>
      <xdr:col>28</xdr:col>
      <xdr:colOff>0</xdr:colOff>
      <xdr:row>752</xdr:row>
      <xdr:rowOff>0</xdr:rowOff>
    </xdr:from>
    <xdr:to>
      <xdr:col>49</xdr:col>
      <xdr:colOff>50800</xdr:colOff>
      <xdr:row>752</xdr:row>
      <xdr:rowOff>317500</xdr:rowOff>
    </xdr:to>
    <xdr:sp macro="" textlink="">
      <xdr:nvSpPr>
        <xdr:cNvPr id="17" name="テキスト ボックス 16"/>
        <xdr:cNvSpPr txBox="1"/>
      </xdr:nvSpPr>
      <xdr:spPr>
        <a:xfrm>
          <a:off x="5689600" y="466852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28</xdr:col>
      <xdr:colOff>0</xdr:colOff>
      <xdr:row>758</xdr:row>
      <xdr:rowOff>0</xdr:rowOff>
    </xdr:from>
    <xdr:to>
      <xdr:col>49</xdr:col>
      <xdr:colOff>50800</xdr:colOff>
      <xdr:row>758</xdr:row>
      <xdr:rowOff>317500</xdr:rowOff>
    </xdr:to>
    <xdr:sp macro="" textlink="">
      <xdr:nvSpPr>
        <xdr:cNvPr id="18" name="テキスト ボックス 17"/>
        <xdr:cNvSpPr txBox="1"/>
      </xdr:nvSpPr>
      <xdr:spPr>
        <a:xfrm>
          <a:off x="5689600" y="488061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1" zoomScale="75" zoomScaleNormal="75" zoomScaleSheetLayoutView="75" workbookViewId="0">
      <selection activeCell="J723" sqref="J723:K72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465</v>
      </c>
      <c r="AT2" s="877"/>
      <c r="AU2" s="877"/>
      <c r="AV2" s="1" t="str">
        <f>IF(AW2="","","-")</f>
        <v/>
      </c>
      <c r="AW2" s="878"/>
      <c r="AX2" s="878"/>
    </row>
    <row r="3" spans="1:50" ht="21" customHeight="1" x14ac:dyDescent="0.15">
      <c r="A3" s="879" t="s">
        <v>144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237</v>
      </c>
      <c r="AK3" s="881"/>
      <c r="AL3" s="881"/>
      <c r="AM3" s="881"/>
      <c r="AN3" s="881"/>
      <c r="AO3" s="881"/>
      <c r="AP3" s="881"/>
      <c r="AQ3" s="881"/>
      <c r="AR3" s="881"/>
      <c r="AS3" s="881"/>
      <c r="AT3" s="881"/>
      <c r="AU3" s="881"/>
      <c r="AV3" s="881"/>
      <c r="AW3" s="881"/>
      <c r="AX3" s="43" t="s">
        <v>108</v>
      </c>
    </row>
    <row r="4" spans="1:50" ht="24.75" customHeight="1" x14ac:dyDescent="0.15">
      <c r="A4" s="882" t="s">
        <v>37</v>
      </c>
      <c r="B4" s="883"/>
      <c r="C4" s="883"/>
      <c r="D4" s="883"/>
      <c r="E4" s="883"/>
      <c r="F4" s="883"/>
      <c r="G4" s="884" t="s">
        <v>524</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481</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15">
      <c r="A5" s="893" t="s">
        <v>113</v>
      </c>
      <c r="B5" s="894"/>
      <c r="C5" s="894"/>
      <c r="D5" s="894"/>
      <c r="E5" s="894"/>
      <c r="F5" s="895"/>
      <c r="G5" s="896" t="s">
        <v>131</v>
      </c>
      <c r="H5" s="897"/>
      <c r="I5" s="897"/>
      <c r="J5" s="897"/>
      <c r="K5" s="897"/>
      <c r="L5" s="897"/>
      <c r="M5" s="898" t="s">
        <v>110</v>
      </c>
      <c r="N5" s="899"/>
      <c r="O5" s="899"/>
      <c r="P5" s="899"/>
      <c r="Q5" s="899"/>
      <c r="R5" s="900"/>
      <c r="S5" s="901" t="s">
        <v>462</v>
      </c>
      <c r="T5" s="897"/>
      <c r="U5" s="897"/>
      <c r="V5" s="897"/>
      <c r="W5" s="897"/>
      <c r="X5" s="902"/>
      <c r="Y5" s="903" t="s">
        <v>20</v>
      </c>
      <c r="Z5" s="720"/>
      <c r="AA5" s="720"/>
      <c r="AB5" s="720"/>
      <c r="AC5" s="720"/>
      <c r="AD5" s="721"/>
      <c r="AE5" s="904" t="s">
        <v>482</v>
      </c>
      <c r="AF5" s="904"/>
      <c r="AG5" s="904"/>
      <c r="AH5" s="904"/>
      <c r="AI5" s="904"/>
      <c r="AJ5" s="904"/>
      <c r="AK5" s="904"/>
      <c r="AL5" s="904"/>
      <c r="AM5" s="904"/>
      <c r="AN5" s="904"/>
      <c r="AO5" s="904"/>
      <c r="AP5" s="905"/>
      <c r="AQ5" s="906" t="s">
        <v>522</v>
      </c>
      <c r="AR5" s="907"/>
      <c r="AS5" s="907"/>
      <c r="AT5" s="907"/>
      <c r="AU5" s="907"/>
      <c r="AV5" s="907"/>
      <c r="AW5" s="907"/>
      <c r="AX5" s="908"/>
    </row>
    <row r="6" spans="1:50" ht="39" customHeight="1" x14ac:dyDescent="0.15">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4.45" customHeight="1" x14ac:dyDescent="0.15">
      <c r="A7" s="843" t="s">
        <v>2</v>
      </c>
      <c r="B7" s="844"/>
      <c r="C7" s="844"/>
      <c r="D7" s="844"/>
      <c r="E7" s="844"/>
      <c r="F7" s="845"/>
      <c r="G7" s="846" t="s">
        <v>396</v>
      </c>
      <c r="H7" s="757"/>
      <c r="I7" s="757"/>
      <c r="J7" s="757"/>
      <c r="K7" s="757"/>
      <c r="L7" s="757"/>
      <c r="M7" s="757"/>
      <c r="N7" s="757"/>
      <c r="O7" s="757"/>
      <c r="P7" s="757"/>
      <c r="Q7" s="757"/>
      <c r="R7" s="757"/>
      <c r="S7" s="757"/>
      <c r="T7" s="757"/>
      <c r="U7" s="757"/>
      <c r="V7" s="757"/>
      <c r="W7" s="757"/>
      <c r="X7" s="758"/>
      <c r="Y7" s="847" t="s">
        <v>217</v>
      </c>
      <c r="Z7" s="260"/>
      <c r="AA7" s="260"/>
      <c r="AB7" s="260"/>
      <c r="AC7" s="260"/>
      <c r="AD7" s="848"/>
      <c r="AE7" s="849" t="s">
        <v>491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304</v>
      </c>
      <c r="B8" s="844"/>
      <c r="C8" s="844"/>
      <c r="D8" s="844"/>
      <c r="E8" s="844"/>
      <c r="F8" s="845"/>
      <c r="G8" s="852" t="str">
        <f>入力規則等!A27</f>
        <v>科学技術・イノベーション</v>
      </c>
      <c r="H8" s="853"/>
      <c r="I8" s="853"/>
      <c r="J8" s="853"/>
      <c r="K8" s="853"/>
      <c r="L8" s="853"/>
      <c r="M8" s="853"/>
      <c r="N8" s="853"/>
      <c r="O8" s="853"/>
      <c r="P8" s="853"/>
      <c r="Q8" s="853"/>
      <c r="R8" s="853"/>
      <c r="S8" s="853"/>
      <c r="T8" s="853"/>
      <c r="U8" s="853"/>
      <c r="V8" s="853"/>
      <c r="W8" s="853"/>
      <c r="X8" s="854"/>
      <c r="Y8" s="855" t="s">
        <v>306</v>
      </c>
      <c r="Z8" s="856"/>
      <c r="AA8" s="856"/>
      <c r="AB8" s="856"/>
      <c r="AC8" s="856"/>
      <c r="AD8" s="857"/>
      <c r="AE8" s="858" t="str">
        <f>入力規則等!K13</f>
        <v>文教及び科学振興</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333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73</v>
      </c>
      <c r="B10" s="864"/>
      <c r="C10" s="864"/>
      <c r="D10" s="864"/>
      <c r="E10" s="864"/>
      <c r="F10" s="864"/>
      <c r="G10" s="865" t="s">
        <v>492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270" t="s">
        <v>149</v>
      </c>
      <c r="Q12" s="271"/>
      <c r="R12" s="271"/>
      <c r="S12" s="271"/>
      <c r="T12" s="271"/>
      <c r="U12" s="271"/>
      <c r="V12" s="272"/>
      <c r="W12" s="270" t="s">
        <v>385</v>
      </c>
      <c r="X12" s="271"/>
      <c r="Y12" s="271"/>
      <c r="Z12" s="271"/>
      <c r="AA12" s="271"/>
      <c r="AB12" s="271"/>
      <c r="AC12" s="272"/>
      <c r="AD12" s="270" t="s">
        <v>63</v>
      </c>
      <c r="AE12" s="271"/>
      <c r="AF12" s="271"/>
      <c r="AG12" s="271"/>
      <c r="AH12" s="271"/>
      <c r="AI12" s="271"/>
      <c r="AJ12" s="272"/>
      <c r="AK12" s="270" t="s">
        <v>340</v>
      </c>
      <c r="AL12" s="271"/>
      <c r="AM12" s="271"/>
      <c r="AN12" s="271"/>
      <c r="AO12" s="271"/>
      <c r="AP12" s="271"/>
      <c r="AQ12" s="272"/>
      <c r="AR12" s="270" t="s">
        <v>400</v>
      </c>
      <c r="AS12" s="271"/>
      <c r="AT12" s="271"/>
      <c r="AU12" s="271"/>
      <c r="AV12" s="271"/>
      <c r="AW12" s="271"/>
      <c r="AX12" s="874"/>
    </row>
    <row r="13" spans="1:50" ht="21" customHeight="1" x14ac:dyDescent="0.15">
      <c r="A13" s="76"/>
      <c r="B13" s="77"/>
      <c r="C13" s="77"/>
      <c r="D13" s="77"/>
      <c r="E13" s="77"/>
      <c r="F13" s="78"/>
      <c r="G13" s="429" t="s">
        <v>3</v>
      </c>
      <c r="H13" s="430"/>
      <c r="I13" s="831" t="s">
        <v>12</v>
      </c>
      <c r="J13" s="832"/>
      <c r="K13" s="832"/>
      <c r="L13" s="832"/>
      <c r="M13" s="832"/>
      <c r="N13" s="832"/>
      <c r="O13" s="833"/>
      <c r="P13" s="788" t="s">
        <v>396</v>
      </c>
      <c r="Q13" s="789"/>
      <c r="R13" s="789"/>
      <c r="S13" s="789"/>
      <c r="T13" s="789"/>
      <c r="U13" s="789"/>
      <c r="V13" s="790"/>
      <c r="W13" s="788">
        <v>10</v>
      </c>
      <c r="X13" s="789"/>
      <c r="Y13" s="789"/>
      <c r="Z13" s="789"/>
      <c r="AA13" s="789"/>
      <c r="AB13" s="789"/>
      <c r="AC13" s="790"/>
      <c r="AD13" s="788">
        <v>23</v>
      </c>
      <c r="AE13" s="789"/>
      <c r="AF13" s="789"/>
      <c r="AG13" s="789"/>
      <c r="AH13" s="789"/>
      <c r="AI13" s="789"/>
      <c r="AJ13" s="790"/>
      <c r="AK13" s="788">
        <v>23</v>
      </c>
      <c r="AL13" s="789"/>
      <c r="AM13" s="789"/>
      <c r="AN13" s="789"/>
      <c r="AO13" s="789"/>
      <c r="AP13" s="789"/>
      <c r="AQ13" s="790"/>
      <c r="AR13" s="803" t="s">
        <v>396</v>
      </c>
      <c r="AS13" s="804"/>
      <c r="AT13" s="804"/>
      <c r="AU13" s="804"/>
      <c r="AV13" s="804"/>
      <c r="AW13" s="804"/>
      <c r="AX13" s="834"/>
    </row>
    <row r="14" spans="1:50" ht="21" customHeight="1" x14ac:dyDescent="0.15">
      <c r="A14" s="76"/>
      <c r="B14" s="77"/>
      <c r="C14" s="77"/>
      <c r="D14" s="77"/>
      <c r="E14" s="77"/>
      <c r="F14" s="78"/>
      <c r="G14" s="431"/>
      <c r="H14" s="432"/>
      <c r="I14" s="817" t="s">
        <v>5</v>
      </c>
      <c r="J14" s="823"/>
      <c r="K14" s="823"/>
      <c r="L14" s="823"/>
      <c r="M14" s="823"/>
      <c r="N14" s="823"/>
      <c r="O14" s="824"/>
      <c r="P14" s="788">
        <v>63</v>
      </c>
      <c r="Q14" s="789"/>
      <c r="R14" s="789"/>
      <c r="S14" s="789"/>
      <c r="T14" s="789"/>
      <c r="U14" s="789"/>
      <c r="V14" s="790"/>
      <c r="W14" s="788" t="s">
        <v>396</v>
      </c>
      <c r="X14" s="789"/>
      <c r="Y14" s="789"/>
      <c r="Z14" s="789"/>
      <c r="AA14" s="789"/>
      <c r="AB14" s="789"/>
      <c r="AC14" s="790"/>
      <c r="AD14" s="788" t="s">
        <v>396</v>
      </c>
      <c r="AE14" s="789"/>
      <c r="AF14" s="789"/>
      <c r="AG14" s="789"/>
      <c r="AH14" s="789"/>
      <c r="AI14" s="789"/>
      <c r="AJ14" s="790"/>
      <c r="AK14" s="788" t="s">
        <v>396</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92</v>
      </c>
      <c r="J15" s="818"/>
      <c r="K15" s="818"/>
      <c r="L15" s="818"/>
      <c r="M15" s="818"/>
      <c r="N15" s="818"/>
      <c r="O15" s="819"/>
      <c r="P15" s="788" t="s">
        <v>396</v>
      </c>
      <c r="Q15" s="789"/>
      <c r="R15" s="789"/>
      <c r="S15" s="789"/>
      <c r="T15" s="789"/>
      <c r="U15" s="789"/>
      <c r="V15" s="790"/>
      <c r="W15" s="788">
        <v>63</v>
      </c>
      <c r="X15" s="789"/>
      <c r="Y15" s="789"/>
      <c r="Z15" s="789"/>
      <c r="AA15" s="789"/>
      <c r="AB15" s="789"/>
      <c r="AC15" s="790"/>
      <c r="AD15" s="788" t="s">
        <v>396</v>
      </c>
      <c r="AE15" s="789"/>
      <c r="AF15" s="789"/>
      <c r="AG15" s="789"/>
      <c r="AH15" s="789"/>
      <c r="AI15" s="789"/>
      <c r="AJ15" s="790"/>
      <c r="AK15" s="788" t="s">
        <v>396</v>
      </c>
      <c r="AL15" s="789"/>
      <c r="AM15" s="789"/>
      <c r="AN15" s="789"/>
      <c r="AO15" s="789"/>
      <c r="AP15" s="789"/>
      <c r="AQ15" s="790"/>
      <c r="AR15" s="788" t="s">
        <v>396</v>
      </c>
      <c r="AS15" s="789"/>
      <c r="AT15" s="789"/>
      <c r="AU15" s="789"/>
      <c r="AV15" s="789"/>
      <c r="AW15" s="789"/>
      <c r="AX15" s="837"/>
    </row>
    <row r="16" spans="1:50" ht="21" customHeight="1" x14ac:dyDescent="0.15">
      <c r="A16" s="76"/>
      <c r="B16" s="77"/>
      <c r="C16" s="77"/>
      <c r="D16" s="77"/>
      <c r="E16" s="77"/>
      <c r="F16" s="78"/>
      <c r="G16" s="431"/>
      <c r="H16" s="432"/>
      <c r="I16" s="817" t="s">
        <v>49</v>
      </c>
      <c r="J16" s="818"/>
      <c r="K16" s="818"/>
      <c r="L16" s="818"/>
      <c r="M16" s="818"/>
      <c r="N16" s="818"/>
      <c r="O16" s="819"/>
      <c r="P16" s="788">
        <v>-63</v>
      </c>
      <c r="Q16" s="789"/>
      <c r="R16" s="789"/>
      <c r="S16" s="789"/>
      <c r="T16" s="789"/>
      <c r="U16" s="789"/>
      <c r="V16" s="790"/>
      <c r="W16" s="788" t="s">
        <v>396</v>
      </c>
      <c r="X16" s="789"/>
      <c r="Y16" s="789"/>
      <c r="Z16" s="789"/>
      <c r="AA16" s="789"/>
      <c r="AB16" s="789"/>
      <c r="AC16" s="790"/>
      <c r="AD16" s="788" t="s">
        <v>396</v>
      </c>
      <c r="AE16" s="789"/>
      <c r="AF16" s="789"/>
      <c r="AG16" s="789"/>
      <c r="AH16" s="789"/>
      <c r="AI16" s="789"/>
      <c r="AJ16" s="790"/>
      <c r="AK16" s="788" t="s">
        <v>396</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102</v>
      </c>
      <c r="J17" s="823"/>
      <c r="K17" s="823"/>
      <c r="L17" s="823"/>
      <c r="M17" s="823"/>
      <c r="N17" s="823"/>
      <c r="O17" s="824"/>
      <c r="P17" s="788" t="s">
        <v>396</v>
      </c>
      <c r="Q17" s="789"/>
      <c r="R17" s="789"/>
      <c r="S17" s="789"/>
      <c r="T17" s="789"/>
      <c r="U17" s="789"/>
      <c r="V17" s="790"/>
      <c r="W17" s="788" t="s">
        <v>396</v>
      </c>
      <c r="X17" s="789"/>
      <c r="Y17" s="789"/>
      <c r="Z17" s="789"/>
      <c r="AA17" s="789"/>
      <c r="AB17" s="789"/>
      <c r="AC17" s="790"/>
      <c r="AD17" s="788" t="s">
        <v>396</v>
      </c>
      <c r="AE17" s="789"/>
      <c r="AF17" s="789"/>
      <c r="AG17" s="789"/>
      <c r="AH17" s="789"/>
      <c r="AI17" s="789"/>
      <c r="AJ17" s="790"/>
      <c r="AK17" s="788" t="s">
        <v>396</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60</v>
      </c>
      <c r="J18" s="828"/>
      <c r="K18" s="828"/>
      <c r="L18" s="828"/>
      <c r="M18" s="828"/>
      <c r="N18" s="828"/>
      <c r="O18" s="829"/>
      <c r="P18" s="784">
        <f>SUM(P13:V17)</f>
        <v>0</v>
      </c>
      <c r="Q18" s="785"/>
      <c r="R18" s="785"/>
      <c r="S18" s="785"/>
      <c r="T18" s="785"/>
      <c r="U18" s="785"/>
      <c r="V18" s="786"/>
      <c r="W18" s="784">
        <f>SUM(W13:AC17)</f>
        <v>73</v>
      </c>
      <c r="X18" s="785"/>
      <c r="Y18" s="785"/>
      <c r="Z18" s="785"/>
      <c r="AA18" s="785"/>
      <c r="AB18" s="785"/>
      <c r="AC18" s="786"/>
      <c r="AD18" s="784">
        <f>SUM(AD13:AJ17)</f>
        <v>23</v>
      </c>
      <c r="AE18" s="785"/>
      <c r="AF18" s="785"/>
      <c r="AG18" s="785"/>
      <c r="AH18" s="785"/>
      <c r="AI18" s="785"/>
      <c r="AJ18" s="786"/>
      <c r="AK18" s="784">
        <f>SUM(AK13:AQ17)</f>
        <v>23</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28</v>
      </c>
      <c r="H19" s="810"/>
      <c r="I19" s="810"/>
      <c r="J19" s="810"/>
      <c r="K19" s="810"/>
      <c r="L19" s="810"/>
      <c r="M19" s="810"/>
      <c r="N19" s="810"/>
      <c r="O19" s="810"/>
      <c r="P19" s="788">
        <v>0</v>
      </c>
      <c r="Q19" s="789"/>
      <c r="R19" s="789"/>
      <c r="S19" s="789"/>
      <c r="T19" s="789"/>
      <c r="U19" s="789"/>
      <c r="V19" s="790"/>
      <c r="W19" s="788">
        <v>70</v>
      </c>
      <c r="X19" s="789"/>
      <c r="Y19" s="789"/>
      <c r="Z19" s="789"/>
      <c r="AA19" s="789"/>
      <c r="AB19" s="789"/>
      <c r="AC19" s="790"/>
      <c r="AD19" s="788">
        <v>17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30</v>
      </c>
      <c r="H20" s="810"/>
      <c r="I20" s="810"/>
      <c r="J20" s="810"/>
      <c r="K20" s="810"/>
      <c r="L20" s="810"/>
      <c r="M20" s="810"/>
      <c r="N20" s="810"/>
      <c r="O20" s="810"/>
      <c r="P20" s="813" t="str">
        <f>IF(P18=0,"-",SUM(P19)/P18)</f>
        <v>-</v>
      </c>
      <c r="Q20" s="813"/>
      <c r="R20" s="813"/>
      <c r="S20" s="813"/>
      <c r="T20" s="813"/>
      <c r="U20" s="813"/>
      <c r="V20" s="813"/>
      <c r="W20" s="813">
        <f>IF(W18=0,"-",SUM(W19)/W18)</f>
        <v>0.95890410958904104</v>
      </c>
      <c r="X20" s="813"/>
      <c r="Y20" s="813"/>
      <c r="Z20" s="813"/>
      <c r="AA20" s="813"/>
      <c r="AB20" s="813"/>
      <c r="AC20" s="813"/>
      <c r="AD20" s="813">
        <f>IF(AD18=0,"-",SUM(AD19)/AD18)</f>
        <v>0.73913043478260865</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366</v>
      </c>
      <c r="H21" s="816"/>
      <c r="I21" s="816"/>
      <c r="J21" s="816"/>
      <c r="K21" s="816"/>
      <c r="L21" s="816"/>
      <c r="M21" s="816"/>
      <c r="N21" s="816"/>
      <c r="O21" s="816"/>
      <c r="P21" s="813" t="str">
        <f>IF(P19=0,"-",SUM(P19)/SUM(P13,P14))</f>
        <v>-</v>
      </c>
      <c r="Q21" s="813"/>
      <c r="R21" s="813"/>
      <c r="S21" s="813"/>
      <c r="T21" s="813"/>
      <c r="U21" s="813"/>
      <c r="V21" s="813"/>
      <c r="W21" s="813">
        <f>IF(W19=0,"-",SUM(W19)/SUM(W13,W14))</f>
        <v>7</v>
      </c>
      <c r="X21" s="813"/>
      <c r="Y21" s="813"/>
      <c r="Z21" s="813"/>
      <c r="AA21" s="813"/>
      <c r="AB21" s="813"/>
      <c r="AC21" s="813"/>
      <c r="AD21" s="813">
        <f>IF(AD19=0,"-",SUM(AD19)/SUM(AD13,AD14))</f>
        <v>0.73913043478260865</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403</v>
      </c>
      <c r="B22" s="120"/>
      <c r="C22" s="120"/>
      <c r="D22" s="120"/>
      <c r="E22" s="120"/>
      <c r="F22" s="121"/>
      <c r="G22" s="798" t="s">
        <v>203</v>
      </c>
      <c r="H22" s="188"/>
      <c r="I22" s="188"/>
      <c r="J22" s="188"/>
      <c r="K22" s="188"/>
      <c r="L22" s="188"/>
      <c r="M22" s="188"/>
      <c r="N22" s="188"/>
      <c r="O22" s="189"/>
      <c r="P22" s="187" t="s">
        <v>382</v>
      </c>
      <c r="Q22" s="188"/>
      <c r="R22" s="188"/>
      <c r="S22" s="188"/>
      <c r="T22" s="188"/>
      <c r="U22" s="188"/>
      <c r="V22" s="189"/>
      <c r="W22" s="187" t="s">
        <v>275</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484</v>
      </c>
      <c r="H23" s="801"/>
      <c r="I23" s="801"/>
      <c r="J23" s="801"/>
      <c r="K23" s="801"/>
      <c r="L23" s="801"/>
      <c r="M23" s="801"/>
      <c r="N23" s="801"/>
      <c r="O23" s="802"/>
      <c r="P23" s="803">
        <v>9</v>
      </c>
      <c r="Q23" s="804"/>
      <c r="R23" s="804"/>
      <c r="S23" s="804"/>
      <c r="T23" s="804"/>
      <c r="U23" s="804"/>
      <c r="V23" s="805"/>
      <c r="W23" s="803" t="s">
        <v>396</v>
      </c>
      <c r="X23" s="804"/>
      <c r="Y23" s="804"/>
      <c r="Z23" s="804"/>
      <c r="AA23" s="804"/>
      <c r="AB23" s="804"/>
      <c r="AC23" s="805"/>
      <c r="AD23" s="128" t="s">
        <v>517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262</v>
      </c>
      <c r="H24" s="807"/>
      <c r="I24" s="807"/>
      <c r="J24" s="807"/>
      <c r="K24" s="807"/>
      <c r="L24" s="807"/>
      <c r="M24" s="807"/>
      <c r="N24" s="807"/>
      <c r="O24" s="808"/>
      <c r="P24" s="788">
        <v>1</v>
      </c>
      <c r="Q24" s="789"/>
      <c r="R24" s="789"/>
      <c r="S24" s="789"/>
      <c r="T24" s="789"/>
      <c r="U24" s="789"/>
      <c r="V24" s="790"/>
      <c r="W24" s="788" t="s">
        <v>396</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485</v>
      </c>
      <c r="H25" s="807"/>
      <c r="I25" s="807"/>
      <c r="J25" s="807"/>
      <c r="K25" s="807"/>
      <c r="L25" s="807"/>
      <c r="M25" s="807"/>
      <c r="N25" s="807"/>
      <c r="O25" s="808"/>
      <c r="P25" s="788">
        <v>0</v>
      </c>
      <c r="Q25" s="789"/>
      <c r="R25" s="789"/>
      <c r="S25" s="789"/>
      <c r="T25" s="789"/>
      <c r="U25" s="789"/>
      <c r="V25" s="790"/>
      <c r="W25" s="788" t="s">
        <v>396</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486</v>
      </c>
      <c r="H26" s="807"/>
      <c r="I26" s="807"/>
      <c r="J26" s="807"/>
      <c r="K26" s="807"/>
      <c r="L26" s="807"/>
      <c r="M26" s="807"/>
      <c r="N26" s="807"/>
      <c r="O26" s="808"/>
      <c r="P26" s="788">
        <v>0</v>
      </c>
      <c r="Q26" s="789"/>
      <c r="R26" s="789"/>
      <c r="S26" s="789"/>
      <c r="T26" s="789"/>
      <c r="U26" s="789"/>
      <c r="V26" s="790"/>
      <c r="W26" s="788" t="s">
        <v>396</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505</v>
      </c>
      <c r="H27" s="807"/>
      <c r="I27" s="807"/>
      <c r="J27" s="807"/>
      <c r="K27" s="807"/>
      <c r="L27" s="807"/>
      <c r="M27" s="807"/>
      <c r="N27" s="807"/>
      <c r="O27" s="808"/>
      <c r="P27" s="788">
        <v>13</v>
      </c>
      <c r="Q27" s="789"/>
      <c r="R27" s="789"/>
      <c r="S27" s="789"/>
      <c r="T27" s="789"/>
      <c r="U27" s="789"/>
      <c r="V27" s="790"/>
      <c r="W27" s="788" t="s">
        <v>396</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129</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60</v>
      </c>
      <c r="H29" s="728"/>
      <c r="I29" s="728"/>
      <c r="J29" s="728"/>
      <c r="K29" s="728"/>
      <c r="L29" s="728"/>
      <c r="M29" s="728"/>
      <c r="N29" s="728"/>
      <c r="O29" s="729"/>
      <c r="P29" s="788">
        <f>AK13</f>
        <v>23</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362</v>
      </c>
      <c r="B30" s="436"/>
      <c r="C30" s="436"/>
      <c r="D30" s="436"/>
      <c r="E30" s="436"/>
      <c r="F30" s="437"/>
      <c r="G30" s="438" t="s">
        <v>172</v>
      </c>
      <c r="H30" s="439"/>
      <c r="I30" s="439"/>
      <c r="J30" s="439"/>
      <c r="K30" s="439"/>
      <c r="L30" s="439"/>
      <c r="M30" s="439"/>
      <c r="N30" s="439"/>
      <c r="O30" s="440"/>
      <c r="P30" s="441" t="s">
        <v>72</v>
      </c>
      <c r="Q30" s="439"/>
      <c r="R30" s="439"/>
      <c r="S30" s="439"/>
      <c r="T30" s="439"/>
      <c r="U30" s="439"/>
      <c r="V30" s="439"/>
      <c r="W30" s="439"/>
      <c r="X30" s="440"/>
      <c r="Y30" s="442"/>
      <c r="Z30" s="443"/>
      <c r="AA30" s="444"/>
      <c r="AB30" s="445" t="s">
        <v>35</v>
      </c>
      <c r="AC30" s="446"/>
      <c r="AD30" s="447"/>
      <c r="AE30" s="445" t="s">
        <v>149</v>
      </c>
      <c r="AF30" s="446"/>
      <c r="AG30" s="446"/>
      <c r="AH30" s="447"/>
      <c r="AI30" s="445" t="s">
        <v>385</v>
      </c>
      <c r="AJ30" s="446"/>
      <c r="AK30" s="446"/>
      <c r="AL30" s="447"/>
      <c r="AM30" s="448" t="s">
        <v>63</v>
      </c>
      <c r="AN30" s="448"/>
      <c r="AO30" s="448"/>
      <c r="AP30" s="445"/>
      <c r="AQ30" s="794" t="s">
        <v>276</v>
      </c>
      <c r="AR30" s="795"/>
      <c r="AS30" s="795"/>
      <c r="AT30" s="796"/>
      <c r="AU30" s="439" t="s">
        <v>202</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277</v>
      </c>
      <c r="AT31" s="173"/>
      <c r="AU31" s="249">
        <v>2</v>
      </c>
      <c r="AV31" s="249"/>
      <c r="AW31" s="313" t="s">
        <v>250</v>
      </c>
      <c r="AX31" s="741"/>
    </row>
    <row r="32" spans="1:50" ht="23.25" customHeight="1" x14ac:dyDescent="0.15">
      <c r="A32" s="367"/>
      <c r="B32" s="365"/>
      <c r="C32" s="365"/>
      <c r="D32" s="365"/>
      <c r="E32" s="365"/>
      <c r="F32" s="366"/>
      <c r="G32" s="358" t="s">
        <v>519</v>
      </c>
      <c r="H32" s="359"/>
      <c r="I32" s="359"/>
      <c r="J32" s="359"/>
      <c r="K32" s="359"/>
      <c r="L32" s="359"/>
      <c r="M32" s="359"/>
      <c r="N32" s="359"/>
      <c r="O32" s="384"/>
      <c r="P32" s="95" t="s">
        <v>493</v>
      </c>
      <c r="Q32" s="95"/>
      <c r="R32" s="95"/>
      <c r="S32" s="95"/>
      <c r="T32" s="95"/>
      <c r="U32" s="95"/>
      <c r="V32" s="95"/>
      <c r="W32" s="95"/>
      <c r="X32" s="182"/>
      <c r="Y32" s="684" t="s">
        <v>42</v>
      </c>
      <c r="Z32" s="776"/>
      <c r="AA32" s="777"/>
      <c r="AB32" s="722" t="s">
        <v>396</v>
      </c>
      <c r="AC32" s="722"/>
      <c r="AD32" s="722"/>
      <c r="AE32" s="329" t="s">
        <v>396</v>
      </c>
      <c r="AF32" s="330"/>
      <c r="AG32" s="330"/>
      <c r="AH32" s="330"/>
      <c r="AI32" s="329">
        <v>0</v>
      </c>
      <c r="AJ32" s="330"/>
      <c r="AK32" s="330"/>
      <c r="AL32" s="330"/>
      <c r="AM32" s="329">
        <v>0</v>
      </c>
      <c r="AN32" s="330"/>
      <c r="AO32" s="330"/>
      <c r="AP32" s="330"/>
      <c r="AQ32" s="191" t="s">
        <v>396</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7" t="s">
        <v>396</v>
      </c>
      <c r="AC33" s="737"/>
      <c r="AD33" s="737"/>
      <c r="AE33" s="329" t="s">
        <v>396</v>
      </c>
      <c r="AF33" s="330"/>
      <c r="AG33" s="330"/>
      <c r="AH33" s="330"/>
      <c r="AI33" s="329">
        <v>0</v>
      </c>
      <c r="AJ33" s="330"/>
      <c r="AK33" s="330"/>
      <c r="AL33" s="330"/>
      <c r="AM33" s="329">
        <v>0</v>
      </c>
      <c r="AN33" s="330"/>
      <c r="AO33" s="330"/>
      <c r="AP33" s="330"/>
      <c r="AQ33" s="191" t="s">
        <v>396</v>
      </c>
      <c r="AR33" s="192"/>
      <c r="AS33" s="192"/>
      <c r="AT33" s="193"/>
      <c r="AU33" s="330">
        <v>3</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38</v>
      </c>
      <c r="AC34" s="415"/>
      <c r="AD34" s="415"/>
      <c r="AE34" s="329" t="s">
        <v>396</v>
      </c>
      <c r="AF34" s="330"/>
      <c r="AG34" s="330"/>
      <c r="AH34" s="330"/>
      <c r="AI34" s="329" t="s">
        <v>396</v>
      </c>
      <c r="AJ34" s="330"/>
      <c r="AK34" s="330"/>
      <c r="AL34" s="330"/>
      <c r="AM34" s="329" t="s">
        <v>396</v>
      </c>
      <c r="AN34" s="330"/>
      <c r="AO34" s="330"/>
      <c r="AP34" s="330"/>
      <c r="AQ34" s="191"/>
      <c r="AR34" s="192"/>
      <c r="AS34" s="192"/>
      <c r="AT34" s="193"/>
      <c r="AU34" s="330"/>
      <c r="AV34" s="330"/>
      <c r="AW34" s="330"/>
      <c r="AX34" s="416"/>
    </row>
    <row r="35" spans="1:50" ht="23.25" customHeight="1" x14ac:dyDescent="0.15">
      <c r="A35" s="282" t="s">
        <v>221</v>
      </c>
      <c r="B35" s="283"/>
      <c r="C35" s="283"/>
      <c r="D35" s="283"/>
      <c r="E35" s="283"/>
      <c r="F35" s="284"/>
      <c r="G35" s="358" t="s">
        <v>487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362</v>
      </c>
      <c r="B37" s="410"/>
      <c r="C37" s="410"/>
      <c r="D37" s="410"/>
      <c r="E37" s="410"/>
      <c r="F37" s="411"/>
      <c r="G37" s="371" t="s">
        <v>172</v>
      </c>
      <c r="H37" s="372"/>
      <c r="I37" s="372"/>
      <c r="J37" s="372"/>
      <c r="K37" s="372"/>
      <c r="L37" s="372"/>
      <c r="M37" s="372"/>
      <c r="N37" s="372"/>
      <c r="O37" s="373"/>
      <c r="P37" s="374" t="s">
        <v>72</v>
      </c>
      <c r="Q37" s="372"/>
      <c r="R37" s="372"/>
      <c r="S37" s="372"/>
      <c r="T37" s="372"/>
      <c r="U37" s="372"/>
      <c r="V37" s="372"/>
      <c r="W37" s="372"/>
      <c r="X37" s="373"/>
      <c r="Y37" s="375"/>
      <c r="Z37" s="376"/>
      <c r="AA37" s="377"/>
      <c r="AB37" s="381" t="s">
        <v>35</v>
      </c>
      <c r="AC37" s="382"/>
      <c r="AD37" s="383"/>
      <c r="AE37" s="294" t="s">
        <v>149</v>
      </c>
      <c r="AF37" s="295"/>
      <c r="AG37" s="295"/>
      <c r="AH37" s="296"/>
      <c r="AI37" s="294" t="s">
        <v>385</v>
      </c>
      <c r="AJ37" s="295"/>
      <c r="AK37" s="295"/>
      <c r="AL37" s="296"/>
      <c r="AM37" s="297" t="s">
        <v>63</v>
      </c>
      <c r="AN37" s="297"/>
      <c r="AO37" s="297"/>
      <c r="AP37" s="297"/>
      <c r="AQ37" s="214" t="s">
        <v>276</v>
      </c>
      <c r="AR37" s="209"/>
      <c r="AS37" s="209"/>
      <c r="AT37" s="210"/>
      <c r="AU37" s="372" t="s">
        <v>202</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277</v>
      </c>
      <c r="AT38" s="173"/>
      <c r="AU38" s="249"/>
      <c r="AV38" s="249"/>
      <c r="AW38" s="313" t="s">
        <v>250</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221</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362</v>
      </c>
      <c r="B44" s="410"/>
      <c r="C44" s="410"/>
      <c r="D44" s="410"/>
      <c r="E44" s="410"/>
      <c r="F44" s="411"/>
      <c r="G44" s="371" t="s">
        <v>172</v>
      </c>
      <c r="H44" s="372"/>
      <c r="I44" s="372"/>
      <c r="J44" s="372"/>
      <c r="K44" s="372"/>
      <c r="L44" s="372"/>
      <c r="M44" s="372"/>
      <c r="N44" s="372"/>
      <c r="O44" s="373"/>
      <c r="P44" s="374" t="s">
        <v>72</v>
      </c>
      <c r="Q44" s="372"/>
      <c r="R44" s="372"/>
      <c r="S44" s="372"/>
      <c r="T44" s="372"/>
      <c r="U44" s="372"/>
      <c r="V44" s="372"/>
      <c r="W44" s="372"/>
      <c r="X44" s="373"/>
      <c r="Y44" s="375"/>
      <c r="Z44" s="376"/>
      <c r="AA44" s="377"/>
      <c r="AB44" s="381" t="s">
        <v>35</v>
      </c>
      <c r="AC44" s="382"/>
      <c r="AD44" s="383"/>
      <c r="AE44" s="294" t="s">
        <v>149</v>
      </c>
      <c r="AF44" s="295"/>
      <c r="AG44" s="295"/>
      <c r="AH44" s="296"/>
      <c r="AI44" s="294" t="s">
        <v>385</v>
      </c>
      <c r="AJ44" s="295"/>
      <c r="AK44" s="295"/>
      <c r="AL44" s="296"/>
      <c r="AM44" s="297" t="s">
        <v>63</v>
      </c>
      <c r="AN44" s="297"/>
      <c r="AO44" s="297"/>
      <c r="AP44" s="297"/>
      <c r="AQ44" s="214" t="s">
        <v>276</v>
      </c>
      <c r="AR44" s="209"/>
      <c r="AS44" s="209"/>
      <c r="AT44" s="210"/>
      <c r="AU44" s="372" t="s">
        <v>202</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250</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362</v>
      </c>
      <c r="B51" s="365"/>
      <c r="C51" s="365"/>
      <c r="D51" s="365"/>
      <c r="E51" s="365"/>
      <c r="F51" s="366"/>
      <c r="G51" s="371" t="s">
        <v>172</v>
      </c>
      <c r="H51" s="372"/>
      <c r="I51" s="372"/>
      <c r="J51" s="372"/>
      <c r="K51" s="372"/>
      <c r="L51" s="372"/>
      <c r="M51" s="372"/>
      <c r="N51" s="372"/>
      <c r="O51" s="373"/>
      <c r="P51" s="374" t="s">
        <v>72</v>
      </c>
      <c r="Q51" s="372"/>
      <c r="R51" s="372"/>
      <c r="S51" s="372"/>
      <c r="T51" s="372"/>
      <c r="U51" s="372"/>
      <c r="V51" s="372"/>
      <c r="W51" s="372"/>
      <c r="X51" s="373"/>
      <c r="Y51" s="375"/>
      <c r="Z51" s="376"/>
      <c r="AA51" s="377"/>
      <c r="AB51" s="381" t="s">
        <v>35</v>
      </c>
      <c r="AC51" s="382"/>
      <c r="AD51" s="383"/>
      <c r="AE51" s="294" t="s">
        <v>149</v>
      </c>
      <c r="AF51" s="295"/>
      <c r="AG51" s="295"/>
      <c r="AH51" s="296"/>
      <c r="AI51" s="294" t="s">
        <v>385</v>
      </c>
      <c r="AJ51" s="295"/>
      <c r="AK51" s="295"/>
      <c r="AL51" s="296"/>
      <c r="AM51" s="297" t="s">
        <v>63</v>
      </c>
      <c r="AN51" s="297"/>
      <c r="AO51" s="297"/>
      <c r="AP51" s="297"/>
      <c r="AQ51" s="214" t="s">
        <v>276</v>
      </c>
      <c r="AR51" s="209"/>
      <c r="AS51" s="209"/>
      <c r="AT51" s="210"/>
      <c r="AU51" s="778" t="s">
        <v>202</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250</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38</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362</v>
      </c>
      <c r="B58" s="365"/>
      <c r="C58" s="365"/>
      <c r="D58" s="365"/>
      <c r="E58" s="365"/>
      <c r="F58" s="366"/>
      <c r="G58" s="371" t="s">
        <v>172</v>
      </c>
      <c r="H58" s="372"/>
      <c r="I58" s="372"/>
      <c r="J58" s="372"/>
      <c r="K58" s="372"/>
      <c r="L58" s="372"/>
      <c r="M58" s="372"/>
      <c r="N58" s="372"/>
      <c r="O58" s="373"/>
      <c r="P58" s="374" t="s">
        <v>72</v>
      </c>
      <c r="Q58" s="372"/>
      <c r="R58" s="372"/>
      <c r="S58" s="372"/>
      <c r="T58" s="372"/>
      <c r="U58" s="372"/>
      <c r="V58" s="372"/>
      <c r="W58" s="372"/>
      <c r="X58" s="373"/>
      <c r="Y58" s="375"/>
      <c r="Z58" s="376"/>
      <c r="AA58" s="377"/>
      <c r="AB58" s="381" t="s">
        <v>35</v>
      </c>
      <c r="AC58" s="382"/>
      <c r="AD58" s="383"/>
      <c r="AE58" s="294" t="s">
        <v>149</v>
      </c>
      <c r="AF58" s="295"/>
      <c r="AG58" s="295"/>
      <c r="AH58" s="296"/>
      <c r="AI58" s="294" t="s">
        <v>385</v>
      </c>
      <c r="AJ58" s="295"/>
      <c r="AK58" s="295"/>
      <c r="AL58" s="296"/>
      <c r="AM58" s="297" t="s">
        <v>63</v>
      </c>
      <c r="AN58" s="297"/>
      <c r="AO58" s="297"/>
      <c r="AP58" s="297"/>
      <c r="AQ58" s="214" t="s">
        <v>276</v>
      </c>
      <c r="AR58" s="209"/>
      <c r="AS58" s="209"/>
      <c r="AT58" s="210"/>
      <c r="AU58" s="778" t="s">
        <v>202</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250</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172</v>
      </c>
      <c r="I65" s="169"/>
      <c r="J65" s="169"/>
      <c r="K65" s="169"/>
      <c r="L65" s="169"/>
      <c r="M65" s="169"/>
      <c r="N65" s="169"/>
      <c r="O65" s="170"/>
      <c r="P65" s="177" t="s">
        <v>72</v>
      </c>
      <c r="Q65" s="169"/>
      <c r="R65" s="169"/>
      <c r="S65" s="169"/>
      <c r="T65" s="169"/>
      <c r="U65" s="169"/>
      <c r="V65" s="170"/>
      <c r="W65" s="391" t="s">
        <v>97</v>
      </c>
      <c r="X65" s="392"/>
      <c r="Y65" s="395"/>
      <c r="Z65" s="395"/>
      <c r="AA65" s="396"/>
      <c r="AB65" s="177" t="s">
        <v>35</v>
      </c>
      <c r="AC65" s="169"/>
      <c r="AD65" s="170"/>
      <c r="AE65" s="294" t="s">
        <v>149</v>
      </c>
      <c r="AF65" s="295"/>
      <c r="AG65" s="295"/>
      <c r="AH65" s="296"/>
      <c r="AI65" s="294" t="s">
        <v>385</v>
      </c>
      <c r="AJ65" s="295"/>
      <c r="AK65" s="295"/>
      <c r="AL65" s="296"/>
      <c r="AM65" s="297" t="s">
        <v>63</v>
      </c>
      <c r="AN65" s="297"/>
      <c r="AO65" s="297"/>
      <c r="AP65" s="297"/>
      <c r="AQ65" s="177" t="s">
        <v>276</v>
      </c>
      <c r="AR65" s="169"/>
      <c r="AS65" s="169"/>
      <c r="AT65" s="170"/>
      <c r="AU65" s="199" t="s">
        <v>202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250</v>
      </c>
      <c r="AX66" s="202"/>
    </row>
    <row r="67" spans="1:50" ht="23.25" hidden="1" customHeight="1" x14ac:dyDescent="0.15">
      <c r="A67" s="332"/>
      <c r="B67" s="333"/>
      <c r="C67" s="333"/>
      <c r="D67" s="333"/>
      <c r="E67" s="333"/>
      <c r="F67" s="334"/>
      <c r="G67" s="356" t="s">
        <v>280</v>
      </c>
      <c r="H67" s="397"/>
      <c r="I67" s="398"/>
      <c r="J67" s="398"/>
      <c r="K67" s="398"/>
      <c r="L67" s="398"/>
      <c r="M67" s="398"/>
      <c r="N67" s="398"/>
      <c r="O67" s="399"/>
      <c r="P67" s="397"/>
      <c r="Q67" s="398"/>
      <c r="R67" s="398"/>
      <c r="S67" s="398"/>
      <c r="T67" s="398"/>
      <c r="U67" s="398"/>
      <c r="V67" s="399"/>
      <c r="W67" s="403"/>
      <c r="X67" s="404"/>
      <c r="Y67" s="204" t="s">
        <v>42</v>
      </c>
      <c r="Z67" s="204"/>
      <c r="AA67" s="205"/>
      <c r="AB67" s="774" t="s">
        <v>75</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5" t="s">
        <v>75</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38</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367</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377</v>
      </c>
      <c r="X70" s="343"/>
      <c r="Y70" s="204" t="s">
        <v>42</v>
      </c>
      <c r="Z70" s="204"/>
      <c r="AA70" s="205"/>
      <c r="AB70" s="774" t="s">
        <v>75</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5" t="s">
        <v>75</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38</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172</v>
      </c>
      <c r="I73" s="169"/>
      <c r="J73" s="169"/>
      <c r="K73" s="169"/>
      <c r="L73" s="169"/>
      <c r="M73" s="169"/>
      <c r="N73" s="169"/>
      <c r="O73" s="170"/>
      <c r="P73" s="177" t="s">
        <v>72</v>
      </c>
      <c r="Q73" s="169"/>
      <c r="R73" s="169"/>
      <c r="S73" s="169"/>
      <c r="T73" s="169"/>
      <c r="U73" s="169"/>
      <c r="V73" s="169"/>
      <c r="W73" s="169"/>
      <c r="X73" s="170"/>
      <c r="Y73" s="353"/>
      <c r="Z73" s="354"/>
      <c r="AA73" s="355"/>
      <c r="AB73" s="177" t="s">
        <v>35</v>
      </c>
      <c r="AC73" s="169"/>
      <c r="AD73" s="170"/>
      <c r="AE73" s="294" t="s">
        <v>149</v>
      </c>
      <c r="AF73" s="295"/>
      <c r="AG73" s="295"/>
      <c r="AH73" s="296"/>
      <c r="AI73" s="294" t="s">
        <v>385</v>
      </c>
      <c r="AJ73" s="295"/>
      <c r="AK73" s="295"/>
      <c r="AL73" s="296"/>
      <c r="AM73" s="297" t="s">
        <v>63</v>
      </c>
      <c r="AN73" s="297"/>
      <c r="AO73" s="297"/>
      <c r="AP73" s="297"/>
      <c r="AQ73" s="177" t="s">
        <v>276</v>
      </c>
      <c r="AR73" s="169"/>
      <c r="AS73" s="169"/>
      <c r="AT73" s="170"/>
      <c r="AU73" s="242" t="s">
        <v>202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250</v>
      </c>
      <c r="AX74" s="202"/>
    </row>
    <row r="75" spans="1:50" ht="23.25" hidden="1" customHeight="1" x14ac:dyDescent="0.15">
      <c r="A75" s="332"/>
      <c r="B75" s="333"/>
      <c r="C75" s="333"/>
      <c r="D75" s="333"/>
      <c r="E75" s="333"/>
      <c r="F75" s="334"/>
      <c r="G75" s="356" t="s">
        <v>280</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38</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259</v>
      </c>
      <c r="B78" s="768"/>
      <c r="C78" s="768"/>
      <c r="D78" s="768"/>
      <c r="E78" s="336" t="s">
        <v>34</v>
      </c>
      <c r="F78" s="337"/>
      <c r="G78" s="15" t="s">
        <v>273</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361</v>
      </c>
      <c r="AP79" s="745"/>
      <c r="AQ79" s="745"/>
      <c r="AR79" s="41" t="s">
        <v>241</v>
      </c>
      <c r="AS79" s="744"/>
      <c r="AT79" s="745"/>
      <c r="AU79" s="745"/>
      <c r="AV79" s="745"/>
      <c r="AW79" s="745"/>
      <c r="AX79" s="746"/>
    </row>
    <row r="80" spans="1:50" ht="18.75" hidden="1" customHeight="1" x14ac:dyDescent="0.15">
      <c r="A80" s="136" t="s">
        <v>168</v>
      </c>
      <c r="B80" s="747" t="s">
        <v>296</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213</v>
      </c>
      <c r="C85" s="305"/>
      <c r="D85" s="305"/>
      <c r="E85" s="305"/>
      <c r="F85" s="306"/>
      <c r="G85" s="309" t="s">
        <v>24</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149</v>
      </c>
      <c r="AF85" s="295"/>
      <c r="AG85" s="295"/>
      <c r="AH85" s="296"/>
      <c r="AI85" s="294" t="s">
        <v>385</v>
      </c>
      <c r="AJ85" s="295"/>
      <c r="AK85" s="295"/>
      <c r="AL85" s="296"/>
      <c r="AM85" s="297" t="s">
        <v>63</v>
      </c>
      <c r="AN85" s="297"/>
      <c r="AO85" s="297"/>
      <c r="AP85" s="297"/>
      <c r="AQ85" s="177" t="s">
        <v>276</v>
      </c>
      <c r="AR85" s="169"/>
      <c r="AS85" s="169"/>
      <c r="AT85" s="170"/>
      <c r="AU85" s="739" t="s">
        <v>202</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250</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78</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38</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24</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149</v>
      </c>
      <c r="AF90" s="295"/>
      <c r="AG90" s="295"/>
      <c r="AH90" s="296"/>
      <c r="AI90" s="294" t="s">
        <v>385</v>
      </c>
      <c r="AJ90" s="295"/>
      <c r="AK90" s="295"/>
      <c r="AL90" s="296"/>
      <c r="AM90" s="297" t="s">
        <v>63</v>
      </c>
      <c r="AN90" s="297"/>
      <c r="AO90" s="297"/>
      <c r="AP90" s="297"/>
      <c r="AQ90" s="177" t="s">
        <v>276</v>
      </c>
      <c r="AR90" s="169"/>
      <c r="AS90" s="169"/>
      <c r="AT90" s="170"/>
      <c r="AU90" s="739" t="s">
        <v>202</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250</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78</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38</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24</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149</v>
      </c>
      <c r="AF95" s="295"/>
      <c r="AG95" s="295"/>
      <c r="AH95" s="296"/>
      <c r="AI95" s="294" t="s">
        <v>385</v>
      </c>
      <c r="AJ95" s="295"/>
      <c r="AK95" s="295"/>
      <c r="AL95" s="296"/>
      <c r="AM95" s="297" t="s">
        <v>63</v>
      </c>
      <c r="AN95" s="297"/>
      <c r="AO95" s="297"/>
      <c r="AP95" s="297"/>
      <c r="AQ95" s="177" t="s">
        <v>276</v>
      </c>
      <c r="AR95" s="169"/>
      <c r="AS95" s="169"/>
      <c r="AT95" s="170"/>
      <c r="AU95" s="739" t="s">
        <v>202</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250</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38</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363</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149</v>
      </c>
      <c r="AF100" s="713"/>
      <c r="AG100" s="713"/>
      <c r="AH100" s="714"/>
      <c r="AI100" s="712" t="s">
        <v>385</v>
      </c>
      <c r="AJ100" s="713"/>
      <c r="AK100" s="713"/>
      <c r="AL100" s="714"/>
      <c r="AM100" s="712" t="s">
        <v>63</v>
      </c>
      <c r="AN100" s="713"/>
      <c r="AO100" s="713"/>
      <c r="AP100" s="714"/>
      <c r="AQ100" s="715" t="s">
        <v>404</v>
      </c>
      <c r="AR100" s="716"/>
      <c r="AS100" s="716"/>
      <c r="AT100" s="717"/>
      <c r="AU100" s="715" t="s">
        <v>138</v>
      </c>
      <c r="AV100" s="716"/>
      <c r="AW100" s="716"/>
      <c r="AX100" s="718"/>
    </row>
    <row r="101" spans="1:50" ht="23.25" customHeight="1" x14ac:dyDescent="0.15">
      <c r="A101" s="276"/>
      <c r="B101" s="277"/>
      <c r="C101" s="277"/>
      <c r="D101" s="277"/>
      <c r="E101" s="277"/>
      <c r="F101" s="278"/>
      <c r="G101" s="95" t="s">
        <v>494</v>
      </c>
      <c r="H101" s="95"/>
      <c r="I101" s="95"/>
      <c r="J101" s="95"/>
      <c r="K101" s="95"/>
      <c r="L101" s="95"/>
      <c r="M101" s="95"/>
      <c r="N101" s="95"/>
      <c r="O101" s="95"/>
      <c r="P101" s="95"/>
      <c r="Q101" s="95"/>
      <c r="R101" s="95"/>
      <c r="S101" s="95"/>
      <c r="T101" s="95"/>
      <c r="U101" s="95"/>
      <c r="V101" s="95"/>
      <c r="W101" s="95"/>
      <c r="X101" s="182"/>
      <c r="Y101" s="719" t="s">
        <v>46</v>
      </c>
      <c r="Z101" s="720"/>
      <c r="AA101" s="721"/>
      <c r="AB101" s="722" t="s">
        <v>396</v>
      </c>
      <c r="AC101" s="722"/>
      <c r="AD101" s="722"/>
      <c r="AE101" s="329" t="s">
        <v>396</v>
      </c>
      <c r="AF101" s="330"/>
      <c r="AG101" s="330"/>
      <c r="AH101" s="331"/>
      <c r="AI101" s="329">
        <v>5</v>
      </c>
      <c r="AJ101" s="330"/>
      <c r="AK101" s="330"/>
      <c r="AL101" s="331"/>
      <c r="AM101" s="329">
        <v>5</v>
      </c>
      <c r="AN101" s="330"/>
      <c r="AO101" s="330"/>
      <c r="AP101" s="331"/>
      <c r="AQ101" s="329"/>
      <c r="AR101" s="330"/>
      <c r="AS101" s="330"/>
      <c r="AT101" s="331"/>
      <c r="AU101" s="329" t="s">
        <v>396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104</v>
      </c>
      <c r="Z102" s="685"/>
      <c r="AA102" s="686"/>
      <c r="AB102" s="722" t="s">
        <v>396</v>
      </c>
      <c r="AC102" s="722"/>
      <c r="AD102" s="722"/>
      <c r="AE102" s="682" t="s">
        <v>396</v>
      </c>
      <c r="AF102" s="682"/>
      <c r="AG102" s="682"/>
      <c r="AH102" s="682"/>
      <c r="AI102" s="682">
        <v>5</v>
      </c>
      <c r="AJ102" s="682"/>
      <c r="AK102" s="682"/>
      <c r="AL102" s="682"/>
      <c r="AM102" s="682">
        <v>5</v>
      </c>
      <c r="AN102" s="682"/>
      <c r="AO102" s="682"/>
      <c r="AP102" s="682"/>
      <c r="AQ102" s="708">
        <v>5</v>
      </c>
      <c r="AR102" s="709"/>
      <c r="AS102" s="709"/>
      <c r="AT102" s="710"/>
      <c r="AU102" s="708" t="s">
        <v>396</v>
      </c>
      <c r="AV102" s="709"/>
      <c r="AW102" s="709"/>
      <c r="AX102" s="710"/>
    </row>
    <row r="103" spans="1:50" ht="31.5" hidden="1" customHeight="1" x14ac:dyDescent="0.15">
      <c r="A103" s="282" t="s">
        <v>363</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149</v>
      </c>
      <c r="AF103" s="271"/>
      <c r="AG103" s="271"/>
      <c r="AH103" s="272"/>
      <c r="AI103" s="270" t="s">
        <v>385</v>
      </c>
      <c r="AJ103" s="271"/>
      <c r="AK103" s="271"/>
      <c r="AL103" s="272"/>
      <c r="AM103" s="270" t="s">
        <v>63</v>
      </c>
      <c r="AN103" s="271"/>
      <c r="AO103" s="271"/>
      <c r="AP103" s="272"/>
      <c r="AQ103" s="695" t="s">
        <v>404</v>
      </c>
      <c r="AR103" s="696"/>
      <c r="AS103" s="696"/>
      <c r="AT103" s="697"/>
      <c r="AU103" s="695" t="s">
        <v>138</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46</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104</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363</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149</v>
      </c>
      <c r="AF106" s="271"/>
      <c r="AG106" s="271"/>
      <c r="AH106" s="272"/>
      <c r="AI106" s="270" t="s">
        <v>385</v>
      </c>
      <c r="AJ106" s="271"/>
      <c r="AK106" s="271"/>
      <c r="AL106" s="272"/>
      <c r="AM106" s="270" t="s">
        <v>63</v>
      </c>
      <c r="AN106" s="271"/>
      <c r="AO106" s="271"/>
      <c r="AP106" s="272"/>
      <c r="AQ106" s="695" t="s">
        <v>404</v>
      </c>
      <c r="AR106" s="696"/>
      <c r="AS106" s="696"/>
      <c r="AT106" s="697"/>
      <c r="AU106" s="695" t="s">
        <v>138</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46</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104</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363</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149</v>
      </c>
      <c r="AF109" s="271"/>
      <c r="AG109" s="271"/>
      <c r="AH109" s="272"/>
      <c r="AI109" s="270" t="s">
        <v>385</v>
      </c>
      <c r="AJ109" s="271"/>
      <c r="AK109" s="271"/>
      <c r="AL109" s="272"/>
      <c r="AM109" s="270" t="s">
        <v>63</v>
      </c>
      <c r="AN109" s="271"/>
      <c r="AO109" s="271"/>
      <c r="AP109" s="272"/>
      <c r="AQ109" s="695" t="s">
        <v>404</v>
      </c>
      <c r="AR109" s="696"/>
      <c r="AS109" s="696"/>
      <c r="AT109" s="697"/>
      <c r="AU109" s="695" t="s">
        <v>138</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46</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104</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363</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149</v>
      </c>
      <c r="AF112" s="271"/>
      <c r="AG112" s="271"/>
      <c r="AH112" s="272"/>
      <c r="AI112" s="270" t="s">
        <v>385</v>
      </c>
      <c r="AJ112" s="271"/>
      <c r="AK112" s="271"/>
      <c r="AL112" s="272"/>
      <c r="AM112" s="270" t="s">
        <v>63</v>
      </c>
      <c r="AN112" s="271"/>
      <c r="AO112" s="271"/>
      <c r="AP112" s="272"/>
      <c r="AQ112" s="695" t="s">
        <v>404</v>
      </c>
      <c r="AR112" s="696"/>
      <c r="AS112" s="696"/>
      <c r="AT112" s="697"/>
      <c r="AU112" s="695" t="s">
        <v>138</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46</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104</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149</v>
      </c>
      <c r="AF115" s="271"/>
      <c r="AG115" s="271"/>
      <c r="AH115" s="272"/>
      <c r="AI115" s="270" t="s">
        <v>385</v>
      </c>
      <c r="AJ115" s="271"/>
      <c r="AK115" s="271"/>
      <c r="AL115" s="272"/>
      <c r="AM115" s="270" t="s">
        <v>63</v>
      </c>
      <c r="AN115" s="271"/>
      <c r="AO115" s="271"/>
      <c r="AP115" s="272"/>
      <c r="AQ115" s="676" t="s">
        <v>405</v>
      </c>
      <c r="AR115" s="677"/>
      <c r="AS115" s="677"/>
      <c r="AT115" s="677"/>
      <c r="AU115" s="677"/>
      <c r="AV115" s="677"/>
      <c r="AW115" s="677"/>
      <c r="AX115" s="678"/>
    </row>
    <row r="116" spans="1:50" ht="23.25" customHeight="1" x14ac:dyDescent="0.15">
      <c r="A116" s="258"/>
      <c r="B116" s="256"/>
      <c r="C116" s="256"/>
      <c r="D116" s="256"/>
      <c r="E116" s="256"/>
      <c r="F116" s="257"/>
      <c r="G116" s="262" t="s">
        <v>260</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326" t="s">
        <v>490</v>
      </c>
      <c r="AC116" s="327"/>
      <c r="AD116" s="328"/>
      <c r="AE116" s="682" t="s">
        <v>396</v>
      </c>
      <c r="AF116" s="682"/>
      <c r="AG116" s="682"/>
      <c r="AH116" s="682"/>
      <c r="AI116" s="682">
        <v>14</v>
      </c>
      <c r="AJ116" s="682"/>
      <c r="AK116" s="682"/>
      <c r="AL116" s="682"/>
      <c r="AM116" s="682">
        <f>4.6</f>
        <v>4.5999999999999996</v>
      </c>
      <c r="AN116" s="682"/>
      <c r="AO116" s="682"/>
      <c r="AP116" s="682"/>
      <c r="AQ116" s="329">
        <f>4.6</f>
        <v>4.5999999999999996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94</v>
      </c>
      <c r="AC117" s="688"/>
      <c r="AD117" s="689"/>
      <c r="AE117" s="690" t="s">
        <v>396</v>
      </c>
      <c r="AF117" s="690"/>
      <c r="AG117" s="690"/>
      <c r="AH117" s="690"/>
      <c r="AI117" s="690" t="s">
        <v>495</v>
      </c>
      <c r="AJ117" s="690"/>
      <c r="AK117" s="690"/>
      <c r="AL117" s="690"/>
      <c r="AM117" s="690" t="s">
        <v>253</v>
      </c>
      <c r="AN117" s="690"/>
      <c r="AO117" s="690"/>
      <c r="AP117" s="690"/>
      <c r="AQ117" s="690" t="s">
        <v>518</v>
      </c>
      <c r="AR117" s="690"/>
      <c r="AS117" s="690"/>
      <c r="AT117" s="690"/>
      <c r="AU117" s="690"/>
      <c r="AV117" s="690"/>
      <c r="AW117" s="690"/>
      <c r="AX117" s="691"/>
    </row>
    <row r="118" spans="1:50" ht="23.25" hidden="1" customHeight="1" x14ac:dyDescent="0.15">
      <c r="A118" s="285" t="s">
        <v>33</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149</v>
      </c>
      <c r="AF118" s="271"/>
      <c r="AG118" s="271"/>
      <c r="AH118" s="272"/>
      <c r="AI118" s="270" t="s">
        <v>385</v>
      </c>
      <c r="AJ118" s="271"/>
      <c r="AK118" s="271"/>
      <c r="AL118" s="272"/>
      <c r="AM118" s="270" t="s">
        <v>63</v>
      </c>
      <c r="AN118" s="271"/>
      <c r="AO118" s="271"/>
      <c r="AP118" s="272"/>
      <c r="AQ118" s="676" t="s">
        <v>405</v>
      </c>
      <c r="AR118" s="677"/>
      <c r="AS118" s="677"/>
      <c r="AT118" s="677"/>
      <c r="AU118" s="677"/>
      <c r="AV118" s="677"/>
      <c r="AW118" s="677"/>
      <c r="AX118" s="678"/>
    </row>
    <row r="119" spans="1:50" ht="23.25" hidden="1" customHeight="1" x14ac:dyDescent="0.15">
      <c r="A119" s="258"/>
      <c r="B119" s="256"/>
      <c r="C119" s="256"/>
      <c r="D119" s="256"/>
      <c r="E119" s="256"/>
      <c r="F119" s="257"/>
      <c r="G119" s="262" t="s">
        <v>370</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149</v>
      </c>
      <c r="AF121" s="271"/>
      <c r="AG121" s="271"/>
      <c r="AH121" s="272"/>
      <c r="AI121" s="270" t="s">
        <v>385</v>
      </c>
      <c r="AJ121" s="271"/>
      <c r="AK121" s="271"/>
      <c r="AL121" s="272"/>
      <c r="AM121" s="270" t="s">
        <v>63</v>
      </c>
      <c r="AN121" s="271"/>
      <c r="AO121" s="271"/>
      <c r="AP121" s="272"/>
      <c r="AQ121" s="676" t="s">
        <v>405</v>
      </c>
      <c r="AR121" s="677"/>
      <c r="AS121" s="677"/>
      <c r="AT121" s="677"/>
      <c r="AU121" s="677"/>
      <c r="AV121" s="677"/>
      <c r="AW121" s="677"/>
      <c r="AX121" s="678"/>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149</v>
      </c>
      <c r="AF124" s="271"/>
      <c r="AG124" s="271"/>
      <c r="AH124" s="272"/>
      <c r="AI124" s="270" t="s">
        <v>385</v>
      </c>
      <c r="AJ124" s="271"/>
      <c r="AK124" s="271"/>
      <c r="AL124" s="272"/>
      <c r="AM124" s="270" t="s">
        <v>63</v>
      </c>
      <c r="AN124" s="271"/>
      <c r="AO124" s="271"/>
      <c r="AP124" s="272"/>
      <c r="AQ124" s="676" t="s">
        <v>405</v>
      </c>
      <c r="AR124" s="677"/>
      <c r="AS124" s="677"/>
      <c r="AT124" s="677"/>
      <c r="AU124" s="677"/>
      <c r="AV124" s="677"/>
      <c r="AW124" s="677"/>
      <c r="AX124" s="678"/>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149</v>
      </c>
      <c r="AF127" s="271"/>
      <c r="AG127" s="271"/>
      <c r="AH127" s="272"/>
      <c r="AI127" s="270" t="s">
        <v>385</v>
      </c>
      <c r="AJ127" s="271"/>
      <c r="AK127" s="271"/>
      <c r="AL127" s="272"/>
      <c r="AM127" s="270" t="s">
        <v>63</v>
      </c>
      <c r="AN127" s="271"/>
      <c r="AO127" s="271"/>
      <c r="AP127" s="272"/>
      <c r="AQ127" s="676" t="s">
        <v>405</v>
      </c>
      <c r="AR127" s="677"/>
      <c r="AS127" s="677"/>
      <c r="AT127" s="677"/>
      <c r="AU127" s="677"/>
      <c r="AV127" s="677"/>
      <c r="AW127" s="677"/>
      <c r="AX127" s="678"/>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281</v>
      </c>
      <c r="D130" s="140"/>
      <c r="E130" s="670" t="s">
        <v>313</v>
      </c>
      <c r="F130" s="671"/>
      <c r="G130" s="672" t="s">
        <v>180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311</v>
      </c>
      <c r="F131" s="660"/>
      <c r="G131" s="185" t="s">
        <v>488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271</v>
      </c>
      <c r="F132" s="150"/>
      <c r="G132" s="208" t="s">
        <v>291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149</v>
      </c>
      <c r="AF132" s="215"/>
      <c r="AG132" s="215"/>
      <c r="AH132" s="215"/>
      <c r="AI132" s="215" t="s">
        <v>385</v>
      </c>
      <c r="AJ132" s="215"/>
      <c r="AK132" s="215"/>
      <c r="AL132" s="215"/>
      <c r="AM132" s="215" t="s">
        <v>63</v>
      </c>
      <c r="AN132" s="215"/>
      <c r="AO132" s="215"/>
      <c r="AP132" s="214"/>
      <c r="AQ132" s="214" t="s">
        <v>276</v>
      </c>
      <c r="AR132" s="209"/>
      <c r="AS132" s="209"/>
      <c r="AT132" s="210"/>
      <c r="AU132" s="246" t="s">
        <v>295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277</v>
      </c>
      <c r="AT133" s="173"/>
      <c r="AU133" s="194">
        <v>2</v>
      </c>
      <c r="AV133" s="194"/>
      <c r="AW133" s="172" t="s">
        <v>250</v>
      </c>
      <c r="AX133" s="202"/>
    </row>
    <row r="134" spans="1:50" ht="39.75" customHeight="1" x14ac:dyDescent="0.15">
      <c r="A134" s="141"/>
      <c r="B134" s="142"/>
      <c r="C134" s="146"/>
      <c r="D134" s="142"/>
      <c r="E134" s="146"/>
      <c r="F134" s="151"/>
      <c r="G134" s="181" t="s">
        <v>527</v>
      </c>
      <c r="H134" s="95"/>
      <c r="I134" s="95"/>
      <c r="J134" s="95"/>
      <c r="K134" s="95"/>
      <c r="L134" s="95"/>
      <c r="M134" s="95"/>
      <c r="N134" s="95"/>
      <c r="O134" s="95"/>
      <c r="P134" s="95"/>
      <c r="Q134" s="95"/>
      <c r="R134" s="95"/>
      <c r="S134" s="95"/>
      <c r="T134" s="95"/>
      <c r="U134" s="95"/>
      <c r="V134" s="95"/>
      <c r="W134" s="95"/>
      <c r="X134" s="182"/>
      <c r="Y134" s="203" t="s">
        <v>292</v>
      </c>
      <c r="Z134" s="204"/>
      <c r="AA134" s="205"/>
      <c r="AB134" s="241" t="s">
        <v>38</v>
      </c>
      <c r="AC134" s="195"/>
      <c r="AD134" s="195"/>
      <c r="AE134" s="238">
        <v>96.8</v>
      </c>
      <c r="AF134" s="192"/>
      <c r="AG134" s="192"/>
      <c r="AH134" s="192"/>
      <c r="AI134" s="238">
        <v>96.3</v>
      </c>
      <c r="AJ134" s="192"/>
      <c r="AK134" s="192"/>
      <c r="AL134" s="192"/>
      <c r="AM134" s="238">
        <v>96.2</v>
      </c>
      <c r="AN134" s="192"/>
      <c r="AO134" s="192"/>
      <c r="AP134" s="192"/>
      <c r="AQ134" s="238" t="s">
        <v>396</v>
      </c>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38</v>
      </c>
      <c r="AC135" s="206"/>
      <c r="AD135" s="206"/>
      <c r="AE135" s="238">
        <v>90</v>
      </c>
      <c r="AF135" s="192"/>
      <c r="AG135" s="192"/>
      <c r="AH135" s="192"/>
      <c r="AI135" s="238">
        <v>90</v>
      </c>
      <c r="AJ135" s="192"/>
      <c r="AK135" s="192"/>
      <c r="AL135" s="192"/>
      <c r="AM135" s="238">
        <v>90</v>
      </c>
      <c r="AN135" s="192"/>
      <c r="AO135" s="192"/>
      <c r="AP135" s="192"/>
      <c r="AQ135" s="238" t="s">
        <v>396</v>
      </c>
      <c r="AR135" s="192"/>
      <c r="AS135" s="192"/>
      <c r="AT135" s="192"/>
      <c r="AU135" s="238">
        <v>90</v>
      </c>
      <c r="AV135" s="192"/>
      <c r="AW135" s="192"/>
      <c r="AX135" s="207"/>
    </row>
    <row r="136" spans="1:50" ht="18.75" hidden="1" customHeight="1" x14ac:dyDescent="0.15">
      <c r="A136" s="141"/>
      <c r="B136" s="142"/>
      <c r="C136" s="146"/>
      <c r="D136" s="142"/>
      <c r="E136" s="146"/>
      <c r="F136" s="151"/>
      <c r="G136" s="208" t="s">
        <v>291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149</v>
      </c>
      <c r="AF136" s="215"/>
      <c r="AG136" s="215"/>
      <c r="AH136" s="215"/>
      <c r="AI136" s="215" t="s">
        <v>385</v>
      </c>
      <c r="AJ136" s="215"/>
      <c r="AK136" s="215"/>
      <c r="AL136" s="215"/>
      <c r="AM136" s="215" t="s">
        <v>63</v>
      </c>
      <c r="AN136" s="215"/>
      <c r="AO136" s="215"/>
      <c r="AP136" s="214"/>
      <c r="AQ136" s="214" t="s">
        <v>276</v>
      </c>
      <c r="AR136" s="209"/>
      <c r="AS136" s="209"/>
      <c r="AT136" s="210"/>
      <c r="AU136" s="246" t="s">
        <v>295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149</v>
      </c>
      <c r="AF140" s="215"/>
      <c r="AG140" s="215"/>
      <c r="AH140" s="215"/>
      <c r="AI140" s="215" t="s">
        <v>385</v>
      </c>
      <c r="AJ140" s="215"/>
      <c r="AK140" s="215"/>
      <c r="AL140" s="215"/>
      <c r="AM140" s="215" t="s">
        <v>63</v>
      </c>
      <c r="AN140" s="215"/>
      <c r="AO140" s="215"/>
      <c r="AP140" s="214"/>
      <c r="AQ140" s="214" t="s">
        <v>276</v>
      </c>
      <c r="AR140" s="209"/>
      <c r="AS140" s="209"/>
      <c r="AT140" s="210"/>
      <c r="AU140" s="246" t="s">
        <v>295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149</v>
      </c>
      <c r="AF144" s="215"/>
      <c r="AG144" s="215"/>
      <c r="AH144" s="215"/>
      <c r="AI144" s="215" t="s">
        <v>385</v>
      </c>
      <c r="AJ144" s="215"/>
      <c r="AK144" s="215"/>
      <c r="AL144" s="215"/>
      <c r="AM144" s="215" t="s">
        <v>63</v>
      </c>
      <c r="AN144" s="215"/>
      <c r="AO144" s="215"/>
      <c r="AP144" s="214"/>
      <c r="AQ144" s="214" t="s">
        <v>276</v>
      </c>
      <c r="AR144" s="209"/>
      <c r="AS144" s="209"/>
      <c r="AT144" s="210"/>
      <c r="AU144" s="246" t="s">
        <v>295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149</v>
      </c>
      <c r="AF148" s="215"/>
      <c r="AG148" s="215"/>
      <c r="AH148" s="215"/>
      <c r="AI148" s="215" t="s">
        <v>385</v>
      </c>
      <c r="AJ148" s="215"/>
      <c r="AK148" s="215"/>
      <c r="AL148" s="215"/>
      <c r="AM148" s="215" t="s">
        <v>63</v>
      </c>
      <c r="AN148" s="215"/>
      <c r="AO148" s="215"/>
      <c r="AP148" s="214"/>
      <c r="AQ148" s="214" t="s">
        <v>276</v>
      </c>
      <c r="AR148" s="209"/>
      <c r="AS148" s="209"/>
      <c r="AT148" s="210"/>
      <c r="AU148" s="246" t="s">
        <v>295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360</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360</v>
      </c>
      <c r="AC159" s="169"/>
      <c r="AD159" s="170"/>
      <c r="AE159" s="242"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360</v>
      </c>
      <c r="AC166" s="169"/>
      <c r="AD166" s="170"/>
      <c r="AE166" s="242"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360</v>
      </c>
      <c r="AC173" s="169"/>
      <c r="AD173" s="170"/>
      <c r="AE173" s="242"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360</v>
      </c>
      <c r="AC180" s="169"/>
      <c r="AD180" s="170"/>
      <c r="AE180" s="242"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327</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271</v>
      </c>
      <c r="F192" s="150"/>
      <c r="G192" s="208" t="s">
        <v>291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149</v>
      </c>
      <c r="AF192" s="215"/>
      <c r="AG192" s="215"/>
      <c r="AH192" s="215"/>
      <c r="AI192" s="215" t="s">
        <v>385</v>
      </c>
      <c r="AJ192" s="215"/>
      <c r="AK192" s="215"/>
      <c r="AL192" s="215"/>
      <c r="AM192" s="215" t="s">
        <v>63</v>
      </c>
      <c r="AN192" s="215"/>
      <c r="AO192" s="215"/>
      <c r="AP192" s="214"/>
      <c r="AQ192" s="214" t="s">
        <v>276</v>
      </c>
      <c r="AR192" s="209"/>
      <c r="AS192" s="209"/>
      <c r="AT192" s="210"/>
      <c r="AU192" s="246" t="s">
        <v>295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250</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149</v>
      </c>
      <c r="AF196" s="215"/>
      <c r="AG196" s="215"/>
      <c r="AH196" s="215"/>
      <c r="AI196" s="215" t="s">
        <v>385</v>
      </c>
      <c r="AJ196" s="215"/>
      <c r="AK196" s="215"/>
      <c r="AL196" s="215"/>
      <c r="AM196" s="215" t="s">
        <v>63</v>
      </c>
      <c r="AN196" s="215"/>
      <c r="AO196" s="215"/>
      <c r="AP196" s="214"/>
      <c r="AQ196" s="214" t="s">
        <v>276</v>
      </c>
      <c r="AR196" s="209"/>
      <c r="AS196" s="209"/>
      <c r="AT196" s="210"/>
      <c r="AU196" s="246" t="s">
        <v>295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149</v>
      </c>
      <c r="AF200" s="215"/>
      <c r="AG200" s="215"/>
      <c r="AH200" s="215"/>
      <c r="AI200" s="215" t="s">
        <v>385</v>
      </c>
      <c r="AJ200" s="215"/>
      <c r="AK200" s="215"/>
      <c r="AL200" s="215"/>
      <c r="AM200" s="215" t="s">
        <v>63</v>
      </c>
      <c r="AN200" s="215"/>
      <c r="AO200" s="215"/>
      <c r="AP200" s="214"/>
      <c r="AQ200" s="214" t="s">
        <v>276</v>
      </c>
      <c r="AR200" s="209"/>
      <c r="AS200" s="209"/>
      <c r="AT200" s="210"/>
      <c r="AU200" s="246" t="s">
        <v>295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149</v>
      </c>
      <c r="AF204" s="215"/>
      <c r="AG204" s="215"/>
      <c r="AH204" s="215"/>
      <c r="AI204" s="215" t="s">
        <v>385</v>
      </c>
      <c r="AJ204" s="215"/>
      <c r="AK204" s="215"/>
      <c r="AL204" s="215"/>
      <c r="AM204" s="215" t="s">
        <v>63</v>
      </c>
      <c r="AN204" s="215"/>
      <c r="AO204" s="215"/>
      <c r="AP204" s="214"/>
      <c r="AQ204" s="214" t="s">
        <v>276</v>
      </c>
      <c r="AR204" s="209"/>
      <c r="AS204" s="209"/>
      <c r="AT204" s="210"/>
      <c r="AU204" s="246" t="s">
        <v>295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149</v>
      </c>
      <c r="AF208" s="215"/>
      <c r="AG208" s="215"/>
      <c r="AH208" s="215"/>
      <c r="AI208" s="215" t="s">
        <v>385</v>
      </c>
      <c r="AJ208" s="215"/>
      <c r="AK208" s="215"/>
      <c r="AL208" s="215"/>
      <c r="AM208" s="215" t="s">
        <v>63</v>
      </c>
      <c r="AN208" s="215"/>
      <c r="AO208" s="215"/>
      <c r="AP208" s="214"/>
      <c r="AQ208" s="214" t="s">
        <v>276</v>
      </c>
      <c r="AR208" s="209"/>
      <c r="AS208" s="209"/>
      <c r="AT208" s="210"/>
      <c r="AU208" s="246" t="s">
        <v>295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360</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360</v>
      </c>
      <c r="AC219" s="169"/>
      <c r="AD219" s="170"/>
      <c r="AE219" s="242"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360</v>
      </c>
      <c r="AC226" s="169"/>
      <c r="AD226" s="170"/>
      <c r="AE226" s="242"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360</v>
      </c>
      <c r="AC233" s="169"/>
      <c r="AD233" s="170"/>
      <c r="AE233" s="242"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360</v>
      </c>
      <c r="AC240" s="169"/>
      <c r="AD240" s="170"/>
      <c r="AE240" s="242"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327</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271</v>
      </c>
      <c r="F252" s="150"/>
      <c r="G252" s="208" t="s">
        <v>291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149</v>
      </c>
      <c r="AF252" s="215"/>
      <c r="AG252" s="215"/>
      <c r="AH252" s="215"/>
      <c r="AI252" s="215" t="s">
        <v>385</v>
      </c>
      <c r="AJ252" s="215"/>
      <c r="AK252" s="215"/>
      <c r="AL252" s="215"/>
      <c r="AM252" s="215" t="s">
        <v>63</v>
      </c>
      <c r="AN252" s="215"/>
      <c r="AO252" s="215"/>
      <c r="AP252" s="214"/>
      <c r="AQ252" s="214" t="s">
        <v>276</v>
      </c>
      <c r="AR252" s="209"/>
      <c r="AS252" s="209"/>
      <c r="AT252" s="210"/>
      <c r="AU252" s="246" t="s">
        <v>295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149</v>
      </c>
      <c r="AF256" s="215"/>
      <c r="AG256" s="215"/>
      <c r="AH256" s="215"/>
      <c r="AI256" s="215" t="s">
        <v>385</v>
      </c>
      <c r="AJ256" s="215"/>
      <c r="AK256" s="215"/>
      <c r="AL256" s="215"/>
      <c r="AM256" s="215" t="s">
        <v>63</v>
      </c>
      <c r="AN256" s="215"/>
      <c r="AO256" s="215"/>
      <c r="AP256" s="214"/>
      <c r="AQ256" s="214" t="s">
        <v>276</v>
      </c>
      <c r="AR256" s="209"/>
      <c r="AS256" s="209"/>
      <c r="AT256" s="210"/>
      <c r="AU256" s="246" t="s">
        <v>295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149</v>
      </c>
      <c r="AF260" s="215"/>
      <c r="AG260" s="215"/>
      <c r="AH260" s="215"/>
      <c r="AI260" s="215" t="s">
        <v>385</v>
      </c>
      <c r="AJ260" s="215"/>
      <c r="AK260" s="215"/>
      <c r="AL260" s="215"/>
      <c r="AM260" s="215" t="s">
        <v>63</v>
      </c>
      <c r="AN260" s="215"/>
      <c r="AO260" s="215"/>
      <c r="AP260" s="214"/>
      <c r="AQ260" s="214" t="s">
        <v>276</v>
      </c>
      <c r="AR260" s="209"/>
      <c r="AS260" s="209"/>
      <c r="AT260" s="210"/>
      <c r="AU260" s="246" t="s">
        <v>295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149</v>
      </c>
      <c r="AF264" s="215"/>
      <c r="AG264" s="215"/>
      <c r="AH264" s="215"/>
      <c r="AI264" s="215" t="s">
        <v>385</v>
      </c>
      <c r="AJ264" s="215"/>
      <c r="AK264" s="215"/>
      <c r="AL264" s="215"/>
      <c r="AM264" s="215" t="s">
        <v>63</v>
      </c>
      <c r="AN264" s="215"/>
      <c r="AO264" s="215"/>
      <c r="AP264" s="214"/>
      <c r="AQ264" s="177" t="s">
        <v>276</v>
      </c>
      <c r="AR264" s="169"/>
      <c r="AS264" s="169"/>
      <c r="AT264" s="170"/>
      <c r="AU264" s="199" t="s">
        <v>295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149</v>
      </c>
      <c r="AF268" s="215"/>
      <c r="AG268" s="215"/>
      <c r="AH268" s="215"/>
      <c r="AI268" s="215" t="s">
        <v>385</v>
      </c>
      <c r="AJ268" s="215"/>
      <c r="AK268" s="215"/>
      <c r="AL268" s="215"/>
      <c r="AM268" s="215" t="s">
        <v>63</v>
      </c>
      <c r="AN268" s="215"/>
      <c r="AO268" s="215"/>
      <c r="AP268" s="214"/>
      <c r="AQ268" s="214" t="s">
        <v>276</v>
      </c>
      <c r="AR268" s="209"/>
      <c r="AS268" s="209"/>
      <c r="AT268" s="210"/>
      <c r="AU268" s="246" t="s">
        <v>295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360</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360</v>
      </c>
      <c r="AC279" s="169"/>
      <c r="AD279" s="170"/>
      <c r="AE279" s="242"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360</v>
      </c>
      <c r="AC286" s="169"/>
      <c r="AD286" s="170"/>
      <c r="AE286" s="242"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360</v>
      </c>
      <c r="AC293" s="169"/>
      <c r="AD293" s="170"/>
      <c r="AE293" s="242"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360</v>
      </c>
      <c r="AC300" s="169"/>
      <c r="AD300" s="170"/>
      <c r="AE300" s="242"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327</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271</v>
      </c>
      <c r="F312" s="150"/>
      <c r="G312" s="208" t="s">
        <v>291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149</v>
      </c>
      <c r="AF312" s="215"/>
      <c r="AG312" s="215"/>
      <c r="AH312" s="215"/>
      <c r="AI312" s="215" t="s">
        <v>385</v>
      </c>
      <c r="AJ312" s="215"/>
      <c r="AK312" s="215"/>
      <c r="AL312" s="215"/>
      <c r="AM312" s="215" t="s">
        <v>63</v>
      </c>
      <c r="AN312" s="215"/>
      <c r="AO312" s="215"/>
      <c r="AP312" s="214"/>
      <c r="AQ312" s="214" t="s">
        <v>276</v>
      </c>
      <c r="AR312" s="209"/>
      <c r="AS312" s="209"/>
      <c r="AT312" s="210"/>
      <c r="AU312" s="246" t="s">
        <v>295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149</v>
      </c>
      <c r="AF316" s="215"/>
      <c r="AG316" s="215"/>
      <c r="AH316" s="215"/>
      <c r="AI316" s="215" t="s">
        <v>385</v>
      </c>
      <c r="AJ316" s="215"/>
      <c r="AK316" s="215"/>
      <c r="AL316" s="215"/>
      <c r="AM316" s="215" t="s">
        <v>63</v>
      </c>
      <c r="AN316" s="215"/>
      <c r="AO316" s="215"/>
      <c r="AP316" s="214"/>
      <c r="AQ316" s="214" t="s">
        <v>276</v>
      </c>
      <c r="AR316" s="209"/>
      <c r="AS316" s="209"/>
      <c r="AT316" s="210"/>
      <c r="AU316" s="246" t="s">
        <v>295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149</v>
      </c>
      <c r="AF320" s="215"/>
      <c r="AG320" s="215"/>
      <c r="AH320" s="215"/>
      <c r="AI320" s="215" t="s">
        <v>385</v>
      </c>
      <c r="AJ320" s="215"/>
      <c r="AK320" s="215"/>
      <c r="AL320" s="215"/>
      <c r="AM320" s="215" t="s">
        <v>63</v>
      </c>
      <c r="AN320" s="215"/>
      <c r="AO320" s="215"/>
      <c r="AP320" s="214"/>
      <c r="AQ320" s="214" t="s">
        <v>276</v>
      </c>
      <c r="AR320" s="209"/>
      <c r="AS320" s="209"/>
      <c r="AT320" s="210"/>
      <c r="AU320" s="246" t="s">
        <v>295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149</v>
      </c>
      <c r="AF324" s="215"/>
      <c r="AG324" s="215"/>
      <c r="AH324" s="215"/>
      <c r="AI324" s="215" t="s">
        <v>385</v>
      </c>
      <c r="AJ324" s="215"/>
      <c r="AK324" s="215"/>
      <c r="AL324" s="215"/>
      <c r="AM324" s="215" t="s">
        <v>63</v>
      </c>
      <c r="AN324" s="215"/>
      <c r="AO324" s="215"/>
      <c r="AP324" s="214"/>
      <c r="AQ324" s="214" t="s">
        <v>276</v>
      </c>
      <c r="AR324" s="209"/>
      <c r="AS324" s="209"/>
      <c r="AT324" s="210"/>
      <c r="AU324" s="246" t="s">
        <v>295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149</v>
      </c>
      <c r="AF328" s="215"/>
      <c r="AG328" s="215"/>
      <c r="AH328" s="215"/>
      <c r="AI328" s="215" t="s">
        <v>385</v>
      </c>
      <c r="AJ328" s="215"/>
      <c r="AK328" s="215"/>
      <c r="AL328" s="215"/>
      <c r="AM328" s="215" t="s">
        <v>63</v>
      </c>
      <c r="AN328" s="215"/>
      <c r="AO328" s="215"/>
      <c r="AP328" s="214"/>
      <c r="AQ328" s="214" t="s">
        <v>276</v>
      </c>
      <c r="AR328" s="209"/>
      <c r="AS328" s="209"/>
      <c r="AT328" s="210"/>
      <c r="AU328" s="246" t="s">
        <v>295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360</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360</v>
      </c>
      <c r="AC339" s="169"/>
      <c r="AD339" s="170"/>
      <c r="AE339" s="242"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360</v>
      </c>
      <c r="AC346" s="169"/>
      <c r="AD346" s="170"/>
      <c r="AE346" s="242"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360</v>
      </c>
      <c r="AC353" s="169"/>
      <c r="AD353" s="170"/>
      <c r="AE353" s="242"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360</v>
      </c>
      <c r="AC360" s="169"/>
      <c r="AD360" s="170"/>
      <c r="AE360" s="242"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327</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271</v>
      </c>
      <c r="F372" s="150"/>
      <c r="G372" s="208" t="s">
        <v>291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149</v>
      </c>
      <c r="AF372" s="215"/>
      <c r="AG372" s="215"/>
      <c r="AH372" s="215"/>
      <c r="AI372" s="215" t="s">
        <v>385</v>
      </c>
      <c r="AJ372" s="215"/>
      <c r="AK372" s="215"/>
      <c r="AL372" s="215"/>
      <c r="AM372" s="215" t="s">
        <v>63</v>
      </c>
      <c r="AN372" s="215"/>
      <c r="AO372" s="215"/>
      <c r="AP372" s="214"/>
      <c r="AQ372" s="214" t="s">
        <v>276</v>
      </c>
      <c r="AR372" s="209"/>
      <c r="AS372" s="209"/>
      <c r="AT372" s="210"/>
      <c r="AU372" s="246" t="s">
        <v>295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149</v>
      </c>
      <c r="AF376" s="215"/>
      <c r="AG376" s="215"/>
      <c r="AH376" s="215"/>
      <c r="AI376" s="215" t="s">
        <v>385</v>
      </c>
      <c r="AJ376" s="215"/>
      <c r="AK376" s="215"/>
      <c r="AL376" s="215"/>
      <c r="AM376" s="215" t="s">
        <v>63</v>
      </c>
      <c r="AN376" s="215"/>
      <c r="AO376" s="215"/>
      <c r="AP376" s="214"/>
      <c r="AQ376" s="214" t="s">
        <v>276</v>
      </c>
      <c r="AR376" s="209"/>
      <c r="AS376" s="209"/>
      <c r="AT376" s="210"/>
      <c r="AU376" s="246" t="s">
        <v>295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149</v>
      </c>
      <c r="AF380" s="215"/>
      <c r="AG380" s="215"/>
      <c r="AH380" s="215"/>
      <c r="AI380" s="215" t="s">
        <v>385</v>
      </c>
      <c r="AJ380" s="215"/>
      <c r="AK380" s="215"/>
      <c r="AL380" s="215"/>
      <c r="AM380" s="215" t="s">
        <v>63</v>
      </c>
      <c r="AN380" s="215"/>
      <c r="AO380" s="215"/>
      <c r="AP380" s="214"/>
      <c r="AQ380" s="214" t="s">
        <v>276</v>
      </c>
      <c r="AR380" s="209"/>
      <c r="AS380" s="209"/>
      <c r="AT380" s="210"/>
      <c r="AU380" s="246" t="s">
        <v>295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149</v>
      </c>
      <c r="AF384" s="215"/>
      <c r="AG384" s="215"/>
      <c r="AH384" s="215"/>
      <c r="AI384" s="215" t="s">
        <v>385</v>
      </c>
      <c r="AJ384" s="215"/>
      <c r="AK384" s="215"/>
      <c r="AL384" s="215"/>
      <c r="AM384" s="215" t="s">
        <v>63</v>
      </c>
      <c r="AN384" s="215"/>
      <c r="AO384" s="215"/>
      <c r="AP384" s="214"/>
      <c r="AQ384" s="214" t="s">
        <v>276</v>
      </c>
      <c r="AR384" s="209"/>
      <c r="AS384" s="209"/>
      <c r="AT384" s="210"/>
      <c r="AU384" s="246" t="s">
        <v>295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149</v>
      </c>
      <c r="AF388" s="215"/>
      <c r="AG388" s="215"/>
      <c r="AH388" s="215"/>
      <c r="AI388" s="215" t="s">
        <v>385</v>
      </c>
      <c r="AJ388" s="215"/>
      <c r="AK388" s="215"/>
      <c r="AL388" s="215"/>
      <c r="AM388" s="215" t="s">
        <v>63</v>
      </c>
      <c r="AN388" s="215"/>
      <c r="AO388" s="215"/>
      <c r="AP388" s="214"/>
      <c r="AQ388" s="214" t="s">
        <v>276</v>
      </c>
      <c r="AR388" s="209"/>
      <c r="AS388" s="209"/>
      <c r="AT388" s="210"/>
      <c r="AU388" s="246" t="s">
        <v>295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360</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360</v>
      </c>
      <c r="AC399" s="169"/>
      <c r="AD399" s="170"/>
      <c r="AE399" s="242"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360</v>
      </c>
      <c r="AC406" s="169"/>
      <c r="AD406" s="170"/>
      <c r="AE406" s="242"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360</v>
      </c>
      <c r="AC413" s="169"/>
      <c r="AD413" s="170"/>
      <c r="AE413" s="242"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360</v>
      </c>
      <c r="AC420" s="169"/>
      <c r="AD420" s="170"/>
      <c r="AE420" s="242"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327</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332</v>
      </c>
      <c r="D430" s="153"/>
      <c r="E430" s="659" t="s">
        <v>392</v>
      </c>
      <c r="F430" s="669"/>
      <c r="G430" s="661" t="s">
        <v>300</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285</v>
      </c>
      <c r="F431" s="167"/>
      <c r="G431" s="168" t="s">
        <v>283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44</v>
      </c>
      <c r="AF431" s="197"/>
      <c r="AG431" s="197"/>
      <c r="AH431" s="198"/>
      <c r="AI431" s="179" t="s">
        <v>266</v>
      </c>
      <c r="AJ431" s="179"/>
      <c r="AK431" s="179"/>
      <c r="AL431" s="177"/>
      <c r="AM431" s="179" t="s">
        <v>340</v>
      </c>
      <c r="AN431" s="179"/>
      <c r="AO431" s="179"/>
      <c r="AP431" s="177"/>
      <c r="AQ431" s="177" t="s">
        <v>276</v>
      </c>
      <c r="AR431" s="169"/>
      <c r="AS431" s="169"/>
      <c r="AT431" s="170"/>
      <c r="AU431" s="199" t="s">
        <v>202</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250</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285</v>
      </c>
      <c r="F436" s="167"/>
      <c r="G436" s="168" t="s">
        <v>283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44</v>
      </c>
      <c r="AF436" s="197"/>
      <c r="AG436" s="197"/>
      <c r="AH436" s="198"/>
      <c r="AI436" s="179" t="s">
        <v>266</v>
      </c>
      <c r="AJ436" s="179"/>
      <c r="AK436" s="179"/>
      <c r="AL436" s="177"/>
      <c r="AM436" s="179" t="s">
        <v>340</v>
      </c>
      <c r="AN436" s="179"/>
      <c r="AO436" s="179"/>
      <c r="AP436" s="177"/>
      <c r="AQ436" s="177" t="s">
        <v>276</v>
      </c>
      <c r="AR436" s="169"/>
      <c r="AS436" s="169"/>
      <c r="AT436" s="170"/>
      <c r="AU436" s="199" t="s">
        <v>202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285</v>
      </c>
      <c r="F441" s="167"/>
      <c r="G441" s="168" t="s">
        <v>283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44</v>
      </c>
      <c r="AF441" s="197"/>
      <c r="AG441" s="197"/>
      <c r="AH441" s="198"/>
      <c r="AI441" s="179" t="s">
        <v>266</v>
      </c>
      <c r="AJ441" s="179"/>
      <c r="AK441" s="179"/>
      <c r="AL441" s="177"/>
      <c r="AM441" s="179" t="s">
        <v>340</v>
      </c>
      <c r="AN441" s="179"/>
      <c r="AO441" s="179"/>
      <c r="AP441" s="177"/>
      <c r="AQ441" s="177" t="s">
        <v>276</v>
      </c>
      <c r="AR441" s="169"/>
      <c r="AS441" s="169"/>
      <c r="AT441" s="170"/>
      <c r="AU441" s="199" t="s">
        <v>202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285</v>
      </c>
      <c r="F446" s="167"/>
      <c r="G446" s="168" t="s">
        <v>283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44</v>
      </c>
      <c r="AF446" s="197"/>
      <c r="AG446" s="197"/>
      <c r="AH446" s="198"/>
      <c r="AI446" s="179" t="s">
        <v>266</v>
      </c>
      <c r="AJ446" s="179"/>
      <c r="AK446" s="179"/>
      <c r="AL446" s="177"/>
      <c r="AM446" s="179" t="s">
        <v>340</v>
      </c>
      <c r="AN446" s="179"/>
      <c r="AO446" s="179"/>
      <c r="AP446" s="177"/>
      <c r="AQ446" s="177" t="s">
        <v>276</v>
      </c>
      <c r="AR446" s="169"/>
      <c r="AS446" s="169"/>
      <c r="AT446" s="170"/>
      <c r="AU446" s="199" t="s">
        <v>202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285</v>
      </c>
      <c r="F451" s="167"/>
      <c r="G451" s="168" t="s">
        <v>283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44</v>
      </c>
      <c r="AF451" s="197"/>
      <c r="AG451" s="197"/>
      <c r="AH451" s="198"/>
      <c r="AI451" s="179" t="s">
        <v>266</v>
      </c>
      <c r="AJ451" s="179"/>
      <c r="AK451" s="179"/>
      <c r="AL451" s="177"/>
      <c r="AM451" s="179" t="s">
        <v>340</v>
      </c>
      <c r="AN451" s="179"/>
      <c r="AO451" s="179"/>
      <c r="AP451" s="177"/>
      <c r="AQ451" s="177" t="s">
        <v>276</v>
      </c>
      <c r="AR451" s="169"/>
      <c r="AS451" s="169"/>
      <c r="AT451" s="170"/>
      <c r="AU451" s="199" t="s">
        <v>202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44</v>
      </c>
      <c r="AF456" s="197"/>
      <c r="AG456" s="197"/>
      <c r="AH456" s="198"/>
      <c r="AI456" s="179" t="s">
        <v>266</v>
      </c>
      <c r="AJ456" s="179"/>
      <c r="AK456" s="179"/>
      <c r="AL456" s="177"/>
      <c r="AM456" s="179" t="s">
        <v>340</v>
      </c>
      <c r="AN456" s="179"/>
      <c r="AO456" s="179"/>
      <c r="AP456" s="177"/>
      <c r="AQ456" s="177" t="s">
        <v>276</v>
      </c>
      <c r="AR456" s="169"/>
      <c r="AS456" s="169"/>
      <c r="AT456" s="170"/>
      <c r="AU456" s="199" t="s">
        <v>202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250</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44</v>
      </c>
      <c r="AF461" s="197"/>
      <c r="AG461" s="197"/>
      <c r="AH461" s="198"/>
      <c r="AI461" s="179" t="s">
        <v>266</v>
      </c>
      <c r="AJ461" s="179"/>
      <c r="AK461" s="179"/>
      <c r="AL461" s="177"/>
      <c r="AM461" s="179" t="s">
        <v>340</v>
      </c>
      <c r="AN461" s="179"/>
      <c r="AO461" s="179"/>
      <c r="AP461" s="177"/>
      <c r="AQ461" s="177" t="s">
        <v>276</v>
      </c>
      <c r="AR461" s="169"/>
      <c r="AS461" s="169"/>
      <c r="AT461" s="170"/>
      <c r="AU461" s="199" t="s">
        <v>202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44</v>
      </c>
      <c r="AF466" s="197"/>
      <c r="AG466" s="197"/>
      <c r="AH466" s="198"/>
      <c r="AI466" s="179" t="s">
        <v>266</v>
      </c>
      <c r="AJ466" s="179"/>
      <c r="AK466" s="179"/>
      <c r="AL466" s="177"/>
      <c r="AM466" s="179" t="s">
        <v>340</v>
      </c>
      <c r="AN466" s="179"/>
      <c r="AO466" s="179"/>
      <c r="AP466" s="177"/>
      <c r="AQ466" s="177" t="s">
        <v>276</v>
      </c>
      <c r="AR466" s="169"/>
      <c r="AS466" s="169"/>
      <c r="AT466" s="170"/>
      <c r="AU466" s="199" t="s">
        <v>202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44</v>
      </c>
      <c r="AF471" s="197"/>
      <c r="AG471" s="197"/>
      <c r="AH471" s="198"/>
      <c r="AI471" s="179" t="s">
        <v>266</v>
      </c>
      <c r="AJ471" s="179"/>
      <c r="AK471" s="179"/>
      <c r="AL471" s="177"/>
      <c r="AM471" s="179" t="s">
        <v>340</v>
      </c>
      <c r="AN471" s="179"/>
      <c r="AO471" s="179"/>
      <c r="AP471" s="177"/>
      <c r="AQ471" s="177" t="s">
        <v>276</v>
      </c>
      <c r="AR471" s="169"/>
      <c r="AS471" s="169"/>
      <c r="AT471" s="170"/>
      <c r="AU471" s="199" t="s">
        <v>202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44</v>
      </c>
      <c r="AF476" s="197"/>
      <c r="AG476" s="197"/>
      <c r="AH476" s="198"/>
      <c r="AI476" s="179" t="s">
        <v>266</v>
      </c>
      <c r="AJ476" s="179"/>
      <c r="AK476" s="179"/>
      <c r="AL476" s="177"/>
      <c r="AM476" s="179" t="s">
        <v>340</v>
      </c>
      <c r="AN476" s="179"/>
      <c r="AO476" s="179"/>
      <c r="AP476" s="177"/>
      <c r="AQ476" s="177" t="s">
        <v>276</v>
      </c>
      <c r="AR476" s="169"/>
      <c r="AS476" s="169"/>
      <c r="AT476" s="170"/>
      <c r="AU476" s="199" t="s">
        <v>202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394</v>
      </c>
      <c r="F484" s="660"/>
      <c r="G484" s="661" t="s">
        <v>300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285</v>
      </c>
      <c r="F485" s="167"/>
      <c r="G485" s="168" t="s">
        <v>283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44</v>
      </c>
      <c r="AF485" s="197"/>
      <c r="AG485" s="197"/>
      <c r="AH485" s="198"/>
      <c r="AI485" s="179" t="s">
        <v>266</v>
      </c>
      <c r="AJ485" s="179"/>
      <c r="AK485" s="179"/>
      <c r="AL485" s="177"/>
      <c r="AM485" s="179" t="s">
        <v>340</v>
      </c>
      <c r="AN485" s="179"/>
      <c r="AO485" s="179"/>
      <c r="AP485" s="177"/>
      <c r="AQ485" s="177" t="s">
        <v>276</v>
      </c>
      <c r="AR485" s="169"/>
      <c r="AS485" s="169"/>
      <c r="AT485" s="170"/>
      <c r="AU485" s="199" t="s">
        <v>202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285</v>
      </c>
      <c r="F490" s="167"/>
      <c r="G490" s="168" t="s">
        <v>283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44</v>
      </c>
      <c r="AF490" s="197"/>
      <c r="AG490" s="197"/>
      <c r="AH490" s="198"/>
      <c r="AI490" s="179" t="s">
        <v>266</v>
      </c>
      <c r="AJ490" s="179"/>
      <c r="AK490" s="179"/>
      <c r="AL490" s="177"/>
      <c r="AM490" s="179" t="s">
        <v>340</v>
      </c>
      <c r="AN490" s="179"/>
      <c r="AO490" s="179"/>
      <c r="AP490" s="177"/>
      <c r="AQ490" s="177" t="s">
        <v>276</v>
      </c>
      <c r="AR490" s="169"/>
      <c r="AS490" s="169"/>
      <c r="AT490" s="170"/>
      <c r="AU490" s="199" t="s">
        <v>202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285</v>
      </c>
      <c r="F495" s="167"/>
      <c r="G495" s="168" t="s">
        <v>283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44</v>
      </c>
      <c r="AF495" s="197"/>
      <c r="AG495" s="197"/>
      <c r="AH495" s="198"/>
      <c r="AI495" s="179" t="s">
        <v>266</v>
      </c>
      <c r="AJ495" s="179"/>
      <c r="AK495" s="179"/>
      <c r="AL495" s="177"/>
      <c r="AM495" s="179" t="s">
        <v>340</v>
      </c>
      <c r="AN495" s="179"/>
      <c r="AO495" s="179"/>
      <c r="AP495" s="177"/>
      <c r="AQ495" s="177" t="s">
        <v>276</v>
      </c>
      <c r="AR495" s="169"/>
      <c r="AS495" s="169"/>
      <c r="AT495" s="170"/>
      <c r="AU495" s="199" t="s">
        <v>202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285</v>
      </c>
      <c r="F500" s="167"/>
      <c r="G500" s="168" t="s">
        <v>283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44</v>
      </c>
      <c r="AF500" s="197"/>
      <c r="AG500" s="197"/>
      <c r="AH500" s="198"/>
      <c r="AI500" s="179" t="s">
        <v>266</v>
      </c>
      <c r="AJ500" s="179"/>
      <c r="AK500" s="179"/>
      <c r="AL500" s="177"/>
      <c r="AM500" s="179" t="s">
        <v>340</v>
      </c>
      <c r="AN500" s="179"/>
      <c r="AO500" s="179"/>
      <c r="AP500" s="177"/>
      <c r="AQ500" s="177" t="s">
        <v>276</v>
      </c>
      <c r="AR500" s="169"/>
      <c r="AS500" s="169"/>
      <c r="AT500" s="170"/>
      <c r="AU500" s="199" t="s">
        <v>202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285</v>
      </c>
      <c r="F505" s="167"/>
      <c r="G505" s="168" t="s">
        <v>283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44</v>
      </c>
      <c r="AF505" s="197"/>
      <c r="AG505" s="197"/>
      <c r="AH505" s="198"/>
      <c r="AI505" s="179" t="s">
        <v>266</v>
      </c>
      <c r="AJ505" s="179"/>
      <c r="AK505" s="179"/>
      <c r="AL505" s="177"/>
      <c r="AM505" s="179" t="s">
        <v>340</v>
      </c>
      <c r="AN505" s="179"/>
      <c r="AO505" s="179"/>
      <c r="AP505" s="177"/>
      <c r="AQ505" s="177" t="s">
        <v>276</v>
      </c>
      <c r="AR505" s="169"/>
      <c r="AS505" s="169"/>
      <c r="AT505" s="170"/>
      <c r="AU505" s="199" t="s">
        <v>202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44</v>
      </c>
      <c r="AF510" s="197"/>
      <c r="AG510" s="197"/>
      <c r="AH510" s="198"/>
      <c r="AI510" s="179" t="s">
        <v>266</v>
      </c>
      <c r="AJ510" s="179"/>
      <c r="AK510" s="179"/>
      <c r="AL510" s="177"/>
      <c r="AM510" s="179" t="s">
        <v>340</v>
      </c>
      <c r="AN510" s="179"/>
      <c r="AO510" s="179"/>
      <c r="AP510" s="177"/>
      <c r="AQ510" s="177" t="s">
        <v>276</v>
      </c>
      <c r="AR510" s="169"/>
      <c r="AS510" s="169"/>
      <c r="AT510" s="170"/>
      <c r="AU510" s="199" t="s">
        <v>202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44</v>
      </c>
      <c r="AF515" s="197"/>
      <c r="AG515" s="197"/>
      <c r="AH515" s="198"/>
      <c r="AI515" s="179" t="s">
        <v>266</v>
      </c>
      <c r="AJ515" s="179"/>
      <c r="AK515" s="179"/>
      <c r="AL515" s="177"/>
      <c r="AM515" s="179" t="s">
        <v>340</v>
      </c>
      <c r="AN515" s="179"/>
      <c r="AO515" s="179"/>
      <c r="AP515" s="177"/>
      <c r="AQ515" s="177" t="s">
        <v>276</v>
      </c>
      <c r="AR515" s="169"/>
      <c r="AS515" s="169"/>
      <c r="AT515" s="170"/>
      <c r="AU515" s="199" t="s">
        <v>202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44</v>
      </c>
      <c r="AF520" s="197"/>
      <c r="AG520" s="197"/>
      <c r="AH520" s="198"/>
      <c r="AI520" s="179" t="s">
        <v>266</v>
      </c>
      <c r="AJ520" s="179"/>
      <c r="AK520" s="179"/>
      <c r="AL520" s="177"/>
      <c r="AM520" s="179" t="s">
        <v>340</v>
      </c>
      <c r="AN520" s="179"/>
      <c r="AO520" s="179"/>
      <c r="AP520" s="177"/>
      <c r="AQ520" s="177" t="s">
        <v>276</v>
      </c>
      <c r="AR520" s="169"/>
      <c r="AS520" s="169"/>
      <c r="AT520" s="170"/>
      <c r="AU520" s="199" t="s">
        <v>202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44</v>
      </c>
      <c r="AF525" s="197"/>
      <c r="AG525" s="197"/>
      <c r="AH525" s="198"/>
      <c r="AI525" s="179" t="s">
        <v>266</v>
      </c>
      <c r="AJ525" s="179"/>
      <c r="AK525" s="179"/>
      <c r="AL525" s="177"/>
      <c r="AM525" s="179" t="s">
        <v>340</v>
      </c>
      <c r="AN525" s="179"/>
      <c r="AO525" s="179"/>
      <c r="AP525" s="177"/>
      <c r="AQ525" s="177" t="s">
        <v>276</v>
      </c>
      <c r="AR525" s="169"/>
      <c r="AS525" s="169"/>
      <c r="AT525" s="170"/>
      <c r="AU525" s="199" t="s">
        <v>202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44</v>
      </c>
      <c r="AF530" s="197"/>
      <c r="AG530" s="197"/>
      <c r="AH530" s="198"/>
      <c r="AI530" s="179" t="s">
        <v>266</v>
      </c>
      <c r="AJ530" s="179"/>
      <c r="AK530" s="179"/>
      <c r="AL530" s="177"/>
      <c r="AM530" s="179" t="s">
        <v>340</v>
      </c>
      <c r="AN530" s="179"/>
      <c r="AO530" s="179"/>
      <c r="AP530" s="177"/>
      <c r="AQ530" s="177" t="s">
        <v>276</v>
      </c>
      <c r="AR530" s="169"/>
      <c r="AS530" s="169"/>
      <c r="AT530" s="170"/>
      <c r="AU530" s="199" t="s">
        <v>202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120</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394</v>
      </c>
      <c r="F538" s="660"/>
      <c r="G538" s="661" t="s">
        <v>300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285</v>
      </c>
      <c r="F539" s="167"/>
      <c r="G539" s="168" t="s">
        <v>283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44</v>
      </c>
      <c r="AF539" s="197"/>
      <c r="AG539" s="197"/>
      <c r="AH539" s="198"/>
      <c r="AI539" s="179" t="s">
        <v>266</v>
      </c>
      <c r="AJ539" s="179"/>
      <c r="AK539" s="179"/>
      <c r="AL539" s="177"/>
      <c r="AM539" s="179" t="s">
        <v>340</v>
      </c>
      <c r="AN539" s="179"/>
      <c r="AO539" s="179"/>
      <c r="AP539" s="177"/>
      <c r="AQ539" s="177" t="s">
        <v>276</v>
      </c>
      <c r="AR539" s="169"/>
      <c r="AS539" s="169"/>
      <c r="AT539" s="170"/>
      <c r="AU539" s="199" t="s">
        <v>202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285</v>
      </c>
      <c r="F544" s="167"/>
      <c r="G544" s="168" t="s">
        <v>283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44</v>
      </c>
      <c r="AF544" s="197"/>
      <c r="AG544" s="197"/>
      <c r="AH544" s="198"/>
      <c r="AI544" s="179" t="s">
        <v>266</v>
      </c>
      <c r="AJ544" s="179"/>
      <c r="AK544" s="179"/>
      <c r="AL544" s="177"/>
      <c r="AM544" s="179" t="s">
        <v>340</v>
      </c>
      <c r="AN544" s="179"/>
      <c r="AO544" s="179"/>
      <c r="AP544" s="177"/>
      <c r="AQ544" s="177" t="s">
        <v>276</v>
      </c>
      <c r="AR544" s="169"/>
      <c r="AS544" s="169"/>
      <c r="AT544" s="170"/>
      <c r="AU544" s="199" t="s">
        <v>202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285</v>
      </c>
      <c r="F549" s="167"/>
      <c r="G549" s="168" t="s">
        <v>283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44</v>
      </c>
      <c r="AF549" s="197"/>
      <c r="AG549" s="197"/>
      <c r="AH549" s="198"/>
      <c r="AI549" s="179" t="s">
        <v>266</v>
      </c>
      <c r="AJ549" s="179"/>
      <c r="AK549" s="179"/>
      <c r="AL549" s="177"/>
      <c r="AM549" s="179" t="s">
        <v>340</v>
      </c>
      <c r="AN549" s="179"/>
      <c r="AO549" s="179"/>
      <c r="AP549" s="177"/>
      <c r="AQ549" s="177" t="s">
        <v>276</v>
      </c>
      <c r="AR549" s="169"/>
      <c r="AS549" s="169"/>
      <c r="AT549" s="170"/>
      <c r="AU549" s="199" t="s">
        <v>202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285</v>
      </c>
      <c r="F554" s="167"/>
      <c r="G554" s="168" t="s">
        <v>283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44</v>
      </c>
      <c r="AF554" s="197"/>
      <c r="AG554" s="197"/>
      <c r="AH554" s="198"/>
      <c r="AI554" s="179" t="s">
        <v>266</v>
      </c>
      <c r="AJ554" s="179"/>
      <c r="AK554" s="179"/>
      <c r="AL554" s="177"/>
      <c r="AM554" s="179" t="s">
        <v>340</v>
      </c>
      <c r="AN554" s="179"/>
      <c r="AO554" s="179"/>
      <c r="AP554" s="177"/>
      <c r="AQ554" s="177" t="s">
        <v>276</v>
      </c>
      <c r="AR554" s="169"/>
      <c r="AS554" s="169"/>
      <c r="AT554" s="170"/>
      <c r="AU554" s="199" t="s">
        <v>202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285</v>
      </c>
      <c r="F559" s="167"/>
      <c r="G559" s="168" t="s">
        <v>283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44</v>
      </c>
      <c r="AF559" s="197"/>
      <c r="AG559" s="197"/>
      <c r="AH559" s="198"/>
      <c r="AI559" s="179" t="s">
        <v>266</v>
      </c>
      <c r="AJ559" s="179"/>
      <c r="AK559" s="179"/>
      <c r="AL559" s="177"/>
      <c r="AM559" s="179" t="s">
        <v>340</v>
      </c>
      <c r="AN559" s="179"/>
      <c r="AO559" s="179"/>
      <c r="AP559" s="177"/>
      <c r="AQ559" s="177" t="s">
        <v>276</v>
      </c>
      <c r="AR559" s="169"/>
      <c r="AS559" s="169"/>
      <c r="AT559" s="170"/>
      <c r="AU559" s="199" t="s">
        <v>202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44</v>
      </c>
      <c r="AF564" s="197"/>
      <c r="AG564" s="197"/>
      <c r="AH564" s="198"/>
      <c r="AI564" s="179" t="s">
        <v>266</v>
      </c>
      <c r="AJ564" s="179"/>
      <c r="AK564" s="179"/>
      <c r="AL564" s="177"/>
      <c r="AM564" s="179" t="s">
        <v>340</v>
      </c>
      <c r="AN564" s="179"/>
      <c r="AO564" s="179"/>
      <c r="AP564" s="177"/>
      <c r="AQ564" s="177" t="s">
        <v>276</v>
      </c>
      <c r="AR564" s="169"/>
      <c r="AS564" s="169"/>
      <c r="AT564" s="170"/>
      <c r="AU564" s="199" t="s">
        <v>202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44</v>
      </c>
      <c r="AF569" s="197"/>
      <c r="AG569" s="197"/>
      <c r="AH569" s="198"/>
      <c r="AI569" s="179" t="s">
        <v>266</v>
      </c>
      <c r="AJ569" s="179"/>
      <c r="AK569" s="179"/>
      <c r="AL569" s="177"/>
      <c r="AM569" s="179" t="s">
        <v>340</v>
      </c>
      <c r="AN569" s="179"/>
      <c r="AO569" s="179"/>
      <c r="AP569" s="177"/>
      <c r="AQ569" s="177" t="s">
        <v>276</v>
      </c>
      <c r="AR569" s="169"/>
      <c r="AS569" s="169"/>
      <c r="AT569" s="170"/>
      <c r="AU569" s="199" t="s">
        <v>202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44</v>
      </c>
      <c r="AF574" s="197"/>
      <c r="AG574" s="197"/>
      <c r="AH574" s="198"/>
      <c r="AI574" s="179" t="s">
        <v>266</v>
      </c>
      <c r="AJ574" s="179"/>
      <c r="AK574" s="179"/>
      <c r="AL574" s="177"/>
      <c r="AM574" s="179" t="s">
        <v>340</v>
      </c>
      <c r="AN574" s="179"/>
      <c r="AO574" s="179"/>
      <c r="AP574" s="177"/>
      <c r="AQ574" s="177" t="s">
        <v>276</v>
      </c>
      <c r="AR574" s="169"/>
      <c r="AS574" s="169"/>
      <c r="AT574" s="170"/>
      <c r="AU574" s="199" t="s">
        <v>202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44</v>
      </c>
      <c r="AF579" s="197"/>
      <c r="AG579" s="197"/>
      <c r="AH579" s="198"/>
      <c r="AI579" s="179" t="s">
        <v>266</v>
      </c>
      <c r="AJ579" s="179"/>
      <c r="AK579" s="179"/>
      <c r="AL579" s="177"/>
      <c r="AM579" s="179" t="s">
        <v>340</v>
      </c>
      <c r="AN579" s="179"/>
      <c r="AO579" s="179"/>
      <c r="AP579" s="177"/>
      <c r="AQ579" s="177" t="s">
        <v>276</v>
      </c>
      <c r="AR579" s="169"/>
      <c r="AS579" s="169"/>
      <c r="AT579" s="170"/>
      <c r="AU579" s="199" t="s">
        <v>202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44</v>
      </c>
      <c r="AF584" s="197"/>
      <c r="AG584" s="197"/>
      <c r="AH584" s="198"/>
      <c r="AI584" s="179" t="s">
        <v>266</v>
      </c>
      <c r="AJ584" s="179"/>
      <c r="AK584" s="179"/>
      <c r="AL584" s="177"/>
      <c r="AM584" s="179" t="s">
        <v>340</v>
      </c>
      <c r="AN584" s="179"/>
      <c r="AO584" s="179"/>
      <c r="AP584" s="177"/>
      <c r="AQ584" s="177" t="s">
        <v>276</v>
      </c>
      <c r="AR584" s="169"/>
      <c r="AS584" s="169"/>
      <c r="AT584" s="170"/>
      <c r="AU584" s="199" t="s">
        <v>202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120</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394</v>
      </c>
      <c r="F592" s="660"/>
      <c r="G592" s="661" t="s">
        <v>300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285</v>
      </c>
      <c r="F593" s="167"/>
      <c r="G593" s="168" t="s">
        <v>283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44</v>
      </c>
      <c r="AF593" s="197"/>
      <c r="AG593" s="197"/>
      <c r="AH593" s="198"/>
      <c r="AI593" s="179" t="s">
        <v>266</v>
      </c>
      <c r="AJ593" s="179"/>
      <c r="AK593" s="179"/>
      <c r="AL593" s="177"/>
      <c r="AM593" s="179" t="s">
        <v>340</v>
      </c>
      <c r="AN593" s="179"/>
      <c r="AO593" s="179"/>
      <c r="AP593" s="177"/>
      <c r="AQ593" s="177" t="s">
        <v>276</v>
      </c>
      <c r="AR593" s="169"/>
      <c r="AS593" s="169"/>
      <c r="AT593" s="170"/>
      <c r="AU593" s="199" t="s">
        <v>202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285</v>
      </c>
      <c r="F598" s="167"/>
      <c r="G598" s="168" t="s">
        <v>283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44</v>
      </c>
      <c r="AF598" s="197"/>
      <c r="AG598" s="197"/>
      <c r="AH598" s="198"/>
      <c r="AI598" s="179" t="s">
        <v>266</v>
      </c>
      <c r="AJ598" s="179"/>
      <c r="AK598" s="179"/>
      <c r="AL598" s="177"/>
      <c r="AM598" s="179" t="s">
        <v>340</v>
      </c>
      <c r="AN598" s="179"/>
      <c r="AO598" s="179"/>
      <c r="AP598" s="177"/>
      <c r="AQ598" s="177" t="s">
        <v>276</v>
      </c>
      <c r="AR598" s="169"/>
      <c r="AS598" s="169"/>
      <c r="AT598" s="170"/>
      <c r="AU598" s="199" t="s">
        <v>202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285</v>
      </c>
      <c r="F603" s="167"/>
      <c r="G603" s="168" t="s">
        <v>283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44</v>
      </c>
      <c r="AF603" s="197"/>
      <c r="AG603" s="197"/>
      <c r="AH603" s="198"/>
      <c r="AI603" s="179" t="s">
        <v>266</v>
      </c>
      <c r="AJ603" s="179"/>
      <c r="AK603" s="179"/>
      <c r="AL603" s="177"/>
      <c r="AM603" s="179" t="s">
        <v>340</v>
      </c>
      <c r="AN603" s="179"/>
      <c r="AO603" s="179"/>
      <c r="AP603" s="177"/>
      <c r="AQ603" s="177" t="s">
        <v>276</v>
      </c>
      <c r="AR603" s="169"/>
      <c r="AS603" s="169"/>
      <c r="AT603" s="170"/>
      <c r="AU603" s="199" t="s">
        <v>202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285</v>
      </c>
      <c r="F608" s="167"/>
      <c r="G608" s="168" t="s">
        <v>283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44</v>
      </c>
      <c r="AF608" s="197"/>
      <c r="AG608" s="197"/>
      <c r="AH608" s="198"/>
      <c r="AI608" s="179" t="s">
        <v>266</v>
      </c>
      <c r="AJ608" s="179"/>
      <c r="AK608" s="179"/>
      <c r="AL608" s="177"/>
      <c r="AM608" s="179" t="s">
        <v>340</v>
      </c>
      <c r="AN608" s="179"/>
      <c r="AO608" s="179"/>
      <c r="AP608" s="177"/>
      <c r="AQ608" s="177" t="s">
        <v>276</v>
      </c>
      <c r="AR608" s="169"/>
      <c r="AS608" s="169"/>
      <c r="AT608" s="170"/>
      <c r="AU608" s="199" t="s">
        <v>202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285</v>
      </c>
      <c r="F613" s="167"/>
      <c r="G613" s="168" t="s">
        <v>283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44</v>
      </c>
      <c r="AF613" s="197"/>
      <c r="AG613" s="197"/>
      <c r="AH613" s="198"/>
      <c r="AI613" s="179" t="s">
        <v>266</v>
      </c>
      <c r="AJ613" s="179"/>
      <c r="AK613" s="179"/>
      <c r="AL613" s="177"/>
      <c r="AM613" s="179" t="s">
        <v>340</v>
      </c>
      <c r="AN613" s="179"/>
      <c r="AO613" s="179"/>
      <c r="AP613" s="177"/>
      <c r="AQ613" s="177" t="s">
        <v>276</v>
      </c>
      <c r="AR613" s="169"/>
      <c r="AS613" s="169"/>
      <c r="AT613" s="170"/>
      <c r="AU613" s="199" t="s">
        <v>202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44</v>
      </c>
      <c r="AF618" s="197"/>
      <c r="AG618" s="197"/>
      <c r="AH618" s="198"/>
      <c r="AI618" s="179" t="s">
        <v>266</v>
      </c>
      <c r="AJ618" s="179"/>
      <c r="AK618" s="179"/>
      <c r="AL618" s="177"/>
      <c r="AM618" s="179" t="s">
        <v>340</v>
      </c>
      <c r="AN618" s="179"/>
      <c r="AO618" s="179"/>
      <c r="AP618" s="177"/>
      <c r="AQ618" s="177" t="s">
        <v>276</v>
      </c>
      <c r="AR618" s="169"/>
      <c r="AS618" s="169"/>
      <c r="AT618" s="170"/>
      <c r="AU618" s="199" t="s">
        <v>202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44</v>
      </c>
      <c r="AF623" s="197"/>
      <c r="AG623" s="197"/>
      <c r="AH623" s="198"/>
      <c r="AI623" s="179" t="s">
        <v>266</v>
      </c>
      <c r="AJ623" s="179"/>
      <c r="AK623" s="179"/>
      <c r="AL623" s="177"/>
      <c r="AM623" s="179" t="s">
        <v>340</v>
      </c>
      <c r="AN623" s="179"/>
      <c r="AO623" s="179"/>
      <c r="AP623" s="177"/>
      <c r="AQ623" s="177" t="s">
        <v>276</v>
      </c>
      <c r="AR623" s="169"/>
      <c r="AS623" s="169"/>
      <c r="AT623" s="170"/>
      <c r="AU623" s="199" t="s">
        <v>202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44</v>
      </c>
      <c r="AF628" s="197"/>
      <c r="AG628" s="197"/>
      <c r="AH628" s="198"/>
      <c r="AI628" s="179" t="s">
        <v>266</v>
      </c>
      <c r="AJ628" s="179"/>
      <c r="AK628" s="179"/>
      <c r="AL628" s="177"/>
      <c r="AM628" s="179" t="s">
        <v>340</v>
      </c>
      <c r="AN628" s="179"/>
      <c r="AO628" s="179"/>
      <c r="AP628" s="177"/>
      <c r="AQ628" s="177" t="s">
        <v>276</v>
      </c>
      <c r="AR628" s="169"/>
      <c r="AS628" s="169"/>
      <c r="AT628" s="170"/>
      <c r="AU628" s="199" t="s">
        <v>202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44</v>
      </c>
      <c r="AF633" s="197"/>
      <c r="AG633" s="197"/>
      <c r="AH633" s="198"/>
      <c r="AI633" s="179" t="s">
        <v>266</v>
      </c>
      <c r="AJ633" s="179"/>
      <c r="AK633" s="179"/>
      <c r="AL633" s="177"/>
      <c r="AM633" s="179" t="s">
        <v>340</v>
      </c>
      <c r="AN633" s="179"/>
      <c r="AO633" s="179"/>
      <c r="AP633" s="177"/>
      <c r="AQ633" s="177" t="s">
        <v>276</v>
      </c>
      <c r="AR633" s="169"/>
      <c r="AS633" s="169"/>
      <c r="AT633" s="170"/>
      <c r="AU633" s="199" t="s">
        <v>202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44</v>
      </c>
      <c r="AF638" s="197"/>
      <c r="AG638" s="197"/>
      <c r="AH638" s="198"/>
      <c r="AI638" s="179" t="s">
        <v>266</v>
      </c>
      <c r="AJ638" s="179"/>
      <c r="AK638" s="179"/>
      <c r="AL638" s="177"/>
      <c r="AM638" s="179" t="s">
        <v>340</v>
      </c>
      <c r="AN638" s="179"/>
      <c r="AO638" s="179"/>
      <c r="AP638" s="177"/>
      <c r="AQ638" s="177" t="s">
        <v>276</v>
      </c>
      <c r="AR638" s="169"/>
      <c r="AS638" s="169"/>
      <c r="AT638" s="170"/>
      <c r="AU638" s="199" t="s">
        <v>202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120</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394</v>
      </c>
      <c r="F646" s="660"/>
      <c r="G646" s="661" t="s">
        <v>300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285</v>
      </c>
      <c r="F647" s="167"/>
      <c r="G647" s="168" t="s">
        <v>283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44</v>
      </c>
      <c r="AF647" s="197"/>
      <c r="AG647" s="197"/>
      <c r="AH647" s="198"/>
      <c r="AI647" s="179" t="s">
        <v>266</v>
      </c>
      <c r="AJ647" s="179"/>
      <c r="AK647" s="179"/>
      <c r="AL647" s="177"/>
      <c r="AM647" s="179" t="s">
        <v>340</v>
      </c>
      <c r="AN647" s="179"/>
      <c r="AO647" s="179"/>
      <c r="AP647" s="177"/>
      <c r="AQ647" s="177" t="s">
        <v>276</v>
      </c>
      <c r="AR647" s="169"/>
      <c r="AS647" s="169"/>
      <c r="AT647" s="170"/>
      <c r="AU647" s="199" t="s">
        <v>202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285</v>
      </c>
      <c r="F652" s="167"/>
      <c r="G652" s="168" t="s">
        <v>283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44</v>
      </c>
      <c r="AF652" s="197"/>
      <c r="AG652" s="197"/>
      <c r="AH652" s="198"/>
      <c r="AI652" s="179" t="s">
        <v>266</v>
      </c>
      <c r="AJ652" s="179"/>
      <c r="AK652" s="179"/>
      <c r="AL652" s="177"/>
      <c r="AM652" s="179" t="s">
        <v>340</v>
      </c>
      <c r="AN652" s="179"/>
      <c r="AO652" s="179"/>
      <c r="AP652" s="177"/>
      <c r="AQ652" s="177" t="s">
        <v>276</v>
      </c>
      <c r="AR652" s="169"/>
      <c r="AS652" s="169"/>
      <c r="AT652" s="170"/>
      <c r="AU652" s="199" t="s">
        <v>202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285</v>
      </c>
      <c r="F657" s="167"/>
      <c r="G657" s="168" t="s">
        <v>283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44</v>
      </c>
      <c r="AF657" s="197"/>
      <c r="AG657" s="197"/>
      <c r="AH657" s="198"/>
      <c r="AI657" s="179" t="s">
        <v>266</v>
      </c>
      <c r="AJ657" s="179"/>
      <c r="AK657" s="179"/>
      <c r="AL657" s="177"/>
      <c r="AM657" s="179" t="s">
        <v>340</v>
      </c>
      <c r="AN657" s="179"/>
      <c r="AO657" s="179"/>
      <c r="AP657" s="177"/>
      <c r="AQ657" s="177" t="s">
        <v>276</v>
      </c>
      <c r="AR657" s="169"/>
      <c r="AS657" s="169"/>
      <c r="AT657" s="170"/>
      <c r="AU657" s="199" t="s">
        <v>202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285</v>
      </c>
      <c r="F662" s="167"/>
      <c r="G662" s="168" t="s">
        <v>283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44</v>
      </c>
      <c r="AF662" s="197"/>
      <c r="AG662" s="197"/>
      <c r="AH662" s="198"/>
      <c r="AI662" s="179" t="s">
        <v>266</v>
      </c>
      <c r="AJ662" s="179"/>
      <c r="AK662" s="179"/>
      <c r="AL662" s="177"/>
      <c r="AM662" s="179" t="s">
        <v>340</v>
      </c>
      <c r="AN662" s="179"/>
      <c r="AO662" s="179"/>
      <c r="AP662" s="177"/>
      <c r="AQ662" s="177" t="s">
        <v>276</v>
      </c>
      <c r="AR662" s="169"/>
      <c r="AS662" s="169"/>
      <c r="AT662" s="170"/>
      <c r="AU662" s="199" t="s">
        <v>202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285</v>
      </c>
      <c r="F667" s="167"/>
      <c r="G667" s="168" t="s">
        <v>283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44</v>
      </c>
      <c r="AF667" s="197"/>
      <c r="AG667" s="197"/>
      <c r="AH667" s="198"/>
      <c r="AI667" s="179" t="s">
        <v>266</v>
      </c>
      <c r="AJ667" s="179"/>
      <c r="AK667" s="179"/>
      <c r="AL667" s="177"/>
      <c r="AM667" s="179" t="s">
        <v>340</v>
      </c>
      <c r="AN667" s="179"/>
      <c r="AO667" s="179"/>
      <c r="AP667" s="177"/>
      <c r="AQ667" s="177" t="s">
        <v>276</v>
      </c>
      <c r="AR667" s="169"/>
      <c r="AS667" s="169"/>
      <c r="AT667" s="170"/>
      <c r="AU667" s="199" t="s">
        <v>202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44</v>
      </c>
      <c r="AF672" s="197"/>
      <c r="AG672" s="197"/>
      <c r="AH672" s="198"/>
      <c r="AI672" s="179" t="s">
        <v>266</v>
      </c>
      <c r="AJ672" s="179"/>
      <c r="AK672" s="179"/>
      <c r="AL672" s="177"/>
      <c r="AM672" s="179" t="s">
        <v>340</v>
      </c>
      <c r="AN672" s="179"/>
      <c r="AO672" s="179"/>
      <c r="AP672" s="177"/>
      <c r="AQ672" s="177" t="s">
        <v>276</v>
      </c>
      <c r="AR672" s="169"/>
      <c r="AS672" s="169"/>
      <c r="AT672" s="170"/>
      <c r="AU672" s="199" t="s">
        <v>202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44</v>
      </c>
      <c r="AF677" s="197"/>
      <c r="AG677" s="197"/>
      <c r="AH677" s="198"/>
      <c r="AI677" s="179" t="s">
        <v>266</v>
      </c>
      <c r="AJ677" s="179"/>
      <c r="AK677" s="179"/>
      <c r="AL677" s="177"/>
      <c r="AM677" s="179" t="s">
        <v>340</v>
      </c>
      <c r="AN677" s="179"/>
      <c r="AO677" s="179"/>
      <c r="AP677" s="177"/>
      <c r="AQ677" s="177" t="s">
        <v>276</v>
      </c>
      <c r="AR677" s="169"/>
      <c r="AS677" s="169"/>
      <c r="AT677" s="170"/>
      <c r="AU677" s="199" t="s">
        <v>202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44</v>
      </c>
      <c r="AF682" s="197"/>
      <c r="AG682" s="197"/>
      <c r="AH682" s="198"/>
      <c r="AI682" s="179" t="s">
        <v>266</v>
      </c>
      <c r="AJ682" s="179"/>
      <c r="AK682" s="179"/>
      <c r="AL682" s="177"/>
      <c r="AM682" s="179" t="s">
        <v>340</v>
      </c>
      <c r="AN682" s="179"/>
      <c r="AO682" s="179"/>
      <c r="AP682" s="177"/>
      <c r="AQ682" s="177" t="s">
        <v>276</v>
      </c>
      <c r="AR682" s="169"/>
      <c r="AS682" s="169"/>
      <c r="AT682" s="170"/>
      <c r="AU682" s="199" t="s">
        <v>202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44</v>
      </c>
      <c r="AF687" s="197"/>
      <c r="AG687" s="197"/>
      <c r="AH687" s="198"/>
      <c r="AI687" s="179" t="s">
        <v>266</v>
      </c>
      <c r="AJ687" s="179"/>
      <c r="AK687" s="179"/>
      <c r="AL687" s="177"/>
      <c r="AM687" s="179" t="s">
        <v>340</v>
      </c>
      <c r="AN687" s="179"/>
      <c r="AO687" s="179"/>
      <c r="AP687" s="177"/>
      <c r="AQ687" s="177" t="s">
        <v>276</v>
      </c>
      <c r="AR687" s="169"/>
      <c r="AS687" s="169"/>
      <c r="AT687" s="170"/>
      <c r="AU687" s="199" t="s">
        <v>202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44</v>
      </c>
      <c r="AF692" s="197"/>
      <c r="AG692" s="197"/>
      <c r="AH692" s="198"/>
      <c r="AI692" s="179" t="s">
        <v>266</v>
      </c>
      <c r="AJ692" s="179"/>
      <c r="AK692" s="179"/>
      <c r="AL692" s="177"/>
      <c r="AM692" s="179" t="s">
        <v>340</v>
      </c>
      <c r="AN692" s="179"/>
      <c r="AO692" s="179"/>
      <c r="AP692" s="177"/>
      <c r="AQ692" s="177" t="s">
        <v>276</v>
      </c>
      <c r="AR692" s="169"/>
      <c r="AS692" s="169"/>
      <c r="AT692" s="170"/>
      <c r="AU692" s="199" t="s">
        <v>202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120</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99</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57.6" customHeight="1" x14ac:dyDescent="0.15">
      <c r="A702" s="88" t="s">
        <v>206</v>
      </c>
      <c r="B702" s="89"/>
      <c r="C702" s="620" t="s">
        <v>207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483</v>
      </c>
      <c r="AE702" s="624"/>
      <c r="AF702" s="624"/>
      <c r="AG702" s="625" t="s">
        <v>515</v>
      </c>
      <c r="AH702" s="626"/>
      <c r="AI702" s="626"/>
      <c r="AJ702" s="626"/>
      <c r="AK702" s="626"/>
      <c r="AL702" s="626"/>
      <c r="AM702" s="626"/>
      <c r="AN702" s="626"/>
      <c r="AO702" s="626"/>
      <c r="AP702" s="626"/>
      <c r="AQ702" s="626"/>
      <c r="AR702" s="626"/>
      <c r="AS702" s="626"/>
      <c r="AT702" s="626"/>
      <c r="AU702" s="626"/>
      <c r="AV702" s="626"/>
      <c r="AW702" s="626"/>
      <c r="AX702" s="627"/>
    </row>
    <row r="703" spans="1:50" ht="82.5"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483</v>
      </c>
      <c r="AE703" s="592"/>
      <c r="AF703" s="592"/>
      <c r="AG703" s="586" t="s">
        <v>516</v>
      </c>
      <c r="AH703" s="587"/>
      <c r="AI703" s="587"/>
      <c r="AJ703" s="587"/>
      <c r="AK703" s="587"/>
      <c r="AL703" s="587"/>
      <c r="AM703" s="587"/>
      <c r="AN703" s="587"/>
      <c r="AO703" s="587"/>
      <c r="AP703" s="587"/>
      <c r="AQ703" s="587"/>
      <c r="AR703" s="587"/>
      <c r="AS703" s="587"/>
      <c r="AT703" s="587"/>
      <c r="AU703" s="587"/>
      <c r="AV703" s="587"/>
      <c r="AW703" s="587"/>
      <c r="AX703" s="588"/>
    </row>
    <row r="704" spans="1:50" ht="48" customHeight="1" x14ac:dyDescent="0.15">
      <c r="A704" s="92"/>
      <c r="B704" s="93"/>
      <c r="C704" s="630" t="s">
        <v>210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483</v>
      </c>
      <c r="AE704" s="603"/>
      <c r="AF704" s="603"/>
      <c r="AG704" s="97" t="s">
        <v>256</v>
      </c>
      <c r="AH704" s="98"/>
      <c r="AI704" s="98"/>
      <c r="AJ704" s="98"/>
      <c r="AK704" s="98"/>
      <c r="AL704" s="98"/>
      <c r="AM704" s="98"/>
      <c r="AN704" s="98"/>
      <c r="AO704" s="98"/>
      <c r="AP704" s="98"/>
      <c r="AQ704" s="98"/>
      <c r="AR704" s="98"/>
      <c r="AS704" s="98"/>
      <c r="AT704" s="98"/>
      <c r="AU704" s="98"/>
      <c r="AV704" s="98"/>
      <c r="AW704" s="98"/>
      <c r="AX704" s="99"/>
    </row>
    <row r="705" spans="1:50" ht="51.95" customHeight="1" x14ac:dyDescent="0.15">
      <c r="A705" s="104" t="s">
        <v>87</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483</v>
      </c>
      <c r="AE705" s="637"/>
      <c r="AF705" s="637"/>
      <c r="AG705" s="94" t="s">
        <v>460</v>
      </c>
      <c r="AH705" s="95"/>
      <c r="AI705" s="95"/>
      <c r="AJ705" s="95"/>
      <c r="AK705" s="95"/>
      <c r="AL705" s="95"/>
      <c r="AM705" s="95"/>
      <c r="AN705" s="95"/>
      <c r="AO705" s="95"/>
      <c r="AP705" s="95"/>
      <c r="AQ705" s="95"/>
      <c r="AR705" s="95"/>
      <c r="AS705" s="95"/>
      <c r="AT705" s="95"/>
      <c r="AU705" s="95"/>
      <c r="AV705" s="95"/>
      <c r="AW705" s="95"/>
      <c r="AX705" s="96"/>
    </row>
    <row r="706" spans="1:50" ht="51.95" customHeight="1" x14ac:dyDescent="0.15">
      <c r="A706" s="106"/>
      <c r="B706" s="156"/>
      <c r="C706" s="100"/>
      <c r="D706" s="101"/>
      <c r="E706" s="638" t="s">
        <v>111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508</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51.95" customHeight="1" x14ac:dyDescent="0.15">
      <c r="A707" s="106"/>
      <c r="B707" s="156"/>
      <c r="C707" s="102"/>
      <c r="D707" s="103"/>
      <c r="E707" s="641" t="s">
        <v>346</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509</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449</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77.099999999999994"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483</v>
      </c>
      <c r="AE709" s="592"/>
      <c r="AF709" s="592"/>
      <c r="AG709" s="586" t="s">
        <v>198</v>
      </c>
      <c r="AH709" s="587"/>
      <c r="AI709" s="587"/>
      <c r="AJ709" s="587"/>
      <c r="AK709" s="587"/>
      <c r="AL709" s="587"/>
      <c r="AM709" s="587"/>
      <c r="AN709" s="587"/>
      <c r="AO709" s="587"/>
      <c r="AP709" s="587"/>
      <c r="AQ709" s="587"/>
      <c r="AR709" s="587"/>
      <c r="AS709" s="587"/>
      <c r="AT709" s="587"/>
      <c r="AU709" s="587"/>
      <c r="AV709" s="587"/>
      <c r="AW709" s="587"/>
      <c r="AX709" s="588"/>
    </row>
    <row r="710" spans="1:50" ht="54.9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483</v>
      </c>
      <c r="AE710" s="592"/>
      <c r="AF710" s="592"/>
      <c r="AG710" s="586" t="s">
        <v>511</v>
      </c>
      <c r="AH710" s="587"/>
      <c r="AI710" s="587"/>
      <c r="AJ710" s="587"/>
      <c r="AK710" s="587"/>
      <c r="AL710" s="587"/>
      <c r="AM710" s="587"/>
      <c r="AN710" s="587"/>
      <c r="AO710" s="587"/>
      <c r="AP710" s="587"/>
      <c r="AQ710" s="587"/>
      <c r="AR710" s="587"/>
      <c r="AS710" s="587"/>
      <c r="AT710" s="587"/>
      <c r="AU710" s="587"/>
      <c r="AV710" s="587"/>
      <c r="AW710" s="587"/>
      <c r="AX710" s="588"/>
    </row>
    <row r="711" spans="1:50" ht="103.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483</v>
      </c>
      <c r="AE711" s="592"/>
      <c r="AF711" s="592"/>
      <c r="AG711" s="586" t="s">
        <v>512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449</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449</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483</v>
      </c>
      <c r="AE714" s="615"/>
      <c r="AF714" s="616"/>
      <c r="AG714" s="617" t="s">
        <v>510</v>
      </c>
      <c r="AH714" s="618"/>
      <c r="AI714" s="618"/>
      <c r="AJ714" s="618"/>
      <c r="AK714" s="618"/>
      <c r="AL714" s="618"/>
      <c r="AM714" s="618"/>
      <c r="AN714" s="618"/>
      <c r="AO714" s="618"/>
      <c r="AP714" s="618"/>
      <c r="AQ714" s="618"/>
      <c r="AR714" s="618"/>
      <c r="AS714" s="618"/>
      <c r="AT714" s="618"/>
      <c r="AU714" s="618"/>
      <c r="AV714" s="618"/>
      <c r="AW714" s="618"/>
      <c r="AX714" s="619"/>
    </row>
    <row r="715" spans="1:50" ht="207.75" customHeight="1" x14ac:dyDescent="0.15">
      <c r="A715" s="104" t="s">
        <v>88</v>
      </c>
      <c r="B715" s="105"/>
      <c r="C715" s="572" t="s">
        <v>354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483</v>
      </c>
      <c r="AE715" s="576"/>
      <c r="AF715" s="577"/>
      <c r="AG715" s="578" t="s">
        <v>520</v>
      </c>
      <c r="AH715" s="579"/>
      <c r="AI715" s="579"/>
      <c r="AJ715" s="579"/>
      <c r="AK715" s="579"/>
      <c r="AL715" s="579"/>
      <c r="AM715" s="579"/>
      <c r="AN715" s="579"/>
      <c r="AO715" s="579"/>
      <c r="AP715" s="579"/>
      <c r="AQ715" s="579"/>
      <c r="AR715" s="579"/>
      <c r="AS715" s="579"/>
      <c r="AT715" s="579"/>
      <c r="AU715" s="579"/>
      <c r="AV715" s="579"/>
      <c r="AW715" s="579"/>
      <c r="AX715" s="580"/>
    </row>
    <row r="716" spans="1:50" ht="87.6"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483</v>
      </c>
      <c r="AE716" s="585"/>
      <c r="AF716" s="585"/>
      <c r="AG716" s="586" t="s">
        <v>152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483</v>
      </c>
      <c r="AE717" s="592"/>
      <c r="AF717" s="592"/>
      <c r="AG717" s="586" t="s">
        <v>58</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449</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483</v>
      </c>
      <c r="AE719" s="576"/>
      <c r="AF719" s="576"/>
      <c r="AG719" s="94" t="s">
        <v>521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227</v>
      </c>
      <c r="D720" s="597"/>
      <c r="E720" s="597"/>
      <c r="F720" s="598"/>
      <c r="G720" s="599" t="s">
        <v>50</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237</v>
      </c>
      <c r="D721" s="555"/>
      <c r="E721" s="555"/>
      <c r="F721" s="556"/>
      <c r="G721" s="557"/>
      <c r="H721" s="558"/>
      <c r="I721" s="22" t="str">
        <f>IF(OR(G721="　",G721=""),"","-")</f>
        <v/>
      </c>
      <c r="J721" s="559"/>
      <c r="K721" s="559"/>
      <c r="L721" s="22" t="str">
        <f>IF(M721="","","-")</f>
        <v/>
      </c>
      <c r="M721" s="25"/>
      <c r="N721" s="560" t="s">
        <v>496</v>
      </c>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t="s">
        <v>237</v>
      </c>
      <c r="D722" s="555"/>
      <c r="E722" s="555"/>
      <c r="F722" s="556"/>
      <c r="G722" s="557"/>
      <c r="H722" s="558"/>
      <c r="I722" s="22" t="str">
        <f>IF(OR(G722="　",G722=""),"","-")</f>
        <v/>
      </c>
      <c r="J722" s="559">
        <v>461</v>
      </c>
      <c r="K722" s="559"/>
      <c r="L722" s="22" t="str">
        <f>IF(M722="","","-")</f>
        <v/>
      </c>
      <c r="M722" s="25"/>
      <c r="N722" s="560" t="s">
        <v>497</v>
      </c>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103</v>
      </c>
      <c r="D726" s="286"/>
      <c r="E726" s="286"/>
      <c r="F726" s="490"/>
      <c r="G726" s="359" t="s">
        <v>513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514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99.75" customHeight="1" x14ac:dyDescent="0.15">
      <c r="A729" s="532" t="s">
        <v>523</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32</v>
      </c>
      <c r="B731" s="539"/>
      <c r="C731" s="539"/>
      <c r="D731" s="539"/>
      <c r="E731" s="540"/>
      <c r="F731" s="541" t="s">
        <v>525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208</v>
      </c>
      <c r="B733" s="543"/>
      <c r="C733" s="543"/>
      <c r="D733" s="543"/>
      <c r="E733" s="544"/>
      <c r="F733" s="541" t="s">
        <v>526</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393</v>
      </c>
      <c r="B737" s="188"/>
      <c r="C737" s="188"/>
      <c r="D737" s="189"/>
      <c r="E737" s="506"/>
      <c r="F737" s="506"/>
      <c r="G737" s="506"/>
      <c r="H737" s="506"/>
      <c r="I737" s="506"/>
      <c r="J737" s="506"/>
      <c r="K737" s="506"/>
      <c r="L737" s="506"/>
      <c r="M737" s="506"/>
      <c r="N737" s="461" t="s">
        <v>191</v>
      </c>
      <c r="O737" s="461"/>
      <c r="P737" s="461"/>
      <c r="Q737" s="461"/>
      <c r="R737" s="506"/>
      <c r="S737" s="506"/>
      <c r="T737" s="506"/>
      <c r="U737" s="506"/>
      <c r="V737" s="506"/>
      <c r="W737" s="506"/>
      <c r="X737" s="506"/>
      <c r="Y737" s="506"/>
      <c r="Z737" s="506"/>
      <c r="AA737" s="461" t="s">
        <v>389</v>
      </c>
      <c r="AB737" s="461"/>
      <c r="AC737" s="461"/>
      <c r="AD737" s="461"/>
      <c r="AE737" s="506"/>
      <c r="AF737" s="506"/>
      <c r="AG737" s="506"/>
      <c r="AH737" s="506"/>
      <c r="AI737" s="506"/>
      <c r="AJ737" s="506"/>
      <c r="AK737" s="506"/>
      <c r="AL737" s="506"/>
      <c r="AM737" s="506"/>
      <c r="AN737" s="461" t="s">
        <v>388</v>
      </c>
      <c r="AO737" s="461"/>
      <c r="AP737" s="461"/>
      <c r="AQ737" s="461"/>
      <c r="AR737" s="507"/>
      <c r="AS737" s="508"/>
      <c r="AT737" s="508"/>
      <c r="AU737" s="508"/>
      <c r="AV737" s="508"/>
      <c r="AW737" s="508"/>
      <c r="AX737" s="509"/>
      <c r="AY737" s="48"/>
      <c r="AZ737" s="48"/>
    </row>
    <row r="738" spans="1:52" ht="24.75" customHeight="1" x14ac:dyDescent="0.15">
      <c r="A738" s="505" t="s">
        <v>143</v>
      </c>
      <c r="B738" s="188"/>
      <c r="C738" s="188"/>
      <c r="D738" s="189"/>
      <c r="E738" s="506"/>
      <c r="F738" s="506"/>
      <c r="G738" s="506"/>
      <c r="H738" s="506"/>
      <c r="I738" s="506"/>
      <c r="J738" s="506"/>
      <c r="K738" s="506"/>
      <c r="L738" s="506"/>
      <c r="M738" s="506"/>
      <c r="N738" s="461" t="s">
        <v>386</v>
      </c>
      <c r="O738" s="461"/>
      <c r="P738" s="461"/>
      <c r="Q738" s="461"/>
      <c r="R738" s="506"/>
      <c r="S738" s="506"/>
      <c r="T738" s="506"/>
      <c r="U738" s="506"/>
      <c r="V738" s="506"/>
      <c r="W738" s="506"/>
      <c r="X738" s="506"/>
      <c r="Y738" s="506"/>
      <c r="Z738" s="506"/>
      <c r="AA738" s="461" t="s">
        <v>162</v>
      </c>
      <c r="AB738" s="461"/>
      <c r="AC738" s="461"/>
      <c r="AD738" s="461"/>
      <c r="AE738" s="506"/>
      <c r="AF738" s="506"/>
      <c r="AG738" s="506"/>
      <c r="AH738" s="506"/>
      <c r="AI738" s="506"/>
      <c r="AJ738" s="506"/>
      <c r="AK738" s="506"/>
      <c r="AL738" s="506"/>
      <c r="AM738" s="506"/>
      <c r="AN738" s="461" t="s">
        <v>149</v>
      </c>
      <c r="AO738" s="461"/>
      <c r="AP738" s="461"/>
      <c r="AQ738" s="461"/>
      <c r="AR738" s="507"/>
      <c r="AS738" s="508"/>
      <c r="AT738" s="508"/>
      <c r="AU738" s="508"/>
      <c r="AV738" s="508"/>
      <c r="AW738" s="508"/>
      <c r="AX738" s="509"/>
    </row>
    <row r="739" spans="1:52" ht="24.75" customHeight="1" x14ac:dyDescent="0.15">
      <c r="A739" s="505" t="s">
        <v>375</v>
      </c>
      <c r="B739" s="188"/>
      <c r="C739" s="188"/>
      <c r="D739" s="189"/>
      <c r="E739" s="506" t="s">
        <v>498</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322</v>
      </c>
      <c r="B740" s="516"/>
      <c r="C740" s="516"/>
      <c r="D740" s="517"/>
      <c r="E740" s="518" t="s">
        <v>237</v>
      </c>
      <c r="F740" s="519"/>
      <c r="G740" s="519"/>
      <c r="H740" s="19" t="str">
        <f>IF(E740="","","(")</f>
        <v>(</v>
      </c>
      <c r="I740" s="519"/>
      <c r="J740" s="519"/>
      <c r="K740" s="19" t="str">
        <f>IF(OR(I740="　",I740=""),"","-")</f>
        <v/>
      </c>
      <c r="L740" s="520">
        <v>430</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381</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6"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6"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6"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7"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7"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7"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7"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35" customHeight="1" x14ac:dyDescent="0.15">
      <c r="A780" s="82" t="s">
        <v>148</v>
      </c>
      <c r="B780" s="83"/>
      <c r="C780" s="83"/>
      <c r="D780" s="83"/>
      <c r="E780" s="83"/>
      <c r="F780" s="84"/>
      <c r="G780" s="484" t="s">
        <v>504</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503</v>
      </c>
      <c r="H782" s="496"/>
      <c r="I782" s="496"/>
      <c r="J782" s="496"/>
      <c r="K782" s="497"/>
      <c r="L782" s="498" t="s">
        <v>499</v>
      </c>
      <c r="M782" s="499"/>
      <c r="N782" s="499"/>
      <c r="O782" s="499"/>
      <c r="P782" s="499"/>
      <c r="Q782" s="499"/>
      <c r="R782" s="499"/>
      <c r="S782" s="499"/>
      <c r="T782" s="499"/>
      <c r="U782" s="499"/>
      <c r="V782" s="499"/>
      <c r="W782" s="499"/>
      <c r="X782" s="500"/>
      <c r="Y782" s="501">
        <v>2</v>
      </c>
      <c r="Z782" s="502"/>
      <c r="AA782" s="502"/>
      <c r="AB782" s="503"/>
      <c r="AC782" s="495" t="s">
        <v>503</v>
      </c>
      <c r="AD782" s="496"/>
      <c r="AE782" s="496"/>
      <c r="AF782" s="496"/>
      <c r="AG782" s="497"/>
      <c r="AH782" s="498" t="s">
        <v>445</v>
      </c>
      <c r="AI782" s="499"/>
      <c r="AJ782" s="499"/>
      <c r="AK782" s="499"/>
      <c r="AL782" s="499"/>
      <c r="AM782" s="499"/>
      <c r="AN782" s="499"/>
      <c r="AO782" s="499"/>
      <c r="AP782" s="499"/>
      <c r="AQ782" s="499"/>
      <c r="AR782" s="499"/>
      <c r="AS782" s="499"/>
      <c r="AT782" s="500"/>
      <c r="AU782" s="501">
        <v>10.199999999999999</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2</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10.199999999999999</v>
      </c>
      <c r="AV792" s="481"/>
      <c r="AW792" s="481"/>
      <c r="AX792" s="483"/>
    </row>
    <row r="793" spans="1:50" ht="24.75" hidden="1" customHeight="1" x14ac:dyDescent="0.15">
      <c r="A793" s="85"/>
      <c r="B793" s="86"/>
      <c r="C793" s="86"/>
      <c r="D793" s="86"/>
      <c r="E793" s="86"/>
      <c r="F793" s="87"/>
      <c r="G793" s="484" t="s">
        <v>351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350</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226</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316</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241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71</v>
      </c>
      <c r="K837" s="461"/>
      <c r="L837" s="461"/>
      <c r="M837" s="461"/>
      <c r="N837" s="461"/>
      <c r="O837" s="461"/>
      <c r="P837" s="460" t="s">
        <v>15</v>
      </c>
      <c r="Q837" s="460"/>
      <c r="R837" s="460"/>
      <c r="S837" s="460"/>
      <c r="T837" s="460"/>
      <c r="U837" s="460"/>
      <c r="V837" s="460"/>
      <c r="W837" s="460"/>
      <c r="X837" s="460"/>
      <c r="Y837" s="454" t="s">
        <v>326</v>
      </c>
      <c r="Z837" s="454"/>
      <c r="AA837" s="454"/>
      <c r="AB837" s="454"/>
      <c r="AC837" s="239" t="s">
        <v>278</v>
      </c>
      <c r="AD837" s="239"/>
      <c r="AE837" s="239"/>
      <c r="AF837" s="239"/>
      <c r="AG837" s="239"/>
      <c r="AH837" s="454" t="s">
        <v>373</v>
      </c>
      <c r="AI837" s="460"/>
      <c r="AJ837" s="460"/>
      <c r="AK837" s="460"/>
      <c r="AL837" s="460" t="s">
        <v>16</v>
      </c>
      <c r="AM837" s="460"/>
      <c r="AN837" s="460"/>
      <c r="AO837" s="415"/>
      <c r="AP837" s="239" t="s">
        <v>329</v>
      </c>
      <c r="AQ837" s="239"/>
      <c r="AR837" s="239"/>
      <c r="AS837" s="239"/>
      <c r="AT837" s="239"/>
      <c r="AU837" s="239"/>
      <c r="AV837" s="239"/>
      <c r="AW837" s="239"/>
      <c r="AX837" s="239"/>
    </row>
    <row r="838" spans="1:50" ht="79.349999999999994" customHeight="1" x14ac:dyDescent="0.15">
      <c r="A838" s="417">
        <v>1</v>
      </c>
      <c r="B838" s="417">
        <v>1</v>
      </c>
      <c r="C838" s="456" t="s">
        <v>267</v>
      </c>
      <c r="D838" s="456"/>
      <c r="E838" s="456"/>
      <c r="F838" s="456"/>
      <c r="G838" s="456"/>
      <c r="H838" s="456"/>
      <c r="I838" s="456"/>
      <c r="J838" s="419" t="s">
        <v>396</v>
      </c>
      <c r="K838" s="419"/>
      <c r="L838" s="419"/>
      <c r="M838" s="419"/>
      <c r="N838" s="419"/>
      <c r="O838" s="419"/>
      <c r="P838" s="420" t="s">
        <v>499</v>
      </c>
      <c r="Q838" s="420"/>
      <c r="R838" s="420"/>
      <c r="S838" s="420"/>
      <c r="T838" s="420"/>
      <c r="U838" s="420"/>
      <c r="V838" s="420"/>
      <c r="W838" s="420"/>
      <c r="X838" s="420"/>
      <c r="Y838" s="421">
        <v>2</v>
      </c>
      <c r="Z838" s="422"/>
      <c r="AA838" s="422"/>
      <c r="AB838" s="423"/>
      <c r="AC838" s="457" t="s">
        <v>378</v>
      </c>
      <c r="AD838" s="458"/>
      <c r="AE838" s="458"/>
      <c r="AF838" s="458"/>
      <c r="AG838" s="458"/>
      <c r="AH838" s="459">
        <v>1</v>
      </c>
      <c r="AI838" s="459"/>
      <c r="AJ838" s="459"/>
      <c r="AK838" s="459"/>
      <c r="AL838" s="426">
        <v>99.9</v>
      </c>
      <c r="AM838" s="427"/>
      <c r="AN838" s="427"/>
      <c r="AO838" s="428"/>
      <c r="AP838" s="235"/>
      <c r="AQ838" s="235"/>
      <c r="AR838" s="235"/>
      <c r="AS838" s="235"/>
      <c r="AT838" s="235"/>
      <c r="AU838" s="235"/>
      <c r="AV838" s="235"/>
      <c r="AW838" s="235"/>
      <c r="AX838" s="235"/>
    </row>
    <row r="839" spans="1:50" ht="79.349999999999994" customHeight="1" x14ac:dyDescent="0.15">
      <c r="A839" s="417">
        <v>2</v>
      </c>
      <c r="B839" s="417">
        <v>1</v>
      </c>
      <c r="C839" s="456" t="s">
        <v>41</v>
      </c>
      <c r="D839" s="456"/>
      <c r="E839" s="456"/>
      <c r="F839" s="456"/>
      <c r="G839" s="456"/>
      <c r="H839" s="456"/>
      <c r="I839" s="456"/>
      <c r="J839" s="419">
        <v>4210001014890</v>
      </c>
      <c r="K839" s="419"/>
      <c r="L839" s="419"/>
      <c r="M839" s="419"/>
      <c r="N839" s="419"/>
      <c r="O839" s="419"/>
      <c r="P839" s="420" t="s">
        <v>500</v>
      </c>
      <c r="Q839" s="420"/>
      <c r="R839" s="420"/>
      <c r="S839" s="420"/>
      <c r="T839" s="420"/>
      <c r="U839" s="420"/>
      <c r="V839" s="420"/>
      <c r="W839" s="420"/>
      <c r="X839" s="420"/>
      <c r="Y839" s="421">
        <v>1.4</v>
      </c>
      <c r="Z839" s="422"/>
      <c r="AA839" s="422"/>
      <c r="AB839" s="423"/>
      <c r="AC839" s="457" t="s">
        <v>19</v>
      </c>
      <c r="AD839" s="457"/>
      <c r="AE839" s="457"/>
      <c r="AF839" s="457"/>
      <c r="AG839" s="457"/>
      <c r="AH839" s="459">
        <v>1</v>
      </c>
      <c r="AI839" s="459"/>
      <c r="AJ839" s="459"/>
      <c r="AK839" s="459"/>
      <c r="AL839" s="426">
        <v>96.7</v>
      </c>
      <c r="AM839" s="427"/>
      <c r="AN839" s="427"/>
      <c r="AO839" s="428"/>
      <c r="AP839" s="235"/>
      <c r="AQ839" s="235"/>
      <c r="AR839" s="235"/>
      <c r="AS839" s="235"/>
      <c r="AT839" s="235"/>
      <c r="AU839" s="235"/>
      <c r="AV839" s="235"/>
      <c r="AW839" s="235"/>
      <c r="AX839" s="235"/>
    </row>
    <row r="840" spans="1:50" ht="79.349999999999994" customHeight="1" x14ac:dyDescent="0.15">
      <c r="A840" s="417">
        <v>3</v>
      </c>
      <c r="B840" s="417">
        <v>1</v>
      </c>
      <c r="C840" s="456" t="s">
        <v>501</v>
      </c>
      <c r="D840" s="456"/>
      <c r="E840" s="456"/>
      <c r="F840" s="456"/>
      <c r="G840" s="456"/>
      <c r="H840" s="456"/>
      <c r="I840" s="456"/>
      <c r="J840" s="419">
        <v>1010005002873</v>
      </c>
      <c r="K840" s="419"/>
      <c r="L840" s="419"/>
      <c r="M840" s="419"/>
      <c r="N840" s="419"/>
      <c r="O840" s="419"/>
      <c r="P840" s="420" t="s">
        <v>279</v>
      </c>
      <c r="Q840" s="420"/>
      <c r="R840" s="420"/>
      <c r="S840" s="420"/>
      <c r="T840" s="420"/>
      <c r="U840" s="420"/>
      <c r="V840" s="420"/>
      <c r="W840" s="420"/>
      <c r="X840" s="420"/>
      <c r="Y840" s="421">
        <v>1</v>
      </c>
      <c r="Z840" s="422"/>
      <c r="AA840" s="422"/>
      <c r="AB840" s="423"/>
      <c r="AC840" s="457" t="s">
        <v>224</v>
      </c>
      <c r="AD840" s="457"/>
      <c r="AE840" s="457"/>
      <c r="AF840" s="457"/>
      <c r="AG840" s="457"/>
      <c r="AH840" s="425" t="s">
        <v>396</v>
      </c>
      <c r="AI840" s="425"/>
      <c r="AJ840" s="425"/>
      <c r="AK840" s="425"/>
      <c r="AL840" s="426" t="s">
        <v>396</v>
      </c>
      <c r="AM840" s="427"/>
      <c r="AN840" s="427"/>
      <c r="AO840" s="428"/>
      <c r="AP840" s="235"/>
      <c r="AQ840" s="235"/>
      <c r="AR840" s="235"/>
      <c r="AS840" s="235"/>
      <c r="AT840" s="235"/>
      <c r="AU840" s="235"/>
      <c r="AV840" s="235"/>
      <c r="AW840" s="235"/>
      <c r="AX840" s="235"/>
    </row>
    <row r="841" spans="1:50" ht="79.349999999999994" customHeight="1" x14ac:dyDescent="0.15">
      <c r="A841" s="417">
        <v>4</v>
      </c>
      <c r="B841" s="417">
        <v>1</v>
      </c>
      <c r="C841" s="456" t="s">
        <v>391</v>
      </c>
      <c r="D841" s="456"/>
      <c r="E841" s="456"/>
      <c r="F841" s="456"/>
      <c r="G841" s="456"/>
      <c r="H841" s="456"/>
      <c r="I841" s="456"/>
      <c r="J841" s="419">
        <v>1480005006737</v>
      </c>
      <c r="K841" s="419"/>
      <c r="L841" s="419"/>
      <c r="M841" s="419"/>
      <c r="N841" s="419"/>
      <c r="O841" s="419"/>
      <c r="P841" s="420" t="s">
        <v>502</v>
      </c>
      <c r="Q841" s="420"/>
      <c r="R841" s="420"/>
      <c r="S841" s="420"/>
      <c r="T841" s="420"/>
      <c r="U841" s="420"/>
      <c r="V841" s="420"/>
      <c r="W841" s="420"/>
      <c r="X841" s="420"/>
      <c r="Y841" s="421">
        <v>0.8</v>
      </c>
      <c r="Z841" s="422"/>
      <c r="AA841" s="422"/>
      <c r="AB841" s="423"/>
      <c r="AC841" s="457" t="s">
        <v>224</v>
      </c>
      <c r="AD841" s="457"/>
      <c r="AE841" s="457"/>
      <c r="AF841" s="457"/>
      <c r="AG841" s="457"/>
      <c r="AH841" s="425" t="s">
        <v>396</v>
      </c>
      <c r="AI841" s="425"/>
      <c r="AJ841" s="425"/>
      <c r="AK841" s="425"/>
      <c r="AL841" s="426" t="s">
        <v>396</v>
      </c>
      <c r="AM841" s="427"/>
      <c r="AN841" s="427"/>
      <c r="AO841" s="428"/>
      <c r="AP841" s="235"/>
      <c r="AQ841" s="235"/>
      <c r="AR841" s="235"/>
      <c r="AS841" s="235"/>
      <c r="AT841" s="235"/>
      <c r="AU841" s="235"/>
      <c r="AV841" s="235"/>
      <c r="AW841" s="235"/>
      <c r="AX841" s="235"/>
    </row>
    <row r="842" spans="1:50" ht="43.35"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43.35"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43.35"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43.35"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43.35"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43.35"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69</v>
      </c>
      <c r="D870" s="460"/>
      <c r="E870" s="460"/>
      <c r="F870" s="460"/>
      <c r="G870" s="460"/>
      <c r="H870" s="460"/>
      <c r="I870" s="460"/>
      <c r="J870" s="239" t="s">
        <v>71</v>
      </c>
      <c r="K870" s="461"/>
      <c r="L870" s="461"/>
      <c r="M870" s="461"/>
      <c r="N870" s="461"/>
      <c r="O870" s="461"/>
      <c r="P870" s="460" t="s">
        <v>15</v>
      </c>
      <c r="Q870" s="460"/>
      <c r="R870" s="460"/>
      <c r="S870" s="460"/>
      <c r="T870" s="460"/>
      <c r="U870" s="460"/>
      <c r="V870" s="460"/>
      <c r="W870" s="460"/>
      <c r="X870" s="460"/>
      <c r="Y870" s="454" t="s">
        <v>326</v>
      </c>
      <c r="Z870" s="454"/>
      <c r="AA870" s="454"/>
      <c r="AB870" s="454"/>
      <c r="AC870" s="239" t="s">
        <v>278</v>
      </c>
      <c r="AD870" s="239"/>
      <c r="AE870" s="239"/>
      <c r="AF870" s="239"/>
      <c r="AG870" s="239"/>
      <c r="AH870" s="454" t="s">
        <v>373</v>
      </c>
      <c r="AI870" s="460"/>
      <c r="AJ870" s="460"/>
      <c r="AK870" s="460"/>
      <c r="AL870" s="460" t="s">
        <v>16</v>
      </c>
      <c r="AM870" s="460"/>
      <c r="AN870" s="460"/>
      <c r="AO870" s="415"/>
      <c r="AP870" s="239" t="s">
        <v>329</v>
      </c>
      <c r="AQ870" s="239"/>
      <c r="AR870" s="239"/>
      <c r="AS870" s="239"/>
      <c r="AT870" s="239"/>
      <c r="AU870" s="239"/>
      <c r="AV870" s="239"/>
      <c r="AW870" s="239"/>
      <c r="AX870" s="239"/>
    </row>
    <row r="871" spans="1:50" ht="51.6" customHeight="1" x14ac:dyDescent="0.15">
      <c r="A871" s="417">
        <v>1</v>
      </c>
      <c r="B871" s="417">
        <v>1</v>
      </c>
      <c r="C871" s="456" t="s">
        <v>507</v>
      </c>
      <c r="D871" s="456"/>
      <c r="E871" s="456"/>
      <c r="F871" s="456"/>
      <c r="G871" s="456"/>
      <c r="H871" s="456"/>
      <c r="I871" s="456"/>
      <c r="J871" s="419">
        <v>1030005007111</v>
      </c>
      <c r="K871" s="419"/>
      <c r="L871" s="419"/>
      <c r="M871" s="419"/>
      <c r="N871" s="419"/>
      <c r="O871" s="419"/>
      <c r="P871" s="420" t="s">
        <v>445</v>
      </c>
      <c r="Q871" s="420"/>
      <c r="R871" s="420"/>
      <c r="S871" s="420"/>
      <c r="T871" s="420"/>
      <c r="U871" s="420"/>
      <c r="V871" s="420"/>
      <c r="W871" s="420"/>
      <c r="X871" s="420"/>
      <c r="Y871" s="421">
        <v>10.199999999999999</v>
      </c>
      <c r="Z871" s="422"/>
      <c r="AA871" s="422"/>
      <c r="AB871" s="423"/>
      <c r="AC871" s="457" t="s">
        <v>379</v>
      </c>
      <c r="AD871" s="458"/>
      <c r="AE871" s="458"/>
      <c r="AF871" s="458"/>
      <c r="AG871" s="458"/>
      <c r="AH871" s="459">
        <v>1</v>
      </c>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71</v>
      </c>
      <c r="K903" s="461"/>
      <c r="L903" s="461"/>
      <c r="M903" s="461"/>
      <c r="N903" s="461"/>
      <c r="O903" s="461"/>
      <c r="P903" s="460" t="s">
        <v>15</v>
      </c>
      <c r="Q903" s="460"/>
      <c r="R903" s="460"/>
      <c r="S903" s="460"/>
      <c r="T903" s="460"/>
      <c r="U903" s="460"/>
      <c r="V903" s="460"/>
      <c r="W903" s="460"/>
      <c r="X903" s="460"/>
      <c r="Y903" s="454" t="s">
        <v>326</v>
      </c>
      <c r="Z903" s="454"/>
      <c r="AA903" s="454"/>
      <c r="AB903" s="454"/>
      <c r="AC903" s="239" t="s">
        <v>278</v>
      </c>
      <c r="AD903" s="239"/>
      <c r="AE903" s="239"/>
      <c r="AF903" s="239"/>
      <c r="AG903" s="239"/>
      <c r="AH903" s="454" t="s">
        <v>373</v>
      </c>
      <c r="AI903" s="460"/>
      <c r="AJ903" s="460"/>
      <c r="AK903" s="460"/>
      <c r="AL903" s="460" t="s">
        <v>16</v>
      </c>
      <c r="AM903" s="460"/>
      <c r="AN903" s="460"/>
      <c r="AO903" s="415"/>
      <c r="AP903" s="239" t="s">
        <v>329</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71</v>
      </c>
      <c r="K936" s="461"/>
      <c r="L936" s="461"/>
      <c r="M936" s="461"/>
      <c r="N936" s="461"/>
      <c r="O936" s="461"/>
      <c r="P936" s="460" t="s">
        <v>15</v>
      </c>
      <c r="Q936" s="460"/>
      <c r="R936" s="460"/>
      <c r="S936" s="460"/>
      <c r="T936" s="460"/>
      <c r="U936" s="460"/>
      <c r="V936" s="460"/>
      <c r="W936" s="460"/>
      <c r="X936" s="460"/>
      <c r="Y936" s="454" t="s">
        <v>326</v>
      </c>
      <c r="Z936" s="454"/>
      <c r="AA936" s="454"/>
      <c r="AB936" s="454"/>
      <c r="AC936" s="239" t="s">
        <v>278</v>
      </c>
      <c r="AD936" s="239"/>
      <c r="AE936" s="239"/>
      <c r="AF936" s="239"/>
      <c r="AG936" s="239"/>
      <c r="AH936" s="454" t="s">
        <v>373</v>
      </c>
      <c r="AI936" s="460"/>
      <c r="AJ936" s="460"/>
      <c r="AK936" s="460"/>
      <c r="AL936" s="460" t="s">
        <v>16</v>
      </c>
      <c r="AM936" s="460"/>
      <c r="AN936" s="460"/>
      <c r="AO936" s="415"/>
      <c r="AP936" s="239" t="s">
        <v>329</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71</v>
      </c>
      <c r="K969" s="461"/>
      <c r="L969" s="461"/>
      <c r="M969" s="461"/>
      <c r="N969" s="461"/>
      <c r="O969" s="461"/>
      <c r="P969" s="460" t="s">
        <v>15</v>
      </c>
      <c r="Q969" s="460"/>
      <c r="R969" s="460"/>
      <c r="S969" s="460"/>
      <c r="T969" s="460"/>
      <c r="U969" s="460"/>
      <c r="V969" s="460"/>
      <c r="W969" s="460"/>
      <c r="X969" s="460"/>
      <c r="Y969" s="454" t="s">
        <v>326</v>
      </c>
      <c r="Z969" s="454"/>
      <c r="AA969" s="454"/>
      <c r="AB969" s="454"/>
      <c r="AC969" s="239" t="s">
        <v>278</v>
      </c>
      <c r="AD969" s="239"/>
      <c r="AE969" s="239"/>
      <c r="AF969" s="239"/>
      <c r="AG969" s="239"/>
      <c r="AH969" s="454" t="s">
        <v>373</v>
      </c>
      <c r="AI969" s="460"/>
      <c r="AJ969" s="460"/>
      <c r="AK969" s="460"/>
      <c r="AL969" s="460" t="s">
        <v>16</v>
      </c>
      <c r="AM969" s="460"/>
      <c r="AN969" s="460"/>
      <c r="AO969" s="415"/>
      <c r="AP969" s="239" t="s">
        <v>329</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71</v>
      </c>
      <c r="K1002" s="461"/>
      <c r="L1002" s="461"/>
      <c r="M1002" s="461"/>
      <c r="N1002" s="461"/>
      <c r="O1002" s="461"/>
      <c r="P1002" s="460" t="s">
        <v>15</v>
      </c>
      <c r="Q1002" s="460"/>
      <c r="R1002" s="460"/>
      <c r="S1002" s="460"/>
      <c r="T1002" s="460"/>
      <c r="U1002" s="460"/>
      <c r="V1002" s="460"/>
      <c r="W1002" s="460"/>
      <c r="X1002" s="460"/>
      <c r="Y1002" s="454" t="s">
        <v>326</v>
      </c>
      <c r="Z1002" s="454"/>
      <c r="AA1002" s="454"/>
      <c r="AB1002" s="454"/>
      <c r="AC1002" s="239" t="s">
        <v>278</v>
      </c>
      <c r="AD1002" s="239"/>
      <c r="AE1002" s="239"/>
      <c r="AF1002" s="239"/>
      <c r="AG1002" s="239"/>
      <c r="AH1002" s="454" t="s">
        <v>373</v>
      </c>
      <c r="AI1002" s="460"/>
      <c r="AJ1002" s="460"/>
      <c r="AK1002" s="460"/>
      <c r="AL1002" s="460" t="s">
        <v>16</v>
      </c>
      <c r="AM1002" s="460"/>
      <c r="AN1002" s="460"/>
      <c r="AO1002" s="415"/>
      <c r="AP1002" s="239" t="s">
        <v>329</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71</v>
      </c>
      <c r="K1035" s="461"/>
      <c r="L1035" s="461"/>
      <c r="M1035" s="461"/>
      <c r="N1035" s="461"/>
      <c r="O1035" s="461"/>
      <c r="P1035" s="460" t="s">
        <v>15</v>
      </c>
      <c r="Q1035" s="460"/>
      <c r="R1035" s="460"/>
      <c r="S1035" s="460"/>
      <c r="T1035" s="460"/>
      <c r="U1035" s="460"/>
      <c r="V1035" s="460"/>
      <c r="W1035" s="460"/>
      <c r="X1035" s="460"/>
      <c r="Y1035" s="454" t="s">
        <v>326</v>
      </c>
      <c r="Z1035" s="454"/>
      <c r="AA1035" s="454"/>
      <c r="AB1035" s="454"/>
      <c r="AC1035" s="239" t="s">
        <v>278</v>
      </c>
      <c r="AD1035" s="239"/>
      <c r="AE1035" s="239"/>
      <c r="AF1035" s="239"/>
      <c r="AG1035" s="239"/>
      <c r="AH1035" s="454" t="s">
        <v>373</v>
      </c>
      <c r="AI1035" s="460"/>
      <c r="AJ1035" s="460"/>
      <c r="AK1035" s="460"/>
      <c r="AL1035" s="460" t="s">
        <v>16</v>
      </c>
      <c r="AM1035" s="460"/>
      <c r="AN1035" s="460"/>
      <c r="AO1035" s="415"/>
      <c r="AP1035" s="239" t="s">
        <v>329</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71</v>
      </c>
      <c r="K1068" s="461"/>
      <c r="L1068" s="461"/>
      <c r="M1068" s="461"/>
      <c r="N1068" s="461"/>
      <c r="O1068" s="461"/>
      <c r="P1068" s="460" t="s">
        <v>15</v>
      </c>
      <c r="Q1068" s="460"/>
      <c r="R1068" s="460"/>
      <c r="S1068" s="460"/>
      <c r="T1068" s="460"/>
      <c r="U1068" s="460"/>
      <c r="V1068" s="460"/>
      <c r="W1068" s="460"/>
      <c r="X1068" s="460"/>
      <c r="Y1068" s="454" t="s">
        <v>326</v>
      </c>
      <c r="Z1068" s="454"/>
      <c r="AA1068" s="454"/>
      <c r="AB1068" s="454"/>
      <c r="AC1068" s="239" t="s">
        <v>278</v>
      </c>
      <c r="AD1068" s="239"/>
      <c r="AE1068" s="239"/>
      <c r="AF1068" s="239"/>
      <c r="AG1068" s="239"/>
      <c r="AH1068" s="454" t="s">
        <v>373</v>
      </c>
      <c r="AI1068" s="460"/>
      <c r="AJ1068" s="460"/>
      <c r="AK1068" s="460"/>
      <c r="AL1068" s="460" t="s">
        <v>16</v>
      </c>
      <c r="AM1068" s="460"/>
      <c r="AN1068" s="460"/>
      <c r="AO1068" s="415"/>
      <c r="AP1068" s="239" t="s">
        <v>329</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289</v>
      </c>
      <c r="F1102" s="239"/>
      <c r="G1102" s="239"/>
      <c r="H1102" s="239"/>
      <c r="I1102" s="239"/>
      <c r="J1102" s="239" t="s">
        <v>71</v>
      </c>
      <c r="K1102" s="239"/>
      <c r="L1102" s="239"/>
      <c r="M1102" s="239"/>
      <c r="N1102" s="239"/>
      <c r="O1102" s="239"/>
      <c r="P1102" s="454" t="s">
        <v>15</v>
      </c>
      <c r="Q1102" s="454"/>
      <c r="R1102" s="454"/>
      <c r="S1102" s="454"/>
      <c r="T1102" s="454"/>
      <c r="U1102" s="454"/>
      <c r="V1102" s="454"/>
      <c r="W1102" s="454"/>
      <c r="X1102" s="454"/>
      <c r="Y1102" s="239" t="s">
        <v>287</v>
      </c>
      <c r="Z1102" s="239"/>
      <c r="AA1102" s="239"/>
      <c r="AB1102" s="239"/>
      <c r="AC1102" s="239" t="s">
        <v>290</v>
      </c>
      <c r="AD1102" s="239"/>
      <c r="AE1102" s="239"/>
      <c r="AF1102" s="239"/>
      <c r="AG1102" s="239"/>
      <c r="AH1102" s="454" t="s">
        <v>308</v>
      </c>
      <c r="AI1102" s="454"/>
      <c r="AJ1102" s="454"/>
      <c r="AK1102" s="454"/>
      <c r="AL1102" s="454" t="s">
        <v>16</v>
      </c>
      <c r="AM1102" s="454"/>
      <c r="AN1102" s="454"/>
      <c r="AO1102" s="455"/>
      <c r="AP1102" s="239" t="s">
        <v>356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18" max="49" man="1"/>
    <brk id="735" max="49" man="1"/>
    <brk id="834" max="49" man="1"/>
    <brk id="87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875" customWidth="1"/>
    <col min="2" max="2" width="8.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875" customWidth="1"/>
    <col min="13" max="13" width="12" style="49" hidden="1" customWidth="1"/>
    <col min="14" max="14" width="4" style="49" hidden="1" customWidth="1"/>
    <col min="15" max="15" width="3.625" customWidth="1"/>
    <col min="16" max="16" width="8.375" customWidth="1"/>
    <col min="17" max="17" width="8.875" style="1" customWidth="1"/>
    <col min="18" max="18" width="9.5" style="49" hidden="1" customWidth="1"/>
    <col min="19" max="19" width="4" style="49" hidden="1" customWidth="1"/>
    <col min="20" max="20" width="8.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875" style="51" customWidth="1"/>
    <col min="31" max="31" width="33.8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22</v>
      </c>
      <c r="G1" s="59" t="s">
        <v>121</v>
      </c>
      <c r="K1" s="64" t="s">
        <v>156</v>
      </c>
      <c r="L1" s="52" t="s">
        <v>121</v>
      </c>
      <c r="O1" s="49"/>
      <c r="P1" s="59" t="s">
        <v>17</v>
      </c>
      <c r="Q1" s="59" t="s">
        <v>121</v>
      </c>
      <c r="T1" s="49"/>
      <c r="U1" s="65" t="s">
        <v>246</v>
      </c>
      <c r="W1" s="65" t="s">
        <v>245</v>
      </c>
      <c r="Y1" s="65" t="s">
        <v>25</v>
      </c>
      <c r="Z1" s="67"/>
      <c r="AA1" s="65" t="s">
        <v>130</v>
      </c>
      <c r="AB1" s="69"/>
      <c r="AC1" s="65" t="s">
        <v>64</v>
      </c>
      <c r="AD1" s="50"/>
      <c r="AE1" s="65" t="s">
        <v>98</v>
      </c>
      <c r="AF1" s="67"/>
      <c r="AG1" s="71" t="s">
        <v>290</v>
      </c>
      <c r="AI1" s="71" t="s">
        <v>301</v>
      </c>
      <c r="AK1" s="71" t="s">
        <v>309</v>
      </c>
      <c r="AM1" s="74"/>
      <c r="AN1" s="74"/>
      <c r="AP1" s="50" t="s">
        <v>368</v>
      </c>
    </row>
    <row r="2" spans="1:42" ht="13.5" customHeight="1" x14ac:dyDescent="0.15">
      <c r="A2" s="53" t="s">
        <v>135</v>
      </c>
      <c r="B2" s="56"/>
      <c r="C2" s="49" t="str">
        <f t="shared" ref="C2:C24" si="0">IF(B2="","",A2)</f>
        <v/>
      </c>
      <c r="D2" s="49" t="str">
        <f>IF(C2="","",IF(D1&lt;&gt;"",CONCATENATE(D1,"、",C2),C2))</f>
        <v/>
      </c>
      <c r="F2" s="60" t="s">
        <v>118</v>
      </c>
      <c r="G2" s="62" t="s">
        <v>483</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t="s">
        <v>483</v>
      </c>
      <c r="R2" s="49" t="str">
        <f t="shared" ref="R2:R8" si="3">IF(Q2="","",P2)</f>
        <v>直接実施</v>
      </c>
      <c r="S2" s="49" t="str">
        <f>IF(R2="","",IF(S1&lt;&gt;"",CONCATENATE(S1,"、",R2),R2))</f>
        <v>直接実施</v>
      </c>
      <c r="T2" s="49"/>
      <c r="U2" s="66" t="s">
        <v>241</v>
      </c>
      <c r="W2" s="66" t="s">
        <v>170</v>
      </c>
      <c r="Y2" s="66" t="s">
        <v>115</v>
      </c>
      <c r="Z2" s="67"/>
      <c r="AA2" s="66" t="s">
        <v>328</v>
      </c>
      <c r="AB2" s="69"/>
      <c r="AC2" s="70" t="s">
        <v>204</v>
      </c>
      <c r="AD2" s="50"/>
      <c r="AE2" s="66" t="s">
        <v>150</v>
      </c>
      <c r="AF2" s="67"/>
      <c r="AG2" s="72" t="s">
        <v>19</v>
      </c>
      <c r="AI2" s="71" t="s">
        <v>396</v>
      </c>
      <c r="AK2" s="71" t="s">
        <v>310</v>
      </c>
      <c r="AM2" s="74"/>
      <c r="AN2" s="74"/>
      <c r="AP2" s="72" t="s">
        <v>19</v>
      </c>
    </row>
    <row r="3" spans="1:42" ht="13.5" customHeight="1" x14ac:dyDescent="0.15">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t="s">
        <v>483</v>
      </c>
      <c r="M3" s="49" t="str">
        <f t="shared" si="2"/>
        <v>文教及び科学振興</v>
      </c>
      <c r="N3" s="49" t="str">
        <f t="shared" ref="N3:N11" si="6">IF(M3="",N2,IF(N2&lt;&gt;"",CONCATENATE(N2,"、",M3),M3))</f>
        <v>文教及び科学振興</v>
      </c>
      <c r="O3" s="49"/>
      <c r="P3" s="60" t="s">
        <v>123</v>
      </c>
      <c r="Q3" s="62" t="s">
        <v>483</v>
      </c>
      <c r="R3" s="49" t="str">
        <f t="shared" si="3"/>
        <v>委託・請負</v>
      </c>
      <c r="S3" s="49" t="str">
        <f t="shared" ref="S3:S8" si="7">IF(R3="",S2,IF(S2&lt;&gt;"",CONCATENATE(S2,"、",R3),R3))</f>
        <v>直接実施、委託・請負</v>
      </c>
      <c r="T3" s="49"/>
      <c r="U3" s="66" t="s">
        <v>398</v>
      </c>
      <c r="W3" s="66" t="s">
        <v>216</v>
      </c>
      <c r="Y3" s="66" t="s">
        <v>116</v>
      </c>
      <c r="Z3" s="67"/>
      <c r="AA3" s="66" t="s">
        <v>462</v>
      </c>
      <c r="AB3" s="69"/>
      <c r="AC3" s="70" t="s">
        <v>194</v>
      </c>
      <c r="AD3" s="50"/>
      <c r="AE3" s="66" t="s">
        <v>248</v>
      </c>
      <c r="AF3" s="67"/>
      <c r="AG3" s="72" t="s">
        <v>330</v>
      </c>
      <c r="AI3" s="71" t="s">
        <v>112</v>
      </c>
      <c r="AK3" s="71" t="str">
        <f t="shared" ref="AK3:AK27" si="8">CHAR(CODE(AK2)+1)</f>
        <v>B</v>
      </c>
      <c r="AM3" s="74"/>
      <c r="AN3" s="74"/>
      <c r="AP3" s="72" t="s">
        <v>330</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文教及び科学振興</v>
      </c>
      <c r="O4" s="49"/>
      <c r="P4" s="60" t="s">
        <v>125</v>
      </c>
      <c r="Q4" s="62"/>
      <c r="R4" s="49" t="str">
        <f t="shared" si="3"/>
        <v/>
      </c>
      <c r="S4" s="49" t="str">
        <f t="shared" si="7"/>
        <v>直接実施、委託・請負</v>
      </c>
      <c r="T4" s="49"/>
      <c r="U4" s="66" t="s">
        <v>158</v>
      </c>
      <c r="W4" s="66" t="s">
        <v>218</v>
      </c>
      <c r="Y4" s="66" t="s">
        <v>8</v>
      </c>
      <c r="Z4" s="67"/>
      <c r="AA4" s="66" t="s">
        <v>106</v>
      </c>
      <c r="AB4" s="69"/>
      <c r="AC4" s="66" t="s">
        <v>176</v>
      </c>
      <c r="AD4" s="50"/>
      <c r="AE4" s="66" t="s">
        <v>208</v>
      </c>
      <c r="AF4" s="67"/>
      <c r="AG4" s="72" t="s">
        <v>185</v>
      </c>
      <c r="AI4" s="71" t="s">
        <v>303</v>
      </c>
      <c r="AK4" s="71" t="str">
        <f t="shared" si="8"/>
        <v>C</v>
      </c>
      <c r="AM4" s="74"/>
      <c r="AN4" s="74"/>
      <c r="AP4" s="72" t="s">
        <v>185</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文教及び科学振興</v>
      </c>
      <c r="O5" s="49"/>
      <c r="P5" s="60" t="s">
        <v>126</v>
      </c>
      <c r="Q5" s="62"/>
      <c r="R5" s="49" t="str">
        <f t="shared" si="3"/>
        <v/>
      </c>
      <c r="S5" s="49" t="str">
        <f t="shared" si="7"/>
        <v>直接実施、委託・請負</v>
      </c>
      <c r="T5" s="49"/>
      <c r="W5" s="66" t="s">
        <v>355</v>
      </c>
      <c r="Y5" s="66" t="s">
        <v>312</v>
      </c>
      <c r="Z5" s="67"/>
      <c r="AA5" s="66" t="s">
        <v>229</v>
      </c>
      <c r="AB5" s="69"/>
      <c r="AC5" s="66" t="s">
        <v>32</v>
      </c>
      <c r="AD5" s="69"/>
      <c r="AE5" s="66" t="s">
        <v>374</v>
      </c>
      <c r="AF5" s="67"/>
      <c r="AG5" s="72" t="s">
        <v>319</v>
      </c>
      <c r="AI5" s="71" t="s">
        <v>347</v>
      </c>
      <c r="AK5" s="71" t="str">
        <f t="shared" si="8"/>
        <v>D</v>
      </c>
      <c r="AP5" s="72" t="s">
        <v>319</v>
      </c>
    </row>
    <row r="6" spans="1:42" ht="13.5" customHeight="1" x14ac:dyDescent="0.15">
      <c r="A6" s="53" t="s">
        <v>141</v>
      </c>
      <c r="B6" s="56" t="s">
        <v>483</v>
      </c>
      <c r="C6" s="49" t="str">
        <f t="shared" si="0"/>
        <v>科学技術・イノベーション</v>
      </c>
      <c r="D6" s="49" t="str">
        <f t="shared" si="4"/>
        <v>科学技術・イノベーション</v>
      </c>
      <c r="F6" s="61" t="s">
        <v>175</v>
      </c>
      <c r="G6" s="62"/>
      <c r="H6" s="49" t="str">
        <f t="shared" si="1"/>
        <v/>
      </c>
      <c r="I6" s="49" t="str">
        <f t="shared" si="5"/>
        <v>一般会計</v>
      </c>
      <c r="K6" s="53" t="s">
        <v>166</v>
      </c>
      <c r="L6" s="56"/>
      <c r="M6" s="49" t="str">
        <f t="shared" si="2"/>
        <v/>
      </c>
      <c r="N6" s="49" t="str">
        <f t="shared" si="6"/>
        <v>文教及び科学振興</v>
      </c>
      <c r="O6" s="49"/>
      <c r="P6" s="60" t="s">
        <v>127</v>
      </c>
      <c r="Q6" s="62"/>
      <c r="R6" s="49" t="str">
        <f t="shared" si="3"/>
        <v/>
      </c>
      <c r="S6" s="49" t="str">
        <f t="shared" si="7"/>
        <v>直接実施、委託・請負</v>
      </c>
      <c r="T6" s="49"/>
      <c r="U6" s="66" t="s">
        <v>384</v>
      </c>
      <c r="W6" s="66" t="s">
        <v>219</v>
      </c>
      <c r="Y6" s="66" t="s">
        <v>406</v>
      </c>
      <c r="Z6" s="67"/>
      <c r="AA6" s="66" t="s">
        <v>282</v>
      </c>
      <c r="AB6" s="69"/>
      <c r="AC6" s="66" t="s">
        <v>205</v>
      </c>
      <c r="AD6" s="69"/>
      <c r="AE6" s="66" t="s">
        <v>380</v>
      </c>
      <c r="AF6" s="67"/>
      <c r="AG6" s="72" t="s">
        <v>378</v>
      </c>
      <c r="AI6" s="71" t="s">
        <v>399</v>
      </c>
      <c r="AK6" s="71" t="str">
        <f t="shared" si="8"/>
        <v>E</v>
      </c>
      <c r="AP6" s="72" t="s">
        <v>378</v>
      </c>
    </row>
    <row r="7" spans="1:42" ht="13.5" customHeight="1" x14ac:dyDescent="0.15">
      <c r="A7" s="53" t="s">
        <v>105</v>
      </c>
      <c r="B7" s="56"/>
      <c r="C7" s="49" t="str">
        <f t="shared" si="0"/>
        <v/>
      </c>
      <c r="D7" s="49" t="str">
        <f t="shared" si="4"/>
        <v>科学技術・イノベーション</v>
      </c>
      <c r="F7" s="61" t="s">
        <v>39</v>
      </c>
      <c r="G7" s="62"/>
      <c r="H7" s="49" t="str">
        <f t="shared" si="1"/>
        <v/>
      </c>
      <c r="I7" s="49" t="str">
        <f t="shared" si="5"/>
        <v>一般会計</v>
      </c>
      <c r="K7" s="53" t="s">
        <v>132</v>
      </c>
      <c r="L7" s="56"/>
      <c r="M7" s="49" t="str">
        <f t="shared" si="2"/>
        <v/>
      </c>
      <c r="N7" s="49" t="str">
        <f t="shared" si="6"/>
        <v>文教及び科学振興</v>
      </c>
      <c r="O7" s="49"/>
      <c r="P7" s="60" t="s">
        <v>128</v>
      </c>
      <c r="Q7" s="62"/>
      <c r="R7" s="49" t="str">
        <f t="shared" si="3"/>
        <v/>
      </c>
      <c r="S7" s="49" t="str">
        <f t="shared" si="7"/>
        <v>直接実施、委託・請負</v>
      </c>
      <c r="T7" s="49"/>
      <c r="U7" s="66" t="s">
        <v>241</v>
      </c>
      <c r="W7" s="66" t="s">
        <v>220</v>
      </c>
      <c r="Y7" s="66" t="s">
        <v>376</v>
      </c>
      <c r="Z7" s="67"/>
      <c r="AA7" s="66" t="s">
        <v>336</v>
      </c>
      <c r="AB7" s="69"/>
      <c r="AC7" s="69"/>
      <c r="AD7" s="69"/>
      <c r="AE7" s="66" t="s">
        <v>205</v>
      </c>
      <c r="AF7" s="67"/>
      <c r="AG7" s="72" t="s">
        <v>358</v>
      </c>
      <c r="AH7" s="75"/>
      <c r="AI7" s="72" t="s">
        <v>264</v>
      </c>
      <c r="AK7" s="71" t="str">
        <f t="shared" si="8"/>
        <v>F</v>
      </c>
      <c r="AP7" s="72" t="s">
        <v>358</v>
      </c>
    </row>
    <row r="8" spans="1:42" ht="13.5" customHeight="1" x14ac:dyDescent="0.15">
      <c r="A8" s="53" t="s">
        <v>61</v>
      </c>
      <c r="B8" s="56"/>
      <c r="C8" s="49" t="str">
        <f t="shared" si="0"/>
        <v/>
      </c>
      <c r="D8" s="49" t="str">
        <f t="shared" si="4"/>
        <v>科学技術・イノベーション</v>
      </c>
      <c r="F8" s="61" t="s">
        <v>177</v>
      </c>
      <c r="G8" s="62"/>
      <c r="H8" s="49" t="str">
        <f t="shared" si="1"/>
        <v/>
      </c>
      <c r="I8" s="49" t="str">
        <f t="shared" si="5"/>
        <v>一般会計</v>
      </c>
      <c r="K8" s="53" t="s">
        <v>167</v>
      </c>
      <c r="L8" s="56"/>
      <c r="M8" s="49" t="str">
        <f t="shared" si="2"/>
        <v/>
      </c>
      <c r="N8" s="49" t="str">
        <f t="shared" si="6"/>
        <v>文教及び科学振興</v>
      </c>
      <c r="O8" s="49"/>
      <c r="P8" s="60" t="s">
        <v>129</v>
      </c>
      <c r="Q8" s="62"/>
      <c r="R8" s="49" t="str">
        <f t="shared" si="3"/>
        <v/>
      </c>
      <c r="S8" s="49" t="str">
        <f t="shared" si="7"/>
        <v>直接実施、委託・請負</v>
      </c>
      <c r="T8" s="49"/>
      <c r="U8" s="66" t="s">
        <v>348</v>
      </c>
      <c r="W8" s="66" t="s">
        <v>222</v>
      </c>
      <c r="Y8" s="66" t="s">
        <v>407</v>
      </c>
      <c r="Z8" s="67"/>
      <c r="AA8" s="66" t="s">
        <v>463</v>
      </c>
      <c r="AB8" s="69"/>
      <c r="AC8" s="69"/>
      <c r="AD8" s="69"/>
      <c r="AE8" s="69"/>
      <c r="AF8" s="67"/>
      <c r="AG8" s="72" t="s">
        <v>224</v>
      </c>
      <c r="AI8" s="71" t="s">
        <v>343</v>
      </c>
      <c r="AK8" s="71" t="str">
        <f t="shared" si="8"/>
        <v>G</v>
      </c>
      <c r="AP8" s="72" t="s">
        <v>224</v>
      </c>
    </row>
    <row r="9" spans="1:42" ht="13.5" customHeight="1" x14ac:dyDescent="0.15">
      <c r="A9" s="53" t="s">
        <v>142</v>
      </c>
      <c r="B9" s="56"/>
      <c r="C9" s="49" t="str">
        <f t="shared" si="0"/>
        <v/>
      </c>
      <c r="D9" s="49" t="str">
        <f t="shared" si="4"/>
        <v>科学技術・イノベーション</v>
      </c>
      <c r="F9" s="61" t="s">
        <v>334</v>
      </c>
      <c r="G9" s="62"/>
      <c r="H9" s="49" t="str">
        <f t="shared" si="1"/>
        <v/>
      </c>
      <c r="I9" s="49" t="str">
        <f t="shared" si="5"/>
        <v>一般会計</v>
      </c>
      <c r="K9" s="53" t="s">
        <v>169</v>
      </c>
      <c r="L9" s="56"/>
      <c r="M9" s="49" t="str">
        <f t="shared" si="2"/>
        <v/>
      </c>
      <c r="N9" s="49" t="str">
        <f t="shared" si="6"/>
        <v>文教及び科学振興</v>
      </c>
      <c r="O9" s="49"/>
      <c r="P9" s="49"/>
      <c r="Q9" s="63"/>
      <c r="T9" s="49"/>
      <c r="U9" s="66" t="s">
        <v>390</v>
      </c>
      <c r="W9" s="66" t="s">
        <v>223</v>
      </c>
      <c r="Y9" s="66" t="s">
        <v>325</v>
      </c>
      <c r="Z9" s="67"/>
      <c r="AA9" s="66" t="s">
        <v>464</v>
      </c>
      <c r="AB9" s="69"/>
      <c r="AC9" s="69"/>
      <c r="AD9" s="69"/>
      <c r="AE9" s="69"/>
      <c r="AF9" s="67"/>
      <c r="AG9" s="72" t="s">
        <v>379</v>
      </c>
      <c r="AI9" s="73"/>
      <c r="AK9" s="71" t="str">
        <f t="shared" si="8"/>
        <v>H</v>
      </c>
      <c r="AP9" s="72" t="s">
        <v>379</v>
      </c>
    </row>
    <row r="10" spans="1:42" ht="13.5" customHeight="1" x14ac:dyDescent="0.15">
      <c r="A10" s="53" t="s">
        <v>242</v>
      </c>
      <c r="B10" s="56"/>
      <c r="C10" s="49" t="str">
        <f t="shared" si="0"/>
        <v/>
      </c>
      <c r="D10" s="49" t="str">
        <f t="shared" si="4"/>
        <v>科学技術・イノベーション</v>
      </c>
      <c r="F10" s="61" t="s">
        <v>178</v>
      </c>
      <c r="G10" s="62"/>
      <c r="H10" s="49" t="str">
        <f t="shared" si="1"/>
        <v/>
      </c>
      <c r="I10" s="49" t="str">
        <f t="shared" si="5"/>
        <v>一般会計</v>
      </c>
      <c r="K10" s="53" t="s">
        <v>357</v>
      </c>
      <c r="L10" s="56"/>
      <c r="M10" s="49" t="str">
        <f t="shared" si="2"/>
        <v/>
      </c>
      <c r="N10" s="49" t="str">
        <f t="shared" si="6"/>
        <v>文教及び科学振興</v>
      </c>
      <c r="O10" s="49"/>
      <c r="P10" s="49" t="str">
        <f>S8</f>
        <v>直接実施、委託・請負</v>
      </c>
      <c r="Q10" s="63"/>
      <c r="T10" s="49"/>
      <c r="W10" s="66" t="s">
        <v>225</v>
      </c>
      <c r="Y10" s="66" t="s">
        <v>408</v>
      </c>
      <c r="Z10" s="67"/>
      <c r="AA10" s="66" t="s">
        <v>465</v>
      </c>
      <c r="AB10" s="69"/>
      <c r="AC10" s="69"/>
      <c r="AD10" s="69"/>
      <c r="AE10" s="69"/>
      <c r="AF10" s="67"/>
      <c r="AG10" s="72" t="s">
        <v>371</v>
      </c>
      <c r="AK10" s="71" t="str">
        <f t="shared" si="8"/>
        <v>I</v>
      </c>
      <c r="AP10" s="71" t="s">
        <v>129</v>
      </c>
    </row>
    <row r="11" spans="1:42" ht="13.5" customHeight="1" x14ac:dyDescent="0.15">
      <c r="A11" s="53" t="s">
        <v>145</v>
      </c>
      <c r="B11" s="56"/>
      <c r="C11" s="49" t="str">
        <f t="shared" si="0"/>
        <v/>
      </c>
      <c r="D11" s="49" t="str">
        <f t="shared" si="4"/>
        <v>科学技術・イノベーション</v>
      </c>
      <c r="F11" s="61" t="s">
        <v>179</v>
      </c>
      <c r="G11" s="62"/>
      <c r="H11" s="49" t="str">
        <f t="shared" si="1"/>
        <v/>
      </c>
      <c r="I11" s="49" t="str">
        <f t="shared" si="5"/>
        <v>一般会計</v>
      </c>
      <c r="K11" s="53" t="s">
        <v>171</v>
      </c>
      <c r="L11" s="56"/>
      <c r="M11" s="49" t="str">
        <f t="shared" si="2"/>
        <v/>
      </c>
      <c r="N11" s="49" t="str">
        <f t="shared" si="6"/>
        <v>文教及び科学振興</v>
      </c>
      <c r="O11" s="49"/>
      <c r="P11" s="49"/>
      <c r="Q11" s="63"/>
      <c r="T11" s="49"/>
      <c r="W11" s="66" t="s">
        <v>228</v>
      </c>
      <c r="Y11" s="66" t="s">
        <v>109</v>
      </c>
      <c r="Z11" s="67"/>
      <c r="AA11" s="66" t="s">
        <v>466</v>
      </c>
      <c r="AB11" s="69"/>
      <c r="AC11" s="69"/>
      <c r="AD11" s="69"/>
      <c r="AE11" s="69"/>
      <c r="AF11" s="67"/>
      <c r="AG11" s="71" t="s">
        <v>372</v>
      </c>
      <c r="AK11" s="71" t="str">
        <f t="shared" si="8"/>
        <v>J</v>
      </c>
    </row>
    <row r="12" spans="1:42" ht="13.5" customHeight="1" x14ac:dyDescent="0.15">
      <c r="A12" s="53" t="s">
        <v>147</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133</v>
      </c>
      <c r="Y12" s="66" t="s">
        <v>411</v>
      </c>
      <c r="Z12" s="67"/>
      <c r="AA12" s="66" t="s">
        <v>467</v>
      </c>
      <c r="AB12" s="69"/>
      <c r="AC12" s="69"/>
      <c r="AD12" s="69"/>
      <c r="AE12" s="69"/>
      <c r="AF12" s="67"/>
      <c r="AG12" s="71" t="s">
        <v>321</v>
      </c>
      <c r="AK12" s="71" t="str">
        <f t="shared" si="8"/>
        <v>K</v>
      </c>
    </row>
    <row r="13" spans="1:42" ht="13.5" customHeight="1" x14ac:dyDescent="0.15">
      <c r="A13" s="53" t="s">
        <v>151</v>
      </c>
      <c r="B13" s="56"/>
      <c r="C13" s="49" t="str">
        <f t="shared" si="0"/>
        <v/>
      </c>
      <c r="D13" s="49" t="str">
        <f t="shared" si="4"/>
        <v>科学技術・イノベーション</v>
      </c>
      <c r="F13" s="61" t="s">
        <v>182</v>
      </c>
      <c r="G13" s="62"/>
      <c r="H13" s="49" t="str">
        <f t="shared" si="1"/>
        <v/>
      </c>
      <c r="I13" s="49" t="str">
        <f t="shared" si="5"/>
        <v>一般会計</v>
      </c>
      <c r="K13" s="49" t="str">
        <f>N11</f>
        <v>文教及び科学振興</v>
      </c>
      <c r="L13" s="49"/>
      <c r="O13" s="49"/>
      <c r="P13" s="49"/>
      <c r="Q13" s="63"/>
      <c r="T13" s="49"/>
      <c r="W13" s="66" t="s">
        <v>230</v>
      </c>
      <c r="Y13" s="66" t="s">
        <v>412</v>
      </c>
      <c r="Z13" s="67"/>
      <c r="AA13" s="66" t="s">
        <v>423</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231</v>
      </c>
      <c r="Y14" s="66" t="s">
        <v>413</v>
      </c>
      <c r="Z14" s="67"/>
      <c r="AA14" s="66" t="s">
        <v>457</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184</v>
      </c>
      <c r="G15" s="62"/>
      <c r="H15" s="49" t="str">
        <f t="shared" si="1"/>
        <v/>
      </c>
      <c r="I15" s="49" t="str">
        <f t="shared" si="5"/>
        <v>一般会計</v>
      </c>
      <c r="K15" s="49"/>
      <c r="L15" s="49"/>
      <c r="O15" s="49"/>
      <c r="P15" s="49"/>
      <c r="Q15" s="63"/>
      <c r="T15" s="49"/>
      <c r="W15" s="66" t="s">
        <v>232</v>
      </c>
      <c r="Y15" s="66" t="s">
        <v>187</v>
      </c>
      <c r="Z15" s="67"/>
      <c r="AA15" s="66" t="s">
        <v>468</v>
      </c>
      <c r="AB15" s="69"/>
      <c r="AC15" s="69"/>
      <c r="AD15" s="69"/>
      <c r="AE15" s="69"/>
      <c r="AF15" s="67"/>
      <c r="AG15" s="74"/>
      <c r="AK15" s="71" t="str">
        <f t="shared" si="8"/>
        <v>N</v>
      </c>
    </row>
    <row r="16" spans="1:42" ht="13.5" customHeight="1" x14ac:dyDescent="0.15">
      <c r="A16" s="53" t="s">
        <v>154</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234</v>
      </c>
      <c r="Y16" s="66" t="s">
        <v>91</v>
      </c>
      <c r="Z16" s="67"/>
      <c r="AA16" s="66" t="s">
        <v>469</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189</v>
      </c>
      <c r="G17" s="62"/>
      <c r="H17" s="49" t="str">
        <f t="shared" si="1"/>
        <v/>
      </c>
      <c r="I17" s="49" t="str">
        <f t="shared" si="5"/>
        <v>一般会計</v>
      </c>
      <c r="K17" s="49"/>
      <c r="L17" s="49"/>
      <c r="O17" s="49"/>
      <c r="P17" s="49"/>
      <c r="Q17" s="63"/>
      <c r="T17" s="49"/>
      <c r="W17" s="66" t="s">
        <v>235</v>
      </c>
      <c r="Y17" s="66" t="s">
        <v>414</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科学技術・イノベーション</v>
      </c>
      <c r="F18" s="61" t="s">
        <v>192</v>
      </c>
      <c r="G18" s="62"/>
      <c r="H18" s="49" t="str">
        <f t="shared" si="1"/>
        <v/>
      </c>
      <c r="I18" s="49" t="str">
        <f t="shared" si="5"/>
        <v>一般会計</v>
      </c>
      <c r="K18" s="49"/>
      <c r="L18" s="49"/>
      <c r="O18" s="49"/>
      <c r="P18" s="49"/>
      <c r="Q18" s="63"/>
      <c r="T18" s="49"/>
      <c r="W18" s="66" t="s">
        <v>23</v>
      </c>
      <c r="Y18" s="66" t="s">
        <v>387</v>
      </c>
      <c r="Z18" s="67"/>
      <c r="AA18" s="66" t="s">
        <v>470</v>
      </c>
      <c r="AB18" s="69"/>
      <c r="AC18" s="69"/>
      <c r="AD18" s="69"/>
      <c r="AE18" s="69"/>
      <c r="AF18" s="67"/>
      <c r="AK18" s="71" t="str">
        <f t="shared" si="8"/>
        <v>Q</v>
      </c>
    </row>
    <row r="19" spans="1:37" ht="13.5" customHeight="1" x14ac:dyDescent="0.15">
      <c r="A19" s="53" t="s">
        <v>136</v>
      </c>
      <c r="B19" s="56"/>
      <c r="C19" s="49" t="str">
        <f t="shared" si="0"/>
        <v/>
      </c>
      <c r="D19" s="49" t="str">
        <f t="shared" si="4"/>
        <v>科学技術・イノベーション</v>
      </c>
      <c r="F19" s="61" t="s">
        <v>193</v>
      </c>
      <c r="G19" s="62"/>
      <c r="H19" s="49" t="str">
        <f t="shared" si="1"/>
        <v/>
      </c>
      <c r="I19" s="49" t="str">
        <f t="shared" si="5"/>
        <v>一般会計</v>
      </c>
      <c r="K19" s="49"/>
      <c r="L19" s="49"/>
      <c r="O19" s="49"/>
      <c r="P19" s="49"/>
      <c r="Q19" s="63"/>
      <c r="T19" s="49"/>
      <c r="W19" s="66" t="s">
        <v>237</v>
      </c>
      <c r="Y19" s="66" t="s">
        <v>299</v>
      </c>
      <c r="Z19" s="67"/>
      <c r="AA19" s="66" t="s">
        <v>471</v>
      </c>
      <c r="AB19" s="69"/>
      <c r="AC19" s="69"/>
      <c r="AD19" s="69"/>
      <c r="AE19" s="69"/>
      <c r="AF19" s="67"/>
      <c r="AK19" s="71" t="str">
        <f t="shared" si="8"/>
        <v>R</v>
      </c>
    </row>
    <row r="20" spans="1:37" ht="13.5" customHeight="1" x14ac:dyDescent="0.15">
      <c r="A20" s="53" t="s">
        <v>274</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239</v>
      </c>
      <c r="Y20" s="66" t="s">
        <v>236</v>
      </c>
      <c r="Z20" s="67"/>
      <c r="AA20" s="66" t="s">
        <v>472</v>
      </c>
      <c r="AB20" s="69"/>
      <c r="AC20" s="69"/>
      <c r="AD20" s="69"/>
      <c r="AE20" s="69"/>
      <c r="AF20" s="67"/>
      <c r="AK20" s="71" t="str">
        <f t="shared" si="8"/>
        <v>S</v>
      </c>
    </row>
    <row r="21" spans="1:37" ht="13.5" customHeight="1" x14ac:dyDescent="0.15">
      <c r="A21" s="53" t="s">
        <v>341</v>
      </c>
      <c r="B21" s="56"/>
      <c r="C21" s="49" t="str">
        <f t="shared" si="0"/>
        <v/>
      </c>
      <c r="D21" s="49" t="str">
        <f t="shared" si="4"/>
        <v>科学技術・イノベーション</v>
      </c>
      <c r="F21" s="61" t="s">
        <v>195</v>
      </c>
      <c r="G21" s="62"/>
      <c r="H21" s="49" t="str">
        <f t="shared" si="1"/>
        <v/>
      </c>
      <c r="I21" s="49" t="str">
        <f t="shared" si="5"/>
        <v>一般会計</v>
      </c>
      <c r="K21" s="49"/>
      <c r="L21" s="49"/>
      <c r="O21" s="49"/>
      <c r="P21" s="49"/>
      <c r="Q21" s="63"/>
      <c r="T21" s="49"/>
      <c r="W21" s="66" t="s">
        <v>83</v>
      </c>
      <c r="Y21" s="66" t="s">
        <v>293</v>
      </c>
      <c r="Z21" s="67"/>
      <c r="AA21" s="66" t="s">
        <v>473</v>
      </c>
      <c r="AB21" s="69"/>
      <c r="AC21" s="69"/>
      <c r="AD21" s="69"/>
      <c r="AE21" s="69"/>
      <c r="AF21" s="67"/>
      <c r="AK21" s="71" t="str">
        <f t="shared" si="8"/>
        <v>T</v>
      </c>
    </row>
    <row r="22" spans="1:37" ht="13.5" customHeight="1" x14ac:dyDescent="0.15">
      <c r="A22" s="53" t="s">
        <v>342</v>
      </c>
      <c r="B22" s="56"/>
      <c r="C22" s="49" t="str">
        <f t="shared" si="0"/>
        <v/>
      </c>
      <c r="D22" s="49" t="str">
        <f t="shared" si="4"/>
        <v>科学技術・イノベーション</v>
      </c>
      <c r="F22" s="61" t="s">
        <v>119</v>
      </c>
      <c r="G22" s="62"/>
      <c r="H22" s="49" t="str">
        <f t="shared" si="1"/>
        <v/>
      </c>
      <c r="I22" s="49" t="str">
        <f t="shared" si="5"/>
        <v>一般会計</v>
      </c>
      <c r="K22" s="49"/>
      <c r="L22" s="49"/>
      <c r="O22" s="49"/>
      <c r="P22" s="49"/>
      <c r="Q22" s="63"/>
      <c r="T22" s="49"/>
      <c r="W22" s="66" t="s">
        <v>240</v>
      </c>
      <c r="Y22" s="66" t="s">
        <v>415</v>
      </c>
      <c r="Z22" s="67"/>
      <c r="AA22" s="66" t="s">
        <v>77</v>
      </c>
      <c r="AB22" s="69"/>
      <c r="AC22" s="69"/>
      <c r="AD22" s="69"/>
      <c r="AE22" s="69"/>
      <c r="AF22" s="67"/>
      <c r="AK22" s="71" t="str">
        <f t="shared" si="8"/>
        <v>U</v>
      </c>
    </row>
    <row r="23" spans="1:37" ht="13.5" customHeight="1" x14ac:dyDescent="0.15">
      <c r="A23" s="53" t="s">
        <v>345</v>
      </c>
      <c r="B23" s="56"/>
      <c r="C23" s="49" t="str">
        <f t="shared" si="0"/>
        <v/>
      </c>
      <c r="D23" s="49" t="str">
        <f t="shared" si="4"/>
        <v>科学技術・イノベーション</v>
      </c>
      <c r="F23" s="61" t="s">
        <v>124</v>
      </c>
      <c r="G23" s="62"/>
      <c r="H23" s="49" t="str">
        <f t="shared" si="1"/>
        <v/>
      </c>
      <c r="I23" s="49" t="str">
        <f t="shared" si="5"/>
        <v>一般会計</v>
      </c>
      <c r="K23" s="49"/>
      <c r="L23" s="49"/>
      <c r="O23" s="49"/>
      <c r="P23" s="49"/>
      <c r="Q23" s="63"/>
      <c r="T23" s="49"/>
      <c r="Y23" s="66" t="s">
        <v>416</v>
      </c>
      <c r="Z23" s="67"/>
      <c r="AA23" s="66" t="s">
        <v>474</v>
      </c>
      <c r="AB23" s="69"/>
      <c r="AC23" s="69"/>
      <c r="AD23" s="69"/>
      <c r="AE23" s="69"/>
      <c r="AF23" s="67"/>
      <c r="AK23" s="71" t="str">
        <f t="shared" si="8"/>
        <v>V</v>
      </c>
    </row>
    <row r="24" spans="1:37" ht="13.5" customHeight="1" x14ac:dyDescent="0.15">
      <c r="A24" s="53" t="s">
        <v>395</v>
      </c>
      <c r="B24" s="56"/>
      <c r="C24" s="49" t="str">
        <f t="shared" si="0"/>
        <v/>
      </c>
      <c r="D24" s="49" t="str">
        <f t="shared" si="4"/>
        <v>科学技術・イノベーション</v>
      </c>
      <c r="F24" s="61" t="s">
        <v>243</v>
      </c>
      <c r="G24" s="62"/>
      <c r="H24" s="49" t="str">
        <f t="shared" si="1"/>
        <v/>
      </c>
      <c r="I24" s="49" t="str">
        <f t="shared" si="5"/>
        <v>一般会計</v>
      </c>
      <c r="K24" s="49"/>
      <c r="L24" s="49"/>
      <c r="O24" s="49"/>
      <c r="P24" s="49"/>
      <c r="Q24" s="63"/>
      <c r="T24" s="49"/>
      <c r="Y24" s="66" t="s">
        <v>417</v>
      </c>
      <c r="Z24" s="67"/>
      <c r="AA24" s="66" t="s">
        <v>475</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418</v>
      </c>
      <c r="Z25" s="67"/>
      <c r="AA25" s="66" t="s">
        <v>476</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419</v>
      </c>
      <c r="Z26" s="67"/>
      <c r="AA26" s="66" t="s">
        <v>477</v>
      </c>
      <c r="AB26" s="69"/>
      <c r="AC26" s="69"/>
      <c r="AD26" s="69"/>
      <c r="AE26" s="69"/>
      <c r="AF26" s="67"/>
      <c r="AK26" s="71" t="str">
        <f t="shared" si="8"/>
        <v>Y</v>
      </c>
    </row>
    <row r="27" spans="1:37" ht="13.5" customHeight="1" x14ac:dyDescent="0.15">
      <c r="A27" s="49" t="str">
        <f>IF(D24="","-",D24)</f>
        <v>科学技術・イノベーション</v>
      </c>
      <c r="B27" s="49"/>
      <c r="F27" s="61" t="s">
        <v>199</v>
      </c>
      <c r="G27" s="62"/>
      <c r="H27" s="49" t="str">
        <f t="shared" si="1"/>
        <v/>
      </c>
      <c r="I27" s="49" t="str">
        <f t="shared" si="5"/>
        <v>一般会計</v>
      </c>
      <c r="K27" s="49"/>
      <c r="L27" s="49"/>
      <c r="O27" s="49"/>
      <c r="P27" s="49"/>
      <c r="Q27" s="63"/>
      <c r="T27" s="49"/>
      <c r="Y27" s="66" t="s">
        <v>420</v>
      </c>
      <c r="Z27" s="67"/>
      <c r="AA27" s="66" t="s">
        <v>249</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409</v>
      </c>
      <c r="Z28" s="67"/>
      <c r="AA28" s="66" t="s">
        <v>478</v>
      </c>
      <c r="AB28" s="69"/>
      <c r="AC28" s="69"/>
      <c r="AD28" s="69"/>
      <c r="AE28" s="69"/>
      <c r="AF28" s="67"/>
      <c r="AK28" s="71" t="s">
        <v>269</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294</v>
      </c>
      <c r="Z29" s="67"/>
      <c r="AA29" s="66" t="s">
        <v>479</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352</v>
      </c>
      <c r="Z30" s="67"/>
      <c r="AA30" s="66" t="s">
        <v>480</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436</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100</v>
      </c>
    </row>
    <row r="71" spans="1:32" x14ac:dyDescent="0.15">
      <c r="Y71" s="66" t="s">
        <v>444</v>
      </c>
    </row>
    <row r="72" spans="1:32" x14ac:dyDescent="0.15">
      <c r="Y72" s="66" t="s">
        <v>446</v>
      </c>
    </row>
    <row r="73" spans="1:32" x14ac:dyDescent="0.15">
      <c r="Y73" s="66" t="s">
        <v>424</v>
      </c>
    </row>
    <row r="74" spans="1:32" x14ac:dyDescent="0.15">
      <c r="Y74" s="66" t="s">
        <v>317</v>
      </c>
    </row>
    <row r="75" spans="1:32" x14ac:dyDescent="0.15">
      <c r="Y75" s="66" t="s">
        <v>365</v>
      </c>
    </row>
    <row r="76" spans="1:32" x14ac:dyDescent="0.15">
      <c r="Y76" s="66" t="s">
        <v>447</v>
      </c>
    </row>
    <row r="77" spans="1:32" x14ac:dyDescent="0.15">
      <c r="Y77" s="66" t="s">
        <v>448</v>
      </c>
    </row>
    <row r="78" spans="1:32" x14ac:dyDescent="0.15">
      <c r="Y78" s="66" t="s">
        <v>432</v>
      </c>
    </row>
    <row r="79" spans="1:32" x14ac:dyDescent="0.15">
      <c r="Y79" s="66" t="s">
        <v>450</v>
      </c>
    </row>
    <row r="80" spans="1:32" x14ac:dyDescent="0.15">
      <c r="Y80" s="66" t="s">
        <v>451</v>
      </c>
    </row>
    <row r="81" spans="25:25" x14ac:dyDescent="0.15">
      <c r="Y81" s="66" t="s">
        <v>86</v>
      </c>
    </row>
    <row r="82" spans="25:25" x14ac:dyDescent="0.15">
      <c r="Y82" s="66" t="s">
        <v>331</v>
      </c>
    </row>
    <row r="83" spans="25:25" x14ac:dyDescent="0.15">
      <c r="Y83" s="66" t="s">
        <v>159</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307</v>
      </c>
    </row>
    <row r="90" spans="25:25" x14ac:dyDescent="0.15">
      <c r="Y90" s="66" t="s">
        <v>458</v>
      </c>
    </row>
    <row r="91" spans="25:25" x14ac:dyDescent="0.15">
      <c r="Y91" s="66" t="s">
        <v>209</v>
      </c>
    </row>
    <row r="92" spans="25:25" x14ac:dyDescent="0.15">
      <c r="Y92" s="66" t="s">
        <v>427</v>
      </c>
    </row>
    <row r="93" spans="25:25" x14ac:dyDescent="0.15">
      <c r="Y93" s="66" t="s">
        <v>323</v>
      </c>
    </row>
    <row r="94" spans="25:25" x14ac:dyDescent="0.15">
      <c r="Y94" s="66" t="s">
        <v>131</v>
      </c>
    </row>
    <row r="95" spans="25:25" x14ac:dyDescent="0.15">
      <c r="Y95" s="66" t="s">
        <v>344</v>
      </c>
    </row>
    <row r="96" spans="25:25" x14ac:dyDescent="0.15">
      <c r="Y96" s="66" t="s">
        <v>62</v>
      </c>
    </row>
    <row r="97" spans="25:25" x14ac:dyDescent="0.15">
      <c r="Y97" s="66" t="s">
        <v>459</v>
      </c>
    </row>
    <row r="98" spans="25:25" x14ac:dyDescent="0.15">
      <c r="Y98" s="66" t="s">
        <v>461</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2020-09-29T02:14:45Z</cp:lastPrinted>
  <dcterms:created xsi:type="dcterms:W3CDTF">2012-03-13T00:50:25Z</dcterms:created>
  <dcterms:modified xsi:type="dcterms:W3CDTF">2020-11-06T07:08:26Z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2020-05-25T07:19:57Z</vt:filetime>
  </property>
</Properties>
</file>