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文書管理\会計課長\02.作業中フォルダ\02_文書係\06_Dドライブ移行\01：情報の公表\★R2年度分依頼\05庁費及び旅費（年度）\公表用\"/>
    </mc:Choice>
  </mc:AlternateContent>
  <bookViews>
    <workbookView xWindow="0" yWindow="0" windowWidth="20490" windowHeight="7530" tabRatio="785"/>
  </bookViews>
  <sheets>
    <sheet name="一般会計" sheetId="74" r:id="rId1"/>
    <sheet name="自安特会" sheetId="75" r:id="rId2"/>
  </sheets>
  <definedNames>
    <definedName name="_xlnm._FilterDatabase" localSheetId="0" hidden="1">一般会計!$A$7:$O$134</definedName>
    <definedName name="_xlnm._FilterDatabase" localSheetId="1" hidden="1">自安特会!$A$7:$P$20</definedName>
    <definedName name="_xlnm.Print_Area" localSheetId="0">一般会計!$B$1:$O$135</definedName>
    <definedName name="_xlnm.Print_Area" localSheetId="1">自安特会!$B$1:$P$21</definedName>
    <definedName name="_xlnm.Print_Titles" localSheetId="0">一般会計!$2:$7</definedName>
    <definedName name="_xlnm.Print_Titles" localSheetId="1">自安特会!$2:$7</definedName>
  </definedNames>
  <calcPr calcId="162913"/>
</workbook>
</file>

<file path=xl/calcChain.xml><?xml version="1.0" encoding="utf-8"?>
<calcChain xmlns="http://schemas.openxmlformats.org/spreadsheetml/2006/main">
  <c r="O19" i="75" l="1"/>
  <c r="O18" i="75"/>
  <c r="O17" i="75"/>
  <c r="O16" i="75"/>
  <c r="O15" i="75"/>
  <c r="O14" i="75"/>
  <c r="O13" i="75"/>
  <c r="O12" i="75"/>
  <c r="O11" i="75"/>
  <c r="O10" i="75"/>
  <c r="O9" i="75"/>
  <c r="O8" i="75"/>
  <c r="N133" i="74"/>
  <c r="N132" i="74"/>
  <c r="N131" i="74"/>
  <c r="N130" i="74"/>
  <c r="N129" i="74"/>
  <c r="N128" i="74"/>
  <c r="N127" i="74"/>
  <c r="N126" i="74"/>
  <c r="N125" i="74"/>
  <c r="N124" i="74"/>
  <c r="N123" i="74"/>
  <c r="N122" i="74"/>
  <c r="N121" i="74"/>
  <c r="N120" i="74"/>
  <c r="N119" i="74"/>
  <c r="N118" i="74"/>
  <c r="N117" i="74"/>
  <c r="N116" i="74"/>
  <c r="N115" i="74"/>
  <c r="N114" i="74"/>
  <c r="N113" i="74"/>
  <c r="N112" i="74"/>
  <c r="N111" i="74"/>
  <c r="N110" i="74"/>
  <c r="N109" i="74"/>
  <c r="N108" i="74"/>
  <c r="N107" i="74"/>
  <c r="N106" i="74"/>
  <c r="N105" i="74"/>
  <c r="N104" i="74"/>
  <c r="N103" i="74"/>
  <c r="N102" i="74"/>
  <c r="N101" i="74"/>
  <c r="N100" i="74"/>
  <c r="N99" i="74"/>
  <c r="N98" i="74"/>
  <c r="N97" i="74"/>
  <c r="N96" i="74"/>
  <c r="N95" i="74"/>
  <c r="N94" i="74"/>
  <c r="N93" i="74"/>
  <c r="N92" i="74"/>
  <c r="N91" i="74"/>
  <c r="N90" i="74"/>
  <c r="N89" i="74"/>
  <c r="N88" i="74"/>
  <c r="N87" i="74"/>
  <c r="N86" i="74"/>
  <c r="N85" i="74"/>
  <c r="N84" i="74"/>
  <c r="N83" i="74"/>
  <c r="N82" i="74"/>
  <c r="N81" i="74"/>
  <c r="N80" i="74"/>
  <c r="N79" i="74"/>
  <c r="N78" i="74"/>
  <c r="N77" i="74"/>
  <c r="N76" i="74"/>
  <c r="N75" i="74"/>
  <c r="N74" i="74"/>
  <c r="N73" i="74"/>
  <c r="N72" i="74"/>
  <c r="N71" i="74"/>
  <c r="N70" i="74"/>
  <c r="N69" i="74"/>
  <c r="N68" i="74"/>
  <c r="N67" i="74"/>
  <c r="N66" i="74"/>
  <c r="N65" i="74"/>
  <c r="N64" i="74"/>
  <c r="N63" i="74"/>
  <c r="N62" i="74"/>
  <c r="N61" i="74"/>
  <c r="N60" i="74"/>
  <c r="N59" i="74"/>
  <c r="N58" i="74"/>
  <c r="N57" i="74"/>
  <c r="N56" i="74"/>
  <c r="N55" i="74"/>
  <c r="N54" i="74"/>
  <c r="N53" i="74"/>
  <c r="N52" i="74"/>
  <c r="N51" i="74"/>
  <c r="N50" i="74"/>
  <c r="N49" i="74"/>
  <c r="N48" i="74"/>
  <c r="N47" i="74"/>
  <c r="N46" i="74"/>
  <c r="N45" i="74"/>
  <c r="N44" i="74"/>
  <c r="N43" i="74"/>
  <c r="N42" i="74"/>
  <c r="N41" i="74"/>
  <c r="N40" i="74"/>
  <c r="N39" i="74"/>
  <c r="N38" i="74"/>
  <c r="N37" i="74"/>
  <c r="N36" i="74"/>
  <c r="N35" i="74"/>
  <c r="N34" i="74"/>
  <c r="N33" i="74"/>
  <c r="N32" i="74"/>
  <c r="N31" i="74"/>
  <c r="N30" i="74"/>
  <c r="N29" i="74"/>
  <c r="N28" i="74"/>
  <c r="N27" i="74"/>
  <c r="N26" i="74"/>
  <c r="N25" i="74"/>
  <c r="N24" i="74"/>
  <c r="N23" i="74"/>
  <c r="N22" i="74"/>
  <c r="N21" i="74"/>
  <c r="N20" i="74"/>
  <c r="N19" i="74"/>
  <c r="N18" i="74"/>
  <c r="N17" i="74"/>
  <c r="N16" i="74"/>
  <c r="N15" i="74"/>
  <c r="N14" i="74"/>
  <c r="N13" i="74"/>
  <c r="N12" i="74"/>
  <c r="N11" i="74"/>
  <c r="N10" i="74"/>
  <c r="N9" i="74"/>
  <c r="N8" i="74"/>
  <c r="J21" i="75" l="1"/>
  <c r="J133" i="74" l="1"/>
  <c r="K133" i="74" s="1"/>
  <c r="I135" i="74"/>
  <c r="J128" i="74" l="1"/>
  <c r="K128" i="74" s="1"/>
  <c r="J129" i="74"/>
  <c r="K129" i="74" s="1"/>
  <c r="J130" i="74"/>
  <c r="K130" i="74" s="1"/>
  <c r="J8" i="74" l="1"/>
  <c r="K8" i="74" s="1"/>
  <c r="J53" i="74"/>
  <c r="K53" i="74" s="1"/>
  <c r="F21" i="75" l="1"/>
  <c r="N21" i="75"/>
  <c r="M21" i="75"/>
  <c r="I21" i="75"/>
  <c r="H21" i="75"/>
  <c r="G21" i="75"/>
  <c r="K19" i="75"/>
  <c r="L19" i="75" s="1"/>
  <c r="K18" i="75"/>
  <c r="L18" i="75" s="1"/>
  <c r="K17" i="75"/>
  <c r="L17" i="75" s="1"/>
  <c r="K16" i="75"/>
  <c r="L16" i="75" s="1"/>
  <c r="K15" i="75"/>
  <c r="L15" i="75" s="1"/>
  <c r="K14" i="75"/>
  <c r="L14" i="75" s="1"/>
  <c r="K13" i="75"/>
  <c r="L13" i="75" s="1"/>
  <c r="K12" i="75"/>
  <c r="L12" i="75" s="1"/>
  <c r="K11" i="75"/>
  <c r="L11" i="75" s="1"/>
  <c r="K10" i="75"/>
  <c r="L10" i="75" s="1"/>
  <c r="K9" i="75"/>
  <c r="L9" i="75" s="1"/>
  <c r="K8" i="75"/>
  <c r="L8" i="75" s="1"/>
  <c r="M135" i="74"/>
  <c r="L135" i="74"/>
  <c r="N135" i="74" s="1"/>
  <c r="H135" i="74"/>
  <c r="G135" i="74"/>
  <c r="F135" i="74"/>
  <c r="E135" i="74"/>
  <c r="O21" i="75" l="1"/>
  <c r="K21" i="75"/>
  <c r="L21" i="75" s="1"/>
  <c r="J132" i="74" l="1"/>
  <c r="K132" i="74" s="1"/>
  <c r="J131" i="74"/>
  <c r="K131" i="74" s="1"/>
  <c r="J127" i="74"/>
  <c r="K127" i="74" s="1"/>
  <c r="J126" i="74"/>
  <c r="K126" i="74" s="1"/>
  <c r="J125" i="74"/>
  <c r="K125" i="74" s="1"/>
  <c r="J124" i="74"/>
  <c r="K124" i="74" s="1"/>
  <c r="J123" i="74"/>
  <c r="K123" i="74" s="1"/>
  <c r="J122" i="74"/>
  <c r="K122" i="74" s="1"/>
  <c r="J121" i="74"/>
  <c r="K121" i="74" s="1"/>
  <c r="J120" i="74"/>
  <c r="K120" i="74" s="1"/>
  <c r="J119" i="74"/>
  <c r="K119" i="74" s="1"/>
  <c r="J118" i="74"/>
  <c r="K118" i="74" s="1"/>
  <c r="J117" i="74"/>
  <c r="K117" i="74" s="1"/>
  <c r="J116" i="74"/>
  <c r="K116" i="74" s="1"/>
  <c r="J115" i="74"/>
  <c r="K115" i="74" s="1"/>
  <c r="J114" i="74"/>
  <c r="K114" i="74" s="1"/>
  <c r="J113" i="74"/>
  <c r="K113" i="74" s="1"/>
  <c r="J112" i="74"/>
  <c r="K112" i="74" s="1"/>
  <c r="J111" i="74"/>
  <c r="K111" i="74" s="1"/>
  <c r="J110" i="74"/>
  <c r="K110" i="74" s="1"/>
  <c r="J109" i="74"/>
  <c r="K109" i="74" s="1"/>
  <c r="J108" i="74"/>
  <c r="K108" i="74" s="1"/>
  <c r="J107" i="74"/>
  <c r="K107" i="74" s="1"/>
  <c r="J106" i="74"/>
  <c r="K106" i="74" s="1"/>
  <c r="J105" i="74"/>
  <c r="K105" i="74" s="1"/>
  <c r="J104" i="74"/>
  <c r="K104" i="74" s="1"/>
  <c r="J103" i="74"/>
  <c r="K103" i="74" s="1"/>
  <c r="J102" i="74"/>
  <c r="K102" i="74" s="1"/>
  <c r="J101" i="74"/>
  <c r="K101" i="74" s="1"/>
  <c r="J100" i="74"/>
  <c r="K100" i="74" s="1"/>
  <c r="J99" i="74"/>
  <c r="K99" i="74" s="1"/>
  <c r="J98" i="74"/>
  <c r="K98" i="74" s="1"/>
  <c r="J97" i="74"/>
  <c r="K97" i="74" s="1"/>
  <c r="J96" i="74"/>
  <c r="K96" i="74" s="1"/>
  <c r="J95" i="74"/>
  <c r="K95" i="74" s="1"/>
  <c r="J94" i="74"/>
  <c r="K94" i="74" s="1"/>
  <c r="J93" i="74"/>
  <c r="K93" i="74" s="1"/>
  <c r="J92" i="74"/>
  <c r="K92" i="74" s="1"/>
  <c r="J91" i="74"/>
  <c r="K91" i="74" s="1"/>
  <c r="J90" i="74"/>
  <c r="K90" i="74" s="1"/>
  <c r="J89" i="74"/>
  <c r="K89" i="74" s="1"/>
  <c r="J79" i="74"/>
  <c r="K79" i="74" s="1"/>
  <c r="J78" i="74"/>
  <c r="K78" i="74" s="1"/>
  <c r="J88" i="74"/>
  <c r="K88" i="74" s="1"/>
  <c r="J87" i="74"/>
  <c r="K87" i="74" s="1"/>
  <c r="J86" i="74"/>
  <c r="K86" i="74" s="1"/>
  <c r="J85" i="74"/>
  <c r="K85" i="74" s="1"/>
  <c r="J84" i="74"/>
  <c r="K84" i="74" s="1"/>
  <c r="J83" i="74"/>
  <c r="K83" i="74" s="1"/>
  <c r="J82" i="74"/>
  <c r="K82" i="74" s="1"/>
  <c r="J81" i="74"/>
  <c r="K81" i="74" s="1"/>
  <c r="J80" i="74"/>
  <c r="K80" i="74" s="1"/>
  <c r="J77" i="74"/>
  <c r="K77" i="74" s="1"/>
  <c r="J76" i="74"/>
  <c r="K76" i="74" s="1"/>
  <c r="J75" i="74"/>
  <c r="K75" i="74" s="1"/>
  <c r="J74" i="74"/>
  <c r="K74" i="74" s="1"/>
  <c r="J73" i="74"/>
  <c r="K73" i="74" s="1"/>
  <c r="J72" i="74"/>
  <c r="K72" i="74" s="1"/>
  <c r="J71" i="74"/>
  <c r="K71" i="74" s="1"/>
  <c r="J70" i="74"/>
  <c r="K70" i="74" s="1"/>
  <c r="J69" i="74"/>
  <c r="K69" i="74" s="1"/>
  <c r="J68" i="74"/>
  <c r="K68" i="74" s="1"/>
  <c r="J67" i="74"/>
  <c r="K67" i="74" s="1"/>
  <c r="J60" i="74"/>
  <c r="K60" i="74" s="1"/>
  <c r="J66" i="74"/>
  <c r="K66" i="74" s="1"/>
  <c r="J65" i="74"/>
  <c r="K65" i="74" s="1"/>
  <c r="J64" i="74"/>
  <c r="K64" i="74" s="1"/>
  <c r="J63" i="74"/>
  <c r="K63" i="74" s="1"/>
  <c r="J62" i="74"/>
  <c r="K62" i="74" s="1"/>
  <c r="J61" i="74"/>
  <c r="K61" i="74" s="1"/>
  <c r="J59" i="74"/>
  <c r="K59" i="74" s="1"/>
  <c r="J58" i="74"/>
  <c r="K58" i="74" s="1"/>
  <c r="J57" i="74"/>
  <c r="K57" i="74" s="1"/>
  <c r="J56" i="74"/>
  <c r="K56" i="74" s="1"/>
  <c r="J55" i="74"/>
  <c r="K55" i="74" s="1"/>
  <c r="J54" i="74"/>
  <c r="K54" i="74" s="1"/>
  <c r="J52" i="74"/>
  <c r="K52" i="74" s="1"/>
  <c r="J51" i="74"/>
  <c r="K51" i="74" s="1"/>
  <c r="J50" i="74"/>
  <c r="K50" i="74" s="1"/>
  <c r="J49" i="74"/>
  <c r="K49" i="74" s="1"/>
  <c r="J48" i="74"/>
  <c r="K48" i="74" s="1"/>
  <c r="J47" i="74"/>
  <c r="K47" i="74" s="1"/>
  <c r="J46" i="74"/>
  <c r="K46" i="74" s="1"/>
  <c r="J45" i="74"/>
  <c r="K45" i="74" s="1"/>
  <c r="J44" i="74"/>
  <c r="K44" i="74" s="1"/>
  <c r="J42" i="74"/>
  <c r="K42" i="74" s="1"/>
  <c r="J41" i="74"/>
  <c r="K41" i="74" s="1"/>
  <c r="J43" i="74"/>
  <c r="K43" i="74" s="1"/>
  <c r="J40" i="74"/>
  <c r="K40" i="74" s="1"/>
  <c r="J39" i="74"/>
  <c r="K39" i="74" s="1"/>
  <c r="J38" i="74"/>
  <c r="K38" i="74" s="1"/>
  <c r="J37" i="74"/>
  <c r="K37" i="74" s="1"/>
  <c r="J36" i="74"/>
  <c r="K36" i="74" s="1"/>
  <c r="J35" i="74"/>
  <c r="K35" i="74" s="1"/>
  <c r="J34" i="74"/>
  <c r="K34" i="74" s="1"/>
  <c r="J33" i="74"/>
  <c r="K33" i="74" s="1"/>
  <c r="J32" i="74"/>
  <c r="K32" i="74" s="1"/>
  <c r="J31" i="74"/>
  <c r="K31" i="74" s="1"/>
  <c r="J30" i="74"/>
  <c r="K30" i="74" s="1"/>
  <c r="J29" i="74"/>
  <c r="K29" i="74" s="1"/>
  <c r="J28" i="74"/>
  <c r="K28" i="74" s="1"/>
  <c r="J27" i="74"/>
  <c r="K27" i="74" s="1"/>
  <c r="J26" i="74"/>
  <c r="K26" i="74" s="1"/>
  <c r="J25" i="74"/>
  <c r="K25" i="74" s="1"/>
  <c r="J24" i="74"/>
  <c r="K24" i="74" s="1"/>
  <c r="J23" i="74"/>
  <c r="K23" i="74" s="1"/>
  <c r="J22" i="74"/>
  <c r="K22" i="74" s="1"/>
  <c r="J21" i="74"/>
  <c r="K21" i="74" s="1"/>
  <c r="J20" i="74"/>
  <c r="K20" i="74" s="1"/>
  <c r="J19" i="74"/>
  <c r="K19" i="74" s="1"/>
  <c r="J18" i="74"/>
  <c r="K18" i="74" s="1"/>
  <c r="J17" i="74"/>
  <c r="K17" i="74" s="1"/>
  <c r="J16" i="74"/>
  <c r="K16" i="74" s="1"/>
  <c r="J15" i="74"/>
  <c r="K15" i="74" s="1"/>
  <c r="J14" i="74"/>
  <c r="K14" i="74" s="1"/>
  <c r="J13" i="74"/>
  <c r="K13" i="74" s="1"/>
  <c r="J12" i="74"/>
  <c r="K12" i="74" s="1"/>
  <c r="J11" i="74"/>
  <c r="K11" i="74" s="1"/>
  <c r="J10" i="74"/>
  <c r="K10" i="74" s="1"/>
  <c r="J9" i="74"/>
  <c r="K9" i="74" s="1"/>
  <c r="J135" i="74" l="1"/>
  <c r="K135" i="74" s="1"/>
</calcChain>
</file>

<file path=xl/sharedStrings.xml><?xml version="1.0" encoding="utf-8"?>
<sst xmlns="http://schemas.openxmlformats.org/spreadsheetml/2006/main" count="609" uniqueCount="145">
  <si>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</si>
  <si>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</si>
  <si>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</si>
  <si>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</si>
  <si>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</si>
  <si>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</si>
  <si>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</si>
  <si>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</si>
  <si>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道路環境等対策費</t>
  </si>
  <si>
    <t>水資源対策費</t>
  </si>
  <si>
    <t>地球温暖化防止等対策費</t>
  </si>
  <si>
    <t>水害・土砂災害対策費</t>
  </si>
  <si>
    <t>職員旅費</t>
  </si>
  <si>
    <t>総合的物流体系整備推進費</t>
  </si>
  <si>
    <t>観光振興費</t>
  </si>
  <si>
    <t>都市・地域づくり推進費</t>
  </si>
  <si>
    <t>社会資本整備・管理効率化推進費</t>
  </si>
  <si>
    <t>不動産市場整備等推進費</t>
  </si>
  <si>
    <t>建設市場整備推進費</t>
  </si>
  <si>
    <t>国土調査費</t>
  </si>
  <si>
    <t>自動車運送業市場環境整備推進費</t>
  </si>
  <si>
    <t>海事産業市場整備等推進費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</si>
  <si>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</si>
  <si>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</si>
  <si>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</si>
  <si>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</si>
  <si>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</si>
  <si>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</si>
  <si>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</si>
  <si>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</si>
  <si>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</si>
  <si>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</si>
  <si>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</si>
  <si>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</si>
  <si>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放射能調査研究費</t>
  </si>
  <si>
    <t>地球環境保全等試験研究費</t>
  </si>
  <si>
    <t>国土地理院共通費</t>
  </si>
  <si>
    <t>地理空間情報整備・活用等推進費</t>
  </si>
  <si>
    <t>海難審判所共通費</t>
  </si>
  <si>
    <t>海難審判費</t>
  </si>
  <si>
    <t>地方整備局共通費</t>
  </si>
  <si>
    <t>地方整備推進費</t>
  </si>
  <si>
    <t>北海道開発局共通費</t>
  </si>
  <si>
    <t>北海道開発行政推進費</t>
  </si>
  <si>
    <t>北海道治水海岸事業工事諸費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</si>
  <si>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</si>
  <si>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</si>
  <si>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</si>
  <si>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</si>
  <si>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</si>
  <si>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</si>
  <si>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</si>
  <si>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</si>
  <si>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</si>
  <si>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</si>
  <si>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公共交通等安全対策費</t>
  </si>
  <si>
    <t>庁費</t>
  </si>
  <si>
    <t>北海道道路整備事業工事諸費</t>
  </si>
  <si>
    <t>北海道都市環境整備事業工事諸費</t>
  </si>
  <si>
    <t>空港等維持運営費</t>
  </si>
  <si>
    <t>業務取扱費</t>
  </si>
  <si>
    <t>庁費</t>
    <rPh sb="0" eb="2">
      <t>チョウヒ</t>
    </rPh>
    <phoneticPr fontId="4"/>
  </si>
  <si>
    <t>支出済歳出額の第４四半期の割合</t>
    <rPh sb="0" eb="3">
      <t>シシュツズミ</t>
    </rPh>
    <rPh sb="3" eb="6">
      <t>サイシュツガク</t>
    </rPh>
    <rPh sb="7" eb="8">
      <t>ダイ</t>
    </rPh>
    <rPh sb="9" eb="12">
      <t>シハンキ</t>
    </rPh>
    <rPh sb="13" eb="15">
      <t>ワリアイ</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</si>
  <si>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</si>
  <si>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</si>
  <si>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</si>
  <si>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</si>
  <si>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rPh sb="0" eb="2">
      <t>サイシュツ</t>
    </rPh>
    <rPh sb="2" eb="4">
      <t>ヨサン</t>
    </rPh>
    <rPh sb="4" eb="6">
      <t>ゲンガク</t>
    </rPh>
    <phoneticPr fontId="4"/>
  </si>
  <si>
    <t>港湾事業調査諸費</t>
  </si>
  <si>
    <t>治水海岸事業調査諸費</t>
  </si>
  <si>
    <t>道路整備事業調査諸費</t>
  </si>
  <si>
    <t>都市水環境整備事業調査諸費</t>
  </si>
  <si>
    <t>治水海岸事業工事諸費</t>
  </si>
  <si>
    <t>道路整備事業工事諸費</t>
  </si>
  <si>
    <t>港湾空港整備事業工事諸費</t>
  </si>
  <si>
    <t>都市環境整備事業工事諸費</t>
  </si>
  <si>
    <t>地方航空局共通費</t>
  </si>
  <si>
    <t>自動車検査登録勘定</t>
    <phoneticPr fontId="4"/>
  </si>
  <si>
    <t>自動車安全特別会計</t>
    <phoneticPr fontId="4"/>
  </si>
  <si>
    <t>空港整備勘定</t>
    <phoneticPr fontId="4"/>
  </si>
  <si>
    <t>財政投融資特別会計</t>
    <phoneticPr fontId="4"/>
  </si>
  <si>
    <t>特定国有財産整備勘定</t>
    <phoneticPr fontId="4"/>
  </si>
  <si>
    <t>職員旅費</t>
    <rPh sb="0" eb="2">
      <t>ショクイン</t>
    </rPh>
    <rPh sb="2" eb="4">
      <t>リョヒ</t>
    </rPh>
    <phoneticPr fontId="4"/>
  </si>
  <si>
    <t>海洋環境対策費</t>
  </si>
  <si>
    <t>鉄道網整備推進費</t>
  </si>
  <si>
    <t>国土交通統計調査費</t>
  </si>
  <si>
    <t>北海道総合開発推進費</t>
  </si>
  <si>
    <t>国土技術政策総合研究所共通費</t>
  </si>
  <si>
    <t>国営公園等事業工事諸費</t>
  </si>
  <si>
    <t>北海道国営公園等事業工事諸費</t>
  </si>
  <si>
    <t>国際観光旅客税財源観光振興費</t>
  </si>
  <si>
    <t xml:space="preserve"> -</t>
    <phoneticPr fontId="4"/>
  </si>
  <si>
    <t>令和２年度（目）庁費及び（目）職員旅費の支出状況</t>
    <rPh sb="0" eb="2">
      <t>レイワ</t>
    </rPh>
    <rPh sb="3" eb="5">
      <t>ネンド</t>
    </rPh>
    <rPh sb="4" eb="5">
      <t>ド</t>
    </rPh>
    <rPh sb="6" eb="7">
      <t>モク</t>
    </rPh>
    <rPh sb="8" eb="10">
      <t>チョウヒ</t>
    </rPh>
    <rPh sb="10" eb="11">
      <t>オヨ</t>
    </rPh>
    <rPh sb="13" eb="14">
      <t>モク</t>
    </rPh>
    <rPh sb="15" eb="17">
      <t>ショクイン</t>
    </rPh>
    <rPh sb="17" eb="19">
      <t>リョヒ</t>
    </rPh>
    <rPh sb="20" eb="22">
      <t>シシュツ</t>
    </rPh>
    <rPh sb="22" eb="24">
      <t>ジョウキョウ</t>
    </rPh>
    <phoneticPr fontId="6"/>
  </si>
  <si>
    <t>令和２年度</t>
    <rPh sb="0" eb="2">
      <t>レイワ</t>
    </rPh>
    <rPh sb="3" eb="5">
      <t>ネンド</t>
    </rPh>
    <phoneticPr fontId="4"/>
  </si>
  <si>
    <t>（単位：円）</t>
    <rPh sb="1" eb="3">
      <t>タンイ</t>
    </rPh>
    <rPh sb="4" eb="5">
      <t>エン</t>
    </rPh>
    <phoneticPr fontId="6"/>
  </si>
  <si>
    <t>合計</t>
    <rPh sb="0" eb="2">
      <t>ゴウケイ</t>
    </rPh>
    <phoneticPr fontId="4"/>
  </si>
  <si>
    <t>令和元年度</t>
    <phoneticPr fontId="4"/>
  </si>
  <si>
    <t>国土交通本省</t>
  </si>
  <si>
    <t>科学技術イノベーション創造推進費</t>
  </si>
  <si>
    <t>地域公共交通維持・活性化推進費</t>
  </si>
  <si>
    <t>国土技術政策総合研究所</t>
  </si>
  <si>
    <t>国土地理院</t>
  </si>
  <si>
    <t>災害情報整備推進費</t>
  </si>
  <si>
    <t>海難審判所</t>
  </si>
  <si>
    <t>地方整備局</t>
  </si>
  <si>
    <t>北海道開発局</t>
  </si>
  <si>
    <t>北海道港湾空港整備事業工事諸費</t>
  </si>
  <si>
    <t>北海道農業生産基盤整備事業等工事諸費</t>
  </si>
  <si>
    <t>地方運輸局</t>
  </si>
  <si>
    <t>地方航空局</t>
  </si>
  <si>
    <t>観光庁</t>
  </si>
  <si>
    <t>気象庁</t>
  </si>
  <si>
    <t>海上保安庁</t>
  </si>
  <si>
    <t>船舶交通安全基盤整備事業工事諸費</t>
  </si>
  <si>
    <t>合計</t>
    <rPh sb="0" eb="2">
      <t>ゴウケイ</t>
    </rPh>
    <phoneticPr fontId="4"/>
  </si>
  <si>
    <t>組織</t>
    <rPh sb="0" eb="2">
      <t>ソシキ</t>
    </rPh>
    <phoneticPr fontId="6"/>
  </si>
  <si>
    <t>項</t>
    <rPh sb="0" eb="1">
      <t>コウ</t>
    </rPh>
    <phoneticPr fontId="4"/>
  </si>
  <si>
    <t>目</t>
    <rPh sb="0" eb="1">
      <t>モク</t>
    </rPh>
    <phoneticPr fontId="4"/>
  </si>
  <si>
    <t>会計</t>
    <rPh sb="0" eb="2">
      <t>カイケイ</t>
    </rPh>
    <phoneticPr fontId="6"/>
  </si>
  <si>
    <t>自動車安全特別会計</t>
  </si>
  <si>
    <t>自動車検査登録勘定</t>
  </si>
  <si>
    <t>業務取扱費</t>
    <phoneticPr fontId="4"/>
  </si>
  <si>
    <t>目</t>
    <rPh sb="0" eb="1">
      <t>モク</t>
    </rPh>
    <phoneticPr fontId="4"/>
  </si>
  <si>
    <t>空港整備勘定</t>
  </si>
  <si>
    <t>空港等維持運営費</t>
    <phoneticPr fontId="4"/>
  </si>
  <si>
    <t>空港等整備事業工事諸費</t>
  </si>
  <si>
    <t>事務取扱費</t>
    <phoneticPr fontId="4"/>
  </si>
  <si>
    <t>庁費</t>
    <phoneticPr fontId="4"/>
  </si>
  <si>
    <t>東日本大震災復興特別会計</t>
  </si>
  <si>
    <t>東日本大震災復興特別会計</t>
    <phoneticPr fontId="4"/>
  </si>
  <si>
    <t>地方整備局</t>
    <phoneticPr fontId="4"/>
  </si>
  <si>
    <t>組織・勘定</t>
    <rPh sb="0" eb="2">
      <t>ソシキ</t>
    </rPh>
    <rPh sb="3" eb="5">
      <t>カンジョウ</t>
    </rPh>
    <phoneticPr fontId="4"/>
  </si>
  <si>
    <t>東日本大震災復興治水事業工事諸費</t>
    <phoneticPr fontId="4"/>
  </si>
  <si>
    <t>東日本大震災復興道路整備事業工事諸費</t>
    <phoneticPr fontId="4"/>
  </si>
  <si>
    <t>東日本大震災復興港湾整備事業工事諸費</t>
    <phoneticPr fontId="4"/>
  </si>
  <si>
    <t>東日本大震災復興国営追悼・祈念施設整備事業工事諸費</t>
  </si>
  <si>
    <t>住宅・地域公共交通等復興政策費</t>
    <phoneticPr fontId="4"/>
  </si>
  <si>
    <t>観光庁</t>
    <rPh sb="0" eb="2">
      <t>カンコウ</t>
    </rPh>
    <rPh sb="2" eb="3">
      <t>チョウ</t>
    </rPh>
    <phoneticPr fontId="4"/>
  </si>
  <si>
    <t>気象研究所</t>
    <phoneticPr fontId="4"/>
  </si>
  <si>
    <t>運輸安全委員会</t>
    <phoneticPr fontId="4"/>
  </si>
  <si>
    <t>第3四半期までに予定されていた業務が事務処理の関係上、第4四半期に行われたため。</t>
    <phoneticPr fontId="4"/>
  </si>
  <si>
    <t>庁舎の維持管理、改修工事に要する費用の支出が第４四半期に増加したため。</t>
    <phoneticPr fontId="4"/>
  </si>
  <si>
    <t>事故調査に係る外国出張旅費を第4四半期に精算し支払をしたため。</t>
    <phoneticPr fontId="4"/>
  </si>
  <si>
    <t xml:space="preserve"> -</t>
  </si>
  <si>
    <t>前年度実績とほぼ同水準である。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</si>
</sst>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Red]#,##0"/>
  </numFmts>
  <fonts count="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38" fontId="2" fillId="0" borderId="0" xfId="1" applyFont="1" applyFill="1">
      <alignment vertical="center"/>
    </xf>
    <xf numFmtId="38" fontId="2" fillId="0" borderId="3" xfId="1" applyFont="1" applyFill="1" applyBorder="1">
      <alignment vertical="center"/>
    </xf>
    <xf numFmtId="38" fontId="2" fillId="0" borderId="0" xfId="1" applyFont="1" applyFill="1" applyAlignment="1">
      <alignment vertical="center"/>
    </xf>
    <xf numFmtId="38" fontId="0" fillId="0" borderId="0" xfId="1" applyFont="1" applyFill="1" applyAlignment="1">
      <alignment horizontal="right" vertical="center"/>
    </xf>
    <xf numFmtId="38" fontId="3" fillId="0" borderId="0" xfId="1" applyFont="1" applyFill="1" applyAlignment="1">
      <alignment vertical="center" wrapText="1"/>
    </xf>
    <xf numFmtId="176" fontId="3" fillId="0" borderId="3"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0" fillId="0" borderId="0" xfId="1" applyNumberFormat="1" applyFont="1" applyFill="1">
      <alignment vertical="center"/>
    </xf>
    <xf numFmtId="38" fontId="3" fillId="0" borderId="3" xfId="1" applyNumberFormat="1" applyFont="1" applyFill="1" applyBorder="1" applyAlignment="1">
      <alignment horizontal="right" vertical="center" wrapText="1"/>
    </xf>
    <xf numFmtId="38" fontId="3" fillId="0" borderId="0" xfId="1" applyNumberFormat="1" applyFont="1" applyFill="1">
      <alignment vertical="center"/>
    </xf>
    <xf numFmtId="38" fontId="5" fillId="0" borderId="0" xfId="1" applyNumberFormat="1" applyFont="1" applyFill="1" applyAlignment="1">
      <alignment horizontal="center" vertical="center"/>
    </xf>
    <xf numFmtId="38" fontId="3" fillId="0" borderId="0" xfId="1" applyNumberFormat="1" applyFont="1" applyFill="1" applyBorder="1" applyAlignment="1">
      <alignment horizontal="center" vertical="center"/>
    </xf>
    <xf numFmtId="38" fontId="5" fillId="0" borderId="0" xfId="1" applyFont="1" applyFill="1" applyAlignment="1">
      <alignment horizontal="center" vertical="center"/>
    </xf>
    <xf numFmtId="38" fontId="3" fillId="0" borderId="0" xfId="1" applyFont="1" applyFill="1" applyAlignment="1">
      <alignment horizontal="right" vertical="center" wrapText="1"/>
    </xf>
    <xf numFmtId="38" fontId="0" fillId="0" borderId="0" xfId="1" applyFont="1" applyFill="1" applyAlignment="1">
      <alignment vertical="center" wrapText="1"/>
    </xf>
    <xf numFmtId="38" fontId="5" fillId="0" borderId="0" xfId="1" applyFont="1" applyFill="1" applyAlignment="1">
      <alignment horizontal="center" vertical="center"/>
    </xf>
    <xf numFmtId="38" fontId="3" fillId="0" borderId="0" xfId="1" applyFont="1" applyFill="1" applyAlignment="1">
      <alignment vertical="center"/>
    </xf>
    <xf numFmtId="38" fontId="5" fillId="0" borderId="0" xfId="1" applyFont="1" applyFill="1" applyAlignment="1">
      <alignment vertical="center"/>
    </xf>
    <xf numFmtId="38" fontId="2" fillId="0" borderId="0" xfId="1" applyFont="1" applyFill="1" applyAlignment="1">
      <alignment horizontal="lef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177" fontId="3" fillId="0" borderId="0" xfId="1" applyNumberFormat="1" applyFont="1" applyFill="1">
      <alignment vertical="center"/>
    </xf>
    <xf numFmtId="177" fontId="5" fillId="0" borderId="0" xfId="1" applyNumberFormat="1" applyFont="1" applyFill="1" applyAlignment="1">
      <alignment horizontal="center" vertical="center"/>
    </xf>
    <xf numFmtId="177" fontId="3" fillId="0" borderId="0" xfId="1" applyNumberFormat="1" applyFont="1" applyFill="1" applyAlignment="1">
      <alignment horizontal="right" vertical="center"/>
    </xf>
    <xf numFmtId="177" fontId="3" fillId="0" borderId="3" xfId="2" applyNumberFormat="1" applyFont="1" applyFill="1" applyBorder="1" applyAlignment="1">
      <alignment horizontal="right" vertical="center" shrinkToFit="1"/>
    </xf>
    <xf numFmtId="177" fontId="0" fillId="0" borderId="0" xfId="1" applyNumberFormat="1" applyFont="1" applyFill="1">
      <alignment vertical="center"/>
    </xf>
    <xf numFmtId="178" fontId="3" fillId="0" borderId="3" xfId="1" applyNumberFormat="1" applyFont="1" applyFill="1" applyBorder="1" applyAlignment="1">
      <alignment vertical="center"/>
    </xf>
    <xf numFmtId="178" fontId="2" fillId="0" borderId="3" xfId="1" applyNumberFormat="1" applyFont="1" applyFill="1" applyBorder="1">
      <alignment vertical="center"/>
    </xf>
    <xf numFmtId="176" fontId="3" fillId="2" borderId="3" xfId="2" applyNumberFormat="1" applyFont="1" applyFill="1" applyBorder="1" applyAlignment="1">
      <alignment horizontal="right" vertical="center" shrinkToFit="1"/>
    </xf>
    <xf numFmtId="38" fontId="3" fillId="2" borderId="3" xfId="1" applyNumberFormat="1" applyFont="1" applyFill="1" applyBorder="1" applyAlignment="1">
      <alignment horizontal="right" vertical="center" wrapText="1"/>
    </xf>
    <xf numFmtId="177" fontId="3" fillId="2" borderId="3" xfId="2" applyNumberFormat="1" applyFont="1" applyFill="1" applyBorder="1" applyAlignment="1">
      <alignment horizontal="right" vertical="center" shrinkToFit="1"/>
    </xf>
    <xf numFmtId="176" fontId="3" fillId="2" borderId="3" xfId="2" applyNumberFormat="1" applyFont="1" applyFill="1" applyBorder="1" applyAlignment="1">
      <alignment horizontal="left" vertical="center" wrapText="1" shrinkToFit="1"/>
    </xf>
    <xf numFmtId="38" fontId="3" fillId="2" borderId="3" xfId="1" applyFont="1" applyFill="1" applyBorder="1" applyAlignment="1">
      <alignment horizontal="center" vertical="center"/>
    </xf>
    <xf numFmtId="38" fontId="3" fillId="2" borderId="3" xfId="1" applyNumberFormat="1" applyFont="1" applyFill="1" applyBorder="1" applyAlignment="1">
      <alignment horizontal="center" vertical="center"/>
    </xf>
    <xf numFmtId="38" fontId="0" fillId="2" borderId="3" xfId="1" applyFont="1" applyFill="1" applyBorder="1" applyAlignment="1">
      <alignment horizontal="center" vertical="center" wrapText="1"/>
    </xf>
    <xf numFmtId="177" fontId="0" fillId="2" borderId="3" xfId="1" applyNumberFormat="1" applyFont="1" applyFill="1" applyBorder="1" applyAlignment="1">
      <alignment horizontal="center" vertical="center" wrapText="1"/>
    </xf>
    <xf numFmtId="178" fontId="2" fillId="0" borderId="3" xfId="1" applyNumberFormat="1" applyFont="1" applyFill="1" applyBorder="1" applyAlignment="1">
      <alignment vertical="center" wrapText="1"/>
    </xf>
    <xf numFmtId="178" fontId="3" fillId="0" borderId="3" xfId="1" applyNumberFormat="1" applyFont="1" applyFill="1" applyBorder="1" applyAlignment="1">
      <alignment vertical="center" wrapText="1"/>
    </xf>
    <xf numFmtId="178" fontId="3" fillId="2" borderId="4" xfId="1" applyNumberFormat="1" applyFont="1" applyFill="1" applyBorder="1" applyAlignment="1">
      <alignment horizontal="center" vertical="center"/>
    </xf>
    <xf numFmtId="38" fontId="3" fillId="2" borderId="3" xfId="1" applyNumberFormat="1" applyFont="1" applyFill="1" applyBorder="1" applyAlignment="1">
      <alignment horizontal="right" vertical="center" shrinkToFit="1"/>
    </xf>
    <xf numFmtId="38" fontId="3" fillId="0" borderId="3" xfId="2" applyNumberFormat="1" applyFont="1" applyFill="1" applyBorder="1" applyAlignment="1">
      <alignment horizontal="right" vertical="center" shrinkToFit="1"/>
    </xf>
    <xf numFmtId="38" fontId="3" fillId="2" borderId="3" xfId="2" applyNumberFormat="1" applyFont="1" applyFill="1" applyBorder="1" applyAlignment="1">
      <alignment horizontal="right" vertical="center" shrinkToFit="1"/>
    </xf>
    <xf numFmtId="38" fontId="2" fillId="0" borderId="0" xfId="1" applyNumberFormat="1" applyFont="1" applyFill="1">
      <alignment vertical="center"/>
    </xf>
    <xf numFmtId="38" fontId="7" fillId="0" borderId="3" xfId="1" applyNumberFormat="1" applyFont="1" applyFill="1" applyBorder="1" applyAlignment="1">
      <alignment horizontal="right" vertical="center" wrapText="1"/>
    </xf>
    <xf numFmtId="178" fontId="3" fillId="2" borderId="3" xfId="1" applyNumberFormat="1" applyFont="1" applyFill="1" applyBorder="1" applyAlignment="1">
      <alignment horizontal="center" vertical="center"/>
    </xf>
    <xf numFmtId="38" fontId="3" fillId="2" borderId="7"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6"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2" xfId="1" applyFont="1" applyFill="1" applyBorder="1" applyAlignment="1">
      <alignment horizontal="center" vertical="center"/>
    </xf>
    <xf numFmtId="38" fontId="5" fillId="0" borderId="0" xfId="1" applyFont="1" applyFill="1" applyAlignment="1">
      <alignment horizontal="center" vertical="center"/>
    </xf>
    <xf numFmtId="38" fontId="0" fillId="2" borderId="7" xfId="1" applyFont="1" applyFill="1" applyBorder="1" applyAlignment="1">
      <alignment vertical="center" wrapText="1"/>
    </xf>
    <xf numFmtId="38" fontId="0" fillId="2" borderId="5" xfId="1" applyFont="1" applyFill="1" applyBorder="1" applyAlignment="1">
      <alignment vertical="center" wrapText="1"/>
    </xf>
    <xf numFmtId="38" fontId="0" fillId="2" borderId="6" xfId="1" applyFont="1" applyFill="1" applyBorder="1" applyAlignment="1">
      <alignment vertical="center" wrapText="1"/>
    </xf>
    <xf numFmtId="38" fontId="3" fillId="2" borderId="3" xfId="1" applyFont="1" applyFill="1" applyBorder="1" applyAlignment="1">
      <alignment horizontal="center" vertical="center"/>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1" xfId="1" applyFont="1" applyFill="1" applyBorder="1" applyAlignment="1">
      <alignment horizontal="center" vertical="center" wrapText="1"/>
    </xf>
    <xf numFmtId="38" fontId="0" fillId="2" borderId="2" xfId="1" applyFont="1" applyFill="1" applyBorder="1" applyAlignment="1">
      <alignment horizontal="center" vertical="center" wrapText="1"/>
    </xf>
    <xf numFmtId="178" fontId="3" fillId="2" borderId="1" xfId="1" applyNumberFormat="1" applyFont="1" applyFill="1" applyBorder="1" applyAlignment="1">
      <alignment horizontal="center" vertical="center"/>
    </xf>
    <xf numFmtId="178" fontId="3" fillId="2" borderId="4" xfId="1"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73"/>
  <sheetViews>
    <sheetView tabSelected="1" zoomScale="75" zoomScaleNormal="75" zoomScaleSheetLayoutView="100" workbookViewId="0">
      <pane xSplit="4" ySplit="7" topLeftCell="E8" activePane="bottomRight" state="frozen"/>
      <selection pane="topRight" activeCell="D1" sqref="D1"/>
      <selection pane="bottomLeft" activeCell="A9" sqref="A9"/>
      <selection pane="bottomRight" activeCell="C12" sqref="C12"/>
    </sheetView>
  </sheetViews>
  <sheetFormatPr defaultRowHeight="13.5" x14ac:dyDescent="0.15"/>
  <cols>
    <col min="1" max="1" width="3.625" style="6" customWidth="1"/>
    <col min="2" max="2" width="15.5" style="28" customWidth="1"/>
    <col min="3" max="3" width="26.5" style="11" customWidth="1"/>
    <col min="4" max="4" width="10.125" style="10" customWidth="1"/>
    <col min="5" max="5" width="14.625" style="6" customWidth="1"/>
    <col min="6" max="6" width="14.625" style="17" customWidth="1"/>
    <col min="7" max="9" width="14.625" style="6" customWidth="1"/>
    <col min="10" max="10" width="12.625" style="6" customWidth="1"/>
    <col min="11" max="11" width="14.25" style="6" bestFit="1" customWidth="1"/>
    <col min="12" max="12" width="14.75" style="35" bestFit="1" customWidth="1"/>
    <col min="13" max="13" width="12.625" style="6" customWidth="1"/>
    <col min="14" max="14" width="15.875" style="24" customWidth="1"/>
    <col min="15" max="15" width="45.125" style="6" customWidth="1"/>
    <col min="16" max="16384" width="9" style="6"/>
  </cols>
  <sheetData>
    <row r="1" spans="2:15" x14ac:dyDescent="0.15">
      <c r="B1" s="4"/>
      <c r="C1" s="26"/>
      <c r="D1" s="2"/>
      <c r="E1" s="1"/>
      <c r="F1" s="19"/>
      <c r="G1" s="1"/>
      <c r="H1" s="1"/>
      <c r="I1" s="1"/>
      <c r="J1" s="1"/>
      <c r="K1" s="1"/>
      <c r="L1" s="31"/>
      <c r="M1" s="1"/>
      <c r="N1" s="13"/>
      <c r="O1" s="9"/>
    </row>
    <row r="2" spans="2:15" ht="25.5" customHeight="1" x14ac:dyDescent="0.15">
      <c r="B2" s="64" t="s">
        <v>92</v>
      </c>
      <c r="C2" s="64"/>
      <c r="D2" s="64"/>
      <c r="E2" s="64"/>
      <c r="F2" s="64"/>
      <c r="G2" s="64"/>
      <c r="H2" s="64"/>
      <c r="I2" s="64"/>
      <c r="J2" s="64"/>
      <c r="K2" s="64"/>
      <c r="L2" s="64"/>
      <c r="M2" s="64"/>
      <c r="N2" s="64"/>
      <c r="O2" s="64"/>
    </row>
    <row r="3" spans="2:15" ht="20.25" customHeight="1" x14ac:dyDescent="0.15">
      <c r="B3" s="25"/>
      <c r="C3" s="27"/>
      <c r="D3" s="25"/>
      <c r="E3" s="15"/>
      <c r="F3" s="20"/>
      <c r="G3" s="15"/>
      <c r="H3" s="15"/>
      <c r="I3" s="22"/>
      <c r="J3" s="22"/>
      <c r="K3" s="15"/>
      <c r="L3" s="32"/>
      <c r="M3" s="15"/>
      <c r="N3" s="13"/>
      <c r="O3" s="9"/>
    </row>
    <row r="4" spans="2:15" x14ac:dyDescent="0.15">
      <c r="B4" s="7" t="s">
        <v>63</v>
      </c>
      <c r="C4" s="8"/>
      <c r="D4" s="8"/>
      <c r="E4" s="16"/>
      <c r="F4" s="21"/>
      <c r="G4" s="16"/>
      <c r="H4" s="16"/>
      <c r="I4" s="3"/>
      <c r="J4" s="3"/>
      <c r="K4" s="3"/>
      <c r="L4" s="33"/>
      <c r="M4" s="3"/>
      <c r="N4" s="23" t="s">
        <v>94</v>
      </c>
    </row>
    <row r="5" spans="2:15" ht="21.95" customHeight="1" x14ac:dyDescent="0.15">
      <c r="B5" s="55" t="s">
        <v>115</v>
      </c>
      <c r="C5" s="55" t="s">
        <v>116</v>
      </c>
      <c r="D5" s="58" t="s">
        <v>117</v>
      </c>
      <c r="E5" s="61" t="s">
        <v>93</v>
      </c>
      <c r="F5" s="62"/>
      <c r="G5" s="62"/>
      <c r="H5" s="62"/>
      <c r="I5" s="62"/>
      <c r="J5" s="62"/>
      <c r="K5" s="63"/>
      <c r="L5" s="70" t="s">
        <v>96</v>
      </c>
      <c r="M5" s="71"/>
      <c r="N5" s="72"/>
      <c r="O5" s="65" t="s">
        <v>66</v>
      </c>
    </row>
    <row r="6" spans="2:15" ht="21.95" customHeight="1" x14ac:dyDescent="0.15">
      <c r="B6" s="56"/>
      <c r="C6" s="56"/>
      <c r="D6" s="59"/>
      <c r="E6" s="56" t="s">
        <v>67</v>
      </c>
      <c r="F6" s="68" t="s">
        <v>64</v>
      </c>
      <c r="G6" s="68"/>
      <c r="H6" s="68"/>
      <c r="I6" s="68"/>
      <c r="J6" s="68"/>
      <c r="K6" s="69" t="s">
        <v>62</v>
      </c>
      <c r="L6" s="73" t="s">
        <v>64</v>
      </c>
      <c r="M6" s="74"/>
      <c r="N6" s="69" t="s">
        <v>62</v>
      </c>
      <c r="O6" s="66"/>
    </row>
    <row r="7" spans="2:15" ht="21.95" customHeight="1" x14ac:dyDescent="0.15">
      <c r="B7" s="57"/>
      <c r="C7" s="57"/>
      <c r="D7" s="60"/>
      <c r="E7" s="57"/>
      <c r="F7" s="42" t="s">
        <v>0</v>
      </c>
      <c r="G7" s="43" t="s">
        <v>1</v>
      </c>
      <c r="H7" s="42" t="s">
        <v>2</v>
      </c>
      <c r="I7" s="42" t="s">
        <v>3</v>
      </c>
      <c r="J7" s="42" t="s">
        <v>4</v>
      </c>
      <c r="K7" s="69"/>
      <c r="L7" s="44" t="s">
        <v>3</v>
      </c>
      <c r="M7" s="45" t="s">
        <v>95</v>
      </c>
      <c r="N7" s="69"/>
      <c r="O7" s="67"/>
    </row>
    <row r="8" spans="2:15" ht="30" customHeight="1" x14ac:dyDescent="0.15">
      <c r="B8" s="46" t="s">
        <v>97</v>
      </c>
      <c r="C8" s="47" t="s">
        <v>5</v>
      </c>
      <c r="D8" s="37" t="s">
        <v>12</v>
      </c>
      <c r="E8" s="17">
        <v>814242000</v>
      </c>
      <c r="F8" s="18">
        <v>3877983</v>
      </c>
      <c r="G8" s="18">
        <v>40594689</v>
      </c>
      <c r="H8" s="18">
        <v>74521577</v>
      </c>
      <c r="I8" s="18">
        <v>45206867</v>
      </c>
      <c r="J8" s="49">
        <f t="shared" ref="J8:J39" si="0">G8+H8+F8+I8</f>
        <v>164201116</v>
      </c>
      <c r="K8" s="38">
        <f>ROUND(I8/J8,4)</f>
        <v>0.27529999999999999</v>
      </c>
      <c r="L8" s="18">
        <v>231164503.00000003</v>
      </c>
      <c r="M8" s="34">
        <v>720171973</v>
      </c>
      <c r="N8" s="38">
        <f>ROUND(L8/M8,4)</f>
        <v>0.32100000000000001</v>
      </c>
      <c r="O8" s="14" t="s">
        <v>143</v>
      </c>
    </row>
    <row r="9" spans="2:15" ht="30" customHeight="1" x14ac:dyDescent="0.15">
      <c r="B9" s="46" t="s">
        <v>97</v>
      </c>
      <c r="C9" s="47" t="s">
        <v>5</v>
      </c>
      <c r="D9" s="37" t="s">
        <v>56</v>
      </c>
      <c r="E9" s="18">
        <v>3867093000</v>
      </c>
      <c r="F9" s="18">
        <v>406386631</v>
      </c>
      <c r="G9" s="18">
        <v>840247828</v>
      </c>
      <c r="H9" s="18">
        <v>960455917</v>
      </c>
      <c r="I9" s="18">
        <v>1349994393</v>
      </c>
      <c r="J9" s="49">
        <f t="shared" si="0"/>
        <v>3557084769</v>
      </c>
      <c r="K9" s="38">
        <f t="shared" ref="K9:K72" si="1">ROUND(I9/J9,4)</f>
        <v>0.3795</v>
      </c>
      <c r="L9" s="18">
        <v>1502466504.0000002</v>
      </c>
      <c r="M9" s="34">
        <v>3706364637</v>
      </c>
      <c r="N9" s="38">
        <f t="shared" ref="N9:N72" si="2">ROUND(L9/M9,4)</f>
        <v>0.40539999999999998</v>
      </c>
      <c r="O9" s="14" t="s">
        <v>143</v>
      </c>
    </row>
    <row r="10" spans="2:15" s="9" customFormat="1" ht="30" customHeight="1" x14ac:dyDescent="0.15">
      <c r="B10" s="46" t="s">
        <v>97</v>
      </c>
      <c r="C10" s="47" t="s">
        <v>6</v>
      </c>
      <c r="D10" s="37" t="s">
        <v>12</v>
      </c>
      <c r="E10" s="18">
        <v>597000</v>
      </c>
      <c r="F10" s="18">
        <v>0</v>
      </c>
      <c r="G10" s="18">
        <v>37036</v>
      </c>
      <c r="H10" s="18">
        <v>410839</v>
      </c>
      <c r="I10" s="18">
        <v>0</v>
      </c>
      <c r="J10" s="49">
        <f t="shared" si="0"/>
        <v>447875</v>
      </c>
      <c r="K10" s="38">
        <f t="shared" si="1"/>
        <v>0</v>
      </c>
      <c r="L10" s="18">
        <v>0</v>
      </c>
      <c r="M10" s="34">
        <v>496261</v>
      </c>
      <c r="N10" s="38">
        <f t="shared" si="2"/>
        <v>0</v>
      </c>
      <c r="O10" s="14" t="s">
        <v>143</v>
      </c>
    </row>
    <row r="11" spans="2:15" s="9" customFormat="1" ht="30" customHeight="1" x14ac:dyDescent="0.15">
      <c r="B11" s="46" t="s">
        <v>97</v>
      </c>
      <c r="C11" s="47" t="s">
        <v>7</v>
      </c>
      <c r="D11" s="37" t="s">
        <v>12</v>
      </c>
      <c r="E11" s="18">
        <v>796000</v>
      </c>
      <c r="F11" s="18">
        <v>0</v>
      </c>
      <c r="G11" s="18">
        <v>61992</v>
      </c>
      <c r="H11" s="18">
        <v>38172</v>
      </c>
      <c r="I11" s="18">
        <v>198121</v>
      </c>
      <c r="J11" s="49">
        <f t="shared" si="0"/>
        <v>298285</v>
      </c>
      <c r="K11" s="38">
        <f t="shared" si="1"/>
        <v>0.66420000000000001</v>
      </c>
      <c r="L11" s="18">
        <v>231924</v>
      </c>
      <c r="M11" s="34">
        <v>418723</v>
      </c>
      <c r="N11" s="38">
        <f t="shared" si="2"/>
        <v>0.55389999999999995</v>
      </c>
      <c r="O11" s="14" t="s">
        <v>144</v>
      </c>
    </row>
    <row r="12" spans="2:15" s="9" customFormat="1" ht="30" customHeight="1" x14ac:dyDescent="0.15">
      <c r="B12" s="46" t="s">
        <v>97</v>
      </c>
      <c r="C12" s="47" t="s">
        <v>83</v>
      </c>
      <c r="D12" s="37" t="s">
        <v>12</v>
      </c>
      <c r="E12" s="18">
        <v>3965000</v>
      </c>
      <c r="F12" s="18">
        <v>1288</v>
      </c>
      <c r="G12" s="18">
        <v>487299</v>
      </c>
      <c r="H12" s="18">
        <v>365486</v>
      </c>
      <c r="I12" s="18">
        <v>273185</v>
      </c>
      <c r="J12" s="49">
        <f t="shared" si="0"/>
        <v>1127258</v>
      </c>
      <c r="K12" s="38">
        <f t="shared" si="1"/>
        <v>0.24229999999999999</v>
      </c>
      <c r="L12" s="18">
        <v>411713.00000000017</v>
      </c>
      <c r="M12" s="34">
        <v>3824487</v>
      </c>
      <c r="N12" s="38">
        <f t="shared" si="2"/>
        <v>0.1077</v>
      </c>
      <c r="O12" s="14" t="s">
        <v>144</v>
      </c>
    </row>
    <row r="13" spans="2:15" s="9" customFormat="1" ht="30" customHeight="1" x14ac:dyDescent="0.15">
      <c r="B13" s="46" t="s">
        <v>97</v>
      </c>
      <c r="C13" s="47" t="s">
        <v>8</v>
      </c>
      <c r="D13" s="37" t="s">
        <v>12</v>
      </c>
      <c r="E13" s="18">
        <v>305000</v>
      </c>
      <c r="F13" s="18">
        <v>0</v>
      </c>
      <c r="G13" s="18">
        <v>0</v>
      </c>
      <c r="H13" s="18">
        <v>87370</v>
      </c>
      <c r="I13" s="18">
        <v>0</v>
      </c>
      <c r="J13" s="49">
        <f t="shared" si="0"/>
        <v>87370</v>
      </c>
      <c r="K13" s="38">
        <f t="shared" si="1"/>
        <v>0</v>
      </c>
      <c r="L13" s="18">
        <v>484481</v>
      </c>
      <c r="M13" s="34">
        <v>484481</v>
      </c>
      <c r="N13" s="38">
        <f t="shared" si="2"/>
        <v>1</v>
      </c>
      <c r="O13" s="14" t="s">
        <v>143</v>
      </c>
    </row>
    <row r="14" spans="2:15" s="9" customFormat="1" ht="30" customHeight="1" x14ac:dyDescent="0.15">
      <c r="B14" s="46" t="s">
        <v>97</v>
      </c>
      <c r="C14" s="47" t="s">
        <v>9</v>
      </c>
      <c r="D14" s="37" t="s">
        <v>12</v>
      </c>
      <c r="E14" s="18">
        <v>15198000</v>
      </c>
      <c r="F14" s="18">
        <v>1070</v>
      </c>
      <c r="G14" s="18">
        <v>790856</v>
      </c>
      <c r="H14" s="18">
        <v>202763</v>
      </c>
      <c r="I14" s="18">
        <v>507584</v>
      </c>
      <c r="J14" s="49">
        <f t="shared" si="0"/>
        <v>1502273</v>
      </c>
      <c r="K14" s="38">
        <f t="shared" si="1"/>
        <v>0.33789999999999998</v>
      </c>
      <c r="L14" s="18">
        <v>3225003.9999999991</v>
      </c>
      <c r="M14" s="34">
        <v>12285461</v>
      </c>
      <c r="N14" s="38">
        <f t="shared" si="2"/>
        <v>0.26250000000000001</v>
      </c>
      <c r="O14" s="14" t="s">
        <v>144</v>
      </c>
    </row>
    <row r="15" spans="2:15" s="9" customFormat="1" ht="30" customHeight="1" x14ac:dyDescent="0.15">
      <c r="B15" s="46" t="s">
        <v>97</v>
      </c>
      <c r="C15" s="47" t="s">
        <v>10</v>
      </c>
      <c r="D15" s="37" t="s">
        <v>12</v>
      </c>
      <c r="E15" s="18">
        <v>7609000</v>
      </c>
      <c r="F15" s="18">
        <v>0</v>
      </c>
      <c r="G15" s="18">
        <v>85217</v>
      </c>
      <c r="H15" s="18">
        <v>641958</v>
      </c>
      <c r="I15" s="18">
        <v>118306</v>
      </c>
      <c r="J15" s="49">
        <f t="shared" si="0"/>
        <v>845481</v>
      </c>
      <c r="K15" s="38">
        <f t="shared" si="1"/>
        <v>0.1399</v>
      </c>
      <c r="L15" s="18">
        <v>448970.00000000023</v>
      </c>
      <c r="M15" s="34">
        <v>5647469</v>
      </c>
      <c r="N15" s="38">
        <f t="shared" si="2"/>
        <v>7.9500000000000001E-2</v>
      </c>
      <c r="O15" s="14" t="s">
        <v>144</v>
      </c>
    </row>
    <row r="16" spans="2:15" s="9" customFormat="1" ht="30" customHeight="1" x14ac:dyDescent="0.15">
      <c r="B16" s="46" t="s">
        <v>97</v>
      </c>
      <c r="C16" s="47" t="s">
        <v>11</v>
      </c>
      <c r="D16" s="37" t="s">
        <v>12</v>
      </c>
      <c r="E16" s="18">
        <v>781000</v>
      </c>
      <c r="F16" s="18">
        <v>0</v>
      </c>
      <c r="G16" s="18">
        <v>0</v>
      </c>
      <c r="H16" s="18">
        <v>0</v>
      </c>
      <c r="I16" s="18">
        <v>0</v>
      </c>
      <c r="J16" s="49">
        <f t="shared" si="0"/>
        <v>0</v>
      </c>
      <c r="K16" s="38" t="e">
        <f t="shared" si="1"/>
        <v>#DIV/0!</v>
      </c>
      <c r="L16" s="18">
        <v>133650</v>
      </c>
      <c r="M16" s="34">
        <v>223870</v>
      </c>
      <c r="N16" s="38">
        <f t="shared" si="2"/>
        <v>0.59699999999999998</v>
      </c>
      <c r="O16" s="14" t="s">
        <v>143</v>
      </c>
    </row>
    <row r="17" spans="2:15" s="9" customFormat="1" ht="30" customHeight="1" x14ac:dyDescent="0.15">
      <c r="B17" s="46" t="s">
        <v>97</v>
      </c>
      <c r="C17" s="47" t="s">
        <v>55</v>
      </c>
      <c r="D17" s="37" t="s">
        <v>12</v>
      </c>
      <c r="E17" s="18">
        <v>195997000</v>
      </c>
      <c r="F17" s="18">
        <v>3390867</v>
      </c>
      <c r="G17" s="18">
        <v>6580768</v>
      </c>
      <c r="H17" s="18">
        <v>15656973</v>
      </c>
      <c r="I17" s="18">
        <v>16944595</v>
      </c>
      <c r="J17" s="49">
        <f t="shared" si="0"/>
        <v>42573203</v>
      </c>
      <c r="K17" s="38">
        <f t="shared" si="1"/>
        <v>0.39800000000000002</v>
      </c>
      <c r="L17" s="18">
        <v>49667403.000000022</v>
      </c>
      <c r="M17" s="34">
        <v>164657415</v>
      </c>
      <c r="N17" s="38">
        <f t="shared" si="2"/>
        <v>0.30159999999999998</v>
      </c>
      <c r="O17" s="14" t="s">
        <v>144</v>
      </c>
    </row>
    <row r="18" spans="2:15" s="9" customFormat="1" ht="30" customHeight="1" x14ac:dyDescent="0.15">
      <c r="B18" s="46" t="s">
        <v>97</v>
      </c>
      <c r="C18" s="47" t="s">
        <v>13</v>
      </c>
      <c r="D18" s="37" t="s">
        <v>12</v>
      </c>
      <c r="E18" s="18">
        <v>36773000</v>
      </c>
      <c r="F18" s="18">
        <v>3548</v>
      </c>
      <c r="G18" s="18">
        <v>645696</v>
      </c>
      <c r="H18" s="18">
        <v>1369444</v>
      </c>
      <c r="I18" s="18">
        <v>3004904</v>
      </c>
      <c r="J18" s="49">
        <f t="shared" si="0"/>
        <v>5023592</v>
      </c>
      <c r="K18" s="38">
        <f t="shared" si="1"/>
        <v>0.59819999999999995</v>
      </c>
      <c r="L18" s="18">
        <v>11464040</v>
      </c>
      <c r="M18" s="34">
        <v>31346577</v>
      </c>
      <c r="N18" s="38">
        <f t="shared" si="2"/>
        <v>0.36570000000000003</v>
      </c>
      <c r="O18" s="14" t="s">
        <v>144</v>
      </c>
    </row>
    <row r="19" spans="2:15" s="9" customFormat="1" ht="30" customHeight="1" x14ac:dyDescent="0.15">
      <c r="B19" s="46" t="s">
        <v>97</v>
      </c>
      <c r="C19" s="47" t="s">
        <v>98</v>
      </c>
      <c r="D19" s="37" t="s">
        <v>12</v>
      </c>
      <c r="E19" s="18">
        <v>31766000</v>
      </c>
      <c r="F19" s="18">
        <v>3208</v>
      </c>
      <c r="G19" s="18">
        <v>620398</v>
      </c>
      <c r="H19" s="18">
        <v>1904176</v>
      </c>
      <c r="I19" s="18">
        <v>1668015</v>
      </c>
      <c r="J19" s="49">
        <f t="shared" si="0"/>
        <v>4195797</v>
      </c>
      <c r="K19" s="38">
        <f t="shared" si="1"/>
        <v>0.39750000000000002</v>
      </c>
      <c r="L19" s="18">
        <v>8296370.9999999991</v>
      </c>
      <c r="M19" s="34">
        <v>23585617</v>
      </c>
      <c r="N19" s="38">
        <f t="shared" si="2"/>
        <v>0.3518</v>
      </c>
      <c r="O19" s="14" t="s">
        <v>144</v>
      </c>
    </row>
    <row r="20" spans="2:15" s="9" customFormat="1" ht="30" customHeight="1" x14ac:dyDescent="0.15">
      <c r="B20" s="46" t="s">
        <v>97</v>
      </c>
      <c r="C20" s="47" t="s">
        <v>98</v>
      </c>
      <c r="D20" s="37" t="s">
        <v>61</v>
      </c>
      <c r="E20" s="18">
        <v>0</v>
      </c>
      <c r="F20" s="18">
        <v>0</v>
      </c>
      <c r="G20" s="18">
        <v>0</v>
      </c>
      <c r="H20" s="18">
        <v>0</v>
      </c>
      <c r="I20" s="18">
        <v>0</v>
      </c>
      <c r="J20" s="49">
        <f t="shared" si="0"/>
        <v>0</v>
      </c>
      <c r="K20" s="38" t="e">
        <f t="shared" si="1"/>
        <v>#DIV/0!</v>
      </c>
      <c r="L20" s="18">
        <v>581900</v>
      </c>
      <c r="M20" s="34">
        <v>581900</v>
      </c>
      <c r="N20" s="38">
        <f t="shared" si="2"/>
        <v>1</v>
      </c>
      <c r="O20" s="14" t="s">
        <v>143</v>
      </c>
    </row>
    <row r="21" spans="2:15" s="9" customFormat="1" ht="30" customHeight="1" x14ac:dyDescent="0.15">
      <c r="B21" s="46" t="s">
        <v>97</v>
      </c>
      <c r="C21" s="47" t="s">
        <v>15</v>
      </c>
      <c r="D21" s="37" t="s">
        <v>12</v>
      </c>
      <c r="E21" s="18">
        <v>3382000</v>
      </c>
      <c r="F21" s="18">
        <v>0</v>
      </c>
      <c r="G21" s="18">
        <v>0</v>
      </c>
      <c r="H21" s="18">
        <v>556066</v>
      </c>
      <c r="I21" s="18">
        <v>287668</v>
      </c>
      <c r="J21" s="49">
        <f t="shared" si="0"/>
        <v>843734</v>
      </c>
      <c r="K21" s="38">
        <f t="shared" si="1"/>
        <v>0.34089999999999998</v>
      </c>
      <c r="L21" s="18">
        <v>791394</v>
      </c>
      <c r="M21" s="34">
        <v>2399835</v>
      </c>
      <c r="N21" s="38">
        <f t="shared" si="2"/>
        <v>0.32979999999999998</v>
      </c>
      <c r="O21" s="14" t="s">
        <v>144</v>
      </c>
    </row>
    <row r="22" spans="2:15" s="9" customFormat="1" ht="30" customHeight="1" x14ac:dyDescent="0.15">
      <c r="B22" s="46" t="s">
        <v>97</v>
      </c>
      <c r="C22" s="47" t="s">
        <v>84</v>
      </c>
      <c r="D22" s="37" t="s">
        <v>82</v>
      </c>
      <c r="E22" s="18">
        <v>65000</v>
      </c>
      <c r="F22" s="18">
        <v>0</v>
      </c>
      <c r="G22" s="18">
        <v>0</v>
      </c>
      <c r="H22" s="18">
        <v>0</v>
      </c>
      <c r="I22" s="18">
        <v>0</v>
      </c>
      <c r="J22" s="49">
        <f t="shared" si="0"/>
        <v>0</v>
      </c>
      <c r="K22" s="38" t="e">
        <f t="shared" si="1"/>
        <v>#DIV/0!</v>
      </c>
      <c r="L22" s="18">
        <v>30340</v>
      </c>
      <c r="M22" s="34">
        <v>30340</v>
      </c>
      <c r="N22" s="38">
        <f t="shared" si="2"/>
        <v>1</v>
      </c>
      <c r="O22" s="14" t="s">
        <v>143</v>
      </c>
    </row>
    <row r="23" spans="2:15" s="9" customFormat="1" ht="30" customHeight="1" x14ac:dyDescent="0.15">
      <c r="B23" s="46" t="s">
        <v>97</v>
      </c>
      <c r="C23" s="47" t="s">
        <v>99</v>
      </c>
      <c r="D23" s="37" t="s">
        <v>12</v>
      </c>
      <c r="E23" s="18">
        <v>6160000</v>
      </c>
      <c r="F23" s="18">
        <v>0</v>
      </c>
      <c r="G23" s="18">
        <v>917282</v>
      </c>
      <c r="H23" s="18">
        <v>1487205</v>
      </c>
      <c r="I23" s="18">
        <v>966533</v>
      </c>
      <c r="J23" s="49">
        <f t="shared" si="0"/>
        <v>3371020</v>
      </c>
      <c r="K23" s="38">
        <f t="shared" si="1"/>
        <v>0.28670000000000001</v>
      </c>
      <c r="L23" s="18">
        <v>2993390.0000000005</v>
      </c>
      <c r="M23" s="34">
        <v>5891781</v>
      </c>
      <c r="N23" s="38">
        <f t="shared" si="2"/>
        <v>0.5081</v>
      </c>
      <c r="O23" s="14" t="s">
        <v>143</v>
      </c>
    </row>
    <row r="24" spans="2:15" s="9" customFormat="1" ht="30" customHeight="1" x14ac:dyDescent="0.15">
      <c r="B24" s="46" t="s">
        <v>97</v>
      </c>
      <c r="C24" s="47" t="s">
        <v>16</v>
      </c>
      <c r="D24" s="37" t="s">
        <v>12</v>
      </c>
      <c r="E24" s="18">
        <v>92579000</v>
      </c>
      <c r="F24" s="18">
        <v>271820</v>
      </c>
      <c r="G24" s="18">
        <v>1464818</v>
      </c>
      <c r="H24" s="18">
        <v>6773980</v>
      </c>
      <c r="I24" s="18">
        <v>3978830</v>
      </c>
      <c r="J24" s="49">
        <f t="shared" si="0"/>
        <v>12489448</v>
      </c>
      <c r="K24" s="38">
        <f t="shared" si="1"/>
        <v>0.31859999999999999</v>
      </c>
      <c r="L24" s="18">
        <v>16663475.999999994</v>
      </c>
      <c r="M24" s="34">
        <v>98816662</v>
      </c>
      <c r="N24" s="38">
        <f t="shared" si="2"/>
        <v>0.1686</v>
      </c>
      <c r="O24" s="14" t="s">
        <v>144</v>
      </c>
    </row>
    <row r="25" spans="2:15" ht="30" customHeight="1" x14ac:dyDescent="0.15">
      <c r="B25" s="46" t="s">
        <v>97</v>
      </c>
      <c r="C25" s="47" t="s">
        <v>16</v>
      </c>
      <c r="D25" s="37" t="s">
        <v>56</v>
      </c>
      <c r="E25" s="18">
        <v>12405000</v>
      </c>
      <c r="F25" s="18">
        <v>1867679</v>
      </c>
      <c r="G25" s="18">
        <v>1808130</v>
      </c>
      <c r="H25" s="18">
        <v>3516880</v>
      </c>
      <c r="I25" s="18">
        <v>4862768</v>
      </c>
      <c r="J25" s="49">
        <f t="shared" si="0"/>
        <v>12055457</v>
      </c>
      <c r="K25" s="38">
        <f t="shared" si="1"/>
        <v>0.40339999999999998</v>
      </c>
      <c r="L25" s="18">
        <v>4412573</v>
      </c>
      <c r="M25" s="34">
        <v>11404433</v>
      </c>
      <c r="N25" s="38">
        <f t="shared" si="2"/>
        <v>0.38690000000000002</v>
      </c>
      <c r="O25" s="14" t="s">
        <v>144</v>
      </c>
    </row>
    <row r="26" spans="2:15" s="9" customFormat="1" ht="30" customHeight="1" x14ac:dyDescent="0.15">
      <c r="B26" s="46" t="s">
        <v>97</v>
      </c>
      <c r="C26" s="47" t="s">
        <v>17</v>
      </c>
      <c r="D26" s="37" t="s">
        <v>12</v>
      </c>
      <c r="E26" s="18">
        <v>21233000</v>
      </c>
      <c r="F26" s="18">
        <v>5657</v>
      </c>
      <c r="G26" s="18">
        <v>1486202</v>
      </c>
      <c r="H26" s="18">
        <v>3204544</v>
      </c>
      <c r="I26" s="18">
        <v>1061138</v>
      </c>
      <c r="J26" s="49">
        <f t="shared" si="0"/>
        <v>5757541</v>
      </c>
      <c r="K26" s="38">
        <f t="shared" si="1"/>
        <v>0.18429999999999999</v>
      </c>
      <c r="L26" s="18">
        <v>3354810.9999999995</v>
      </c>
      <c r="M26" s="34">
        <v>16581394</v>
      </c>
      <c r="N26" s="38">
        <f t="shared" si="2"/>
        <v>0.20230000000000001</v>
      </c>
      <c r="O26" s="14" t="s">
        <v>143</v>
      </c>
    </row>
    <row r="27" spans="2:15" s="9" customFormat="1" ht="30" customHeight="1" x14ac:dyDescent="0.15">
      <c r="B27" s="46" t="s">
        <v>97</v>
      </c>
      <c r="C27" s="47" t="s">
        <v>18</v>
      </c>
      <c r="D27" s="37" t="s">
        <v>12</v>
      </c>
      <c r="E27" s="18">
        <v>65456000</v>
      </c>
      <c r="F27" s="18">
        <v>672</v>
      </c>
      <c r="G27" s="18">
        <v>588947</v>
      </c>
      <c r="H27" s="18">
        <v>2154570</v>
      </c>
      <c r="I27" s="18">
        <v>1580625</v>
      </c>
      <c r="J27" s="49">
        <f t="shared" si="0"/>
        <v>4324814</v>
      </c>
      <c r="K27" s="38">
        <f t="shared" si="1"/>
        <v>0.36549999999999999</v>
      </c>
      <c r="L27" s="18">
        <v>24013536</v>
      </c>
      <c r="M27" s="34">
        <v>54658282</v>
      </c>
      <c r="N27" s="38">
        <f t="shared" si="2"/>
        <v>0.43930000000000002</v>
      </c>
      <c r="O27" s="14" t="s">
        <v>143</v>
      </c>
    </row>
    <row r="28" spans="2:15" s="9" customFormat="1" ht="30" customHeight="1" x14ac:dyDescent="0.15">
      <c r="B28" s="46" t="s">
        <v>97</v>
      </c>
      <c r="C28" s="47" t="s">
        <v>85</v>
      </c>
      <c r="D28" s="37" t="s">
        <v>12</v>
      </c>
      <c r="E28" s="18">
        <v>2147000</v>
      </c>
      <c r="F28" s="18">
        <v>0</v>
      </c>
      <c r="G28" s="18">
        <v>0</v>
      </c>
      <c r="H28" s="18">
        <v>211678</v>
      </c>
      <c r="I28" s="18">
        <v>347438</v>
      </c>
      <c r="J28" s="49">
        <f t="shared" si="0"/>
        <v>559116</v>
      </c>
      <c r="K28" s="38">
        <f t="shared" si="1"/>
        <v>0.62139999999999995</v>
      </c>
      <c r="L28" s="18">
        <v>154922.00000000003</v>
      </c>
      <c r="M28" s="34">
        <v>1065576</v>
      </c>
      <c r="N28" s="38">
        <f t="shared" si="2"/>
        <v>0.1454</v>
      </c>
      <c r="O28" s="14" t="s">
        <v>144</v>
      </c>
    </row>
    <row r="29" spans="2:15" s="9" customFormat="1" ht="30" customHeight="1" x14ac:dyDescent="0.15">
      <c r="B29" s="46" t="s">
        <v>97</v>
      </c>
      <c r="C29" s="47" t="s">
        <v>19</v>
      </c>
      <c r="D29" s="37" t="s">
        <v>12</v>
      </c>
      <c r="E29" s="18">
        <v>8727000</v>
      </c>
      <c r="F29" s="18">
        <v>3828</v>
      </c>
      <c r="G29" s="18">
        <v>767052</v>
      </c>
      <c r="H29" s="18">
        <v>1865107</v>
      </c>
      <c r="I29" s="18">
        <v>808333</v>
      </c>
      <c r="J29" s="49">
        <f t="shared" si="0"/>
        <v>3444320</v>
      </c>
      <c r="K29" s="38">
        <f t="shared" si="1"/>
        <v>0.23469999999999999</v>
      </c>
      <c r="L29" s="18">
        <v>2184179.9999999995</v>
      </c>
      <c r="M29" s="34">
        <v>6980522</v>
      </c>
      <c r="N29" s="38">
        <f t="shared" si="2"/>
        <v>0.31290000000000001</v>
      </c>
      <c r="O29" s="14" t="s">
        <v>143</v>
      </c>
    </row>
    <row r="30" spans="2:15" s="9" customFormat="1" ht="30" customHeight="1" x14ac:dyDescent="0.15">
      <c r="B30" s="46" t="s">
        <v>97</v>
      </c>
      <c r="C30" s="47" t="s">
        <v>20</v>
      </c>
      <c r="D30" s="37" t="s">
        <v>12</v>
      </c>
      <c r="E30" s="18">
        <v>1110000</v>
      </c>
      <c r="F30" s="18">
        <v>0</v>
      </c>
      <c r="G30" s="18">
        <v>14476</v>
      </c>
      <c r="H30" s="18">
        <v>491474</v>
      </c>
      <c r="I30" s="18">
        <v>180342</v>
      </c>
      <c r="J30" s="49">
        <f t="shared" si="0"/>
        <v>686292</v>
      </c>
      <c r="K30" s="38">
        <f t="shared" si="1"/>
        <v>0.26279999999999998</v>
      </c>
      <c r="L30" s="18">
        <v>0</v>
      </c>
      <c r="M30" s="34">
        <v>1457132</v>
      </c>
      <c r="N30" s="38">
        <f t="shared" si="2"/>
        <v>0</v>
      </c>
      <c r="O30" s="14" t="s">
        <v>144</v>
      </c>
    </row>
    <row r="31" spans="2:15" s="9" customFormat="1" ht="30" customHeight="1" x14ac:dyDescent="0.15">
      <c r="B31" s="46" t="s">
        <v>97</v>
      </c>
      <c r="C31" s="47" t="s">
        <v>21</v>
      </c>
      <c r="D31" s="37" t="s">
        <v>12</v>
      </c>
      <c r="E31" s="18">
        <v>19072000</v>
      </c>
      <c r="F31" s="18">
        <v>404616</v>
      </c>
      <c r="G31" s="18">
        <v>729993</v>
      </c>
      <c r="H31" s="18">
        <v>700644</v>
      </c>
      <c r="I31" s="18">
        <v>939376</v>
      </c>
      <c r="J31" s="49">
        <f t="shared" si="0"/>
        <v>2774629</v>
      </c>
      <c r="K31" s="38">
        <f t="shared" si="1"/>
        <v>0.33860000000000001</v>
      </c>
      <c r="L31" s="18">
        <v>2733664.9999999991</v>
      </c>
      <c r="M31" s="34">
        <v>12254059</v>
      </c>
      <c r="N31" s="38">
        <f t="shared" si="2"/>
        <v>0.22309999999999999</v>
      </c>
      <c r="O31" s="14" t="s">
        <v>144</v>
      </c>
    </row>
    <row r="32" spans="2:15" s="9" customFormat="1" ht="30" customHeight="1" x14ac:dyDescent="0.15">
      <c r="B32" s="46" t="s">
        <v>97</v>
      </c>
      <c r="C32" s="47" t="s">
        <v>22</v>
      </c>
      <c r="D32" s="37" t="s">
        <v>12</v>
      </c>
      <c r="E32" s="18">
        <v>19456000</v>
      </c>
      <c r="F32" s="18">
        <v>0</v>
      </c>
      <c r="G32" s="18">
        <v>365476</v>
      </c>
      <c r="H32" s="18">
        <v>664049</v>
      </c>
      <c r="I32" s="18">
        <v>251185</v>
      </c>
      <c r="J32" s="49">
        <f t="shared" si="0"/>
        <v>1280710</v>
      </c>
      <c r="K32" s="38">
        <f t="shared" si="1"/>
        <v>0.1961</v>
      </c>
      <c r="L32" s="18">
        <v>5370342.0000000028</v>
      </c>
      <c r="M32" s="34">
        <v>17438740</v>
      </c>
      <c r="N32" s="38">
        <f t="shared" si="2"/>
        <v>0.308</v>
      </c>
      <c r="O32" s="14" t="s">
        <v>143</v>
      </c>
    </row>
    <row r="33" spans="2:15" s="9" customFormat="1" ht="30" customHeight="1" x14ac:dyDescent="0.15">
      <c r="B33" s="46" t="s">
        <v>97</v>
      </c>
      <c r="C33" s="47" t="s">
        <v>23</v>
      </c>
      <c r="D33" s="37" t="s">
        <v>12</v>
      </c>
      <c r="E33" s="18">
        <v>348000</v>
      </c>
      <c r="F33" s="18">
        <v>0</v>
      </c>
      <c r="G33" s="18">
        <v>336</v>
      </c>
      <c r="H33" s="18">
        <v>11267</v>
      </c>
      <c r="I33" s="18">
        <v>0</v>
      </c>
      <c r="J33" s="49">
        <f t="shared" si="0"/>
        <v>11603</v>
      </c>
      <c r="K33" s="38">
        <f t="shared" si="1"/>
        <v>0</v>
      </c>
      <c r="L33" s="18">
        <v>479814.00000000006</v>
      </c>
      <c r="M33" s="34">
        <v>1287487</v>
      </c>
      <c r="N33" s="38">
        <f t="shared" si="2"/>
        <v>0.37269999999999998</v>
      </c>
      <c r="O33" s="14" t="s">
        <v>143</v>
      </c>
    </row>
    <row r="34" spans="2:15" s="9" customFormat="1" ht="30" customHeight="1" x14ac:dyDescent="0.15">
      <c r="B34" s="46" t="s">
        <v>97</v>
      </c>
      <c r="C34" s="47" t="s">
        <v>24</v>
      </c>
      <c r="D34" s="37" t="s">
        <v>12</v>
      </c>
      <c r="E34" s="18">
        <v>5303000</v>
      </c>
      <c r="F34" s="18">
        <v>0</v>
      </c>
      <c r="G34" s="18">
        <v>0</v>
      </c>
      <c r="H34" s="18">
        <v>1092653</v>
      </c>
      <c r="I34" s="18">
        <v>135560</v>
      </c>
      <c r="J34" s="49">
        <f t="shared" si="0"/>
        <v>1228213</v>
      </c>
      <c r="K34" s="38">
        <f t="shared" si="1"/>
        <v>0.1104</v>
      </c>
      <c r="L34" s="18">
        <v>366588.00000000017</v>
      </c>
      <c r="M34" s="34">
        <v>2087617.0000000002</v>
      </c>
      <c r="N34" s="38">
        <f t="shared" si="2"/>
        <v>0.17560000000000001</v>
      </c>
      <c r="O34" s="14" t="s">
        <v>143</v>
      </c>
    </row>
    <row r="35" spans="2:15" s="9" customFormat="1" ht="30" customHeight="1" x14ac:dyDescent="0.15">
      <c r="B35" s="46" t="s">
        <v>97</v>
      </c>
      <c r="C35" s="47" t="s">
        <v>86</v>
      </c>
      <c r="D35" s="37" t="s">
        <v>12</v>
      </c>
      <c r="E35" s="18">
        <v>12954000</v>
      </c>
      <c r="F35" s="18">
        <v>368757</v>
      </c>
      <c r="G35" s="18">
        <v>2252325</v>
      </c>
      <c r="H35" s="18">
        <v>1996890</v>
      </c>
      <c r="I35" s="18">
        <v>817050</v>
      </c>
      <c r="J35" s="49">
        <f t="shared" si="0"/>
        <v>5435022</v>
      </c>
      <c r="K35" s="38">
        <f t="shared" si="1"/>
        <v>0.15029999999999999</v>
      </c>
      <c r="L35" s="18">
        <v>2257377.0000000005</v>
      </c>
      <c r="M35" s="34">
        <v>9578000</v>
      </c>
      <c r="N35" s="38">
        <f t="shared" si="2"/>
        <v>0.23569999999999999</v>
      </c>
      <c r="O35" s="14" t="s">
        <v>143</v>
      </c>
    </row>
    <row r="36" spans="2:15" s="9" customFormat="1" ht="30" customHeight="1" x14ac:dyDescent="0.15">
      <c r="B36" s="46" t="s">
        <v>97</v>
      </c>
      <c r="C36" s="47" t="s">
        <v>25</v>
      </c>
      <c r="D36" s="37" t="s">
        <v>12</v>
      </c>
      <c r="E36" s="18">
        <v>11360000</v>
      </c>
      <c r="F36" s="18">
        <v>3730</v>
      </c>
      <c r="G36" s="18">
        <v>362346</v>
      </c>
      <c r="H36" s="18">
        <v>962338</v>
      </c>
      <c r="I36" s="18">
        <v>2009356</v>
      </c>
      <c r="J36" s="49">
        <f t="shared" si="0"/>
        <v>3337770</v>
      </c>
      <c r="K36" s="38">
        <f t="shared" si="1"/>
        <v>0.60199999999999998</v>
      </c>
      <c r="L36" s="18">
        <v>3020783.9999999995</v>
      </c>
      <c r="M36" s="34">
        <v>9304883</v>
      </c>
      <c r="N36" s="38">
        <f t="shared" si="2"/>
        <v>0.3246</v>
      </c>
      <c r="O36" s="14" t="s">
        <v>144</v>
      </c>
    </row>
    <row r="37" spans="2:15" s="9" customFormat="1" ht="30" customHeight="1" x14ac:dyDescent="0.15">
      <c r="B37" s="46" t="s">
        <v>97</v>
      </c>
      <c r="C37" s="47" t="s">
        <v>26</v>
      </c>
      <c r="D37" s="37" t="s">
        <v>12</v>
      </c>
      <c r="E37" s="18">
        <v>1372000</v>
      </c>
      <c r="F37" s="18">
        <v>0</v>
      </c>
      <c r="G37" s="18">
        <v>0</v>
      </c>
      <c r="H37" s="18">
        <v>0</v>
      </c>
      <c r="I37" s="18">
        <v>0</v>
      </c>
      <c r="J37" s="49">
        <f t="shared" si="0"/>
        <v>0</v>
      </c>
      <c r="K37" s="38" t="e">
        <f t="shared" si="1"/>
        <v>#DIV/0!</v>
      </c>
      <c r="L37" s="18">
        <v>255245.99999999997</v>
      </c>
      <c r="M37" s="34">
        <v>474471</v>
      </c>
      <c r="N37" s="38">
        <f t="shared" si="2"/>
        <v>0.53800000000000003</v>
      </c>
      <c r="O37" s="14" t="s">
        <v>143</v>
      </c>
    </row>
    <row r="38" spans="2:15" s="9" customFormat="1" ht="30" customHeight="1" x14ac:dyDescent="0.15">
      <c r="B38" s="46" t="s">
        <v>97</v>
      </c>
      <c r="C38" s="47" t="s">
        <v>27</v>
      </c>
      <c r="D38" s="37" t="s">
        <v>12</v>
      </c>
      <c r="E38" s="18">
        <v>92672000</v>
      </c>
      <c r="F38" s="18">
        <v>0</v>
      </c>
      <c r="G38" s="18">
        <v>2860</v>
      </c>
      <c r="H38" s="18">
        <v>82709</v>
      </c>
      <c r="I38" s="18">
        <v>387878</v>
      </c>
      <c r="J38" s="49">
        <f t="shared" si="0"/>
        <v>473447</v>
      </c>
      <c r="K38" s="38">
        <f t="shared" si="1"/>
        <v>0.81930000000000003</v>
      </c>
      <c r="L38" s="18">
        <v>27174896.999999996</v>
      </c>
      <c r="M38" s="34">
        <v>63143346</v>
      </c>
      <c r="N38" s="38">
        <f t="shared" si="2"/>
        <v>0.4304</v>
      </c>
      <c r="O38" s="14" t="s">
        <v>144</v>
      </c>
    </row>
    <row r="39" spans="2:15" ht="30" customHeight="1" x14ac:dyDescent="0.15">
      <c r="B39" s="46" t="s">
        <v>97</v>
      </c>
      <c r="C39" s="47" t="s">
        <v>27</v>
      </c>
      <c r="D39" s="37" t="s">
        <v>56</v>
      </c>
      <c r="E39" s="18">
        <v>137980000</v>
      </c>
      <c r="F39" s="18">
        <v>137280</v>
      </c>
      <c r="G39" s="18">
        <v>3134735</v>
      </c>
      <c r="H39" s="18">
        <v>14920232</v>
      </c>
      <c r="I39" s="18">
        <v>42457084</v>
      </c>
      <c r="J39" s="49">
        <f t="shared" si="0"/>
        <v>60649331</v>
      </c>
      <c r="K39" s="38">
        <f t="shared" si="1"/>
        <v>0.7</v>
      </c>
      <c r="L39" s="18">
        <v>44315151.000000007</v>
      </c>
      <c r="M39" s="34">
        <v>84681110</v>
      </c>
      <c r="N39" s="38">
        <f t="shared" si="2"/>
        <v>0.52329999999999999</v>
      </c>
      <c r="O39" s="14" t="s">
        <v>144</v>
      </c>
    </row>
    <row r="40" spans="2:15" s="9" customFormat="1" ht="30" customHeight="1" x14ac:dyDescent="0.15">
      <c r="B40" s="46" t="s">
        <v>97</v>
      </c>
      <c r="C40" s="47" t="s">
        <v>28</v>
      </c>
      <c r="D40" s="37" t="s">
        <v>12</v>
      </c>
      <c r="E40" s="18">
        <v>11708000</v>
      </c>
      <c r="F40" s="18">
        <v>69387</v>
      </c>
      <c r="G40" s="18">
        <v>228183</v>
      </c>
      <c r="H40" s="18">
        <v>2544432</v>
      </c>
      <c r="I40" s="18">
        <v>846494</v>
      </c>
      <c r="J40" s="49">
        <f t="shared" ref="J40:J71" si="3">G40+H40+F40+I40</f>
        <v>3688496</v>
      </c>
      <c r="K40" s="38">
        <f t="shared" si="1"/>
        <v>0.22950000000000001</v>
      </c>
      <c r="L40" s="18">
        <v>2274484.0000000005</v>
      </c>
      <c r="M40" s="34">
        <v>9789635</v>
      </c>
      <c r="N40" s="38">
        <f t="shared" si="2"/>
        <v>0.23230000000000001</v>
      </c>
      <c r="O40" s="14" t="s">
        <v>143</v>
      </c>
    </row>
    <row r="41" spans="2:15" s="9" customFormat="1" ht="30" customHeight="1" x14ac:dyDescent="0.15">
      <c r="B41" s="46" t="s">
        <v>97</v>
      </c>
      <c r="C41" s="47" t="s">
        <v>69</v>
      </c>
      <c r="D41" s="37" t="s">
        <v>12</v>
      </c>
      <c r="E41" s="18">
        <v>73138000</v>
      </c>
      <c r="F41" s="18">
        <v>42987</v>
      </c>
      <c r="G41" s="18">
        <v>5769777</v>
      </c>
      <c r="H41" s="18">
        <v>12009640</v>
      </c>
      <c r="I41" s="18">
        <v>7687096</v>
      </c>
      <c r="J41" s="49">
        <f>G41+H41+F41+I41</f>
        <v>25509500</v>
      </c>
      <c r="K41" s="38">
        <f t="shared" si="1"/>
        <v>0.30130000000000001</v>
      </c>
      <c r="L41" s="18">
        <v>21224170</v>
      </c>
      <c r="M41" s="34">
        <v>68167934</v>
      </c>
      <c r="N41" s="38">
        <f t="shared" si="2"/>
        <v>0.31140000000000001</v>
      </c>
      <c r="O41" s="14" t="s">
        <v>143</v>
      </c>
    </row>
    <row r="42" spans="2:15" ht="30" customHeight="1" x14ac:dyDescent="0.15">
      <c r="B42" s="46" t="s">
        <v>97</v>
      </c>
      <c r="C42" s="47" t="s">
        <v>69</v>
      </c>
      <c r="D42" s="37" t="s">
        <v>56</v>
      </c>
      <c r="E42" s="18">
        <v>71415000</v>
      </c>
      <c r="F42" s="18">
        <v>7022680</v>
      </c>
      <c r="G42" s="18">
        <v>14110266</v>
      </c>
      <c r="H42" s="18">
        <v>23475688</v>
      </c>
      <c r="I42" s="18">
        <v>24059711</v>
      </c>
      <c r="J42" s="49">
        <f>G42+H42+F42+I42</f>
        <v>68668345</v>
      </c>
      <c r="K42" s="38">
        <f t="shared" si="1"/>
        <v>0.35039999999999999</v>
      </c>
      <c r="L42" s="18">
        <v>22699947</v>
      </c>
      <c r="M42" s="34">
        <v>61355223</v>
      </c>
      <c r="N42" s="38">
        <f t="shared" si="2"/>
        <v>0.37</v>
      </c>
      <c r="O42" s="14" t="s">
        <v>143</v>
      </c>
    </row>
    <row r="43" spans="2:15" s="9" customFormat="1" ht="30" customHeight="1" x14ac:dyDescent="0.15">
      <c r="B43" s="46" t="s">
        <v>97</v>
      </c>
      <c r="C43" s="47" t="s">
        <v>29</v>
      </c>
      <c r="D43" s="37" t="s">
        <v>12</v>
      </c>
      <c r="E43" s="18">
        <v>1967000</v>
      </c>
      <c r="F43" s="18">
        <v>23685</v>
      </c>
      <c r="G43" s="18">
        <v>114271</v>
      </c>
      <c r="H43" s="18">
        <v>150796</v>
      </c>
      <c r="I43" s="18">
        <v>174251</v>
      </c>
      <c r="J43" s="49">
        <f t="shared" si="3"/>
        <v>463003</v>
      </c>
      <c r="K43" s="38">
        <f t="shared" si="1"/>
        <v>0.37630000000000002</v>
      </c>
      <c r="L43" s="18">
        <v>899549</v>
      </c>
      <c r="M43" s="34">
        <v>1569828</v>
      </c>
      <c r="N43" s="38">
        <f t="shared" si="2"/>
        <v>0.57299999999999995</v>
      </c>
      <c r="O43" s="14" t="s">
        <v>143</v>
      </c>
    </row>
    <row r="44" spans="2:15" s="9" customFormat="1" ht="30" customHeight="1" x14ac:dyDescent="0.15">
      <c r="B44" s="46" t="s">
        <v>97</v>
      </c>
      <c r="C44" s="47" t="s">
        <v>70</v>
      </c>
      <c r="D44" s="37" t="s">
        <v>12</v>
      </c>
      <c r="E44" s="18">
        <v>18985000</v>
      </c>
      <c r="F44" s="18">
        <v>0</v>
      </c>
      <c r="G44" s="18">
        <v>429961</v>
      </c>
      <c r="H44" s="18">
        <v>1242752</v>
      </c>
      <c r="I44" s="18">
        <v>2173153</v>
      </c>
      <c r="J44" s="49">
        <f t="shared" si="3"/>
        <v>3845866</v>
      </c>
      <c r="K44" s="38">
        <f t="shared" si="1"/>
        <v>0.56510000000000005</v>
      </c>
      <c r="L44" s="18">
        <v>4903112.9999999991</v>
      </c>
      <c r="M44" s="34">
        <v>18282850</v>
      </c>
      <c r="N44" s="38">
        <f t="shared" si="2"/>
        <v>0.26819999999999999</v>
      </c>
      <c r="O44" s="14" t="s">
        <v>144</v>
      </c>
    </row>
    <row r="45" spans="2:15" ht="30" customHeight="1" x14ac:dyDescent="0.15">
      <c r="B45" s="46" t="s">
        <v>97</v>
      </c>
      <c r="C45" s="47" t="s">
        <v>70</v>
      </c>
      <c r="D45" s="37" t="s">
        <v>56</v>
      </c>
      <c r="E45" s="18">
        <v>46846000</v>
      </c>
      <c r="F45" s="18">
        <v>0</v>
      </c>
      <c r="G45" s="18">
        <v>11558338</v>
      </c>
      <c r="H45" s="18">
        <v>8319300</v>
      </c>
      <c r="I45" s="18">
        <v>21038712</v>
      </c>
      <c r="J45" s="49">
        <f t="shared" si="3"/>
        <v>40916350</v>
      </c>
      <c r="K45" s="38">
        <f t="shared" si="1"/>
        <v>0.51419999999999999</v>
      </c>
      <c r="L45" s="18">
        <v>3647166.0000000009</v>
      </c>
      <c r="M45" s="34">
        <v>24060585</v>
      </c>
      <c r="N45" s="38">
        <f t="shared" si="2"/>
        <v>0.15160000000000001</v>
      </c>
      <c r="O45" s="14" t="s">
        <v>140</v>
      </c>
    </row>
    <row r="46" spans="2:15" s="9" customFormat="1" ht="30" customHeight="1" x14ac:dyDescent="0.15">
      <c r="B46" s="46" t="s">
        <v>97</v>
      </c>
      <c r="C46" s="47" t="s">
        <v>68</v>
      </c>
      <c r="D46" s="37" t="s">
        <v>12</v>
      </c>
      <c r="E46" s="18">
        <v>11390000</v>
      </c>
      <c r="F46" s="18">
        <v>17420</v>
      </c>
      <c r="G46" s="18">
        <v>341380</v>
      </c>
      <c r="H46" s="18">
        <v>898673</v>
      </c>
      <c r="I46" s="18">
        <v>1885606</v>
      </c>
      <c r="J46" s="49">
        <f t="shared" si="3"/>
        <v>3143079</v>
      </c>
      <c r="K46" s="38">
        <f t="shared" si="1"/>
        <v>0.59989999999999999</v>
      </c>
      <c r="L46" s="18">
        <v>2082020.0000000005</v>
      </c>
      <c r="M46" s="34">
        <v>9971981</v>
      </c>
      <c r="N46" s="38">
        <f t="shared" si="2"/>
        <v>0.20880000000000001</v>
      </c>
      <c r="O46" s="14" t="s">
        <v>144</v>
      </c>
    </row>
    <row r="47" spans="2:15" ht="30" customHeight="1" x14ac:dyDescent="0.15">
      <c r="B47" s="46" t="s">
        <v>97</v>
      </c>
      <c r="C47" s="47" t="s">
        <v>68</v>
      </c>
      <c r="D47" s="37" t="s">
        <v>56</v>
      </c>
      <c r="E47" s="18">
        <v>65813000</v>
      </c>
      <c r="F47" s="18">
        <v>8099860</v>
      </c>
      <c r="G47" s="18">
        <v>11249718</v>
      </c>
      <c r="H47" s="18">
        <v>15202435</v>
      </c>
      <c r="I47" s="18">
        <v>29132474</v>
      </c>
      <c r="J47" s="49">
        <f t="shared" si="3"/>
        <v>63684487</v>
      </c>
      <c r="K47" s="38">
        <f t="shared" si="1"/>
        <v>0.45750000000000002</v>
      </c>
      <c r="L47" s="18">
        <v>26971784.999999996</v>
      </c>
      <c r="M47" s="34">
        <v>63521928</v>
      </c>
      <c r="N47" s="38">
        <f t="shared" si="2"/>
        <v>0.42459999999999998</v>
      </c>
      <c r="O47" s="14" t="s">
        <v>144</v>
      </c>
    </row>
    <row r="48" spans="2:15" s="9" customFormat="1" ht="30" customHeight="1" x14ac:dyDescent="0.15">
      <c r="B48" s="46" t="s">
        <v>97</v>
      </c>
      <c r="C48" s="47" t="s">
        <v>30</v>
      </c>
      <c r="D48" s="37" t="s">
        <v>12</v>
      </c>
      <c r="E48" s="18">
        <v>12449000</v>
      </c>
      <c r="F48" s="18">
        <v>0</v>
      </c>
      <c r="G48" s="18">
        <v>642899</v>
      </c>
      <c r="H48" s="18">
        <v>2296678</v>
      </c>
      <c r="I48" s="18">
        <v>1100874</v>
      </c>
      <c r="J48" s="49">
        <f t="shared" si="3"/>
        <v>4040451</v>
      </c>
      <c r="K48" s="38">
        <f t="shared" si="1"/>
        <v>0.27250000000000002</v>
      </c>
      <c r="L48" s="18">
        <v>2256490</v>
      </c>
      <c r="M48" s="34">
        <v>11493435</v>
      </c>
      <c r="N48" s="38">
        <f t="shared" si="2"/>
        <v>0.1963</v>
      </c>
      <c r="O48" s="14" t="s">
        <v>144</v>
      </c>
    </row>
    <row r="49" spans="2:15" ht="30" customHeight="1" x14ac:dyDescent="0.15">
      <c r="B49" s="46" t="s">
        <v>97</v>
      </c>
      <c r="C49" s="47" t="s">
        <v>30</v>
      </c>
      <c r="D49" s="37" t="s">
        <v>56</v>
      </c>
      <c r="E49" s="18">
        <v>11796000</v>
      </c>
      <c r="F49" s="18">
        <v>409660</v>
      </c>
      <c r="G49" s="18">
        <v>1646413</v>
      </c>
      <c r="H49" s="18">
        <v>2009770</v>
      </c>
      <c r="I49" s="18">
        <v>6576174</v>
      </c>
      <c r="J49" s="49">
        <f t="shared" si="3"/>
        <v>10642017</v>
      </c>
      <c r="K49" s="38">
        <f t="shared" si="1"/>
        <v>0.6179</v>
      </c>
      <c r="L49" s="18">
        <v>7015088.0000000009</v>
      </c>
      <c r="M49" s="34">
        <v>10959530</v>
      </c>
      <c r="N49" s="38">
        <f t="shared" si="2"/>
        <v>0.6401</v>
      </c>
      <c r="O49" s="14" t="s">
        <v>143</v>
      </c>
    </row>
    <row r="50" spans="2:15" s="9" customFormat="1" ht="30" customHeight="1" x14ac:dyDescent="0.15">
      <c r="B50" s="46" t="s">
        <v>97</v>
      </c>
      <c r="C50" s="47" t="s">
        <v>71</v>
      </c>
      <c r="D50" s="37" t="s">
        <v>12</v>
      </c>
      <c r="E50" s="18">
        <v>1983000</v>
      </c>
      <c r="F50" s="18">
        <v>0</v>
      </c>
      <c r="G50" s="18">
        <v>17056</v>
      </c>
      <c r="H50" s="18">
        <v>798152</v>
      </c>
      <c r="I50" s="18">
        <v>393622</v>
      </c>
      <c r="J50" s="49">
        <f t="shared" si="3"/>
        <v>1208830</v>
      </c>
      <c r="K50" s="38">
        <f t="shared" si="1"/>
        <v>0.3256</v>
      </c>
      <c r="L50" s="18">
        <v>62951.000000000022</v>
      </c>
      <c r="M50" s="34">
        <v>1941518</v>
      </c>
      <c r="N50" s="38">
        <f t="shared" si="2"/>
        <v>3.2399999999999998E-2</v>
      </c>
      <c r="O50" s="14" t="s">
        <v>144</v>
      </c>
    </row>
    <row r="51" spans="2:15" ht="30" customHeight="1" x14ac:dyDescent="0.15">
      <c r="B51" s="46" t="s">
        <v>97</v>
      </c>
      <c r="C51" s="47" t="s">
        <v>71</v>
      </c>
      <c r="D51" s="37" t="s">
        <v>56</v>
      </c>
      <c r="E51" s="18">
        <v>4556000</v>
      </c>
      <c r="F51" s="18">
        <v>891891</v>
      </c>
      <c r="G51" s="18">
        <v>884442</v>
      </c>
      <c r="H51" s="18">
        <v>1464250</v>
      </c>
      <c r="I51" s="18">
        <v>1143707</v>
      </c>
      <c r="J51" s="49">
        <f t="shared" si="3"/>
        <v>4384290</v>
      </c>
      <c r="K51" s="38">
        <f t="shared" si="1"/>
        <v>0.26090000000000002</v>
      </c>
      <c r="L51" s="18">
        <v>1086049</v>
      </c>
      <c r="M51" s="34">
        <v>4049335</v>
      </c>
      <c r="N51" s="38">
        <f t="shared" si="2"/>
        <v>0.26819999999999999</v>
      </c>
      <c r="O51" s="14" t="s">
        <v>143</v>
      </c>
    </row>
    <row r="52" spans="2:15" s="9" customFormat="1" ht="30" customHeight="1" x14ac:dyDescent="0.15">
      <c r="B52" s="46" t="s">
        <v>97</v>
      </c>
      <c r="C52" s="47" t="s">
        <v>31</v>
      </c>
      <c r="D52" s="37" t="s">
        <v>12</v>
      </c>
      <c r="E52" s="18">
        <v>30641000</v>
      </c>
      <c r="F52" s="18">
        <v>45993</v>
      </c>
      <c r="G52" s="18">
        <v>1913328</v>
      </c>
      <c r="H52" s="18">
        <v>4294807</v>
      </c>
      <c r="I52" s="18">
        <v>1293109</v>
      </c>
      <c r="J52" s="49">
        <f t="shared" si="3"/>
        <v>7547237</v>
      </c>
      <c r="K52" s="38">
        <f t="shared" si="1"/>
        <v>0.17130000000000001</v>
      </c>
      <c r="L52" s="18">
        <v>6484447.0000000037</v>
      </c>
      <c r="M52" s="34">
        <v>27881721</v>
      </c>
      <c r="N52" s="38">
        <f t="shared" si="2"/>
        <v>0.2326</v>
      </c>
      <c r="O52" s="14" t="s">
        <v>143</v>
      </c>
    </row>
    <row r="53" spans="2:15" ht="30" customHeight="1" x14ac:dyDescent="0.15">
      <c r="B53" s="46" t="s">
        <v>97</v>
      </c>
      <c r="C53" s="47" t="s">
        <v>31</v>
      </c>
      <c r="D53" s="37" t="s">
        <v>56</v>
      </c>
      <c r="E53" s="18">
        <v>67604000</v>
      </c>
      <c r="F53" s="18">
        <v>5901570</v>
      </c>
      <c r="G53" s="18">
        <v>7954573</v>
      </c>
      <c r="H53" s="18">
        <v>8493395</v>
      </c>
      <c r="I53" s="18">
        <v>41785627</v>
      </c>
      <c r="J53" s="49">
        <f t="shared" si="3"/>
        <v>64135165</v>
      </c>
      <c r="K53" s="38">
        <f t="shared" si="1"/>
        <v>0.65149999999999997</v>
      </c>
      <c r="L53" s="18">
        <v>30154433.000000004</v>
      </c>
      <c r="M53" s="34">
        <v>66289682</v>
      </c>
      <c r="N53" s="38">
        <f t="shared" si="2"/>
        <v>0.45490000000000003</v>
      </c>
      <c r="O53" s="14" t="s">
        <v>140</v>
      </c>
    </row>
    <row r="54" spans="2:15" s="9" customFormat="1" ht="30" customHeight="1" x14ac:dyDescent="0.15">
      <c r="B54" s="46" t="s">
        <v>97</v>
      </c>
      <c r="C54" s="47" t="s">
        <v>32</v>
      </c>
      <c r="D54" s="37" t="s">
        <v>12</v>
      </c>
      <c r="E54" s="18">
        <v>23187000</v>
      </c>
      <c r="F54" s="18">
        <v>150954</v>
      </c>
      <c r="G54" s="18">
        <v>1272949</v>
      </c>
      <c r="H54" s="18">
        <v>4041380</v>
      </c>
      <c r="I54" s="18">
        <v>1298965</v>
      </c>
      <c r="J54" s="49">
        <f t="shared" si="3"/>
        <v>6764248</v>
      </c>
      <c r="K54" s="38">
        <f t="shared" si="1"/>
        <v>0.192</v>
      </c>
      <c r="L54" s="18">
        <v>6800937</v>
      </c>
      <c r="M54" s="34">
        <v>20885322</v>
      </c>
      <c r="N54" s="38">
        <f t="shared" si="2"/>
        <v>0.3256</v>
      </c>
      <c r="O54" s="14" t="s">
        <v>143</v>
      </c>
    </row>
    <row r="55" spans="2:15" ht="30" customHeight="1" x14ac:dyDescent="0.15">
      <c r="B55" s="46" t="s">
        <v>97</v>
      </c>
      <c r="C55" s="47" t="s">
        <v>32</v>
      </c>
      <c r="D55" s="37" t="s">
        <v>56</v>
      </c>
      <c r="E55" s="18">
        <v>7367000</v>
      </c>
      <c r="F55" s="18">
        <v>719951</v>
      </c>
      <c r="G55" s="18">
        <v>1809868</v>
      </c>
      <c r="H55" s="18">
        <v>1458314</v>
      </c>
      <c r="I55" s="18">
        <v>2131116</v>
      </c>
      <c r="J55" s="49">
        <f t="shared" si="3"/>
        <v>6119249</v>
      </c>
      <c r="K55" s="38">
        <f t="shared" si="1"/>
        <v>0.3483</v>
      </c>
      <c r="L55" s="18">
        <v>2330295</v>
      </c>
      <c r="M55" s="34">
        <v>6346800</v>
      </c>
      <c r="N55" s="38">
        <f t="shared" si="2"/>
        <v>0.36720000000000003</v>
      </c>
      <c r="O55" s="14" t="s">
        <v>143</v>
      </c>
    </row>
    <row r="56" spans="2:15" s="9" customFormat="1" ht="30" customHeight="1" x14ac:dyDescent="0.15">
      <c r="B56" s="46" t="s">
        <v>97</v>
      </c>
      <c r="C56" s="47" t="s">
        <v>33</v>
      </c>
      <c r="D56" s="37" t="s">
        <v>12</v>
      </c>
      <c r="E56" s="18">
        <v>28272000</v>
      </c>
      <c r="F56" s="18">
        <v>14350</v>
      </c>
      <c r="G56" s="18">
        <v>1487405</v>
      </c>
      <c r="H56" s="18">
        <v>3045010</v>
      </c>
      <c r="I56" s="18">
        <v>1246140</v>
      </c>
      <c r="J56" s="49">
        <f t="shared" si="3"/>
        <v>5792905</v>
      </c>
      <c r="K56" s="38">
        <f t="shared" si="1"/>
        <v>0.21510000000000001</v>
      </c>
      <c r="L56" s="18">
        <v>6218878.0000000009</v>
      </c>
      <c r="M56" s="34">
        <v>23419330</v>
      </c>
      <c r="N56" s="38">
        <f t="shared" si="2"/>
        <v>0.26550000000000001</v>
      </c>
      <c r="O56" s="14" t="s">
        <v>143</v>
      </c>
    </row>
    <row r="57" spans="2:15" ht="30" customHeight="1" x14ac:dyDescent="0.15">
      <c r="B57" s="46" t="s">
        <v>97</v>
      </c>
      <c r="C57" s="47" t="s">
        <v>33</v>
      </c>
      <c r="D57" s="37" t="s">
        <v>56</v>
      </c>
      <c r="E57" s="18">
        <v>55763000</v>
      </c>
      <c r="F57" s="18">
        <v>6305423</v>
      </c>
      <c r="G57" s="18">
        <v>9674627</v>
      </c>
      <c r="H57" s="18">
        <v>18294623</v>
      </c>
      <c r="I57" s="18">
        <v>18348254</v>
      </c>
      <c r="J57" s="49">
        <f t="shared" si="3"/>
        <v>52622927</v>
      </c>
      <c r="K57" s="38">
        <f t="shared" si="1"/>
        <v>0.34870000000000001</v>
      </c>
      <c r="L57" s="18">
        <v>24824843.999999996</v>
      </c>
      <c r="M57" s="34">
        <v>51686448</v>
      </c>
      <c r="N57" s="38">
        <f t="shared" si="2"/>
        <v>0.4803</v>
      </c>
      <c r="O57" s="14" t="s">
        <v>143</v>
      </c>
    </row>
    <row r="58" spans="2:15" s="9" customFormat="1" ht="30" customHeight="1" x14ac:dyDescent="0.15">
      <c r="B58" s="46" t="s">
        <v>100</v>
      </c>
      <c r="C58" s="47" t="s">
        <v>87</v>
      </c>
      <c r="D58" s="37" t="s">
        <v>12</v>
      </c>
      <c r="E58" s="18">
        <v>3129000</v>
      </c>
      <c r="F58" s="18">
        <v>15906</v>
      </c>
      <c r="G58" s="18">
        <v>175335</v>
      </c>
      <c r="H58" s="18">
        <v>192122</v>
      </c>
      <c r="I58" s="18">
        <v>125079</v>
      </c>
      <c r="J58" s="49">
        <f t="shared" si="3"/>
        <v>508442</v>
      </c>
      <c r="K58" s="38">
        <f t="shared" si="1"/>
        <v>0.246</v>
      </c>
      <c r="L58" s="18">
        <v>558220.00000000023</v>
      </c>
      <c r="M58" s="34">
        <v>2655628</v>
      </c>
      <c r="N58" s="38">
        <f t="shared" si="2"/>
        <v>0.2102</v>
      </c>
      <c r="O58" s="14" t="s">
        <v>144</v>
      </c>
    </row>
    <row r="59" spans="2:15" ht="30" customHeight="1" x14ac:dyDescent="0.15">
      <c r="B59" s="46" t="s">
        <v>100</v>
      </c>
      <c r="C59" s="47" t="s">
        <v>87</v>
      </c>
      <c r="D59" s="37" t="s">
        <v>56</v>
      </c>
      <c r="E59" s="18">
        <v>347748000</v>
      </c>
      <c r="F59" s="18">
        <v>31577257</v>
      </c>
      <c r="G59" s="18">
        <v>61068621</v>
      </c>
      <c r="H59" s="18">
        <v>85980853</v>
      </c>
      <c r="I59" s="18">
        <v>158282668</v>
      </c>
      <c r="J59" s="49">
        <f t="shared" si="3"/>
        <v>336909399</v>
      </c>
      <c r="K59" s="38">
        <f t="shared" si="1"/>
        <v>0.4698</v>
      </c>
      <c r="L59" s="18">
        <v>151738264</v>
      </c>
      <c r="M59" s="34">
        <v>321317648</v>
      </c>
      <c r="N59" s="38">
        <f t="shared" si="2"/>
        <v>0.47220000000000001</v>
      </c>
      <c r="O59" s="14" t="s">
        <v>143</v>
      </c>
    </row>
    <row r="60" spans="2:15" s="9" customFormat="1" ht="30" customHeight="1" x14ac:dyDescent="0.15">
      <c r="B60" s="46" t="s">
        <v>100</v>
      </c>
      <c r="C60" s="47" t="s">
        <v>25</v>
      </c>
      <c r="D60" s="37" t="s">
        <v>12</v>
      </c>
      <c r="E60" s="18">
        <v>19462000</v>
      </c>
      <c r="F60" s="18">
        <v>10130</v>
      </c>
      <c r="G60" s="18">
        <v>730901</v>
      </c>
      <c r="H60" s="18">
        <v>1865646</v>
      </c>
      <c r="I60" s="18">
        <v>2375516</v>
      </c>
      <c r="J60" s="49">
        <f>G60+H60+F60+I60</f>
        <v>4982193</v>
      </c>
      <c r="K60" s="38">
        <f t="shared" si="1"/>
        <v>0.4768</v>
      </c>
      <c r="L60" s="18">
        <v>4702371.0000000009</v>
      </c>
      <c r="M60" s="34">
        <v>14379332</v>
      </c>
      <c r="N60" s="38">
        <f t="shared" si="2"/>
        <v>0.32700000000000001</v>
      </c>
      <c r="O60" s="14" t="s">
        <v>144</v>
      </c>
    </row>
    <row r="61" spans="2:15" s="9" customFormat="1" ht="30" customHeight="1" x14ac:dyDescent="0.15">
      <c r="B61" s="46" t="s">
        <v>100</v>
      </c>
      <c r="C61" s="47" t="s">
        <v>72</v>
      </c>
      <c r="D61" s="37" t="s">
        <v>12</v>
      </c>
      <c r="E61" s="18">
        <v>20901000</v>
      </c>
      <c r="F61" s="18">
        <v>10791</v>
      </c>
      <c r="G61" s="18">
        <v>1147950</v>
      </c>
      <c r="H61" s="18">
        <v>2243305</v>
      </c>
      <c r="I61" s="18">
        <v>1446053</v>
      </c>
      <c r="J61" s="49">
        <f t="shared" si="3"/>
        <v>4848099</v>
      </c>
      <c r="K61" s="38">
        <f t="shared" si="1"/>
        <v>0.29830000000000001</v>
      </c>
      <c r="L61" s="18">
        <v>5222911</v>
      </c>
      <c r="M61" s="34">
        <v>15475574</v>
      </c>
      <c r="N61" s="38">
        <f t="shared" si="2"/>
        <v>0.33750000000000002</v>
      </c>
      <c r="O61" s="14" t="s">
        <v>143</v>
      </c>
    </row>
    <row r="62" spans="2:15" s="9" customFormat="1" ht="30" customHeight="1" x14ac:dyDescent="0.15">
      <c r="B62" s="46" t="s">
        <v>100</v>
      </c>
      <c r="C62" s="47" t="s">
        <v>72</v>
      </c>
      <c r="D62" s="37" t="s">
        <v>61</v>
      </c>
      <c r="E62" s="18">
        <v>57552000</v>
      </c>
      <c r="F62" s="18">
        <v>9545073</v>
      </c>
      <c r="G62" s="18">
        <v>13849231</v>
      </c>
      <c r="H62" s="18">
        <v>15550890</v>
      </c>
      <c r="I62" s="18">
        <v>16670218</v>
      </c>
      <c r="J62" s="49">
        <f t="shared" si="3"/>
        <v>55615412</v>
      </c>
      <c r="K62" s="38">
        <f t="shared" si="1"/>
        <v>0.29970000000000002</v>
      </c>
      <c r="L62" s="18">
        <v>18105155</v>
      </c>
      <c r="M62" s="34">
        <v>52167900</v>
      </c>
      <c r="N62" s="38">
        <f t="shared" si="2"/>
        <v>0.34710000000000002</v>
      </c>
      <c r="O62" s="14" t="s">
        <v>143</v>
      </c>
    </row>
    <row r="63" spans="2:15" s="9" customFormat="1" ht="30" customHeight="1" x14ac:dyDescent="0.15">
      <c r="B63" s="46" t="s">
        <v>100</v>
      </c>
      <c r="C63" s="47" t="s">
        <v>73</v>
      </c>
      <c r="D63" s="37" t="s">
        <v>12</v>
      </c>
      <c r="E63" s="18">
        <v>16711000</v>
      </c>
      <c r="F63" s="18">
        <v>13702</v>
      </c>
      <c r="G63" s="18">
        <v>3370596</v>
      </c>
      <c r="H63" s="18">
        <v>3670962</v>
      </c>
      <c r="I63" s="18">
        <v>2956707</v>
      </c>
      <c r="J63" s="49">
        <f t="shared" si="3"/>
        <v>10011967</v>
      </c>
      <c r="K63" s="38">
        <f t="shared" si="1"/>
        <v>0.29530000000000001</v>
      </c>
      <c r="L63" s="18">
        <v>10422561.000000002</v>
      </c>
      <c r="M63" s="34">
        <v>32524700</v>
      </c>
      <c r="N63" s="38">
        <f t="shared" si="2"/>
        <v>0.32050000000000001</v>
      </c>
      <c r="O63" s="14" t="s">
        <v>143</v>
      </c>
    </row>
    <row r="64" spans="2:15" s="9" customFormat="1" ht="30" customHeight="1" x14ac:dyDescent="0.15">
      <c r="B64" s="46" t="s">
        <v>100</v>
      </c>
      <c r="C64" s="47" t="s">
        <v>73</v>
      </c>
      <c r="D64" s="37" t="s">
        <v>61</v>
      </c>
      <c r="E64" s="18">
        <v>53149000</v>
      </c>
      <c r="F64" s="18">
        <v>7540026</v>
      </c>
      <c r="G64" s="18">
        <v>10945969</v>
      </c>
      <c r="H64" s="18">
        <v>10218730</v>
      </c>
      <c r="I64" s="18">
        <v>18899160</v>
      </c>
      <c r="J64" s="49">
        <f t="shared" si="3"/>
        <v>47603885</v>
      </c>
      <c r="K64" s="38">
        <f t="shared" si="1"/>
        <v>0.39700000000000002</v>
      </c>
      <c r="L64" s="18">
        <v>26120787.000000004</v>
      </c>
      <c r="M64" s="34">
        <v>54059766</v>
      </c>
      <c r="N64" s="38">
        <f t="shared" si="2"/>
        <v>0.48320000000000002</v>
      </c>
      <c r="O64" s="14" t="s">
        <v>143</v>
      </c>
    </row>
    <row r="65" spans="2:15" s="9" customFormat="1" ht="30" customHeight="1" x14ac:dyDescent="0.15">
      <c r="B65" s="46" t="s">
        <v>100</v>
      </c>
      <c r="C65" s="47" t="s">
        <v>74</v>
      </c>
      <c r="D65" s="37" t="s">
        <v>12</v>
      </c>
      <c r="E65" s="18">
        <v>7636000</v>
      </c>
      <c r="F65" s="18">
        <v>2818</v>
      </c>
      <c r="G65" s="18">
        <v>178972</v>
      </c>
      <c r="H65" s="18">
        <v>646856</v>
      </c>
      <c r="I65" s="18">
        <v>752894</v>
      </c>
      <c r="J65" s="49">
        <f t="shared" si="3"/>
        <v>1581540</v>
      </c>
      <c r="K65" s="38">
        <f t="shared" si="1"/>
        <v>0.47610000000000002</v>
      </c>
      <c r="L65" s="18">
        <v>1767522.0000000009</v>
      </c>
      <c r="M65" s="34">
        <v>7279742</v>
      </c>
      <c r="N65" s="38">
        <f t="shared" si="2"/>
        <v>0.24279999999999999</v>
      </c>
      <c r="O65" s="14" t="s">
        <v>144</v>
      </c>
    </row>
    <row r="66" spans="2:15" s="9" customFormat="1" ht="30" customHeight="1" x14ac:dyDescent="0.15">
      <c r="B66" s="46" t="s">
        <v>100</v>
      </c>
      <c r="C66" s="47" t="s">
        <v>74</v>
      </c>
      <c r="D66" s="37" t="s">
        <v>61</v>
      </c>
      <c r="E66" s="18">
        <v>19536000</v>
      </c>
      <c r="F66" s="18">
        <v>22276</v>
      </c>
      <c r="G66" s="18">
        <v>8557546</v>
      </c>
      <c r="H66" s="18">
        <v>4263687</v>
      </c>
      <c r="I66" s="18">
        <v>6689342</v>
      </c>
      <c r="J66" s="49">
        <f t="shared" si="3"/>
        <v>19532851</v>
      </c>
      <c r="K66" s="38">
        <f t="shared" si="1"/>
        <v>0.34250000000000003</v>
      </c>
      <c r="L66" s="18">
        <v>7143587.0000000009</v>
      </c>
      <c r="M66" s="34">
        <v>21279285</v>
      </c>
      <c r="N66" s="38">
        <f t="shared" si="2"/>
        <v>0.3357</v>
      </c>
      <c r="O66" s="14" t="s">
        <v>144</v>
      </c>
    </row>
    <row r="67" spans="2:15" s="9" customFormat="1" ht="30" customHeight="1" x14ac:dyDescent="0.15">
      <c r="B67" s="46" t="s">
        <v>101</v>
      </c>
      <c r="C67" s="47" t="s">
        <v>36</v>
      </c>
      <c r="D67" s="37" t="s">
        <v>12</v>
      </c>
      <c r="E67" s="18">
        <v>2502000</v>
      </c>
      <c r="F67" s="18">
        <v>1100</v>
      </c>
      <c r="G67" s="18">
        <v>163400</v>
      </c>
      <c r="H67" s="18">
        <v>690338</v>
      </c>
      <c r="I67" s="18">
        <v>119816</v>
      </c>
      <c r="J67" s="49">
        <f t="shared" si="3"/>
        <v>974654</v>
      </c>
      <c r="K67" s="38">
        <f t="shared" si="1"/>
        <v>0.1229</v>
      </c>
      <c r="L67" s="18">
        <v>292558</v>
      </c>
      <c r="M67" s="34">
        <v>1837005</v>
      </c>
      <c r="N67" s="38">
        <f t="shared" si="2"/>
        <v>0.1593</v>
      </c>
      <c r="O67" s="14" t="s">
        <v>143</v>
      </c>
    </row>
    <row r="68" spans="2:15" ht="30" customHeight="1" x14ac:dyDescent="0.15">
      <c r="B68" s="46" t="s">
        <v>101</v>
      </c>
      <c r="C68" s="47" t="s">
        <v>36</v>
      </c>
      <c r="D68" s="37" t="s">
        <v>56</v>
      </c>
      <c r="E68" s="18">
        <v>367113000</v>
      </c>
      <c r="F68" s="18">
        <v>50754187</v>
      </c>
      <c r="G68" s="18">
        <v>78690958</v>
      </c>
      <c r="H68" s="18">
        <v>86888784</v>
      </c>
      <c r="I68" s="18">
        <v>143316042</v>
      </c>
      <c r="J68" s="49">
        <f t="shared" si="3"/>
        <v>359649971</v>
      </c>
      <c r="K68" s="38">
        <f t="shared" si="1"/>
        <v>0.39850000000000002</v>
      </c>
      <c r="L68" s="18">
        <v>152562256</v>
      </c>
      <c r="M68" s="34">
        <v>356502349</v>
      </c>
      <c r="N68" s="38">
        <f t="shared" si="2"/>
        <v>0.4279</v>
      </c>
      <c r="O68" s="14" t="s">
        <v>143</v>
      </c>
    </row>
    <row r="69" spans="2:15" s="9" customFormat="1" ht="30" customHeight="1" x14ac:dyDescent="0.15">
      <c r="B69" s="46" t="s">
        <v>101</v>
      </c>
      <c r="C69" s="47" t="s">
        <v>102</v>
      </c>
      <c r="D69" s="37" t="s">
        <v>12</v>
      </c>
      <c r="E69" s="18">
        <v>13040000</v>
      </c>
      <c r="F69" s="18">
        <v>1853510</v>
      </c>
      <c r="G69" s="18">
        <v>1328005</v>
      </c>
      <c r="H69" s="18">
        <v>3217560</v>
      </c>
      <c r="I69" s="18">
        <v>1822045</v>
      </c>
      <c r="J69" s="49">
        <f t="shared" si="3"/>
        <v>8221120</v>
      </c>
      <c r="K69" s="38">
        <f t="shared" si="1"/>
        <v>0.22159999999999999</v>
      </c>
      <c r="L69" s="18">
        <v>2336458.9999999991</v>
      </c>
      <c r="M69" s="34">
        <v>11208678</v>
      </c>
      <c r="N69" s="38">
        <f t="shared" si="2"/>
        <v>0.20849999999999999</v>
      </c>
      <c r="O69" s="14" t="s">
        <v>144</v>
      </c>
    </row>
    <row r="70" spans="2:15" ht="30" customHeight="1" x14ac:dyDescent="0.15">
      <c r="B70" s="46" t="s">
        <v>101</v>
      </c>
      <c r="C70" s="47" t="s">
        <v>102</v>
      </c>
      <c r="D70" s="37" t="s">
        <v>56</v>
      </c>
      <c r="E70" s="18">
        <v>21000</v>
      </c>
      <c r="F70" s="18">
        <v>0</v>
      </c>
      <c r="G70" s="18">
        <v>0</v>
      </c>
      <c r="H70" s="18">
        <v>0</v>
      </c>
      <c r="I70" s="18">
        <v>8184</v>
      </c>
      <c r="J70" s="49">
        <f t="shared" si="3"/>
        <v>8184</v>
      </c>
      <c r="K70" s="38">
        <f t="shared" si="1"/>
        <v>1</v>
      </c>
      <c r="L70" s="18">
        <v>4400</v>
      </c>
      <c r="M70" s="34">
        <v>15600</v>
      </c>
      <c r="N70" s="38">
        <f t="shared" si="2"/>
        <v>0.28210000000000002</v>
      </c>
      <c r="O70" s="14" t="s">
        <v>144</v>
      </c>
    </row>
    <row r="71" spans="2:15" s="9" customFormat="1" ht="30" customHeight="1" x14ac:dyDescent="0.15">
      <c r="B71" s="46" t="s">
        <v>101</v>
      </c>
      <c r="C71" s="47" t="s">
        <v>37</v>
      </c>
      <c r="D71" s="37" t="s">
        <v>12</v>
      </c>
      <c r="E71" s="18">
        <v>87869000</v>
      </c>
      <c r="F71" s="18">
        <v>1555304</v>
      </c>
      <c r="G71" s="18">
        <v>11981405</v>
      </c>
      <c r="H71" s="18">
        <v>19096881</v>
      </c>
      <c r="I71" s="18">
        <v>10887820</v>
      </c>
      <c r="J71" s="49">
        <f t="shared" si="3"/>
        <v>43521410</v>
      </c>
      <c r="K71" s="38">
        <f t="shared" si="1"/>
        <v>0.25019999999999998</v>
      </c>
      <c r="L71" s="18">
        <v>19697015</v>
      </c>
      <c r="M71" s="34">
        <v>73912117</v>
      </c>
      <c r="N71" s="38">
        <f t="shared" si="2"/>
        <v>0.26650000000000001</v>
      </c>
      <c r="O71" s="14" t="s">
        <v>143</v>
      </c>
    </row>
    <row r="72" spans="2:15" ht="30" customHeight="1" x14ac:dyDescent="0.15">
      <c r="B72" s="46" t="s">
        <v>101</v>
      </c>
      <c r="C72" s="47" t="s">
        <v>37</v>
      </c>
      <c r="D72" s="37" t="s">
        <v>56</v>
      </c>
      <c r="E72" s="18">
        <v>404000</v>
      </c>
      <c r="F72" s="18">
        <v>0</v>
      </c>
      <c r="G72" s="18">
        <v>0</v>
      </c>
      <c r="H72" s="18">
        <v>101200</v>
      </c>
      <c r="I72" s="18">
        <v>75163</v>
      </c>
      <c r="J72" s="49">
        <f t="shared" ref="J72:J103" si="4">G72+H72+F72+I72</f>
        <v>176363</v>
      </c>
      <c r="K72" s="38">
        <f t="shared" si="1"/>
        <v>0.42620000000000002</v>
      </c>
      <c r="L72" s="18">
        <v>98636</v>
      </c>
      <c r="M72" s="34">
        <v>103336</v>
      </c>
      <c r="N72" s="38">
        <f t="shared" si="2"/>
        <v>0.95450000000000002</v>
      </c>
      <c r="O72" s="14" t="s">
        <v>143</v>
      </c>
    </row>
    <row r="73" spans="2:15" s="9" customFormat="1" ht="30" customHeight="1" x14ac:dyDescent="0.15">
      <c r="B73" s="46" t="s">
        <v>101</v>
      </c>
      <c r="C73" s="47" t="s">
        <v>25</v>
      </c>
      <c r="D73" s="37" t="s">
        <v>12</v>
      </c>
      <c r="E73" s="18">
        <v>3173000</v>
      </c>
      <c r="F73" s="18">
        <v>13950</v>
      </c>
      <c r="G73" s="18">
        <v>186369</v>
      </c>
      <c r="H73" s="18">
        <v>137210</v>
      </c>
      <c r="I73" s="18">
        <v>74059</v>
      </c>
      <c r="J73" s="49">
        <f t="shared" si="4"/>
        <v>411588</v>
      </c>
      <c r="K73" s="38">
        <f t="shared" ref="K73:K135" si="5">ROUND(I73/J73,4)</f>
        <v>0.1799</v>
      </c>
      <c r="L73" s="18">
        <v>700403.00000000023</v>
      </c>
      <c r="M73" s="34">
        <v>2900563</v>
      </c>
      <c r="N73" s="38">
        <f t="shared" ref="N73:N135" si="6">ROUND(L73/M73,4)</f>
        <v>0.24149999999999999</v>
      </c>
      <c r="O73" s="14" t="s">
        <v>143</v>
      </c>
    </row>
    <row r="74" spans="2:15" s="9" customFormat="1" ht="30" customHeight="1" x14ac:dyDescent="0.15">
      <c r="B74" s="46" t="s">
        <v>103</v>
      </c>
      <c r="C74" s="47" t="s">
        <v>38</v>
      </c>
      <c r="D74" s="37" t="s">
        <v>12</v>
      </c>
      <c r="E74" s="18">
        <v>648000</v>
      </c>
      <c r="F74" s="18">
        <v>0</v>
      </c>
      <c r="G74" s="18">
        <v>0</v>
      </c>
      <c r="H74" s="18">
        <v>358960</v>
      </c>
      <c r="I74" s="18">
        <v>0</v>
      </c>
      <c r="J74" s="49">
        <f t="shared" si="4"/>
        <v>358960</v>
      </c>
      <c r="K74" s="38">
        <f t="shared" si="5"/>
        <v>0</v>
      </c>
      <c r="L74" s="18">
        <v>148949.99999999994</v>
      </c>
      <c r="M74" s="34">
        <v>569160</v>
      </c>
      <c r="N74" s="38">
        <f t="shared" si="6"/>
        <v>0.26169999999999999</v>
      </c>
      <c r="O74" s="14" t="s">
        <v>143</v>
      </c>
    </row>
    <row r="75" spans="2:15" ht="30" customHeight="1" x14ac:dyDescent="0.15">
      <c r="B75" s="46" t="s">
        <v>103</v>
      </c>
      <c r="C75" s="47" t="s">
        <v>38</v>
      </c>
      <c r="D75" s="37" t="s">
        <v>56</v>
      </c>
      <c r="E75" s="18">
        <v>59983000</v>
      </c>
      <c r="F75" s="17">
        <v>6967702</v>
      </c>
      <c r="G75" s="18">
        <v>12643853</v>
      </c>
      <c r="H75" s="18">
        <v>13555482</v>
      </c>
      <c r="I75" s="18">
        <v>26416504</v>
      </c>
      <c r="J75" s="49">
        <f t="shared" si="4"/>
        <v>59583541</v>
      </c>
      <c r="K75" s="38">
        <f t="shared" si="5"/>
        <v>0.44340000000000002</v>
      </c>
      <c r="L75" s="18">
        <v>22055285.000000004</v>
      </c>
      <c r="M75" s="34">
        <v>57613981</v>
      </c>
      <c r="N75" s="38">
        <f t="shared" si="6"/>
        <v>0.38279999999999997</v>
      </c>
      <c r="O75" s="14" t="s">
        <v>144</v>
      </c>
    </row>
    <row r="76" spans="2:15" s="9" customFormat="1" ht="30" customHeight="1" x14ac:dyDescent="0.15">
      <c r="B76" s="46" t="s">
        <v>103</v>
      </c>
      <c r="C76" s="47" t="s">
        <v>39</v>
      </c>
      <c r="D76" s="37" t="s">
        <v>12</v>
      </c>
      <c r="E76" s="18">
        <v>851000</v>
      </c>
      <c r="F76" s="18">
        <v>0</v>
      </c>
      <c r="G76" s="18">
        <v>43600</v>
      </c>
      <c r="H76" s="18">
        <v>412530</v>
      </c>
      <c r="I76" s="18">
        <v>50880</v>
      </c>
      <c r="J76" s="49">
        <f t="shared" si="4"/>
        <v>507010</v>
      </c>
      <c r="K76" s="38">
        <f t="shared" si="5"/>
        <v>0.1004</v>
      </c>
      <c r="L76" s="18">
        <v>0</v>
      </c>
      <c r="M76" s="34">
        <v>748070</v>
      </c>
      <c r="N76" s="38">
        <f t="shared" si="6"/>
        <v>0</v>
      </c>
      <c r="O76" s="14" t="s">
        <v>144</v>
      </c>
    </row>
    <row r="77" spans="2:15" s="9" customFormat="1" ht="30" customHeight="1" x14ac:dyDescent="0.15">
      <c r="B77" s="46" t="s">
        <v>104</v>
      </c>
      <c r="C77" s="47" t="s">
        <v>40</v>
      </c>
      <c r="D77" s="37" t="s">
        <v>12</v>
      </c>
      <c r="E77" s="18">
        <v>49671000</v>
      </c>
      <c r="F77" s="18">
        <v>492354</v>
      </c>
      <c r="G77" s="18">
        <v>3799034</v>
      </c>
      <c r="H77" s="18">
        <v>11148636</v>
      </c>
      <c r="I77" s="18">
        <v>8370706</v>
      </c>
      <c r="J77" s="49">
        <f t="shared" si="4"/>
        <v>23810730</v>
      </c>
      <c r="K77" s="38">
        <f t="shared" si="5"/>
        <v>0.35160000000000002</v>
      </c>
      <c r="L77" s="18">
        <v>15907715.000000004</v>
      </c>
      <c r="M77" s="34">
        <v>48343171</v>
      </c>
      <c r="N77" s="38">
        <f t="shared" si="6"/>
        <v>0.3291</v>
      </c>
      <c r="O77" s="14" t="s">
        <v>144</v>
      </c>
    </row>
    <row r="78" spans="2:15" s="9" customFormat="1" ht="30" customHeight="1" x14ac:dyDescent="0.15">
      <c r="B78" s="46" t="s">
        <v>104</v>
      </c>
      <c r="C78" s="47" t="s">
        <v>41</v>
      </c>
      <c r="D78" s="37" t="s">
        <v>12</v>
      </c>
      <c r="E78" s="18">
        <v>24179000</v>
      </c>
      <c r="F78" s="18">
        <v>116050</v>
      </c>
      <c r="G78" s="18">
        <v>1102094</v>
      </c>
      <c r="H78" s="18">
        <v>5541442</v>
      </c>
      <c r="I78" s="18">
        <v>2814698</v>
      </c>
      <c r="J78" s="49">
        <f>G78+H78+F78+I78</f>
        <v>9574284</v>
      </c>
      <c r="K78" s="38">
        <f t="shared" si="5"/>
        <v>0.29399999999999998</v>
      </c>
      <c r="L78" s="18">
        <v>4419241.9999999981</v>
      </c>
      <c r="M78" s="34">
        <v>22623744</v>
      </c>
      <c r="N78" s="38">
        <f t="shared" si="6"/>
        <v>0.1953</v>
      </c>
      <c r="O78" s="14" t="s">
        <v>144</v>
      </c>
    </row>
    <row r="79" spans="2:15" ht="30" customHeight="1" x14ac:dyDescent="0.15">
      <c r="B79" s="46" t="s">
        <v>104</v>
      </c>
      <c r="C79" s="47" t="s">
        <v>41</v>
      </c>
      <c r="D79" s="37" t="s">
        <v>56</v>
      </c>
      <c r="E79" s="18">
        <v>5458000</v>
      </c>
      <c r="F79" s="18">
        <v>230505</v>
      </c>
      <c r="G79" s="18">
        <v>1113044</v>
      </c>
      <c r="H79" s="18">
        <v>997422</v>
      </c>
      <c r="I79" s="18">
        <v>1983262</v>
      </c>
      <c r="J79" s="49">
        <f>G79+H79+F79+I79</f>
        <v>4324233</v>
      </c>
      <c r="K79" s="38">
        <f t="shared" si="5"/>
        <v>0.45860000000000001</v>
      </c>
      <c r="L79" s="18">
        <v>1477984.9999999993</v>
      </c>
      <c r="M79" s="34">
        <v>4888235</v>
      </c>
      <c r="N79" s="38">
        <f t="shared" si="6"/>
        <v>0.3024</v>
      </c>
      <c r="O79" s="14" t="s">
        <v>144</v>
      </c>
    </row>
    <row r="80" spans="2:15" ht="30" customHeight="1" x14ac:dyDescent="0.15">
      <c r="B80" s="46" t="s">
        <v>104</v>
      </c>
      <c r="C80" s="47" t="s">
        <v>40</v>
      </c>
      <c r="D80" s="37" t="s">
        <v>56</v>
      </c>
      <c r="E80" s="18">
        <v>2177990315</v>
      </c>
      <c r="F80" s="18">
        <v>282407090</v>
      </c>
      <c r="G80" s="18">
        <v>495137650</v>
      </c>
      <c r="H80" s="18">
        <v>551389222</v>
      </c>
      <c r="I80" s="18">
        <v>842599873</v>
      </c>
      <c r="J80" s="49">
        <f t="shared" si="4"/>
        <v>2171533835</v>
      </c>
      <c r="K80" s="38">
        <f t="shared" si="5"/>
        <v>0.38800000000000001</v>
      </c>
      <c r="L80" s="18">
        <v>825402387.00000012</v>
      </c>
      <c r="M80" s="34">
        <v>2121057973.0000002</v>
      </c>
      <c r="N80" s="38">
        <f t="shared" si="6"/>
        <v>0.3891</v>
      </c>
      <c r="O80" s="14" t="s">
        <v>143</v>
      </c>
    </row>
    <row r="81" spans="2:15" s="9" customFormat="1" ht="30" customHeight="1" x14ac:dyDescent="0.15">
      <c r="B81" s="46" t="s">
        <v>104</v>
      </c>
      <c r="C81" s="47" t="s">
        <v>72</v>
      </c>
      <c r="D81" s="37" t="s">
        <v>12</v>
      </c>
      <c r="E81" s="18">
        <v>402917000</v>
      </c>
      <c r="F81" s="18">
        <v>764416</v>
      </c>
      <c r="G81" s="18">
        <v>52616074</v>
      </c>
      <c r="H81" s="18">
        <v>34927087</v>
      </c>
      <c r="I81" s="18">
        <v>15408305</v>
      </c>
      <c r="J81" s="49">
        <f t="shared" si="4"/>
        <v>103715882</v>
      </c>
      <c r="K81" s="38">
        <f t="shared" si="5"/>
        <v>0.14860000000000001</v>
      </c>
      <c r="L81" s="18">
        <v>96315523.000000045</v>
      </c>
      <c r="M81" s="34">
        <v>362517520</v>
      </c>
      <c r="N81" s="38">
        <f t="shared" si="6"/>
        <v>0.26569999999999999</v>
      </c>
      <c r="O81" s="14" t="s">
        <v>143</v>
      </c>
    </row>
    <row r="82" spans="2:15" ht="30" customHeight="1" x14ac:dyDescent="0.15">
      <c r="B82" s="46" t="s">
        <v>104</v>
      </c>
      <c r="C82" s="47" t="s">
        <v>72</v>
      </c>
      <c r="D82" s="37" t="s">
        <v>56</v>
      </c>
      <c r="E82" s="18">
        <v>1056478000</v>
      </c>
      <c r="F82" s="18">
        <v>141448482</v>
      </c>
      <c r="G82" s="18">
        <v>215191950</v>
      </c>
      <c r="H82" s="18">
        <v>242329166</v>
      </c>
      <c r="I82" s="18">
        <v>453351824</v>
      </c>
      <c r="J82" s="49">
        <f t="shared" si="4"/>
        <v>1052321422</v>
      </c>
      <c r="K82" s="38">
        <f t="shared" si="5"/>
        <v>0.43080000000000002</v>
      </c>
      <c r="L82" s="18">
        <v>448074092.00000006</v>
      </c>
      <c r="M82" s="34">
        <v>1047938373</v>
      </c>
      <c r="N82" s="38">
        <f t="shared" si="6"/>
        <v>0.42759999999999998</v>
      </c>
      <c r="O82" s="14" t="s">
        <v>144</v>
      </c>
    </row>
    <row r="83" spans="2:15" s="9" customFormat="1" ht="30" customHeight="1" x14ac:dyDescent="0.15">
      <c r="B83" s="46" t="s">
        <v>104</v>
      </c>
      <c r="C83" s="47" t="s">
        <v>73</v>
      </c>
      <c r="D83" s="37" t="s">
        <v>12</v>
      </c>
      <c r="E83" s="18">
        <v>190624000</v>
      </c>
      <c r="F83" s="18">
        <v>1378426</v>
      </c>
      <c r="G83" s="18">
        <v>59849747</v>
      </c>
      <c r="H83" s="18">
        <v>35867036</v>
      </c>
      <c r="I83" s="18">
        <v>23858015</v>
      </c>
      <c r="J83" s="49">
        <f t="shared" si="4"/>
        <v>120953224</v>
      </c>
      <c r="K83" s="38">
        <f t="shared" si="5"/>
        <v>0.19719999999999999</v>
      </c>
      <c r="L83" s="18">
        <v>74008555.999999985</v>
      </c>
      <c r="M83" s="34">
        <v>322378464</v>
      </c>
      <c r="N83" s="38">
        <f t="shared" si="6"/>
        <v>0.2296</v>
      </c>
      <c r="O83" s="14" t="s">
        <v>143</v>
      </c>
    </row>
    <row r="84" spans="2:15" ht="30" customHeight="1" x14ac:dyDescent="0.15">
      <c r="B84" s="46" t="s">
        <v>104</v>
      </c>
      <c r="C84" s="47" t="s">
        <v>73</v>
      </c>
      <c r="D84" s="37" t="s">
        <v>56</v>
      </c>
      <c r="E84" s="18">
        <v>1034442000</v>
      </c>
      <c r="F84" s="18">
        <v>158280257</v>
      </c>
      <c r="G84" s="18">
        <v>213199668</v>
      </c>
      <c r="H84" s="18">
        <v>279587076</v>
      </c>
      <c r="I84" s="18">
        <v>377652005</v>
      </c>
      <c r="J84" s="49">
        <f t="shared" si="4"/>
        <v>1028719006</v>
      </c>
      <c r="K84" s="38">
        <f t="shared" si="5"/>
        <v>0.36709999999999998</v>
      </c>
      <c r="L84" s="18">
        <v>366828527</v>
      </c>
      <c r="M84" s="34">
        <v>1023791165</v>
      </c>
      <c r="N84" s="38">
        <f t="shared" si="6"/>
        <v>0.35830000000000001</v>
      </c>
      <c r="O84" s="14" t="s">
        <v>144</v>
      </c>
    </row>
    <row r="85" spans="2:15" s="9" customFormat="1" ht="30" customHeight="1" x14ac:dyDescent="0.15">
      <c r="B85" s="46" t="s">
        <v>104</v>
      </c>
      <c r="C85" s="47" t="s">
        <v>74</v>
      </c>
      <c r="D85" s="37" t="s">
        <v>12</v>
      </c>
      <c r="E85" s="18">
        <v>96710000</v>
      </c>
      <c r="F85" s="18">
        <v>858372</v>
      </c>
      <c r="G85" s="18">
        <v>11545669</v>
      </c>
      <c r="H85" s="18">
        <v>17535762</v>
      </c>
      <c r="I85" s="18">
        <v>10765969</v>
      </c>
      <c r="J85" s="49">
        <f t="shared" si="4"/>
        <v>40705772</v>
      </c>
      <c r="K85" s="38">
        <f t="shared" si="5"/>
        <v>0.26450000000000001</v>
      </c>
      <c r="L85" s="18">
        <v>31261612.999999996</v>
      </c>
      <c r="M85" s="34">
        <v>93197503</v>
      </c>
      <c r="N85" s="38">
        <f t="shared" si="6"/>
        <v>0.33539999999999998</v>
      </c>
      <c r="O85" s="14" t="s">
        <v>143</v>
      </c>
    </row>
    <row r="86" spans="2:15" ht="30" customHeight="1" x14ac:dyDescent="0.15">
      <c r="B86" s="46" t="s">
        <v>104</v>
      </c>
      <c r="C86" s="47" t="s">
        <v>74</v>
      </c>
      <c r="D86" s="37" t="s">
        <v>56</v>
      </c>
      <c r="E86" s="18">
        <v>691051530</v>
      </c>
      <c r="F86" s="18">
        <v>104241583</v>
      </c>
      <c r="G86" s="18">
        <v>126930287</v>
      </c>
      <c r="H86" s="18">
        <v>168398348</v>
      </c>
      <c r="I86" s="18">
        <v>288701446</v>
      </c>
      <c r="J86" s="49">
        <f t="shared" si="4"/>
        <v>688271664</v>
      </c>
      <c r="K86" s="38">
        <f t="shared" si="5"/>
        <v>0.41949999999999998</v>
      </c>
      <c r="L86" s="18">
        <v>301363999</v>
      </c>
      <c r="M86" s="34">
        <v>692976505</v>
      </c>
      <c r="N86" s="38">
        <f t="shared" si="6"/>
        <v>0.43490000000000001</v>
      </c>
      <c r="O86" s="14" t="s">
        <v>143</v>
      </c>
    </row>
    <row r="87" spans="2:15" s="9" customFormat="1" ht="30" customHeight="1" x14ac:dyDescent="0.15">
      <c r="B87" s="46" t="s">
        <v>104</v>
      </c>
      <c r="C87" s="47" t="s">
        <v>75</v>
      </c>
      <c r="D87" s="37" t="s">
        <v>12</v>
      </c>
      <c r="E87" s="18">
        <v>18161000</v>
      </c>
      <c r="F87" s="18">
        <v>20880</v>
      </c>
      <c r="G87" s="18">
        <v>778287</v>
      </c>
      <c r="H87" s="18">
        <v>3870134</v>
      </c>
      <c r="I87" s="18">
        <v>1477530</v>
      </c>
      <c r="J87" s="49">
        <f t="shared" si="4"/>
        <v>6146831</v>
      </c>
      <c r="K87" s="38">
        <f t="shared" si="5"/>
        <v>0.2404</v>
      </c>
      <c r="L87" s="18">
        <v>3557241</v>
      </c>
      <c r="M87" s="34">
        <v>17121329</v>
      </c>
      <c r="N87" s="38">
        <f t="shared" si="6"/>
        <v>0.20780000000000001</v>
      </c>
      <c r="O87" s="14" t="s">
        <v>144</v>
      </c>
    </row>
    <row r="88" spans="2:15" ht="30" customHeight="1" x14ac:dyDescent="0.15">
      <c r="B88" s="46" t="s">
        <v>104</v>
      </c>
      <c r="C88" s="47" t="s">
        <v>75</v>
      </c>
      <c r="D88" s="37" t="s">
        <v>56</v>
      </c>
      <c r="E88" s="18">
        <v>256873580</v>
      </c>
      <c r="F88" s="18">
        <v>34234857</v>
      </c>
      <c r="G88" s="18">
        <v>42027710</v>
      </c>
      <c r="H88" s="18">
        <v>75894081</v>
      </c>
      <c r="I88" s="18">
        <v>100977358</v>
      </c>
      <c r="J88" s="49">
        <f t="shared" si="4"/>
        <v>253134006</v>
      </c>
      <c r="K88" s="38">
        <f t="shared" si="5"/>
        <v>0.39889999999999998</v>
      </c>
      <c r="L88" s="18">
        <v>100086568.99999999</v>
      </c>
      <c r="M88" s="34">
        <v>246277446</v>
      </c>
      <c r="N88" s="38">
        <f t="shared" si="6"/>
        <v>0.40639999999999998</v>
      </c>
      <c r="O88" s="14" t="s">
        <v>143</v>
      </c>
    </row>
    <row r="89" spans="2:15" s="9" customFormat="1" ht="30" customHeight="1" x14ac:dyDescent="0.15">
      <c r="B89" s="46" t="s">
        <v>104</v>
      </c>
      <c r="C89" s="47" t="s">
        <v>88</v>
      </c>
      <c r="D89" s="37" t="s">
        <v>12</v>
      </c>
      <c r="E89" s="18">
        <v>4207000</v>
      </c>
      <c r="F89" s="18">
        <v>1190</v>
      </c>
      <c r="G89" s="18">
        <v>105843</v>
      </c>
      <c r="H89" s="18">
        <v>88158</v>
      </c>
      <c r="I89" s="18">
        <v>128020</v>
      </c>
      <c r="J89" s="49">
        <f t="shared" si="4"/>
        <v>323211</v>
      </c>
      <c r="K89" s="38">
        <f t="shared" si="5"/>
        <v>0.39610000000000001</v>
      </c>
      <c r="L89" s="18">
        <v>1354570</v>
      </c>
      <c r="M89" s="34">
        <v>3158428</v>
      </c>
      <c r="N89" s="38">
        <f t="shared" si="6"/>
        <v>0.4289</v>
      </c>
      <c r="O89" s="14" t="s">
        <v>143</v>
      </c>
    </row>
    <row r="90" spans="2:15" ht="30" customHeight="1" x14ac:dyDescent="0.15">
      <c r="B90" s="46" t="s">
        <v>104</v>
      </c>
      <c r="C90" s="47" t="s">
        <v>88</v>
      </c>
      <c r="D90" s="37" t="s">
        <v>56</v>
      </c>
      <c r="E90" s="18">
        <v>22262000</v>
      </c>
      <c r="F90" s="18">
        <v>4578382</v>
      </c>
      <c r="G90" s="18">
        <v>3697267</v>
      </c>
      <c r="H90" s="18">
        <v>5547755</v>
      </c>
      <c r="I90" s="18">
        <v>8237865</v>
      </c>
      <c r="J90" s="49">
        <f t="shared" si="4"/>
        <v>22061269</v>
      </c>
      <c r="K90" s="38">
        <f t="shared" si="5"/>
        <v>0.37340000000000001</v>
      </c>
      <c r="L90" s="18">
        <v>7821131.0000000009</v>
      </c>
      <c r="M90" s="34">
        <v>21904348</v>
      </c>
      <c r="N90" s="38">
        <f t="shared" si="6"/>
        <v>0.35709999999999997</v>
      </c>
      <c r="O90" s="14" t="s">
        <v>144</v>
      </c>
    </row>
    <row r="91" spans="2:15" s="9" customFormat="1" ht="30" customHeight="1" x14ac:dyDescent="0.15">
      <c r="B91" s="46" t="s">
        <v>105</v>
      </c>
      <c r="C91" s="47" t="s">
        <v>42</v>
      </c>
      <c r="D91" s="37" t="s">
        <v>12</v>
      </c>
      <c r="E91" s="18">
        <v>24325000</v>
      </c>
      <c r="F91" s="18">
        <v>145180</v>
      </c>
      <c r="G91" s="18">
        <v>2862227</v>
      </c>
      <c r="H91" s="18">
        <v>4449295</v>
      </c>
      <c r="I91" s="18">
        <v>1235581</v>
      </c>
      <c r="J91" s="49">
        <f t="shared" si="4"/>
        <v>8692283</v>
      </c>
      <c r="K91" s="38">
        <f t="shared" si="5"/>
        <v>0.1421</v>
      </c>
      <c r="L91" s="18">
        <v>2397595.0000000009</v>
      </c>
      <c r="M91" s="34">
        <v>20499632</v>
      </c>
      <c r="N91" s="38">
        <f t="shared" si="6"/>
        <v>0.11700000000000001</v>
      </c>
      <c r="O91" s="14" t="s">
        <v>144</v>
      </c>
    </row>
    <row r="92" spans="2:15" ht="30" customHeight="1" x14ac:dyDescent="0.15">
      <c r="B92" s="46" t="s">
        <v>105</v>
      </c>
      <c r="C92" s="47" t="s">
        <v>42</v>
      </c>
      <c r="D92" s="37" t="s">
        <v>56</v>
      </c>
      <c r="E92" s="18">
        <v>317807000</v>
      </c>
      <c r="F92" s="18">
        <v>33455926</v>
      </c>
      <c r="G92" s="18">
        <v>60289087</v>
      </c>
      <c r="H92" s="18">
        <v>77512312</v>
      </c>
      <c r="I92" s="18">
        <v>133921702</v>
      </c>
      <c r="J92" s="49">
        <f t="shared" si="4"/>
        <v>305179027</v>
      </c>
      <c r="K92" s="38">
        <f t="shared" si="5"/>
        <v>0.43880000000000002</v>
      </c>
      <c r="L92" s="18">
        <v>122540767.00000001</v>
      </c>
      <c r="M92" s="34">
        <v>308254568</v>
      </c>
      <c r="N92" s="38">
        <f t="shared" si="6"/>
        <v>0.39750000000000002</v>
      </c>
      <c r="O92" s="14" t="s">
        <v>144</v>
      </c>
    </row>
    <row r="93" spans="2:15" s="9" customFormat="1" ht="30" customHeight="1" x14ac:dyDescent="0.15">
      <c r="B93" s="46" t="s">
        <v>105</v>
      </c>
      <c r="C93" s="47" t="s">
        <v>43</v>
      </c>
      <c r="D93" s="37" t="s">
        <v>12</v>
      </c>
      <c r="E93" s="18">
        <v>1158000</v>
      </c>
      <c r="F93" s="18">
        <v>0</v>
      </c>
      <c r="G93" s="18">
        <v>0</v>
      </c>
      <c r="H93" s="18">
        <v>0</v>
      </c>
      <c r="I93" s="18">
        <v>312170</v>
      </c>
      <c r="J93" s="49">
        <f t="shared" si="4"/>
        <v>312170</v>
      </c>
      <c r="K93" s="38">
        <f t="shared" si="5"/>
        <v>1</v>
      </c>
      <c r="L93" s="18">
        <v>176108.00000000006</v>
      </c>
      <c r="M93" s="34">
        <v>727423</v>
      </c>
      <c r="N93" s="38">
        <f t="shared" si="6"/>
        <v>0.24210000000000001</v>
      </c>
      <c r="O93" s="14" t="s">
        <v>144</v>
      </c>
    </row>
    <row r="94" spans="2:15" ht="30" customHeight="1" x14ac:dyDescent="0.15">
      <c r="B94" s="46" t="s">
        <v>105</v>
      </c>
      <c r="C94" s="47" t="s">
        <v>43</v>
      </c>
      <c r="D94" s="37" t="s">
        <v>56</v>
      </c>
      <c r="E94" s="18">
        <v>88000</v>
      </c>
      <c r="F94" s="18">
        <v>0</v>
      </c>
      <c r="G94" s="18">
        <v>703</v>
      </c>
      <c r="H94" s="18">
        <v>903</v>
      </c>
      <c r="I94" s="18">
        <v>2109</v>
      </c>
      <c r="J94" s="49">
        <f t="shared" si="4"/>
        <v>3715</v>
      </c>
      <c r="K94" s="38">
        <f t="shared" si="5"/>
        <v>0.56769999999999998</v>
      </c>
      <c r="L94" s="18">
        <v>1705.9999999999959</v>
      </c>
      <c r="M94" s="34">
        <v>37671</v>
      </c>
      <c r="N94" s="38">
        <f t="shared" si="6"/>
        <v>4.53E-2</v>
      </c>
      <c r="O94" s="14" t="s">
        <v>144</v>
      </c>
    </row>
    <row r="95" spans="2:15" s="9" customFormat="1" ht="30" customHeight="1" x14ac:dyDescent="0.15">
      <c r="B95" s="46" t="s">
        <v>105</v>
      </c>
      <c r="C95" s="47" t="s">
        <v>44</v>
      </c>
      <c r="D95" s="37" t="s">
        <v>12</v>
      </c>
      <c r="E95" s="18">
        <v>85577000</v>
      </c>
      <c r="F95" s="18">
        <v>32890</v>
      </c>
      <c r="G95" s="52">
        <v>7372736</v>
      </c>
      <c r="H95" s="18">
        <v>4485906</v>
      </c>
      <c r="I95" s="18">
        <v>2963653</v>
      </c>
      <c r="J95" s="49">
        <f t="shared" si="4"/>
        <v>14855185</v>
      </c>
      <c r="K95" s="38">
        <f t="shared" si="5"/>
        <v>0.19950000000000001</v>
      </c>
      <c r="L95" s="18">
        <v>15150008.000000002</v>
      </c>
      <c r="M95" s="34">
        <v>64973485</v>
      </c>
      <c r="N95" s="38">
        <f t="shared" si="6"/>
        <v>0.23319999999999999</v>
      </c>
      <c r="O95" s="14" t="s">
        <v>143</v>
      </c>
    </row>
    <row r="96" spans="2:15" ht="30" customHeight="1" x14ac:dyDescent="0.15">
      <c r="B96" s="46" t="s">
        <v>105</v>
      </c>
      <c r="C96" s="47" t="s">
        <v>44</v>
      </c>
      <c r="D96" s="37" t="s">
        <v>56</v>
      </c>
      <c r="E96" s="18">
        <v>40277000</v>
      </c>
      <c r="F96" s="17">
        <v>2516160</v>
      </c>
      <c r="G96" s="18">
        <v>6712714</v>
      </c>
      <c r="H96" s="18">
        <v>12568956</v>
      </c>
      <c r="I96" s="18">
        <v>13083177</v>
      </c>
      <c r="J96" s="49">
        <f t="shared" si="4"/>
        <v>34881007</v>
      </c>
      <c r="K96" s="38">
        <f t="shared" si="5"/>
        <v>0.37509999999999999</v>
      </c>
      <c r="L96" s="18">
        <v>16106646.999999996</v>
      </c>
      <c r="M96" s="34">
        <v>37266013</v>
      </c>
      <c r="N96" s="38">
        <f t="shared" si="6"/>
        <v>0.43219999999999997</v>
      </c>
      <c r="O96" s="14" t="s">
        <v>143</v>
      </c>
    </row>
    <row r="97" spans="2:15" s="9" customFormat="1" ht="30" customHeight="1" x14ac:dyDescent="0.15">
      <c r="B97" s="46" t="s">
        <v>105</v>
      </c>
      <c r="C97" s="47" t="s">
        <v>57</v>
      </c>
      <c r="D97" s="37" t="s">
        <v>12</v>
      </c>
      <c r="E97" s="18">
        <v>94825000</v>
      </c>
      <c r="F97" s="52">
        <v>289910</v>
      </c>
      <c r="G97" s="18">
        <v>13527014</v>
      </c>
      <c r="H97" s="18">
        <v>5771775</v>
      </c>
      <c r="I97" s="18">
        <v>6041755</v>
      </c>
      <c r="J97" s="49">
        <f t="shared" si="4"/>
        <v>25630454</v>
      </c>
      <c r="K97" s="38">
        <f t="shared" si="5"/>
        <v>0.23569999999999999</v>
      </c>
      <c r="L97" s="18">
        <v>17902124.000000004</v>
      </c>
      <c r="M97" s="34">
        <v>78148837</v>
      </c>
      <c r="N97" s="38">
        <f t="shared" si="6"/>
        <v>0.2291</v>
      </c>
      <c r="O97" s="14" t="s">
        <v>144</v>
      </c>
    </row>
    <row r="98" spans="2:15" ht="30" customHeight="1" x14ac:dyDescent="0.15">
      <c r="B98" s="46" t="s">
        <v>105</v>
      </c>
      <c r="C98" s="47" t="s">
        <v>57</v>
      </c>
      <c r="D98" s="37" t="s">
        <v>56</v>
      </c>
      <c r="E98" s="18">
        <v>227231000</v>
      </c>
      <c r="F98" s="18">
        <v>16285515</v>
      </c>
      <c r="G98" s="18">
        <v>42049187</v>
      </c>
      <c r="H98" s="18">
        <v>52576524</v>
      </c>
      <c r="I98" s="18">
        <v>94809831</v>
      </c>
      <c r="J98" s="49">
        <f t="shared" si="4"/>
        <v>205721057</v>
      </c>
      <c r="K98" s="38">
        <f t="shared" si="5"/>
        <v>0.46089999999999998</v>
      </c>
      <c r="L98" s="18">
        <v>86259452</v>
      </c>
      <c r="M98" s="34">
        <v>208871203</v>
      </c>
      <c r="N98" s="38">
        <f t="shared" si="6"/>
        <v>0.41299999999999998</v>
      </c>
      <c r="O98" s="14" t="s">
        <v>144</v>
      </c>
    </row>
    <row r="99" spans="2:15" s="9" customFormat="1" ht="30" customHeight="1" x14ac:dyDescent="0.15">
      <c r="B99" s="46" t="s">
        <v>105</v>
      </c>
      <c r="C99" s="47" t="s">
        <v>106</v>
      </c>
      <c r="D99" s="37" t="s">
        <v>12</v>
      </c>
      <c r="E99" s="18">
        <v>22776000</v>
      </c>
      <c r="F99" s="18">
        <v>222776</v>
      </c>
      <c r="G99" s="18">
        <v>3820489</v>
      </c>
      <c r="H99" s="18">
        <v>4696399</v>
      </c>
      <c r="I99" s="18">
        <v>1908210</v>
      </c>
      <c r="J99" s="49">
        <f t="shared" si="4"/>
        <v>10647874</v>
      </c>
      <c r="K99" s="38">
        <f t="shared" si="5"/>
        <v>0.1792</v>
      </c>
      <c r="L99" s="18">
        <v>4455492</v>
      </c>
      <c r="M99" s="34">
        <v>15637492</v>
      </c>
      <c r="N99" s="38">
        <f t="shared" si="6"/>
        <v>0.28489999999999999</v>
      </c>
      <c r="O99" s="14" t="s">
        <v>143</v>
      </c>
    </row>
    <row r="100" spans="2:15" ht="30" customHeight="1" x14ac:dyDescent="0.15">
      <c r="B100" s="46" t="s">
        <v>105</v>
      </c>
      <c r="C100" s="47" t="s">
        <v>106</v>
      </c>
      <c r="D100" s="37" t="s">
        <v>56</v>
      </c>
      <c r="E100" s="18">
        <v>70735000</v>
      </c>
      <c r="F100" s="18">
        <v>4375437</v>
      </c>
      <c r="G100" s="18">
        <v>10830709</v>
      </c>
      <c r="H100" s="18">
        <v>12867416</v>
      </c>
      <c r="I100" s="18">
        <v>34778389</v>
      </c>
      <c r="J100" s="49">
        <f t="shared" si="4"/>
        <v>62851951</v>
      </c>
      <c r="K100" s="38">
        <f t="shared" si="5"/>
        <v>0.55330000000000001</v>
      </c>
      <c r="L100" s="18">
        <v>31905826.000000007</v>
      </c>
      <c r="M100" s="34">
        <v>67062267.000000007</v>
      </c>
      <c r="N100" s="38">
        <f t="shared" si="6"/>
        <v>0.4758</v>
      </c>
      <c r="O100" s="14" t="s">
        <v>144</v>
      </c>
    </row>
    <row r="101" spans="2:15" s="9" customFormat="1" ht="30" customHeight="1" x14ac:dyDescent="0.15">
      <c r="B101" s="46" t="s">
        <v>105</v>
      </c>
      <c r="C101" s="47" t="s">
        <v>58</v>
      </c>
      <c r="D101" s="37" t="s">
        <v>12</v>
      </c>
      <c r="E101" s="18">
        <v>1144000</v>
      </c>
      <c r="F101" s="18">
        <v>0</v>
      </c>
      <c r="G101" s="18">
        <v>50030</v>
      </c>
      <c r="H101" s="18">
        <v>187300</v>
      </c>
      <c r="I101" s="18">
        <v>231500</v>
      </c>
      <c r="J101" s="49">
        <f t="shared" si="4"/>
        <v>468830</v>
      </c>
      <c r="K101" s="38">
        <f t="shared" si="5"/>
        <v>0.49380000000000002</v>
      </c>
      <c r="L101" s="18">
        <v>274980</v>
      </c>
      <c r="M101" s="34">
        <v>833235</v>
      </c>
      <c r="N101" s="38">
        <f t="shared" si="6"/>
        <v>0.33</v>
      </c>
      <c r="O101" s="14" t="s">
        <v>144</v>
      </c>
    </row>
    <row r="102" spans="2:15" ht="30" customHeight="1" x14ac:dyDescent="0.15">
      <c r="B102" s="46" t="s">
        <v>105</v>
      </c>
      <c r="C102" s="47" t="s">
        <v>58</v>
      </c>
      <c r="D102" s="37" t="s">
        <v>56</v>
      </c>
      <c r="E102" s="18">
        <v>18085000</v>
      </c>
      <c r="F102" s="18">
        <v>766446</v>
      </c>
      <c r="G102" s="18">
        <v>2503052</v>
      </c>
      <c r="H102" s="18">
        <v>4400741</v>
      </c>
      <c r="I102" s="18">
        <v>7648357</v>
      </c>
      <c r="J102" s="49">
        <f t="shared" si="4"/>
        <v>15318596</v>
      </c>
      <c r="K102" s="38">
        <f t="shared" si="5"/>
        <v>0.49930000000000002</v>
      </c>
      <c r="L102" s="18">
        <v>7209021.9999999991</v>
      </c>
      <c r="M102" s="34">
        <v>16209221</v>
      </c>
      <c r="N102" s="38">
        <f t="shared" si="6"/>
        <v>0.44469999999999998</v>
      </c>
      <c r="O102" s="14" t="s">
        <v>144</v>
      </c>
    </row>
    <row r="103" spans="2:15" s="9" customFormat="1" ht="30" customHeight="1" x14ac:dyDescent="0.15">
      <c r="B103" s="46" t="s">
        <v>105</v>
      </c>
      <c r="C103" s="47" t="s">
        <v>89</v>
      </c>
      <c r="D103" s="37" t="s">
        <v>12</v>
      </c>
      <c r="E103" s="18">
        <v>330000</v>
      </c>
      <c r="F103" s="18">
        <v>0</v>
      </c>
      <c r="G103" s="18">
        <v>0</v>
      </c>
      <c r="H103" s="18">
        <v>0</v>
      </c>
      <c r="I103" s="18">
        <v>1100</v>
      </c>
      <c r="J103" s="49">
        <f t="shared" si="4"/>
        <v>1100</v>
      </c>
      <c r="K103" s="38">
        <f t="shared" si="5"/>
        <v>1</v>
      </c>
      <c r="L103" s="18">
        <v>244086</v>
      </c>
      <c r="M103" s="34">
        <v>723982</v>
      </c>
      <c r="N103" s="38">
        <f t="shared" si="6"/>
        <v>0.33710000000000001</v>
      </c>
      <c r="O103" s="14" t="s">
        <v>144</v>
      </c>
    </row>
    <row r="104" spans="2:15" ht="30" customHeight="1" x14ac:dyDescent="0.15">
      <c r="B104" s="46" t="s">
        <v>105</v>
      </c>
      <c r="C104" s="47" t="s">
        <v>89</v>
      </c>
      <c r="D104" s="37" t="s">
        <v>56</v>
      </c>
      <c r="E104" s="18">
        <v>60000</v>
      </c>
      <c r="F104" s="18">
        <v>1186</v>
      </c>
      <c r="G104" s="18">
        <v>983</v>
      </c>
      <c r="H104" s="18">
        <v>27434</v>
      </c>
      <c r="I104" s="18">
        <v>2292</v>
      </c>
      <c r="J104" s="49">
        <f t="shared" ref="J104:J134" si="7">G104+H104+F104+I104</f>
        <v>31895</v>
      </c>
      <c r="K104" s="38">
        <f t="shared" si="5"/>
        <v>7.1900000000000006E-2</v>
      </c>
      <c r="L104" s="18">
        <v>4140.0000000000009</v>
      </c>
      <c r="M104" s="34">
        <v>55863</v>
      </c>
      <c r="N104" s="38">
        <f t="shared" si="6"/>
        <v>7.4099999999999999E-2</v>
      </c>
      <c r="O104" s="14" t="s">
        <v>143</v>
      </c>
    </row>
    <row r="105" spans="2:15" s="9" customFormat="1" ht="30" customHeight="1" x14ac:dyDescent="0.15">
      <c r="B105" s="46" t="s">
        <v>105</v>
      </c>
      <c r="C105" s="47" t="s">
        <v>107</v>
      </c>
      <c r="D105" s="37" t="s">
        <v>12</v>
      </c>
      <c r="E105" s="18">
        <v>125091000</v>
      </c>
      <c r="F105" s="18">
        <v>170490</v>
      </c>
      <c r="G105" s="18">
        <v>16293375</v>
      </c>
      <c r="H105" s="18">
        <v>19041957</v>
      </c>
      <c r="I105" s="18">
        <v>9809638</v>
      </c>
      <c r="J105" s="49">
        <f t="shared" si="7"/>
        <v>45315460</v>
      </c>
      <c r="K105" s="38">
        <f t="shared" si="5"/>
        <v>0.2165</v>
      </c>
      <c r="L105" s="18">
        <v>27874358.999999996</v>
      </c>
      <c r="M105" s="34">
        <v>100429247</v>
      </c>
      <c r="N105" s="38">
        <f t="shared" si="6"/>
        <v>0.27760000000000001</v>
      </c>
      <c r="O105" s="14" t="s">
        <v>143</v>
      </c>
    </row>
    <row r="106" spans="2:15" ht="30" customHeight="1" x14ac:dyDescent="0.15">
      <c r="B106" s="46" t="s">
        <v>105</v>
      </c>
      <c r="C106" s="47" t="s">
        <v>107</v>
      </c>
      <c r="D106" s="37" t="s">
        <v>56</v>
      </c>
      <c r="E106" s="18">
        <v>192360000</v>
      </c>
      <c r="F106" s="18">
        <v>14677121</v>
      </c>
      <c r="G106" s="18">
        <v>35468274</v>
      </c>
      <c r="H106" s="18">
        <v>53833793</v>
      </c>
      <c r="I106" s="18">
        <v>67760564</v>
      </c>
      <c r="J106" s="49">
        <f t="shared" si="7"/>
        <v>171739752</v>
      </c>
      <c r="K106" s="38">
        <f t="shared" si="5"/>
        <v>0.39460000000000001</v>
      </c>
      <c r="L106" s="18">
        <v>65055206.999999993</v>
      </c>
      <c r="M106" s="34">
        <v>176263531</v>
      </c>
      <c r="N106" s="38">
        <f t="shared" si="6"/>
        <v>0.36909999999999998</v>
      </c>
      <c r="O106" s="14" t="s">
        <v>144</v>
      </c>
    </row>
    <row r="107" spans="2:15" s="9" customFormat="1" ht="30" customHeight="1" x14ac:dyDescent="0.15">
      <c r="B107" s="46" t="s">
        <v>108</v>
      </c>
      <c r="C107" s="47" t="s">
        <v>45</v>
      </c>
      <c r="D107" s="37" t="s">
        <v>12</v>
      </c>
      <c r="E107" s="18">
        <v>48786000</v>
      </c>
      <c r="F107" s="18">
        <v>656624</v>
      </c>
      <c r="G107" s="18">
        <v>3346987</v>
      </c>
      <c r="H107" s="18">
        <v>9019896</v>
      </c>
      <c r="I107" s="18">
        <v>7574523</v>
      </c>
      <c r="J107" s="49">
        <f t="shared" si="7"/>
        <v>20598030</v>
      </c>
      <c r="K107" s="38">
        <f t="shared" si="5"/>
        <v>0.36770000000000003</v>
      </c>
      <c r="L107" s="18">
        <v>13315804.999999996</v>
      </c>
      <c r="M107" s="34">
        <v>34564341</v>
      </c>
      <c r="N107" s="38">
        <f t="shared" si="6"/>
        <v>0.38519999999999999</v>
      </c>
      <c r="O107" s="14" t="s">
        <v>143</v>
      </c>
    </row>
    <row r="108" spans="2:15" ht="30" customHeight="1" x14ac:dyDescent="0.15">
      <c r="B108" s="46" t="s">
        <v>108</v>
      </c>
      <c r="C108" s="47" t="s">
        <v>45</v>
      </c>
      <c r="D108" s="37" t="s">
        <v>56</v>
      </c>
      <c r="E108" s="18">
        <v>1301004000</v>
      </c>
      <c r="F108" s="18">
        <v>150339139</v>
      </c>
      <c r="G108" s="18">
        <v>280043475</v>
      </c>
      <c r="H108" s="18">
        <v>328535067</v>
      </c>
      <c r="I108" s="18">
        <v>498988036</v>
      </c>
      <c r="J108" s="49">
        <f t="shared" si="7"/>
        <v>1257905717</v>
      </c>
      <c r="K108" s="38">
        <f t="shared" si="5"/>
        <v>0.3967</v>
      </c>
      <c r="L108" s="18">
        <v>466639943.99999988</v>
      </c>
      <c r="M108" s="34">
        <v>1271194125</v>
      </c>
      <c r="N108" s="38">
        <f t="shared" si="6"/>
        <v>0.36709999999999998</v>
      </c>
      <c r="O108" s="14" t="s">
        <v>144</v>
      </c>
    </row>
    <row r="109" spans="2:15" s="9" customFormat="1" ht="30" customHeight="1" x14ac:dyDescent="0.15">
      <c r="B109" s="46" t="s">
        <v>108</v>
      </c>
      <c r="C109" s="47" t="s">
        <v>46</v>
      </c>
      <c r="D109" s="37" t="s">
        <v>12</v>
      </c>
      <c r="E109" s="18">
        <v>364314000</v>
      </c>
      <c r="F109" s="18">
        <v>5325915</v>
      </c>
      <c r="G109" s="18">
        <v>28571355</v>
      </c>
      <c r="H109" s="18">
        <v>45060485</v>
      </c>
      <c r="I109" s="18">
        <v>49031412</v>
      </c>
      <c r="J109" s="49">
        <f t="shared" si="7"/>
        <v>127989167</v>
      </c>
      <c r="K109" s="38">
        <f t="shared" si="5"/>
        <v>0.3831</v>
      </c>
      <c r="L109" s="18">
        <v>107657280.99999996</v>
      </c>
      <c r="M109" s="34">
        <v>286075920</v>
      </c>
      <c r="N109" s="38">
        <f t="shared" si="6"/>
        <v>0.37630000000000002</v>
      </c>
      <c r="O109" s="14" t="s">
        <v>144</v>
      </c>
    </row>
    <row r="110" spans="2:15" s="9" customFormat="1" ht="30" customHeight="1" x14ac:dyDescent="0.15">
      <c r="B110" s="46" t="s">
        <v>109</v>
      </c>
      <c r="C110" s="47" t="s">
        <v>76</v>
      </c>
      <c r="D110" s="37" t="s">
        <v>12</v>
      </c>
      <c r="E110" s="18">
        <v>38000</v>
      </c>
      <c r="F110" s="18">
        <v>0</v>
      </c>
      <c r="G110" s="18">
        <v>0</v>
      </c>
      <c r="H110" s="18">
        <v>0</v>
      </c>
      <c r="I110" s="18">
        <v>0</v>
      </c>
      <c r="J110" s="49">
        <f t="shared" si="7"/>
        <v>0</v>
      </c>
      <c r="K110" s="38" t="e">
        <f t="shared" si="5"/>
        <v>#DIV/0!</v>
      </c>
      <c r="L110" s="18">
        <v>15740</v>
      </c>
      <c r="M110" s="34">
        <v>15740</v>
      </c>
      <c r="N110" s="38">
        <f t="shared" si="6"/>
        <v>1</v>
      </c>
      <c r="O110" s="14" t="s">
        <v>143</v>
      </c>
    </row>
    <row r="111" spans="2:15" ht="30" customHeight="1" x14ac:dyDescent="0.15">
      <c r="B111" s="46" t="s">
        <v>109</v>
      </c>
      <c r="C111" s="47" t="s">
        <v>76</v>
      </c>
      <c r="D111" s="37" t="s">
        <v>56</v>
      </c>
      <c r="E111" s="18">
        <v>20650000</v>
      </c>
      <c r="F111" s="18">
        <v>1463475</v>
      </c>
      <c r="G111" s="18">
        <v>3428594</v>
      </c>
      <c r="H111" s="18">
        <v>5235327</v>
      </c>
      <c r="I111" s="18">
        <v>5998405</v>
      </c>
      <c r="J111" s="49">
        <f t="shared" si="7"/>
        <v>16125801</v>
      </c>
      <c r="K111" s="38">
        <f t="shared" si="5"/>
        <v>0.372</v>
      </c>
      <c r="L111" s="18">
        <v>7980690.0000000009</v>
      </c>
      <c r="M111" s="34">
        <v>15473385</v>
      </c>
      <c r="N111" s="38">
        <f t="shared" si="6"/>
        <v>0.51580000000000004</v>
      </c>
      <c r="O111" s="14" t="s">
        <v>143</v>
      </c>
    </row>
    <row r="112" spans="2:15" s="9" customFormat="1" ht="30" customHeight="1" x14ac:dyDescent="0.15">
      <c r="B112" s="46" t="s">
        <v>109</v>
      </c>
      <c r="C112" s="47" t="s">
        <v>47</v>
      </c>
      <c r="D112" s="37" t="s">
        <v>12</v>
      </c>
      <c r="E112" s="18">
        <v>37676000</v>
      </c>
      <c r="F112" s="18">
        <v>1789421</v>
      </c>
      <c r="G112" s="18">
        <v>6980791</v>
      </c>
      <c r="H112" s="18">
        <v>11857773</v>
      </c>
      <c r="I112" s="18">
        <v>11218634</v>
      </c>
      <c r="J112" s="49">
        <f t="shared" si="7"/>
        <v>31846619</v>
      </c>
      <c r="K112" s="38">
        <f t="shared" si="5"/>
        <v>0.3523</v>
      </c>
      <c r="L112" s="18">
        <v>12927929.999999996</v>
      </c>
      <c r="M112" s="34">
        <v>36028986</v>
      </c>
      <c r="N112" s="38">
        <f t="shared" si="6"/>
        <v>0.35880000000000001</v>
      </c>
      <c r="O112" s="14" t="s">
        <v>143</v>
      </c>
    </row>
    <row r="113" spans="2:15" s="9" customFormat="1" ht="30" customHeight="1" x14ac:dyDescent="0.15">
      <c r="B113" s="46" t="s">
        <v>110</v>
      </c>
      <c r="C113" s="47" t="s">
        <v>48</v>
      </c>
      <c r="D113" s="37" t="s">
        <v>12</v>
      </c>
      <c r="E113" s="18">
        <v>2451000</v>
      </c>
      <c r="F113" s="18">
        <v>0</v>
      </c>
      <c r="G113" s="18">
        <v>0</v>
      </c>
      <c r="H113" s="18">
        <v>200438</v>
      </c>
      <c r="I113" s="18">
        <v>28320</v>
      </c>
      <c r="J113" s="49">
        <f t="shared" si="7"/>
        <v>228758</v>
      </c>
      <c r="K113" s="38">
        <f t="shared" si="5"/>
        <v>0.12379999999999999</v>
      </c>
      <c r="L113" s="18">
        <v>1438728</v>
      </c>
      <c r="M113" s="34">
        <v>1577698</v>
      </c>
      <c r="N113" s="38">
        <f t="shared" si="6"/>
        <v>0.91190000000000004</v>
      </c>
      <c r="O113" s="14" t="s">
        <v>143</v>
      </c>
    </row>
    <row r="114" spans="2:15" ht="30" customHeight="1" x14ac:dyDescent="0.15">
      <c r="B114" s="46" t="s">
        <v>110</v>
      </c>
      <c r="C114" s="47" t="s">
        <v>48</v>
      </c>
      <c r="D114" s="37" t="s">
        <v>56</v>
      </c>
      <c r="E114" s="18">
        <v>110963000</v>
      </c>
      <c r="F114" s="18">
        <v>21607068</v>
      </c>
      <c r="G114" s="18">
        <v>21696304</v>
      </c>
      <c r="H114" s="18">
        <v>30853179</v>
      </c>
      <c r="I114" s="18">
        <v>32910837</v>
      </c>
      <c r="J114" s="49">
        <f t="shared" si="7"/>
        <v>107067388</v>
      </c>
      <c r="K114" s="38">
        <f t="shared" si="5"/>
        <v>0.30740000000000001</v>
      </c>
      <c r="L114" s="18">
        <v>41471708</v>
      </c>
      <c r="M114" s="34">
        <v>111717865</v>
      </c>
      <c r="N114" s="38">
        <f t="shared" si="6"/>
        <v>0.37119999999999997</v>
      </c>
      <c r="O114" s="14" t="s">
        <v>143</v>
      </c>
    </row>
    <row r="115" spans="2:15" s="9" customFormat="1" ht="30" customHeight="1" x14ac:dyDescent="0.15">
      <c r="B115" s="46" t="s">
        <v>110</v>
      </c>
      <c r="C115" s="47" t="s">
        <v>14</v>
      </c>
      <c r="D115" s="37" t="s">
        <v>12</v>
      </c>
      <c r="E115" s="18">
        <v>29342000</v>
      </c>
      <c r="F115" s="18">
        <v>0</v>
      </c>
      <c r="G115" s="18">
        <v>2143013</v>
      </c>
      <c r="H115" s="18">
        <v>3499917</v>
      </c>
      <c r="I115" s="18">
        <v>2890541</v>
      </c>
      <c r="J115" s="49">
        <f t="shared" si="7"/>
        <v>8533471</v>
      </c>
      <c r="K115" s="38">
        <f t="shared" si="5"/>
        <v>0.3387</v>
      </c>
      <c r="L115" s="18">
        <v>8898230</v>
      </c>
      <c r="M115" s="34">
        <v>27249671</v>
      </c>
      <c r="N115" s="38">
        <f t="shared" si="6"/>
        <v>0.32650000000000001</v>
      </c>
      <c r="O115" s="14" t="s">
        <v>144</v>
      </c>
    </row>
    <row r="116" spans="2:15" s="9" customFormat="1" ht="30" customHeight="1" x14ac:dyDescent="0.15">
      <c r="B116" s="46" t="s">
        <v>110</v>
      </c>
      <c r="C116" s="47" t="s">
        <v>90</v>
      </c>
      <c r="D116" s="37" t="s">
        <v>12</v>
      </c>
      <c r="E116" s="53">
        <v>73825000</v>
      </c>
      <c r="F116" s="18">
        <v>0</v>
      </c>
      <c r="G116" s="18">
        <v>2532703</v>
      </c>
      <c r="H116" s="18">
        <v>4943687</v>
      </c>
      <c r="I116" s="18">
        <v>3891796</v>
      </c>
      <c r="J116" s="49">
        <f t="shared" si="7"/>
        <v>11368186</v>
      </c>
      <c r="K116" s="38">
        <f t="shared" si="5"/>
        <v>0.34229999999999999</v>
      </c>
      <c r="L116" s="18">
        <v>13165250.999999996</v>
      </c>
      <c r="M116" s="34">
        <v>34290840</v>
      </c>
      <c r="N116" s="38">
        <f t="shared" si="6"/>
        <v>0.38390000000000002</v>
      </c>
      <c r="O116" s="14" t="s">
        <v>143</v>
      </c>
    </row>
    <row r="117" spans="2:15" s="9" customFormat="1" ht="30" customHeight="1" x14ac:dyDescent="0.15">
      <c r="B117" s="46" t="s">
        <v>111</v>
      </c>
      <c r="C117" s="47" t="s">
        <v>49</v>
      </c>
      <c r="D117" s="37" t="s">
        <v>12</v>
      </c>
      <c r="E117" s="18">
        <v>46773000</v>
      </c>
      <c r="F117" s="18">
        <v>11274</v>
      </c>
      <c r="G117" s="18">
        <v>1681883</v>
      </c>
      <c r="H117" s="18">
        <v>4870856</v>
      </c>
      <c r="I117" s="18">
        <v>2085128</v>
      </c>
      <c r="J117" s="49">
        <f t="shared" si="7"/>
        <v>8649141</v>
      </c>
      <c r="K117" s="38">
        <f t="shared" si="5"/>
        <v>0.24110000000000001</v>
      </c>
      <c r="L117" s="18">
        <v>15470402.999999998</v>
      </c>
      <c r="M117" s="34">
        <v>56524328</v>
      </c>
      <c r="N117" s="38">
        <f t="shared" si="6"/>
        <v>0.2737</v>
      </c>
      <c r="O117" s="14" t="s">
        <v>143</v>
      </c>
    </row>
    <row r="118" spans="2:15" ht="30" customHeight="1" x14ac:dyDescent="0.15">
      <c r="B118" s="46" t="s">
        <v>111</v>
      </c>
      <c r="C118" s="47" t="s">
        <v>49</v>
      </c>
      <c r="D118" s="37" t="s">
        <v>56</v>
      </c>
      <c r="E118" s="18">
        <v>1293428000</v>
      </c>
      <c r="F118" s="18">
        <v>122722829</v>
      </c>
      <c r="G118" s="18">
        <v>255087752</v>
      </c>
      <c r="H118" s="18">
        <v>308963867</v>
      </c>
      <c r="I118" s="18">
        <v>583563062</v>
      </c>
      <c r="J118" s="49">
        <f t="shared" si="7"/>
        <v>1270337510</v>
      </c>
      <c r="K118" s="38">
        <f t="shared" si="5"/>
        <v>0.45939999999999998</v>
      </c>
      <c r="L118" s="18">
        <v>576973290</v>
      </c>
      <c r="M118" s="34">
        <v>1270552774</v>
      </c>
      <c r="N118" s="38">
        <f t="shared" si="6"/>
        <v>0.4541</v>
      </c>
      <c r="O118" s="14" t="s">
        <v>144</v>
      </c>
    </row>
    <row r="119" spans="2:15" s="9" customFormat="1" ht="30" customHeight="1" x14ac:dyDescent="0.15">
      <c r="B119" s="46" t="s">
        <v>111</v>
      </c>
      <c r="C119" s="47" t="s">
        <v>50</v>
      </c>
      <c r="D119" s="37" t="s">
        <v>12</v>
      </c>
      <c r="E119" s="18">
        <v>215282000</v>
      </c>
      <c r="F119" s="18">
        <v>7430965</v>
      </c>
      <c r="G119" s="18">
        <v>26711681</v>
      </c>
      <c r="H119" s="18">
        <v>33942473</v>
      </c>
      <c r="I119" s="18">
        <v>24044308</v>
      </c>
      <c r="J119" s="49">
        <f t="shared" si="7"/>
        <v>92129427</v>
      </c>
      <c r="K119" s="38">
        <f t="shared" si="5"/>
        <v>0.26100000000000001</v>
      </c>
      <c r="L119" s="18">
        <v>59636164.000000022</v>
      </c>
      <c r="M119" s="34">
        <v>217491760</v>
      </c>
      <c r="N119" s="38">
        <f t="shared" si="6"/>
        <v>0.2742</v>
      </c>
      <c r="O119" s="14" t="s">
        <v>143</v>
      </c>
    </row>
    <row r="120" spans="2:15" s="9" customFormat="1" ht="30" customHeight="1" x14ac:dyDescent="0.15">
      <c r="B120" s="46" t="s">
        <v>111</v>
      </c>
      <c r="C120" s="47" t="s">
        <v>51</v>
      </c>
      <c r="D120" s="37" t="s">
        <v>12</v>
      </c>
      <c r="E120" s="18">
        <v>9873000</v>
      </c>
      <c r="F120" s="18">
        <v>27690</v>
      </c>
      <c r="G120" s="18">
        <v>747622</v>
      </c>
      <c r="H120" s="18">
        <v>1319540</v>
      </c>
      <c r="I120" s="18">
        <v>3271690</v>
      </c>
      <c r="J120" s="49">
        <f t="shared" si="7"/>
        <v>5366542</v>
      </c>
      <c r="K120" s="38">
        <f t="shared" si="5"/>
        <v>0.60960000000000003</v>
      </c>
      <c r="L120" s="18">
        <v>2723632.0000000014</v>
      </c>
      <c r="M120" s="34">
        <v>9509388</v>
      </c>
      <c r="N120" s="38">
        <f t="shared" si="6"/>
        <v>0.28639999999999999</v>
      </c>
      <c r="O120" s="14" t="s">
        <v>144</v>
      </c>
    </row>
    <row r="121" spans="2:15" ht="30" customHeight="1" x14ac:dyDescent="0.15">
      <c r="B121" s="46" t="s">
        <v>111</v>
      </c>
      <c r="C121" s="47" t="s">
        <v>138</v>
      </c>
      <c r="D121" s="37" t="s">
        <v>56</v>
      </c>
      <c r="E121" s="18">
        <v>212426000</v>
      </c>
      <c r="F121" s="18">
        <v>30251568</v>
      </c>
      <c r="G121" s="18">
        <v>44943628</v>
      </c>
      <c r="H121" s="18">
        <v>32146258</v>
      </c>
      <c r="I121" s="18">
        <v>104998232</v>
      </c>
      <c r="J121" s="49">
        <f t="shared" si="7"/>
        <v>212339686</v>
      </c>
      <c r="K121" s="38">
        <f t="shared" si="5"/>
        <v>0.4945</v>
      </c>
      <c r="L121" s="18">
        <v>82598847.000000015</v>
      </c>
      <c r="M121" s="34">
        <v>227647144</v>
      </c>
      <c r="N121" s="38">
        <f t="shared" si="6"/>
        <v>0.36280000000000001</v>
      </c>
      <c r="O121" s="14" t="s">
        <v>141</v>
      </c>
    </row>
    <row r="122" spans="2:15" s="9" customFormat="1" ht="30" customHeight="1" x14ac:dyDescent="0.15">
      <c r="B122" s="46" t="s">
        <v>111</v>
      </c>
      <c r="C122" s="47" t="s">
        <v>34</v>
      </c>
      <c r="D122" s="37" t="s">
        <v>12</v>
      </c>
      <c r="E122" s="18">
        <v>59000</v>
      </c>
      <c r="F122" s="18">
        <v>4300</v>
      </c>
      <c r="G122" s="18">
        <v>2150</v>
      </c>
      <c r="H122" s="18">
        <v>49580</v>
      </c>
      <c r="I122" s="18">
        <v>0</v>
      </c>
      <c r="J122" s="49">
        <f t="shared" si="7"/>
        <v>56030</v>
      </c>
      <c r="K122" s="38">
        <f t="shared" si="5"/>
        <v>0</v>
      </c>
      <c r="L122" s="18">
        <v>142390</v>
      </c>
      <c r="M122" s="34">
        <v>235690</v>
      </c>
      <c r="N122" s="38">
        <f t="shared" si="6"/>
        <v>0.60409999999999997</v>
      </c>
      <c r="O122" s="14" t="s">
        <v>143</v>
      </c>
    </row>
    <row r="123" spans="2:15" s="9" customFormat="1" ht="30" customHeight="1" x14ac:dyDescent="0.15">
      <c r="B123" s="46" t="s">
        <v>111</v>
      </c>
      <c r="C123" s="47" t="s">
        <v>35</v>
      </c>
      <c r="D123" s="37" t="s">
        <v>12</v>
      </c>
      <c r="E123" s="18">
        <v>3500000</v>
      </c>
      <c r="F123" s="18">
        <v>0</v>
      </c>
      <c r="G123" s="18">
        <v>0</v>
      </c>
      <c r="H123" s="18">
        <v>100300</v>
      </c>
      <c r="I123" s="18">
        <v>595340</v>
      </c>
      <c r="J123" s="49">
        <f t="shared" si="7"/>
        <v>695640</v>
      </c>
      <c r="K123" s="38">
        <f t="shared" si="5"/>
        <v>0.85580000000000001</v>
      </c>
      <c r="L123" s="18">
        <v>920175.99999999953</v>
      </c>
      <c r="M123" s="34">
        <v>3305189</v>
      </c>
      <c r="N123" s="38">
        <f t="shared" si="6"/>
        <v>0.27839999999999998</v>
      </c>
      <c r="O123" s="14" t="s">
        <v>144</v>
      </c>
    </row>
    <row r="124" spans="2:15" s="9" customFormat="1" ht="30" customHeight="1" x14ac:dyDescent="0.15">
      <c r="B124" s="46" t="s">
        <v>111</v>
      </c>
      <c r="C124" s="47" t="s">
        <v>98</v>
      </c>
      <c r="D124" s="37" t="s">
        <v>12</v>
      </c>
      <c r="E124" s="18">
        <v>1060000</v>
      </c>
      <c r="F124" s="18">
        <v>0</v>
      </c>
      <c r="G124" s="18">
        <v>0</v>
      </c>
      <c r="H124" s="18">
        <v>52426</v>
      </c>
      <c r="I124" s="18">
        <v>448604</v>
      </c>
      <c r="J124" s="49">
        <f t="shared" si="7"/>
        <v>501030</v>
      </c>
      <c r="K124" s="38">
        <f t="shared" si="5"/>
        <v>0.89539999999999997</v>
      </c>
      <c r="L124" s="18">
        <v>461502.99999999994</v>
      </c>
      <c r="M124" s="34">
        <v>968031</v>
      </c>
      <c r="N124" s="38">
        <f t="shared" si="6"/>
        <v>0.47670000000000001</v>
      </c>
      <c r="O124" s="14" t="s">
        <v>144</v>
      </c>
    </row>
    <row r="125" spans="2:15" s="9" customFormat="1" ht="30" customHeight="1" x14ac:dyDescent="0.15">
      <c r="B125" s="47" t="s">
        <v>52</v>
      </c>
      <c r="C125" s="47" t="s">
        <v>139</v>
      </c>
      <c r="D125" s="37" t="s">
        <v>12</v>
      </c>
      <c r="E125" s="18">
        <v>38219000</v>
      </c>
      <c r="F125" s="52">
        <v>719540</v>
      </c>
      <c r="G125" s="18">
        <v>5281080</v>
      </c>
      <c r="H125" s="18">
        <v>5257485</v>
      </c>
      <c r="I125" s="18">
        <v>13902252</v>
      </c>
      <c r="J125" s="49">
        <f t="shared" si="7"/>
        <v>25160357</v>
      </c>
      <c r="K125" s="38">
        <f t="shared" si="5"/>
        <v>0.55249999999999999</v>
      </c>
      <c r="L125" s="18">
        <v>10446827.000000002</v>
      </c>
      <c r="M125" s="34">
        <v>37201292</v>
      </c>
      <c r="N125" s="38">
        <f t="shared" si="6"/>
        <v>0.28079999999999999</v>
      </c>
      <c r="O125" s="14" t="s">
        <v>142</v>
      </c>
    </row>
    <row r="126" spans="2:15" ht="30" customHeight="1" x14ac:dyDescent="0.15">
      <c r="B126" s="47" t="s">
        <v>52</v>
      </c>
      <c r="C126" s="47" t="s">
        <v>52</v>
      </c>
      <c r="D126" s="37" t="s">
        <v>56</v>
      </c>
      <c r="E126" s="18">
        <v>93909000</v>
      </c>
      <c r="F126" s="18">
        <v>10948037</v>
      </c>
      <c r="G126" s="18">
        <v>16320108</v>
      </c>
      <c r="H126" s="18">
        <v>19682854</v>
      </c>
      <c r="I126" s="18">
        <v>45970604</v>
      </c>
      <c r="J126" s="49">
        <f t="shared" si="7"/>
        <v>92921603</v>
      </c>
      <c r="K126" s="38">
        <f t="shared" si="5"/>
        <v>0.49469999999999997</v>
      </c>
      <c r="L126" s="18">
        <v>39462927.999999985</v>
      </c>
      <c r="M126" s="34">
        <v>92798597</v>
      </c>
      <c r="N126" s="38">
        <f t="shared" si="6"/>
        <v>0.42530000000000001</v>
      </c>
      <c r="O126" s="14" t="s">
        <v>144</v>
      </c>
    </row>
    <row r="127" spans="2:15" s="9" customFormat="1" ht="30" customHeight="1" x14ac:dyDescent="0.15">
      <c r="B127" s="47" t="s">
        <v>112</v>
      </c>
      <c r="C127" s="47" t="s">
        <v>53</v>
      </c>
      <c r="D127" s="37" t="s">
        <v>12</v>
      </c>
      <c r="E127" s="18">
        <v>143753000</v>
      </c>
      <c r="F127" s="18">
        <v>5138250</v>
      </c>
      <c r="G127" s="18">
        <v>13283280</v>
      </c>
      <c r="H127" s="18">
        <v>36150396</v>
      </c>
      <c r="I127" s="18">
        <v>36140512</v>
      </c>
      <c r="J127" s="49">
        <f t="shared" si="7"/>
        <v>90712438</v>
      </c>
      <c r="K127" s="38">
        <f t="shared" si="5"/>
        <v>0.39839999999999998</v>
      </c>
      <c r="L127" s="18">
        <v>42228255.999999993</v>
      </c>
      <c r="M127" s="34">
        <v>119211482</v>
      </c>
      <c r="N127" s="38">
        <f t="shared" si="6"/>
        <v>0.35420000000000001</v>
      </c>
      <c r="O127" s="14" t="s">
        <v>144</v>
      </c>
    </row>
    <row r="128" spans="2:15" ht="30" customHeight="1" x14ac:dyDescent="0.15">
      <c r="B128" s="47" t="s">
        <v>112</v>
      </c>
      <c r="C128" s="47" t="s">
        <v>53</v>
      </c>
      <c r="D128" s="37" t="s">
        <v>56</v>
      </c>
      <c r="E128" s="18">
        <v>763707000</v>
      </c>
      <c r="F128" s="18">
        <v>53619020</v>
      </c>
      <c r="G128" s="18">
        <v>167579996</v>
      </c>
      <c r="H128" s="18">
        <v>140143360</v>
      </c>
      <c r="I128" s="18">
        <v>394722247</v>
      </c>
      <c r="J128" s="49">
        <f t="shared" si="7"/>
        <v>756064623</v>
      </c>
      <c r="K128" s="38">
        <f t="shared" si="5"/>
        <v>0.52210000000000001</v>
      </c>
      <c r="L128" s="18">
        <v>396257060.99999994</v>
      </c>
      <c r="M128" s="34">
        <v>745470977</v>
      </c>
      <c r="N128" s="38">
        <f t="shared" si="6"/>
        <v>0.53159999999999996</v>
      </c>
      <c r="O128" s="14" t="s">
        <v>143</v>
      </c>
    </row>
    <row r="129" spans="2:15" s="9" customFormat="1" ht="30" customHeight="1" x14ac:dyDescent="0.15">
      <c r="B129" s="47" t="s">
        <v>112</v>
      </c>
      <c r="C129" s="47" t="s">
        <v>54</v>
      </c>
      <c r="D129" s="37" t="s">
        <v>12</v>
      </c>
      <c r="E129" s="10">
        <v>323390312</v>
      </c>
      <c r="F129" s="9">
        <v>6092546</v>
      </c>
      <c r="G129" s="18">
        <v>24405692</v>
      </c>
      <c r="H129" s="18">
        <v>62511205</v>
      </c>
      <c r="I129" s="18">
        <v>94859558</v>
      </c>
      <c r="J129" s="49">
        <f t="shared" si="7"/>
        <v>187869001</v>
      </c>
      <c r="K129" s="38">
        <f t="shared" si="5"/>
        <v>0.50490000000000002</v>
      </c>
      <c r="L129" s="18">
        <v>125750920.00000001</v>
      </c>
      <c r="M129" s="34">
        <v>278452498</v>
      </c>
      <c r="N129" s="38">
        <f t="shared" si="6"/>
        <v>0.4516</v>
      </c>
      <c r="O129" s="14" t="s">
        <v>144</v>
      </c>
    </row>
    <row r="130" spans="2:15" ht="30" customHeight="1" x14ac:dyDescent="0.15">
      <c r="B130" s="47" t="s">
        <v>112</v>
      </c>
      <c r="C130" s="47" t="s">
        <v>54</v>
      </c>
      <c r="D130" s="37" t="s">
        <v>56</v>
      </c>
      <c r="E130" s="18">
        <v>1901931000</v>
      </c>
      <c r="F130" s="18">
        <v>143128770</v>
      </c>
      <c r="G130" s="18">
        <v>357512657</v>
      </c>
      <c r="H130" s="18">
        <v>370246360</v>
      </c>
      <c r="I130" s="18">
        <v>943671305</v>
      </c>
      <c r="J130" s="49">
        <f t="shared" si="7"/>
        <v>1814559092</v>
      </c>
      <c r="K130" s="38">
        <f t="shared" si="5"/>
        <v>0.52010000000000001</v>
      </c>
      <c r="L130" s="18">
        <v>887431573</v>
      </c>
      <c r="M130" s="34">
        <v>1819478230</v>
      </c>
      <c r="N130" s="38">
        <f t="shared" si="6"/>
        <v>0.48770000000000002</v>
      </c>
      <c r="O130" s="14" t="s">
        <v>144</v>
      </c>
    </row>
    <row r="131" spans="2:15" s="9" customFormat="1" ht="30" customHeight="1" x14ac:dyDescent="0.15">
      <c r="B131" s="47" t="s">
        <v>112</v>
      </c>
      <c r="C131" s="47" t="s">
        <v>113</v>
      </c>
      <c r="D131" s="37" t="s">
        <v>12</v>
      </c>
      <c r="E131" s="18">
        <v>2574000</v>
      </c>
      <c r="F131" s="18">
        <v>0</v>
      </c>
      <c r="G131" s="18">
        <v>3860</v>
      </c>
      <c r="H131" s="18">
        <v>430448</v>
      </c>
      <c r="I131" s="18">
        <v>467549</v>
      </c>
      <c r="J131" s="49">
        <f t="shared" si="7"/>
        <v>901857</v>
      </c>
      <c r="K131" s="38">
        <f t="shared" si="5"/>
        <v>0.51839999999999997</v>
      </c>
      <c r="L131" s="18">
        <v>1442029</v>
      </c>
      <c r="M131" s="34">
        <v>2271282</v>
      </c>
      <c r="N131" s="38">
        <f t="shared" si="6"/>
        <v>0.63490000000000002</v>
      </c>
      <c r="O131" s="14" t="s">
        <v>143</v>
      </c>
    </row>
    <row r="132" spans="2:15" ht="30" customHeight="1" x14ac:dyDescent="0.15">
      <c r="B132" s="47" t="s">
        <v>112</v>
      </c>
      <c r="C132" s="47" t="s">
        <v>113</v>
      </c>
      <c r="D132" s="37" t="s">
        <v>56</v>
      </c>
      <c r="E132" s="18">
        <v>137967000</v>
      </c>
      <c r="F132" s="18">
        <v>11330287</v>
      </c>
      <c r="G132" s="18">
        <v>28900299</v>
      </c>
      <c r="H132" s="18">
        <v>38882195</v>
      </c>
      <c r="I132" s="18">
        <v>57990508</v>
      </c>
      <c r="J132" s="49">
        <f t="shared" si="7"/>
        <v>137103289</v>
      </c>
      <c r="K132" s="38">
        <f t="shared" si="5"/>
        <v>0.42299999999999999</v>
      </c>
      <c r="L132" s="18">
        <v>74814714</v>
      </c>
      <c r="M132" s="34">
        <v>139977761</v>
      </c>
      <c r="N132" s="38">
        <f t="shared" si="6"/>
        <v>0.53449999999999998</v>
      </c>
      <c r="O132" s="14" t="s">
        <v>143</v>
      </c>
    </row>
    <row r="133" spans="2:15" s="9" customFormat="1" ht="30" customHeight="1" x14ac:dyDescent="0.15">
      <c r="B133" s="47" t="s">
        <v>112</v>
      </c>
      <c r="C133" s="47" t="s">
        <v>34</v>
      </c>
      <c r="D133" s="37" t="s">
        <v>12</v>
      </c>
      <c r="E133" s="18">
        <v>4799000</v>
      </c>
      <c r="F133" s="18">
        <v>0</v>
      </c>
      <c r="G133" s="18">
        <v>424619</v>
      </c>
      <c r="H133" s="18">
        <v>1112612</v>
      </c>
      <c r="I133" s="18">
        <v>328578</v>
      </c>
      <c r="J133" s="49">
        <f t="shared" si="7"/>
        <v>1865809</v>
      </c>
      <c r="K133" s="38">
        <f t="shared" si="5"/>
        <v>0.17610000000000001</v>
      </c>
      <c r="L133" s="18">
        <v>1140720.0000000002</v>
      </c>
      <c r="M133" s="34">
        <v>3394305</v>
      </c>
      <c r="N133" s="38">
        <f t="shared" si="6"/>
        <v>0.33610000000000001</v>
      </c>
      <c r="O133" s="14" t="s">
        <v>91</v>
      </c>
    </row>
    <row r="134" spans="2:15" s="9" customFormat="1" ht="12.75" customHeight="1" x14ac:dyDescent="0.15">
      <c r="B134" s="36"/>
      <c r="C134" s="36"/>
      <c r="D134" s="36"/>
      <c r="E134" s="18"/>
      <c r="F134" s="18"/>
      <c r="G134" s="18"/>
      <c r="H134" s="18"/>
      <c r="I134" s="18"/>
      <c r="J134" s="49"/>
      <c r="K134" s="38"/>
      <c r="L134" s="18"/>
      <c r="M134" s="34"/>
      <c r="N134" s="38"/>
      <c r="O134" s="14"/>
    </row>
    <row r="135" spans="2:15" s="9" customFormat="1" ht="35.25" customHeight="1" x14ac:dyDescent="0.15">
      <c r="B135" s="54" t="s">
        <v>114</v>
      </c>
      <c r="C135" s="54"/>
      <c r="D135" s="54"/>
      <c r="E135" s="39">
        <f>SUBTOTAL(109,E8:E134)</f>
        <v>21549803737</v>
      </c>
      <c r="F135" s="39">
        <f>SUBTOTAL(109,F8:F134)</f>
        <v>1930926776</v>
      </c>
      <c r="G135" s="39">
        <f>SUBTOTAL(109,G8:G134)</f>
        <v>3900719355</v>
      </c>
      <c r="H135" s="39">
        <f>SUBTOTAL(109,H8:H134)</f>
        <v>4636089072</v>
      </c>
      <c r="I135" s="39">
        <f>SUM(I8:I133)</f>
        <v>7462699254</v>
      </c>
      <c r="J135" s="49">
        <f>SUBTOTAL(109,J8:J134)</f>
        <v>17930434457</v>
      </c>
      <c r="K135" s="38">
        <f t="shared" si="5"/>
        <v>0.41620000000000001</v>
      </c>
      <c r="L135" s="39">
        <f>SUBTOTAL(109,L8:L134)</f>
        <v>8211612344</v>
      </c>
      <c r="M135" s="40">
        <f>SUBTOTAL(109,M8:M134)</f>
        <v>20544695233</v>
      </c>
      <c r="N135" s="38">
        <f t="shared" si="6"/>
        <v>0.3997</v>
      </c>
      <c r="O135" s="41"/>
    </row>
    <row r="136" spans="2:15" s="12" customFormat="1" x14ac:dyDescent="0.15">
      <c r="B136" s="28"/>
      <c r="C136" s="11"/>
      <c r="D136" s="9"/>
      <c r="E136" s="6"/>
      <c r="F136" s="17"/>
      <c r="G136" s="6"/>
      <c r="H136" s="6"/>
      <c r="I136" s="6"/>
      <c r="J136" s="6"/>
      <c r="K136" s="6"/>
      <c r="L136" s="35"/>
      <c r="M136" s="6"/>
      <c r="N136" s="24"/>
      <c r="O136" s="6"/>
    </row>
    <row r="137" spans="2:15" s="12" customFormat="1" x14ac:dyDescent="0.15">
      <c r="B137" s="28"/>
      <c r="C137" s="11"/>
      <c r="D137" s="9"/>
      <c r="E137" s="6"/>
      <c r="F137" s="17"/>
      <c r="G137" s="6"/>
      <c r="H137" s="6"/>
      <c r="I137" s="6"/>
      <c r="J137" s="6"/>
      <c r="K137" s="6"/>
      <c r="L137" s="35"/>
      <c r="M137" s="6"/>
      <c r="N137" s="24"/>
      <c r="O137" s="6"/>
    </row>
    <row r="138" spans="2:15" s="12" customFormat="1" x14ac:dyDescent="0.15">
      <c r="B138" s="28"/>
      <c r="C138" s="11"/>
      <c r="D138" s="9"/>
      <c r="E138" s="6"/>
      <c r="F138" s="17"/>
      <c r="G138" s="6"/>
      <c r="H138" s="6"/>
      <c r="I138" s="6"/>
      <c r="J138" s="6"/>
      <c r="K138" s="6"/>
      <c r="L138" s="35"/>
      <c r="M138" s="6"/>
      <c r="N138" s="24"/>
      <c r="O138" s="6"/>
    </row>
    <row r="139" spans="2:15" s="12" customFormat="1" x14ac:dyDescent="0.15">
      <c r="B139" s="28"/>
      <c r="C139" s="11"/>
      <c r="D139" s="9"/>
      <c r="E139" s="6"/>
      <c r="F139" s="17"/>
      <c r="G139" s="6"/>
      <c r="H139" s="6"/>
      <c r="I139" s="6"/>
      <c r="J139" s="6"/>
      <c r="K139" s="6"/>
      <c r="L139" s="35"/>
      <c r="M139" s="6"/>
      <c r="N139" s="24"/>
      <c r="O139" s="6"/>
    </row>
    <row r="140" spans="2:15" s="12" customFormat="1" x14ac:dyDescent="0.15">
      <c r="B140" s="28"/>
      <c r="C140" s="11"/>
      <c r="D140" s="9"/>
      <c r="E140" s="6"/>
      <c r="F140" s="17"/>
      <c r="G140" s="6"/>
      <c r="H140" s="6"/>
      <c r="I140" s="6"/>
      <c r="J140" s="6"/>
      <c r="K140" s="6"/>
      <c r="L140" s="35"/>
      <c r="M140" s="6"/>
      <c r="N140" s="24"/>
      <c r="O140" s="6"/>
    </row>
    <row r="141" spans="2:15" s="12" customFormat="1" x14ac:dyDescent="0.15">
      <c r="B141" s="28"/>
      <c r="C141" s="11"/>
      <c r="D141" s="9"/>
      <c r="E141" s="6"/>
      <c r="F141" s="17"/>
      <c r="G141" s="6"/>
      <c r="H141" s="6"/>
      <c r="I141" s="6"/>
      <c r="J141" s="6"/>
      <c r="K141" s="6"/>
      <c r="L141" s="35"/>
      <c r="M141" s="6"/>
      <c r="N141" s="24"/>
      <c r="O141" s="6"/>
    </row>
    <row r="142" spans="2:15" s="12" customFormat="1" x14ac:dyDescent="0.15">
      <c r="B142" s="28"/>
      <c r="C142" s="11"/>
      <c r="D142" s="9"/>
      <c r="E142" s="6"/>
      <c r="F142" s="17"/>
      <c r="G142" s="6"/>
      <c r="H142" s="6"/>
      <c r="I142" s="6"/>
      <c r="J142" s="6"/>
      <c r="K142" s="6"/>
      <c r="L142" s="35"/>
      <c r="M142" s="6"/>
      <c r="N142" s="24"/>
      <c r="O142" s="6"/>
    </row>
    <row r="143" spans="2:15" s="12" customFormat="1" x14ac:dyDescent="0.15">
      <c r="B143" s="28"/>
      <c r="C143" s="11"/>
      <c r="D143" s="9"/>
      <c r="E143" s="6"/>
      <c r="F143" s="17"/>
      <c r="G143" s="6"/>
      <c r="H143" s="6"/>
      <c r="I143" s="6"/>
      <c r="J143" s="6"/>
      <c r="K143" s="6"/>
      <c r="L143" s="35"/>
      <c r="M143" s="6"/>
      <c r="N143" s="24"/>
      <c r="O143" s="6"/>
    </row>
    <row r="144" spans="2:15" s="12" customFormat="1" x14ac:dyDescent="0.15">
      <c r="B144" s="28"/>
      <c r="C144" s="11"/>
      <c r="D144" s="9"/>
      <c r="E144" s="6"/>
      <c r="F144" s="17"/>
      <c r="G144" s="6"/>
      <c r="H144" s="6"/>
      <c r="I144" s="6"/>
      <c r="J144" s="6"/>
      <c r="K144" s="6"/>
      <c r="L144" s="35"/>
      <c r="M144" s="6"/>
      <c r="N144" s="24"/>
      <c r="O144" s="6"/>
    </row>
    <row r="145" spans="2:15" s="12" customFormat="1" x14ac:dyDescent="0.15">
      <c r="B145" s="28"/>
      <c r="C145" s="11"/>
      <c r="D145" s="9"/>
      <c r="E145" s="6"/>
      <c r="F145" s="17"/>
      <c r="G145" s="6"/>
      <c r="H145" s="6"/>
      <c r="I145" s="6"/>
      <c r="J145" s="6"/>
      <c r="K145" s="6"/>
      <c r="L145" s="35"/>
      <c r="M145" s="6"/>
      <c r="N145" s="24"/>
      <c r="O145" s="6"/>
    </row>
    <row r="146" spans="2:15" s="12" customFormat="1" x14ac:dyDescent="0.15">
      <c r="B146" s="28"/>
      <c r="C146" s="11"/>
      <c r="D146" s="9"/>
      <c r="E146" s="6"/>
      <c r="F146" s="17"/>
      <c r="G146" s="6"/>
      <c r="H146" s="6"/>
      <c r="I146" s="6"/>
      <c r="J146" s="6"/>
      <c r="K146" s="6"/>
      <c r="L146" s="35"/>
      <c r="M146" s="6"/>
      <c r="N146" s="24"/>
      <c r="O146" s="6"/>
    </row>
    <row r="147" spans="2:15" s="12" customFormat="1" x14ac:dyDescent="0.15">
      <c r="B147" s="28"/>
      <c r="C147" s="11"/>
      <c r="D147" s="9"/>
      <c r="E147" s="6"/>
      <c r="F147" s="17"/>
      <c r="G147" s="6"/>
      <c r="H147" s="6"/>
      <c r="I147" s="6"/>
      <c r="J147" s="6"/>
      <c r="K147" s="6"/>
      <c r="L147" s="35"/>
      <c r="M147" s="6"/>
      <c r="N147" s="24"/>
      <c r="O147" s="6"/>
    </row>
    <row r="148" spans="2:15" s="12" customFormat="1" x14ac:dyDescent="0.15">
      <c r="B148" s="28"/>
      <c r="C148" s="11"/>
      <c r="D148" s="9"/>
      <c r="E148" s="6"/>
      <c r="F148" s="17"/>
      <c r="G148" s="6"/>
      <c r="H148" s="6"/>
      <c r="I148" s="6"/>
      <c r="J148" s="6"/>
      <c r="K148" s="6"/>
      <c r="L148" s="35"/>
      <c r="M148" s="6"/>
      <c r="N148" s="24"/>
      <c r="O148" s="6"/>
    </row>
    <row r="149" spans="2:15" s="12" customFormat="1" x14ac:dyDescent="0.15">
      <c r="B149" s="28"/>
      <c r="C149" s="11"/>
      <c r="D149" s="9"/>
      <c r="E149" s="6"/>
      <c r="F149" s="17"/>
      <c r="G149" s="6"/>
      <c r="H149" s="6"/>
      <c r="I149" s="6"/>
      <c r="J149" s="6"/>
      <c r="K149" s="6"/>
      <c r="L149" s="35"/>
      <c r="M149" s="6"/>
      <c r="N149" s="24"/>
      <c r="O149" s="6"/>
    </row>
    <row r="150" spans="2:15" s="12" customFormat="1" x14ac:dyDescent="0.15">
      <c r="B150" s="28"/>
      <c r="C150" s="11"/>
      <c r="D150" s="9"/>
      <c r="E150" s="6"/>
      <c r="F150" s="17"/>
      <c r="G150" s="6"/>
      <c r="H150" s="6"/>
      <c r="I150" s="6"/>
      <c r="J150" s="6"/>
      <c r="K150" s="6"/>
      <c r="L150" s="35"/>
      <c r="M150" s="6"/>
      <c r="N150" s="24"/>
      <c r="O150" s="6"/>
    </row>
    <row r="151" spans="2:15" s="12" customFormat="1" x14ac:dyDescent="0.15">
      <c r="B151" s="28"/>
      <c r="C151" s="11"/>
      <c r="D151" s="9"/>
      <c r="E151" s="6"/>
      <c r="F151" s="17"/>
      <c r="G151" s="6"/>
      <c r="H151" s="6"/>
      <c r="I151" s="6"/>
      <c r="J151" s="6"/>
      <c r="K151" s="6"/>
      <c r="L151" s="35"/>
      <c r="M151" s="6"/>
      <c r="N151" s="24"/>
      <c r="O151" s="6"/>
    </row>
    <row r="152" spans="2:15" s="12" customFormat="1" x14ac:dyDescent="0.15">
      <c r="B152" s="28"/>
      <c r="C152" s="11"/>
      <c r="D152" s="9"/>
      <c r="E152" s="6"/>
      <c r="F152" s="17"/>
      <c r="G152" s="6"/>
      <c r="H152" s="6"/>
      <c r="I152" s="6"/>
      <c r="J152" s="6"/>
      <c r="K152" s="6"/>
      <c r="L152" s="35"/>
      <c r="M152" s="6"/>
      <c r="N152" s="24"/>
      <c r="O152" s="6"/>
    </row>
    <row r="153" spans="2:15" s="12" customFormat="1" x14ac:dyDescent="0.15">
      <c r="B153" s="28"/>
      <c r="C153" s="11"/>
      <c r="D153" s="9"/>
      <c r="E153" s="6"/>
      <c r="F153" s="17"/>
      <c r="G153" s="6"/>
      <c r="H153" s="6"/>
      <c r="I153" s="6"/>
      <c r="J153" s="6"/>
      <c r="K153" s="6"/>
      <c r="L153" s="35"/>
      <c r="M153" s="6"/>
      <c r="N153" s="24"/>
      <c r="O153" s="6"/>
    </row>
    <row r="154" spans="2:15" s="12" customFormat="1" x14ac:dyDescent="0.15">
      <c r="B154" s="28"/>
      <c r="C154" s="11"/>
      <c r="D154" s="9"/>
      <c r="E154" s="6"/>
      <c r="F154" s="17"/>
      <c r="G154" s="6"/>
      <c r="H154" s="6"/>
      <c r="I154" s="6"/>
      <c r="J154" s="6"/>
      <c r="K154" s="6"/>
      <c r="L154" s="35"/>
      <c r="M154" s="6"/>
      <c r="N154" s="24"/>
      <c r="O154" s="6"/>
    </row>
    <row r="155" spans="2:15" s="12" customFormat="1" x14ac:dyDescent="0.15">
      <c r="B155" s="28"/>
      <c r="C155" s="11"/>
      <c r="D155" s="9"/>
      <c r="E155" s="6"/>
      <c r="F155" s="17"/>
      <c r="G155" s="6"/>
      <c r="H155" s="6"/>
      <c r="I155" s="6"/>
      <c r="J155" s="6"/>
      <c r="K155" s="6"/>
      <c r="L155" s="35"/>
      <c r="M155" s="6"/>
      <c r="N155" s="24"/>
      <c r="O155" s="6"/>
    </row>
    <row r="156" spans="2:15" s="12" customFormat="1" x14ac:dyDescent="0.15">
      <c r="B156" s="28"/>
      <c r="C156" s="11"/>
      <c r="D156" s="9"/>
      <c r="E156" s="6"/>
      <c r="F156" s="17"/>
      <c r="G156" s="6"/>
      <c r="H156" s="6"/>
      <c r="I156" s="6"/>
      <c r="J156" s="6"/>
      <c r="K156" s="6"/>
      <c r="L156" s="35"/>
      <c r="M156" s="6"/>
      <c r="N156" s="24"/>
      <c r="O156" s="6"/>
    </row>
    <row r="157" spans="2:15" s="12" customFormat="1" x14ac:dyDescent="0.15">
      <c r="B157" s="28"/>
      <c r="C157" s="11"/>
      <c r="D157" s="9"/>
      <c r="E157" s="6"/>
      <c r="F157" s="17"/>
      <c r="G157" s="6"/>
      <c r="H157" s="6"/>
      <c r="I157" s="6"/>
      <c r="J157" s="6"/>
      <c r="K157" s="6"/>
      <c r="L157" s="35"/>
      <c r="M157" s="6"/>
      <c r="N157" s="24"/>
      <c r="O157" s="6"/>
    </row>
    <row r="158" spans="2:15" s="12" customFormat="1" x14ac:dyDescent="0.15">
      <c r="B158" s="28"/>
      <c r="C158" s="11"/>
      <c r="D158" s="9"/>
      <c r="E158" s="6"/>
      <c r="F158" s="17"/>
      <c r="G158" s="6"/>
      <c r="H158" s="6"/>
      <c r="I158" s="6"/>
      <c r="J158" s="6"/>
      <c r="K158" s="6"/>
      <c r="L158" s="35"/>
      <c r="M158" s="6"/>
      <c r="N158" s="24"/>
      <c r="O158" s="6"/>
    </row>
    <row r="159" spans="2:15" s="12" customFormat="1" x14ac:dyDescent="0.15">
      <c r="B159" s="28"/>
      <c r="C159" s="11"/>
      <c r="D159" s="9"/>
      <c r="E159" s="6"/>
      <c r="F159" s="17"/>
      <c r="G159" s="6"/>
      <c r="H159" s="6"/>
      <c r="I159" s="6"/>
      <c r="J159" s="6"/>
      <c r="K159" s="6"/>
      <c r="L159" s="35"/>
      <c r="M159" s="6"/>
      <c r="N159" s="24"/>
      <c r="O159" s="6"/>
    </row>
    <row r="160" spans="2:15" s="12" customFormat="1" x14ac:dyDescent="0.15">
      <c r="B160" s="28"/>
      <c r="C160" s="11"/>
      <c r="D160" s="9"/>
      <c r="E160" s="6"/>
      <c r="F160" s="17"/>
      <c r="G160" s="6"/>
      <c r="H160" s="6"/>
      <c r="I160" s="6"/>
      <c r="J160" s="6"/>
      <c r="K160" s="6"/>
      <c r="L160" s="35"/>
      <c r="M160" s="6"/>
      <c r="N160" s="24"/>
      <c r="O160" s="6"/>
    </row>
    <row r="161" spans="2:15" s="12" customFormat="1" x14ac:dyDescent="0.15">
      <c r="B161" s="28"/>
      <c r="C161" s="11"/>
      <c r="D161" s="9"/>
      <c r="E161" s="6"/>
      <c r="F161" s="17"/>
      <c r="G161" s="6"/>
      <c r="H161" s="6"/>
      <c r="I161" s="6"/>
      <c r="J161" s="6"/>
      <c r="K161" s="6"/>
      <c r="L161" s="35"/>
      <c r="M161" s="6"/>
      <c r="N161" s="24"/>
      <c r="O161" s="6"/>
    </row>
    <row r="162" spans="2:15" s="12" customFormat="1" x14ac:dyDescent="0.15">
      <c r="B162" s="28"/>
      <c r="C162" s="11"/>
      <c r="D162" s="9"/>
      <c r="E162" s="6"/>
      <c r="F162" s="17"/>
      <c r="G162" s="6"/>
      <c r="H162" s="6"/>
      <c r="I162" s="6"/>
      <c r="J162" s="6"/>
      <c r="K162" s="6"/>
      <c r="L162" s="35"/>
      <c r="M162" s="6"/>
      <c r="N162" s="24"/>
      <c r="O162" s="6"/>
    </row>
    <row r="163" spans="2:15" s="12" customFormat="1" x14ac:dyDescent="0.15">
      <c r="B163" s="28"/>
      <c r="C163" s="11"/>
      <c r="D163" s="9"/>
      <c r="E163" s="6"/>
      <c r="F163" s="17"/>
      <c r="G163" s="6"/>
      <c r="H163" s="6"/>
      <c r="I163" s="6"/>
      <c r="J163" s="6"/>
      <c r="K163" s="6"/>
      <c r="L163" s="35"/>
      <c r="M163" s="6"/>
      <c r="N163" s="24"/>
      <c r="O163" s="6"/>
    </row>
    <row r="164" spans="2:15" s="12" customFormat="1" x14ac:dyDescent="0.15">
      <c r="B164" s="28"/>
      <c r="C164" s="11"/>
      <c r="D164" s="9"/>
      <c r="E164" s="6"/>
      <c r="F164" s="17"/>
      <c r="G164" s="6"/>
      <c r="H164" s="6"/>
      <c r="I164" s="6"/>
      <c r="J164" s="6"/>
      <c r="K164" s="6"/>
      <c r="L164" s="35"/>
      <c r="M164" s="6"/>
      <c r="N164" s="24"/>
      <c r="O164" s="6"/>
    </row>
    <row r="165" spans="2:15" s="12" customFormat="1" x14ac:dyDescent="0.15">
      <c r="B165" s="28"/>
      <c r="C165" s="11"/>
      <c r="D165" s="9"/>
      <c r="E165" s="6"/>
      <c r="F165" s="17"/>
      <c r="G165" s="6"/>
      <c r="H165" s="6"/>
      <c r="I165" s="6"/>
      <c r="J165" s="6"/>
      <c r="K165" s="6"/>
      <c r="L165" s="35"/>
      <c r="M165" s="6"/>
      <c r="N165" s="24"/>
      <c r="O165" s="6"/>
    </row>
    <row r="166" spans="2:15" s="12" customFormat="1" x14ac:dyDescent="0.15">
      <c r="B166" s="28"/>
      <c r="C166" s="11"/>
      <c r="D166" s="9"/>
      <c r="E166" s="6"/>
      <c r="F166" s="17"/>
      <c r="G166" s="6"/>
      <c r="H166" s="6"/>
      <c r="I166" s="6"/>
      <c r="J166" s="6"/>
      <c r="K166" s="6"/>
      <c r="L166" s="35"/>
      <c r="M166" s="6"/>
      <c r="N166" s="24"/>
      <c r="O166" s="6"/>
    </row>
    <row r="167" spans="2:15" s="12" customFormat="1" x14ac:dyDescent="0.15">
      <c r="B167" s="28"/>
      <c r="C167" s="11"/>
      <c r="D167" s="9"/>
      <c r="E167" s="6"/>
      <c r="F167" s="17"/>
      <c r="G167" s="6"/>
      <c r="H167" s="6"/>
      <c r="I167" s="6"/>
      <c r="J167" s="6"/>
      <c r="K167" s="6"/>
      <c r="L167" s="35"/>
      <c r="M167" s="6"/>
      <c r="N167" s="24"/>
      <c r="O167" s="6"/>
    </row>
    <row r="168" spans="2:15" s="12" customFormat="1" x14ac:dyDescent="0.15">
      <c r="B168" s="28"/>
      <c r="C168" s="11"/>
      <c r="D168" s="9"/>
      <c r="E168" s="6"/>
      <c r="F168" s="17"/>
      <c r="G168" s="6"/>
      <c r="H168" s="6"/>
      <c r="I168" s="6"/>
      <c r="J168" s="6"/>
      <c r="K168" s="6"/>
      <c r="L168" s="35"/>
      <c r="M168" s="6"/>
      <c r="N168" s="24"/>
      <c r="O168" s="6"/>
    </row>
    <row r="169" spans="2:15" s="12" customFormat="1" x14ac:dyDescent="0.15">
      <c r="B169" s="28"/>
      <c r="C169" s="11"/>
      <c r="D169" s="9"/>
      <c r="E169" s="6"/>
      <c r="F169" s="17"/>
      <c r="G169" s="6"/>
      <c r="H169" s="6"/>
      <c r="I169" s="6"/>
      <c r="J169" s="6"/>
      <c r="K169" s="6"/>
      <c r="L169" s="35"/>
      <c r="M169" s="6"/>
      <c r="N169" s="24"/>
      <c r="O169" s="6"/>
    </row>
    <row r="170" spans="2:15" s="12" customFormat="1" x14ac:dyDescent="0.15">
      <c r="B170" s="28"/>
      <c r="C170" s="11"/>
      <c r="D170" s="9"/>
      <c r="E170" s="6"/>
      <c r="F170" s="17"/>
      <c r="G170" s="6"/>
      <c r="H170" s="6"/>
      <c r="I170" s="6"/>
      <c r="J170" s="6"/>
      <c r="K170" s="6"/>
      <c r="L170" s="35"/>
      <c r="M170" s="6"/>
      <c r="N170" s="24"/>
      <c r="O170" s="6"/>
    </row>
    <row r="171" spans="2:15" s="12" customFormat="1" x14ac:dyDescent="0.15">
      <c r="B171" s="28"/>
      <c r="C171" s="11"/>
      <c r="D171" s="9"/>
      <c r="E171" s="6"/>
      <c r="F171" s="17"/>
      <c r="G171" s="6"/>
      <c r="H171" s="6"/>
      <c r="I171" s="6"/>
      <c r="J171" s="6"/>
      <c r="K171" s="6"/>
      <c r="L171" s="35"/>
      <c r="M171" s="6"/>
      <c r="N171" s="24"/>
      <c r="O171" s="6"/>
    </row>
    <row r="172" spans="2:15" s="12" customFormat="1" x14ac:dyDescent="0.15">
      <c r="B172" s="28"/>
      <c r="C172" s="11"/>
      <c r="D172" s="9"/>
      <c r="E172" s="6"/>
      <c r="F172" s="17"/>
      <c r="G172" s="6"/>
      <c r="H172" s="6"/>
      <c r="I172" s="6"/>
      <c r="J172" s="6"/>
      <c r="K172" s="6"/>
      <c r="L172" s="35"/>
      <c r="M172" s="6"/>
      <c r="N172" s="24"/>
      <c r="O172" s="6"/>
    </row>
    <row r="173" spans="2:15" s="12" customFormat="1" x14ac:dyDescent="0.15">
      <c r="B173" s="28"/>
      <c r="C173" s="11"/>
      <c r="D173" s="9"/>
      <c r="E173" s="6"/>
      <c r="F173" s="17"/>
      <c r="G173" s="6"/>
      <c r="H173" s="6"/>
      <c r="I173" s="6"/>
      <c r="J173" s="6"/>
      <c r="K173" s="6"/>
      <c r="L173" s="35"/>
      <c r="M173" s="6"/>
      <c r="N173" s="24"/>
      <c r="O173" s="6"/>
    </row>
  </sheetData>
  <autoFilter ref="A7:O134"/>
  <mergeCells count="13">
    <mergeCell ref="B2:O2"/>
    <mergeCell ref="O5:O7"/>
    <mergeCell ref="E6:E7"/>
    <mergeCell ref="F6:J6"/>
    <mergeCell ref="K6:K7"/>
    <mergeCell ref="N6:N7"/>
    <mergeCell ref="L5:N5"/>
    <mergeCell ref="L6:M6"/>
    <mergeCell ref="B135:D135"/>
    <mergeCell ref="B5:B7"/>
    <mergeCell ref="C5:C7"/>
    <mergeCell ref="D5:D7"/>
    <mergeCell ref="E5:K5"/>
  </mergeCells>
  <phoneticPr fontId="4"/>
  <printOptions horizontalCentered="1"/>
  <pageMargins left="0.11811023622047245" right="0.11811023622047245" top="0.35433070866141736" bottom="0.15748031496062992" header="0.31496062992125984" footer="0.31496062992125984"/>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zoomScale="75" zoomScaleNormal="75" zoomScaleSheetLayoutView="100" workbookViewId="0">
      <pane xSplit="4" ySplit="7" topLeftCell="E8" activePane="bottomRight" state="frozen"/>
      <selection pane="topRight" activeCell="D1" sqref="D1"/>
      <selection pane="bottomLeft" activeCell="A9" sqref="A9"/>
      <selection pane="bottomRight" activeCell="J15" sqref="J15"/>
    </sheetView>
  </sheetViews>
  <sheetFormatPr defaultRowHeight="13.5" x14ac:dyDescent="0.15"/>
  <cols>
    <col min="1" max="1" width="3.625" style="6" customWidth="1"/>
    <col min="2" max="3" width="15.5" style="28" customWidth="1"/>
    <col min="4" max="4" width="26.5" style="11" customWidth="1"/>
    <col min="5" max="5" width="11" style="11" customWidth="1"/>
    <col min="6" max="6" width="14.625" style="12" customWidth="1"/>
    <col min="7" max="7" width="14.625" style="6" customWidth="1"/>
    <col min="8" max="8" width="14.625" style="17" customWidth="1"/>
    <col min="9" max="11" width="14.625" style="6" customWidth="1"/>
    <col min="12" max="12" width="12.625" style="6" customWidth="1"/>
    <col min="13" max="13" width="14.25" style="6" bestFit="1" customWidth="1"/>
    <col min="14" max="14" width="14.75" style="35" bestFit="1" customWidth="1"/>
    <col min="15" max="15" width="12.625" style="6" customWidth="1"/>
    <col min="16" max="16" width="42.875" style="24" customWidth="1"/>
    <col min="17" max="16384" width="9" style="6"/>
  </cols>
  <sheetData>
    <row r="1" spans="2:16" x14ac:dyDescent="0.15">
      <c r="B1" s="4"/>
      <c r="C1" s="4"/>
      <c r="D1" s="26"/>
      <c r="E1" s="26"/>
      <c r="F1" s="3"/>
      <c r="G1" s="1"/>
      <c r="H1" s="19"/>
      <c r="I1" s="1"/>
      <c r="J1" s="1"/>
      <c r="K1" s="1"/>
      <c r="L1" s="1"/>
      <c r="M1" s="1"/>
      <c r="N1" s="31"/>
      <c r="O1" s="1"/>
      <c r="P1" s="13"/>
    </row>
    <row r="2" spans="2:16" ht="25.5" customHeight="1" x14ac:dyDescent="0.15">
      <c r="B2" s="64" t="s">
        <v>92</v>
      </c>
      <c r="C2" s="64"/>
      <c r="D2" s="64"/>
      <c r="E2" s="64"/>
      <c r="F2" s="64"/>
      <c r="G2" s="64"/>
      <c r="H2" s="64"/>
      <c r="I2" s="64"/>
      <c r="J2" s="64"/>
      <c r="K2" s="64"/>
      <c r="L2" s="64"/>
      <c r="M2" s="64"/>
      <c r="N2" s="64"/>
      <c r="O2" s="64"/>
      <c r="P2" s="64"/>
    </row>
    <row r="3" spans="2:16" ht="20.25" customHeight="1" x14ac:dyDescent="0.15">
      <c r="B3" s="29"/>
      <c r="C3" s="29"/>
      <c r="D3" s="27"/>
      <c r="E3" s="27"/>
      <c r="F3" s="29"/>
      <c r="G3" s="29"/>
      <c r="H3" s="20"/>
      <c r="I3" s="29"/>
      <c r="J3" s="29"/>
      <c r="K3" s="29"/>
      <c r="L3" s="29"/>
      <c r="M3" s="29"/>
      <c r="N3" s="32"/>
      <c r="O3" s="29"/>
      <c r="P3" s="13"/>
    </row>
    <row r="4" spans="2:16" x14ac:dyDescent="0.15">
      <c r="B4" s="7" t="s">
        <v>65</v>
      </c>
      <c r="C4" s="7"/>
      <c r="D4" s="8"/>
      <c r="E4" s="8"/>
      <c r="F4" s="5"/>
      <c r="G4" s="30"/>
      <c r="H4" s="21"/>
      <c r="I4" s="30"/>
      <c r="J4" s="30"/>
      <c r="K4" s="3"/>
      <c r="L4" s="3"/>
      <c r="M4" s="3"/>
      <c r="N4" s="33"/>
      <c r="O4" s="3"/>
      <c r="P4" s="23" t="s">
        <v>94</v>
      </c>
    </row>
    <row r="5" spans="2:16" ht="21.95" customHeight="1" x14ac:dyDescent="0.15">
      <c r="B5" s="55" t="s">
        <v>118</v>
      </c>
      <c r="C5" s="55" t="s">
        <v>131</v>
      </c>
      <c r="D5" s="55" t="s">
        <v>116</v>
      </c>
      <c r="E5" s="55" t="s">
        <v>122</v>
      </c>
      <c r="F5" s="61" t="s">
        <v>93</v>
      </c>
      <c r="G5" s="62"/>
      <c r="H5" s="62"/>
      <c r="I5" s="62"/>
      <c r="J5" s="62"/>
      <c r="K5" s="62"/>
      <c r="L5" s="63"/>
      <c r="M5" s="70" t="s">
        <v>96</v>
      </c>
      <c r="N5" s="71"/>
      <c r="O5" s="72"/>
      <c r="P5" s="65" t="s">
        <v>66</v>
      </c>
    </row>
    <row r="6" spans="2:16" ht="21.95" customHeight="1" x14ac:dyDescent="0.15">
      <c r="B6" s="56"/>
      <c r="C6" s="56"/>
      <c r="D6" s="56"/>
      <c r="E6" s="56"/>
      <c r="F6" s="56" t="s">
        <v>67</v>
      </c>
      <c r="G6" s="68" t="s">
        <v>64</v>
      </c>
      <c r="H6" s="68"/>
      <c r="I6" s="68"/>
      <c r="J6" s="68"/>
      <c r="K6" s="68"/>
      <c r="L6" s="69" t="s">
        <v>62</v>
      </c>
      <c r="M6" s="73" t="s">
        <v>64</v>
      </c>
      <c r="N6" s="74"/>
      <c r="O6" s="69" t="s">
        <v>62</v>
      </c>
      <c r="P6" s="66"/>
    </row>
    <row r="7" spans="2:16" ht="21.95" customHeight="1" x14ac:dyDescent="0.15">
      <c r="B7" s="57"/>
      <c r="C7" s="57"/>
      <c r="D7" s="57"/>
      <c r="E7" s="57"/>
      <c r="F7" s="57"/>
      <c r="G7" s="42" t="s">
        <v>0</v>
      </c>
      <c r="H7" s="43" t="s">
        <v>1</v>
      </c>
      <c r="I7" s="42" t="s">
        <v>2</v>
      </c>
      <c r="J7" s="42" t="s">
        <v>3</v>
      </c>
      <c r="K7" s="42" t="s">
        <v>4</v>
      </c>
      <c r="L7" s="69"/>
      <c r="M7" s="44" t="s">
        <v>3</v>
      </c>
      <c r="N7" s="45" t="s">
        <v>95</v>
      </c>
      <c r="O7" s="69"/>
      <c r="P7" s="67"/>
    </row>
    <row r="8" spans="2:16" ht="30" customHeight="1" x14ac:dyDescent="0.15">
      <c r="B8" s="46" t="s">
        <v>78</v>
      </c>
      <c r="C8" s="46" t="s">
        <v>77</v>
      </c>
      <c r="D8" s="47" t="s">
        <v>121</v>
      </c>
      <c r="E8" s="47" t="s">
        <v>12</v>
      </c>
      <c r="F8" s="18">
        <v>231725000</v>
      </c>
      <c r="G8" s="18">
        <v>3034618</v>
      </c>
      <c r="H8" s="18">
        <v>11078968</v>
      </c>
      <c r="I8" s="18">
        <v>20246782</v>
      </c>
      <c r="J8" s="18">
        <v>20633703</v>
      </c>
      <c r="K8" s="49">
        <f t="shared" ref="K8:K19" si="0">H8+I8+G8+J8</f>
        <v>54994071</v>
      </c>
      <c r="L8" s="38">
        <f>ROUND(J8/K8,4)</f>
        <v>0.37519999999999998</v>
      </c>
      <c r="M8" s="18">
        <v>55799399.999999993</v>
      </c>
      <c r="N8" s="50">
        <v>172109680</v>
      </c>
      <c r="O8" s="38">
        <f t="shared" ref="O8:O21" si="1">ROUND(M8/N8,4)</f>
        <v>0.32419999999999999</v>
      </c>
      <c r="P8" s="14" t="s">
        <v>144</v>
      </c>
    </row>
    <row r="9" spans="2:16" ht="30" customHeight="1" x14ac:dyDescent="0.15">
      <c r="B9" s="46" t="s">
        <v>119</v>
      </c>
      <c r="C9" s="46" t="s">
        <v>120</v>
      </c>
      <c r="D9" s="47" t="s">
        <v>60</v>
      </c>
      <c r="E9" s="47" t="s">
        <v>56</v>
      </c>
      <c r="F9" s="18">
        <v>4131748000</v>
      </c>
      <c r="G9" s="18">
        <v>290573877</v>
      </c>
      <c r="H9" s="18">
        <v>702819593</v>
      </c>
      <c r="I9" s="18">
        <v>740662090</v>
      </c>
      <c r="J9" s="18">
        <v>2003930842</v>
      </c>
      <c r="K9" s="49">
        <f t="shared" si="0"/>
        <v>3737986402</v>
      </c>
      <c r="L9" s="38">
        <f t="shared" ref="L9:L21" si="2">ROUND(J9/K9,4)</f>
        <v>0.53610000000000002</v>
      </c>
      <c r="M9" s="18">
        <v>1946493268.0000002</v>
      </c>
      <c r="N9" s="50">
        <v>3845705663</v>
      </c>
      <c r="O9" s="38">
        <f t="shared" si="1"/>
        <v>0.50609999999999999</v>
      </c>
      <c r="P9" s="14" t="s">
        <v>144</v>
      </c>
    </row>
    <row r="10" spans="2:16" s="9" customFormat="1" ht="30" customHeight="1" x14ac:dyDescent="0.15">
      <c r="B10" s="46" t="s">
        <v>119</v>
      </c>
      <c r="C10" s="46" t="s">
        <v>79</v>
      </c>
      <c r="D10" s="47" t="s">
        <v>124</v>
      </c>
      <c r="E10" s="47" t="s">
        <v>12</v>
      </c>
      <c r="F10" s="18">
        <v>686748000</v>
      </c>
      <c r="G10" s="18">
        <v>5777206</v>
      </c>
      <c r="H10" s="18">
        <v>42043844</v>
      </c>
      <c r="I10" s="18">
        <v>93761252</v>
      </c>
      <c r="J10" s="18">
        <v>128158711</v>
      </c>
      <c r="K10" s="49">
        <f t="shared" si="0"/>
        <v>269741013</v>
      </c>
      <c r="L10" s="38">
        <f t="shared" si="2"/>
        <v>0.47510000000000002</v>
      </c>
      <c r="M10" s="18">
        <v>206923034.00000003</v>
      </c>
      <c r="N10" s="50">
        <v>577508185</v>
      </c>
      <c r="O10" s="38">
        <f t="shared" si="1"/>
        <v>0.35830000000000001</v>
      </c>
      <c r="P10" s="14" t="s">
        <v>144</v>
      </c>
    </row>
    <row r="11" spans="2:16" s="9" customFormat="1" ht="30" customHeight="1" x14ac:dyDescent="0.15">
      <c r="B11" s="46" t="s">
        <v>119</v>
      </c>
      <c r="C11" s="46" t="s">
        <v>123</v>
      </c>
      <c r="D11" s="47" t="s">
        <v>59</v>
      </c>
      <c r="E11" s="47" t="s">
        <v>56</v>
      </c>
      <c r="F11" s="18">
        <v>46025503701</v>
      </c>
      <c r="G11" s="18">
        <v>2478553241</v>
      </c>
      <c r="H11" s="18">
        <v>6215265670</v>
      </c>
      <c r="I11" s="18">
        <v>5991476849</v>
      </c>
      <c r="J11" s="18">
        <v>23799271608</v>
      </c>
      <c r="K11" s="49">
        <f t="shared" si="0"/>
        <v>38484567368</v>
      </c>
      <c r="L11" s="38">
        <f t="shared" si="2"/>
        <v>0.61839999999999995</v>
      </c>
      <c r="M11" s="18">
        <v>27631646758.999996</v>
      </c>
      <c r="N11" s="50">
        <v>44034597436</v>
      </c>
      <c r="O11" s="38">
        <f t="shared" si="1"/>
        <v>0.62749999999999995</v>
      </c>
      <c r="P11" s="14" t="s">
        <v>143</v>
      </c>
    </row>
    <row r="12" spans="2:16" s="9" customFormat="1" ht="30" customHeight="1" x14ac:dyDescent="0.15">
      <c r="B12" s="46" t="s">
        <v>119</v>
      </c>
      <c r="C12" s="46" t="s">
        <v>123</v>
      </c>
      <c r="D12" s="47" t="s">
        <v>125</v>
      </c>
      <c r="E12" s="47" t="s">
        <v>12</v>
      </c>
      <c r="F12" s="18">
        <v>111632000</v>
      </c>
      <c r="G12" s="18">
        <v>176892</v>
      </c>
      <c r="H12" s="18">
        <v>8308977</v>
      </c>
      <c r="I12" s="18">
        <v>16297331</v>
      </c>
      <c r="J12" s="18">
        <v>31127638</v>
      </c>
      <c r="K12" s="49">
        <f t="shared" si="0"/>
        <v>55910838</v>
      </c>
      <c r="L12" s="38">
        <f t="shared" si="2"/>
        <v>0.55669999999999997</v>
      </c>
      <c r="M12" s="18">
        <v>39418137.999999993</v>
      </c>
      <c r="N12" s="50">
        <v>99874753</v>
      </c>
      <c r="O12" s="38">
        <f t="shared" si="1"/>
        <v>0.3947</v>
      </c>
      <c r="P12" s="14" t="s">
        <v>144</v>
      </c>
    </row>
    <row r="13" spans="2:16" s="9" customFormat="1" ht="30" customHeight="1" x14ac:dyDescent="0.15">
      <c r="B13" s="46" t="s">
        <v>119</v>
      </c>
      <c r="C13" s="46" t="s">
        <v>123</v>
      </c>
      <c r="D13" s="47" t="s">
        <v>125</v>
      </c>
      <c r="E13" s="47" t="s">
        <v>56</v>
      </c>
      <c r="F13" s="18">
        <v>94072000</v>
      </c>
      <c r="G13" s="18">
        <v>19984971</v>
      </c>
      <c r="H13" s="18">
        <v>19050483</v>
      </c>
      <c r="I13" s="18">
        <v>25971522</v>
      </c>
      <c r="J13" s="18">
        <v>27443044</v>
      </c>
      <c r="K13" s="49">
        <f t="shared" si="0"/>
        <v>92450020</v>
      </c>
      <c r="L13" s="38">
        <f t="shared" si="2"/>
        <v>0.29680000000000001</v>
      </c>
      <c r="M13" s="18">
        <v>31580818</v>
      </c>
      <c r="N13" s="50">
        <v>93438614</v>
      </c>
      <c r="O13" s="38">
        <f t="shared" si="1"/>
        <v>0.33800000000000002</v>
      </c>
      <c r="P13" s="14" t="s">
        <v>143</v>
      </c>
    </row>
    <row r="14" spans="2:16" s="9" customFormat="1" ht="30" customHeight="1" x14ac:dyDescent="0.15">
      <c r="B14" s="46" t="s">
        <v>80</v>
      </c>
      <c r="C14" s="46" t="s">
        <v>81</v>
      </c>
      <c r="D14" s="47" t="s">
        <v>126</v>
      </c>
      <c r="E14" s="47" t="s">
        <v>127</v>
      </c>
      <c r="F14" s="18">
        <v>18110000</v>
      </c>
      <c r="G14" s="18">
        <v>3032653</v>
      </c>
      <c r="H14" s="18">
        <v>4726403</v>
      </c>
      <c r="I14" s="18">
        <v>5892677</v>
      </c>
      <c r="J14" s="18">
        <v>3736505</v>
      </c>
      <c r="K14" s="49">
        <f t="shared" si="0"/>
        <v>17388238</v>
      </c>
      <c r="L14" s="38">
        <f t="shared" si="2"/>
        <v>0.21490000000000001</v>
      </c>
      <c r="M14" s="18">
        <v>3929098.9999999981</v>
      </c>
      <c r="N14" s="50">
        <v>15173372</v>
      </c>
      <c r="O14" s="38">
        <f t="shared" si="1"/>
        <v>0.25890000000000002</v>
      </c>
      <c r="P14" s="14" t="s">
        <v>143</v>
      </c>
    </row>
    <row r="15" spans="2:16" s="9" customFormat="1" ht="30" customHeight="1" x14ac:dyDescent="0.15">
      <c r="B15" s="46" t="s">
        <v>129</v>
      </c>
      <c r="C15" s="46" t="s">
        <v>130</v>
      </c>
      <c r="D15" s="47" t="s">
        <v>132</v>
      </c>
      <c r="E15" s="47" t="s">
        <v>56</v>
      </c>
      <c r="F15" s="18">
        <v>49000</v>
      </c>
      <c r="G15" s="18">
        <v>0</v>
      </c>
      <c r="H15" s="18">
        <v>0</v>
      </c>
      <c r="I15" s="18">
        <v>0</v>
      </c>
      <c r="J15" s="18">
        <v>47355</v>
      </c>
      <c r="K15" s="49">
        <f t="shared" si="0"/>
        <v>47355</v>
      </c>
      <c r="L15" s="38">
        <f t="shared" si="2"/>
        <v>1</v>
      </c>
      <c r="M15" s="18">
        <v>51.999999999999602</v>
      </c>
      <c r="N15" s="50">
        <v>46319</v>
      </c>
      <c r="O15" s="38">
        <f t="shared" si="1"/>
        <v>1.1000000000000001E-3</v>
      </c>
      <c r="P15" s="14" t="s">
        <v>144</v>
      </c>
    </row>
    <row r="16" spans="2:16" s="9" customFormat="1" ht="30" customHeight="1" x14ac:dyDescent="0.15">
      <c r="B16" s="46" t="s">
        <v>128</v>
      </c>
      <c r="C16" s="46" t="s">
        <v>104</v>
      </c>
      <c r="D16" s="47" t="s">
        <v>133</v>
      </c>
      <c r="E16" s="47" t="s">
        <v>56</v>
      </c>
      <c r="F16" s="18">
        <v>332000</v>
      </c>
      <c r="G16" s="18">
        <v>3600</v>
      </c>
      <c r="H16" s="18">
        <v>18700</v>
      </c>
      <c r="I16" s="18">
        <v>27170</v>
      </c>
      <c r="J16" s="18">
        <v>277148</v>
      </c>
      <c r="K16" s="49">
        <f t="shared" si="0"/>
        <v>326618</v>
      </c>
      <c r="L16" s="38">
        <f t="shared" si="2"/>
        <v>0.84850000000000003</v>
      </c>
      <c r="M16" s="18">
        <v>21657.99999999996</v>
      </c>
      <c r="N16" s="50">
        <v>326654</v>
      </c>
      <c r="O16" s="38">
        <f t="shared" si="1"/>
        <v>6.6299999999999998E-2</v>
      </c>
      <c r="P16" s="14" t="s">
        <v>144</v>
      </c>
    </row>
    <row r="17" spans="2:16" s="9" customFormat="1" ht="30" customHeight="1" x14ac:dyDescent="0.15">
      <c r="B17" s="46" t="s">
        <v>128</v>
      </c>
      <c r="C17" s="46" t="s">
        <v>104</v>
      </c>
      <c r="D17" s="47" t="s">
        <v>134</v>
      </c>
      <c r="E17" s="47" t="s">
        <v>56</v>
      </c>
      <c r="F17" s="18">
        <v>48000</v>
      </c>
      <c r="G17" s="18">
        <v>0</v>
      </c>
      <c r="H17" s="18">
        <v>0</v>
      </c>
      <c r="I17" s="18">
        <v>0</v>
      </c>
      <c r="J17" s="18">
        <v>10780</v>
      </c>
      <c r="K17" s="49">
        <f t="shared" si="0"/>
        <v>10780</v>
      </c>
      <c r="L17" s="38">
        <f t="shared" si="2"/>
        <v>1</v>
      </c>
      <c r="M17" s="18">
        <v>15519.999999999996</v>
      </c>
      <c r="N17" s="50">
        <v>46800</v>
      </c>
      <c r="O17" s="38">
        <f t="shared" si="1"/>
        <v>0.33160000000000001</v>
      </c>
      <c r="P17" s="14" t="s">
        <v>144</v>
      </c>
    </row>
    <row r="18" spans="2:16" s="9" customFormat="1" ht="30" customHeight="1" x14ac:dyDescent="0.15">
      <c r="B18" s="46" t="s">
        <v>128</v>
      </c>
      <c r="C18" s="46" t="s">
        <v>104</v>
      </c>
      <c r="D18" s="47" t="s">
        <v>135</v>
      </c>
      <c r="E18" s="47" t="s">
        <v>56</v>
      </c>
      <c r="F18" s="18">
        <v>64000</v>
      </c>
      <c r="G18" s="18">
        <v>0</v>
      </c>
      <c r="H18" s="18">
        <v>0</v>
      </c>
      <c r="I18" s="18">
        <v>17140</v>
      </c>
      <c r="J18" s="18">
        <v>42237</v>
      </c>
      <c r="K18" s="49">
        <f t="shared" si="0"/>
        <v>59377</v>
      </c>
      <c r="L18" s="38">
        <f t="shared" si="2"/>
        <v>0.71130000000000004</v>
      </c>
      <c r="M18" s="18">
        <v>7167.9999999999991</v>
      </c>
      <c r="N18" s="50">
        <v>61182</v>
      </c>
      <c r="O18" s="38">
        <f t="shared" si="1"/>
        <v>0.1172</v>
      </c>
      <c r="P18" s="14" t="s">
        <v>144</v>
      </c>
    </row>
    <row r="19" spans="2:16" s="9" customFormat="1" ht="30" customHeight="1" x14ac:dyDescent="0.15">
      <c r="B19" s="46" t="s">
        <v>128</v>
      </c>
      <c r="C19" s="46" t="s">
        <v>137</v>
      </c>
      <c r="D19" s="47" t="s">
        <v>136</v>
      </c>
      <c r="E19" s="47" t="s">
        <v>82</v>
      </c>
      <c r="F19" s="18">
        <v>3324000</v>
      </c>
      <c r="G19" s="18">
        <v>2400</v>
      </c>
      <c r="H19" s="18">
        <v>202746</v>
      </c>
      <c r="I19" s="18">
        <v>447064</v>
      </c>
      <c r="J19" s="18">
        <v>468565</v>
      </c>
      <c r="K19" s="49">
        <f t="shared" si="0"/>
        <v>1120775</v>
      </c>
      <c r="L19" s="38">
        <f t="shared" si="2"/>
        <v>0.41810000000000003</v>
      </c>
      <c r="M19" s="18">
        <v>731992</v>
      </c>
      <c r="N19" s="50">
        <v>2330207</v>
      </c>
      <c r="O19" s="38">
        <f t="shared" si="1"/>
        <v>0.31409999999999999</v>
      </c>
      <c r="P19" s="14" t="s">
        <v>144</v>
      </c>
    </row>
    <row r="20" spans="2:16" s="9" customFormat="1" ht="12.75" customHeight="1" x14ac:dyDescent="0.15">
      <c r="B20" s="36"/>
      <c r="C20" s="36"/>
      <c r="D20" s="36"/>
      <c r="E20" s="36"/>
      <c r="F20" s="18"/>
      <c r="G20" s="18"/>
      <c r="H20" s="18"/>
      <c r="I20" s="18"/>
      <c r="J20" s="18"/>
      <c r="K20" s="49"/>
      <c r="L20" s="38"/>
      <c r="M20" s="18"/>
      <c r="N20" s="50"/>
      <c r="O20" s="38"/>
      <c r="P20" s="14"/>
    </row>
    <row r="21" spans="2:16" s="9" customFormat="1" ht="35.25" customHeight="1" x14ac:dyDescent="0.15">
      <c r="B21" s="75" t="s">
        <v>114</v>
      </c>
      <c r="C21" s="76"/>
      <c r="D21" s="76"/>
      <c r="E21" s="48"/>
      <c r="F21" s="39">
        <f t="shared" ref="F21:K21" si="3">SUBTOTAL(109,F8:F20)</f>
        <v>51303355701</v>
      </c>
      <c r="G21" s="39">
        <f t="shared" si="3"/>
        <v>2801139458</v>
      </c>
      <c r="H21" s="39">
        <f t="shared" si="3"/>
        <v>7003515384</v>
      </c>
      <c r="I21" s="39">
        <f t="shared" si="3"/>
        <v>6894799877</v>
      </c>
      <c r="J21" s="39">
        <f>SUBTOTAL(109,J8:J20)</f>
        <v>26015148136</v>
      </c>
      <c r="K21" s="49">
        <f t="shared" si="3"/>
        <v>42714602855</v>
      </c>
      <c r="L21" s="38">
        <f t="shared" si="2"/>
        <v>0.60899999999999999</v>
      </c>
      <c r="M21" s="39">
        <f>SUBTOTAL(109,M8:M20)</f>
        <v>29916566905.999996</v>
      </c>
      <c r="N21" s="51">
        <f>SUBTOTAL(109,N8:N20)</f>
        <v>48841218865</v>
      </c>
      <c r="O21" s="38">
        <f t="shared" si="1"/>
        <v>0.61250000000000004</v>
      </c>
      <c r="P21" s="41"/>
    </row>
    <row r="22" spans="2:16" s="12" customFormat="1" x14ac:dyDescent="0.15">
      <c r="B22" s="28"/>
      <c r="C22" s="28"/>
      <c r="D22" s="11"/>
      <c r="E22" s="11"/>
      <c r="G22" s="6"/>
      <c r="H22" s="17"/>
      <c r="I22" s="6"/>
      <c r="J22" s="6"/>
      <c r="K22" s="6"/>
      <c r="L22" s="6"/>
      <c r="M22" s="6"/>
      <c r="N22" s="35"/>
      <c r="O22" s="6"/>
      <c r="P22" s="24"/>
    </row>
    <row r="23" spans="2:16" s="12" customFormat="1" x14ac:dyDescent="0.15">
      <c r="B23" s="28"/>
      <c r="C23" s="28"/>
      <c r="D23" s="11"/>
      <c r="E23" s="11"/>
      <c r="G23" s="6"/>
      <c r="H23" s="17"/>
      <c r="I23" s="6"/>
      <c r="J23" s="6"/>
      <c r="K23" s="6"/>
      <c r="L23" s="6"/>
      <c r="M23" s="6"/>
      <c r="N23" s="35"/>
      <c r="O23" s="6"/>
      <c r="P23" s="24"/>
    </row>
    <row r="24" spans="2:16" s="12" customFormat="1" x14ac:dyDescent="0.15">
      <c r="B24" s="28"/>
      <c r="C24" s="28"/>
      <c r="D24" s="11"/>
      <c r="E24" s="11"/>
      <c r="G24" s="6"/>
      <c r="H24" s="17"/>
      <c r="I24" s="6"/>
      <c r="J24" s="6"/>
      <c r="K24" s="6"/>
      <c r="L24" s="6"/>
      <c r="M24" s="6"/>
      <c r="N24" s="35"/>
      <c r="O24" s="6"/>
      <c r="P24" s="24"/>
    </row>
    <row r="25" spans="2:16" s="12" customFormat="1" x14ac:dyDescent="0.15">
      <c r="B25" s="28"/>
      <c r="C25" s="28"/>
      <c r="D25" s="11"/>
      <c r="E25" s="11"/>
      <c r="G25" s="6"/>
      <c r="H25" s="17"/>
      <c r="I25" s="6"/>
      <c r="J25" s="6"/>
      <c r="K25" s="6"/>
      <c r="L25" s="6"/>
      <c r="M25" s="6"/>
      <c r="N25" s="35"/>
      <c r="O25" s="6"/>
      <c r="P25" s="24"/>
    </row>
  </sheetData>
  <autoFilter ref="A7:P20"/>
  <mergeCells count="14">
    <mergeCell ref="B2:P2"/>
    <mergeCell ref="B5:B7"/>
    <mergeCell ref="D5:D7"/>
    <mergeCell ref="E5:E7"/>
    <mergeCell ref="F5:L5"/>
    <mergeCell ref="M5:O5"/>
    <mergeCell ref="P5:P7"/>
    <mergeCell ref="B21:D21"/>
    <mergeCell ref="C5:C7"/>
    <mergeCell ref="F6:F7"/>
    <mergeCell ref="G6:K6"/>
    <mergeCell ref="L6:L7"/>
    <mergeCell ref="M6:N6"/>
    <mergeCell ref="O6:O7"/>
  </mergeCells>
  <phoneticPr fontId="4"/>
  <printOptions horizontalCentered="1"/>
  <pageMargins left="0.11811023622047245" right="0.11811023622047245" top="0.35433070866141736" bottom="0.15748031496062992"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自安特会</vt:lpstr>
      <vt:lpstr>一般会計!Print_Area</vt:lpstr>
      <vt:lpstr>自安特会!Print_Area</vt:lpstr>
      <vt:lpstr>一般会計!Print_Titles</vt:lpstr>
      <vt:lpstr>自安特会!Print_Titles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2021-06-03T02:49:54Z</cp:lastPrinted>
  <dcterms:created xsi:type="dcterms:W3CDTF">2014-05-12T01:58:22Z</dcterms:created>
  <dcterms:modified xsi:type="dcterms:W3CDTF">2021-06-07T05:22:56Z</dcterms:modified>
</cp:coreProperties>
</file>