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447764CB-5D42-402E-8E07-19A393A894ED}"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<sst xmlns="http://schemas.openxmlformats.org/spreadsheetml/2006/main" count="2308" uniqueCount="682">
  <si>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</si>
  <si>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</si>
  <si>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</si>
  <si>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</si>
  <si>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</si>
  <si>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</si>
  <si>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</si>
  <si>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</si>
  <si>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</si>
  <si>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</si>
  <si>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</si>
  <si>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</si>
  <si>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</si>
  <si>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</si>
  <si>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</si>
  <si>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</si>
  <si>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</si>
  <si>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</si>
  <si>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</si>
  <si>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</si>
  <si>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</si>
  <si>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</si>
  <si>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</si>
  <si>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</si>
  <si>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</si>
  <si>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</si>
  <si>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</si>
  <si>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</si>
  <si>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</si>
  <si>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</si>
  <si>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</si>
  <si>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</si>
  <si>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</si>
  <si>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</si>
  <si>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</si>
  <si>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</si>
  <si>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</si>
  <si>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</si>
  <si>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</si>
  <si>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</si>
  <si>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</si>
  <si>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</si>
  <si>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</si>
  <si>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</si>
  <si>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</si>
  <si>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</si>
  <si>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</si>
  <si>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</si>
  <si>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</si>
  <si>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</si>
  <si>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</si>
  <si>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</si>
  <si>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</si>
  <si>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</si>
  <si>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</si>
  <si>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</si>
  <si>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</si>
  <si>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</si>
  <si>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</si>
  <si>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</si>
  <si>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</si>
  <si>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</si>
  <si>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</si>
  <si>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</si>
  <si>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</si>
  <si>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</si>
  <si>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</si>
  <si>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</si>
  <si>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</si>
  <si>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</si>
  <si>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</si>
  <si>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</si>
  <si>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</si>
  <si>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</si>
  <si>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</si>
  <si>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</si>
  <si>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</si>
  <si>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</si>
  <si>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</si>
  <si>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</si>
  <si>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</si>
  <si>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</si>
  <si>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</si>
  <si>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</si>
  <si>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</si>
  <si>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</si>
  <si>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</si>
  <si>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</si>
  <si>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</si>
  <si>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</si>
  <si>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</si>
  <si>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</si>
  <si>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</si>
  <si>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</si>
  <si>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</si>
  <si>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</si>
  <si>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</si>
  <si>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</si>
  <si>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</si>
  <si>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</si>
  <si>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</si>
  <si>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</si>
  <si>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</si>
  <si>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</si>
  <si>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</si>
  <si>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</si>
  <si>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</si>
  <si>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</si>
  <si>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</si>
  <si>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</si>
  <si>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</si>
  <si>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</si>
  <si>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</si>
  <si>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</si>
  <si>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</si>
  <si>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</si>
  <si>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</si>
  <si>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</si>
  <si>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</si>
  <si>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</si>
  <si>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</si>
  <si>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</si>
  <si>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</si>
  <si>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</si>
  <si>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</si>
  <si>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</si>
  <si>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</si>
  <si>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</si>
  <si>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</si>
  <si>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</si>
  <si>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</si>
  <si>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</si>
  <si>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</si>
  <si>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</si>
  <si>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</si>
  <si>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</si>
  <si>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</si>
  <si>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</si>
  <si>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</si>
  <si>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</si>
  <si>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</si>
  <si>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</si>
  <si>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</si>
  <si>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</si>
  <si>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</si>
  <si>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</si>
  <si>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</si>
  <si>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</si>
  <si>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</si>
  <si>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</si>
  <si>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</si>
  <si>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</si>
  <si>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</si>
  <si>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</si>
  <si>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</si>
  <si>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</si>
  <si>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</si>
  <si>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</si>
  <si>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</si>
  <si>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</si>
  <si>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</si>
  <si>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</si>
  <si>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</si>
  <si>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</si>
  <si>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</si>
  <si>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</si>
  <si>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</si>
  <si>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</si>
  <si>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</si>
  <si>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</si>
  <si>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</si>
  <si>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</si>
  <si>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</si>
  <si>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</si>
  <si>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</si>
  <si>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</si>
  <si>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</si>
  <si>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</si>
  <si>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</si>
  <si>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</si>
  <si>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</si>
  <si>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</si>
  <si>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</si>
  <si>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</si>
  <si>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</si>
  <si>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</si>
  <si>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</si>
  <si>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</si>
  <si>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</si>
  <si>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</si>
  <si>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</si>
  <si>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</si>
  <si>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</si>
  <si>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</si>
  <si>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</si>
  <si>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</si>
  <si>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</si>
  <si>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</si>
  <si>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</si>
  <si>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</si>
  <si>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</si>
  <si>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</si>
  <si>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</si>
  <si>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</si>
  <si>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</si>
  <si>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</si>
  <si>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</si>
  <si>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</si>
  <si>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</si>
  <si>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</si>
  <si>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</si>
  <si>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</si>
  <si>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</si>
  <si>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</si>
  <si>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</si>
  <si>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</si>
  <si>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</si>
  <si>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</si>
  <si>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</si>
  <si>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</si>
  <si>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</si>
  <si>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</si>
  <si>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</si>
  <si>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</si>
  <si>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</si>
  <si>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</si>
  <si>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</si>
  <si>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</si>
  <si>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</si>
  <si>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</si>
  <si>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</si>
  <si>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</si>
  <si>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</si>
  <si>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</si>
  <si>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</si>
  <si>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</si>
  <si>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</si>
  <si>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</si>
  <si>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</si>
  <si>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</si>
  <si>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</si>
  <si>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</si>
  <si>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</si>
  <si>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</si>
  <si>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</si>
  <si>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</si>
  <si>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</si>
  <si>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</si>
  <si>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</si>
  <si>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</si>
  <si>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</si>
  <si>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</si>
  <si>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</si>
  <si>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</si>
  <si>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</si>
  <si>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</si>
  <si>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</si>
  <si>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</si>
  <si>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</si>
  <si>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</si>
  <si>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</si>
  <si>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</si>
  <si>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</si>
  <si>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</si>
  <si>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</si>
  <si>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</si>
  <si>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</si>
  <si>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</si>
  <si>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</si>
  <si>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</si>
  <si>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</si>
  <si>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</si>
  <si>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</si>
  <si>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</si>
  <si>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</si>
  <si>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</si>
  <si>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</si>
  <si>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</si>
  <si>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</si>
  <si>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</si>
  <si>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</si>
  <si>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</si>
  <si>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</si>
  <si>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</si>
  <si>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</si>
  <si>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</si>
  <si>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</si>
  <si>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</si>
  <si>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</si>
  <si>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</si>
  <si>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</si>
  <si>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</si>
  <si>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</si>
  <si>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</si>
  <si>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</si>
  <si>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</si>
  <si>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</si>
  <si>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</si>
  <si>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</si>
  <si>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</si>
  <si>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</si>
  <si>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</si>
  <si>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</si>
  <si>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</si>
  <si>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</si>
  <si>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</si>
  <si>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</si>
  <si>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</si>
  <si>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</si>
  <si>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</si>
  <si>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</si>
  <si>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</si>
  <si>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</si>
  <si>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</si>
  <si>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</si>
  <si>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</si>
  <si>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</si>
  <si>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</si>
  <si>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</si>
  <si>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</si>
  <si>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</si>
  <si>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</si>
  <si>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</si>
  <si>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</si>
  <si>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</si>
  <si>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</si>
  <si>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</si>
  <si>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</si>
  <si>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</si>
  <si>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</si>
  <si>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</si>
  <si>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</si>
  <si>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</si>
  <si>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</si>
  <si>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</si>
  <si>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</si>
  <si>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</si>
  <si>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</si>
  <si>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</si>
  <si>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</si>
  <si>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</si>
  <si>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</si>
  <si>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</si>
  <si>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</si>
  <si>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</si>
  <si>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</si>
  <si>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</si>
  <si>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</si>
  <si>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</si>
  <si>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</si>
  <si>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</si>
  <si>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</si>
  <si>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</si>
  <si>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</si>
  <si>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</si>
  <si>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</si>
  <si>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</si>
  <si>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</si>
  <si>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</si>
  <si>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</si>
  <si>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</si>
  <si>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</si>
  <si>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</si>
  <si>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</si>
  <si>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</si>
  <si>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</si>
  <si>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</si>
  <si>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</si>
  <si>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</si>
  <si>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</si>
  <si>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</si>
  <si>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</si>
  <si>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</si>
  <si>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</si>
  <si>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</si>
  <si>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</si>
  <si>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</si>
  <si>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</si>
  <si>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</si>
  <si>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</si>
  <si>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</si>
  <si>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</si>
  <si>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</si>
  <si>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</si>
  <si>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</si>
  <si>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</si>
  <si>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</si>
  <si>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</si>
  <si>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</si>
  <si>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</si>
  <si>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</si>
  <si>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</si>
  <si>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</si>
  <si>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</si>
  <si>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</si>
  <si>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</si>
  <si>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</si>
  <si>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</si>
  <si>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</si>
  <si>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</si>
  <si>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</si>
  <si>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</si>
  <si>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</si>
  <si>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</si>
  <si>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</si>
  <si>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</si>
  <si>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</si>
  <si>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</si>
  <si>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</si>
  <si>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</si>
  <si>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</si>
  <si>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</si>
  <si>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</si>
  <si>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</si>
  <si>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</si>
  <si>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</si>
  <si>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</si>
  <si>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</si>
  <si>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</si>
  <si>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</si>
  <si>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</si>
  <si>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</si>
  <si>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</si>
  <si>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</si>
  <si>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</si>
  <si>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</si>
  <si>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</si>
  <si>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</si>
  <si>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</si>
  <si>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</si>
  <si>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</si>
  <si>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</si>
  <si>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</si>
  <si>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</si>
  <si>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</si>
  <si>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</si>
  <si>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</si>
  <si>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</si>
  <si>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</si>
  <si>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</si>
  <si>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</si>
  <si>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</si>
  <si>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</si>
  <si>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</si>
  <si>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</si>
  <si>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</si>
  <si>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</si>
  <si>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</si>
  <si>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</si>
  <si>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</si>
  <si>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</si>
  <si>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</si>
  <si>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</si>
  <si>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</si>
  <si>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</si>
  <si>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</si>
  <si>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</si>
  <si>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</si>
  <si>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</si>
  <si>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</si>
  <si>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</si>
  <si>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</si>
  <si>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</si>
  <si>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</si>
  <si>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</si>
  <si>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</si>
  <si>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</si>
  <si>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</si>
  <si>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</si>
  <si>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</si>
  <si>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</si>
  <si>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</si>
  <si>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</si>
  <si>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</si>
  <si>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</si>
  <si>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</si>
  <si>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</si>
  <si>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</si>
  <si>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</si>
  <si>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</si>
  <si>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</si>
  <si>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</si>
  <si>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</si>
  <si>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</si>
  <si>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</si>
  <si>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</si>
  <si>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</si>
  <si>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</si>
  <si>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</si>
  <si>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</si>
  <si>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</si>
  <si>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</si>
  <si>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</si>
  <si>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</si>
  <si>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</si>
  <si>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</si>
  <si>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</si>
  <si>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</si>
  <si>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</si>
  <si>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</si>
  <si>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</si>
  <si>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</si>
  <si>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</si>
  <si>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</si>
  <si>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</si>
  <si>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</si>
  <si>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</si>
  <si>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</si>
  <si>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</si>
  <si>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</si>
  <si>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</si>
  <si>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</si>
  <si>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</si>
  <si>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</si>
  <si>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</si>
  <si>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</si>
  <si>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</si>
  <si>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</si>
  <si>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</si>
  <si>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</si>
  <si>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</si>
  <si>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</si>
  <si>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</si>
  <si>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</si>
  <si>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</si>
  <si>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</si>
  <si>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</si>
  <si>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</si>
  <si>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</si>
  <si>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</si>
  <si>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</si>
  <si>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</si>
  <si>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</si>
  <si>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</si>
  <si>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</si>
  <si>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</si>
  <si>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</si>
  <si>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</si>
  <si>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</si>
  <si>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</si>
  <si>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</si>
  <si>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</si>
  <si>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</si>
  <si>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</si>
  <si>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</si>
  <si>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</si>
  <si>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</si>
  <si>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</si>
  <si>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</si>
  <si>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</si>
  <si>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</si>
  <si>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</si>
  <si>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</si>
  <si>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</si>
  <si>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</si>
  <si>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</si>
  <si>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</si>
  <si>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</si>
  <si>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</si>
  <si>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</si>
  <si>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</si>
  <si>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</si>
  <si>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</si>
  <si>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</si>
  <si>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</si>
  <si>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</si>
  <si>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</si>
  <si>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</si>
  <si>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</si>
  <si>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</si>
  <si>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</si>
  <si>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</si>
  <si>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</si>
  <si>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</si>
  <si>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</si>
  <si>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</si>
  <si>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</si>
  <si>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</si>
  <si>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</si>
  <si>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</si>
  <si>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</si>
  <si>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</si>
  <si>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</si>
  <si>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</si>
  <si>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</si>
  <si>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</si>
  <si>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</si>
  <si>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</si>
  <si>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</si>
  <si>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</si>
  <si>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</si>
  <si>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</si>
  <si>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</si>
  <si>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</si>
  <si>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</si>
  <si>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</si>
  <si>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</si>
  <si>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</si>
  <si>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</si>
  <si>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</si>
  <si>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</si>
  <si>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</si>
  <si>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</si>
  <si>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</si>
  <si>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</si>
  <si>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</si>
  <si>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</si>
  <si>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</si>
  <si>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</si>
  <si>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</si>
  <si>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</si>
  <si>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</si>
  <si>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</si>
  <si>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</si>
  <si>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</si>
  <si>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</si>
  <si>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</si>
  <si>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</si>
  <si>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</si>
  <si>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</si>
  <si>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</si>
  <si>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</si>
  <si>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</si>
  <si>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</si>
  <si>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</si>
  <si>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</si>
  <si>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</si>
  <si>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</si>
  <si>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</si>
  <si>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緑地等による都市環境改善効果の定量的評価手法に関する研究</t>
  </si>
  <si>
    <t>国土技術政策総合研究所</t>
  </si>
  <si>
    <t>室長　石井 儀光</t>
  </si>
  <si>
    <t>平成30年度</t>
  </si>
  <si>
    <t>令和2年度</t>
  </si>
  <si>
    <t>都市研究部 都市開発研究室</t>
  </si>
  <si>
    <t>-</t>
  </si>
  <si>
    <t>都市緑地法等の一部を改正する法律（平成２９年６月）</t>
  </si>
  <si>
    <t>都市の緑の総量が大幅に減少している状況において、緑の効用を効果的に発揮させるために、「緑の質」に着目して、都市の緑地等の多面的な効果を定量的に評価する手法を開発し、緑の保全・創出による良好な都市環境の形成を支援する。</t>
  </si>
  <si>
    <t>　都市の緑の総量の大幅な減少により、都市環境の改善に寄与する緑の効用が大幅に低下している中、地球温暖化等により都市環境問題は厳しさを増している。本研究は、少なくなった緑の効用を効果的に発揮させ都市環境の改善を図るために、都市の緑の状況を、総量だけでなく効果の違いを把握できる「緑の質」に着目して広域的に調査する手法を開発し、その緑の多面的な効用を定量的に評価する技術を開発する。これにより、都市緑地法等による施策展開の推進基盤の充実を図り、地方公共団体による緑の保全・創出による良好な都市環境の形成を支援するものである。</t>
  </si>
  <si>
    <t>令和2年度までに、定量的な評価に基づく緑地の保全・創出計画のためのマニュアル案1本を作成する</t>
  </si>
  <si>
    <t>定量的な評価に基づく緑地の保全・創出計画のためのマニュアル案の数</t>
  </si>
  <si>
    <t>本</t>
  </si>
  <si>
    <t>国土技術政策総合研究所調べ</t>
  </si>
  <si>
    <t>緑地等による都市環境改善効果の定量的評価手法に関する研究項目の終了件数</t>
  </si>
  <si>
    <t>執行額（百万円）／　緑地等による都市環境改善効果の定量的評価手法に関する研究項目　　　　　　　　　　　　　　　　</t>
    <phoneticPr fontId="5"/>
  </si>
  <si>
    <t>百万円/件</t>
  </si>
  <si>
    <t>17百万円/2</t>
  </si>
  <si>
    <t>16百万円/3</t>
  </si>
  <si>
    <t>11 ICTの利活用及び技術研究開発の推進</t>
  </si>
  <si>
    <t>41 技術研究開発を推進する</t>
  </si>
  <si>
    <t>目標を達成した技術研究開発の割合</t>
  </si>
  <si>
    <t>%</t>
  </si>
  <si>
    <t>新30-0054</t>
  </si>
  <si>
    <t>新30-0052</t>
  </si>
  <si>
    <t>○</t>
  </si>
  <si>
    <t>A.朝日航洋株式会社</t>
    <phoneticPr fontId="5"/>
  </si>
  <si>
    <t>役務費</t>
  </si>
  <si>
    <t>緑視率調査の高度化に関する調査業務</t>
  </si>
  <si>
    <t>朝日航洋株式会社</t>
  </si>
  <si>
    <t>緑化による延焼遅延効果のシミュレーションに関する業務</t>
  </si>
  <si>
    <t>株式会社ハオ技術コンサルタント事務所</t>
  </si>
  <si>
    <t>-</t>
    <phoneticPr fontId="5"/>
  </si>
  <si>
    <t>国土交通省</t>
    <phoneticPr fontId="5"/>
  </si>
  <si>
    <t>B.</t>
    <phoneticPr fontId="5"/>
  </si>
  <si>
    <t>百万円未満</t>
    <rPh sb="0" eb="3">
      <t>ヒャクマンエン</t>
    </rPh>
    <rPh sb="3" eb="5">
      <t>ミマン</t>
    </rPh>
    <phoneticPr fontId="5"/>
  </si>
  <si>
    <t>国交</t>
    <rPh sb="0" eb="2">
      <t>コッコウ</t>
    </rPh>
    <phoneticPr fontId="5"/>
  </si>
  <si>
    <t>令和2年度で事業終了</t>
    <phoneticPr fontId="5"/>
  </si>
  <si>
    <t>-</t>
    <phoneticPr fontId="5"/>
  </si>
  <si>
    <t>国土交通省が実施している技術研究開発課題を効果的・効率的に推進することに資する。</t>
    <phoneticPr fontId="5"/>
  </si>
  <si>
    <t>無</t>
  </si>
  <si>
    <t>‐</t>
  </si>
  <si>
    <t>見込み通りの成果実績を上げている。</t>
    <phoneticPr fontId="5"/>
  </si>
  <si>
    <t>見込み通りの研究項目を実施した。</t>
    <phoneticPr fontId="5"/>
  </si>
  <si>
    <t>類似業務等を参考にしてコスト水準の妥当性を確認している。</t>
    <phoneticPr fontId="5"/>
  </si>
  <si>
    <t>事業に必要な経費のみに支出している。</t>
    <phoneticPr fontId="5"/>
  </si>
  <si>
    <t>地方公共団体の協力を得て必要なデータを効率的に収集するなどの工夫を行っている。</t>
    <phoneticPr fontId="5"/>
  </si>
  <si>
    <t>調査内容が専門的かつ高度であることから、第三者機関である技術提案評価審査会に諮ったうえで、支出先を選定しており、妥当性や競争性の確保に努めている。</t>
    <phoneticPr fontId="5"/>
  </si>
  <si>
    <t>近年厳しさを増す都市環境問題に対し、都市緑地法に基づく施策ツールを用いてより的確に対応していくためには、緑の多面的な効果を定量的に評価にするための調査研究の推進が必要であり、本事業の優先度は高い。</t>
    <phoneticPr fontId="5"/>
  </si>
  <si>
    <t>都市緑地法に基づく良好な都市環境の形成は国の課題である。また、地方公共団体を支援する関係マニュアル類を整備し知見・技術力が集積した国が実施することが効率的である。</t>
    <phoneticPr fontId="5"/>
  </si>
  <si>
    <t>近年、都市緑地等は減少、都市環境が悪化傾向にあり、対策の強化を図ることは社会のニーズを的確に反映している。</t>
    <phoneticPr fontId="5"/>
  </si>
  <si>
    <t>14百万円/2</t>
    <rPh sb="2" eb="5">
      <t>ヒャクマンエン</t>
    </rPh>
    <phoneticPr fontId="5"/>
  </si>
  <si>
    <t>・本事業は、外部有識者による評価委員会において「事前評価」を受け、都市気候の変化や都市空間の変容等により緑の必要度が高まっている中、緑の質・量の両者を総合的に評価する手法を開発するタイムリーかつ重要な研究であり国土技術政策総合研究所において実施すべきと評価された。
・研究成果の利用主体である地方公共団体と意見交換を行い、本研究の成果が実効性のあるものとなるように留意して技術開発を実施した。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</si>
</sst>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130699</xdr:colOff>
      <xdr:row>750</xdr:row>
      <xdr:rowOff>254058</xdr:rowOff>
    </xdr:from>
    <xdr:to>
      <xdr:col>46</xdr:col>
      <xdr:colOff>10783</xdr:colOff>
      <xdr:row>754</xdr:row>
      <xdr:rowOff>292408</xdr:rowOff>
    </xdr:to>
    <xdr:sp macro="" textlink="">
      <xdr:nvSpPr>
        <xdr:cNvPr id="2" name="大かっこ 1">
          <a:extLst>
            <a:ext uri="{FF2B5EF4-FFF2-40B4-BE49-F238E27FC236}">
              <a16:creationId xmlns:a16="http://schemas.microsoft.com/office/drawing/2014/main" id="{41902286-87F9-45FF-B2C7-27A2D5D5680A}"/>
            </a:ext>
          </a:extLst>
        </xdr:cNvPr>
        <xdr:cNvSpPr/>
      </xdr:nvSpPr>
      <xdr:spPr>
        <a:xfrm>
          <a:off x="6780881" y="39116058"/>
          <a:ext cx="2789538" cy="14699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150440</xdr:colOff>
      <xdr:row>758</xdr:row>
      <xdr:rowOff>30392</xdr:rowOff>
    </xdr:from>
    <xdr:to>
      <xdr:col>32</xdr:col>
      <xdr:colOff>166656</xdr:colOff>
      <xdr:row>764</xdr:row>
      <xdr:rowOff>280191</xdr:rowOff>
    </xdr:to>
    <xdr:grpSp>
      <xdr:nvGrpSpPr>
        <xdr:cNvPr id="15" name="契約方式２線">
          <a:extLst>
            <a:ext uri="{FF2B5EF4-FFF2-40B4-BE49-F238E27FC236}">
              <a16:creationId xmlns:a16="http://schemas.microsoft.com/office/drawing/2014/main" id="{303CC969-3C44-4B1C-888B-A83029265336}"/>
            </a:ext>
          </a:extLst>
        </xdr:cNvPr>
        <xdr:cNvGrpSpPr/>
      </xdr:nvGrpSpPr>
      <xdr:grpSpPr>
        <a:xfrm>
          <a:off x="2865065" y="44470867"/>
          <a:ext cx="3089616" cy="2364349"/>
          <a:chOff x="3354265" y="236000925"/>
          <a:chExt cx="3413465" cy="2378455"/>
        </a:xfrm>
      </xdr:grpSpPr>
      <xdr:cxnSp macro="">
        <xdr:nvCxnSpPr>
          <xdr:cNvPr id="16" name="直線コネクタ 15">
            <a:extLst>
              <a:ext uri="{FF2B5EF4-FFF2-40B4-BE49-F238E27FC236}">
                <a16:creationId xmlns:a16="http://schemas.microsoft.com/office/drawing/2014/main" id="{D2646ABC-526E-4171-87EA-5D8377E05225}"/>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7" name="直線矢印コネクタ 16">
            <a:extLst>
              <a:ext uri="{FF2B5EF4-FFF2-40B4-BE49-F238E27FC236}">
                <a16:creationId xmlns:a16="http://schemas.microsoft.com/office/drawing/2014/main" id="{94AA2E9D-1812-4465-A898-C22469537D2C}"/>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120721</xdr:colOff>
      <xdr:row>764</xdr:row>
      <xdr:rowOff>650999</xdr:rowOff>
    </xdr:from>
    <xdr:ext cx="3013362" cy="507940"/>
    <xdr:sp macro="" textlink="">
      <xdr:nvSpPr>
        <xdr:cNvPr id="18" name="契約方式２大かっこ">
          <a:extLst>
            <a:ext uri="{FF2B5EF4-FFF2-40B4-BE49-F238E27FC236}">
              <a16:creationId xmlns:a16="http://schemas.microsoft.com/office/drawing/2014/main" id="{E1263CD9-0128-4CF7-B5A9-754F13D653CC}"/>
            </a:ext>
          </a:extLst>
        </xdr:cNvPr>
        <xdr:cNvSpPr/>
      </xdr:nvSpPr>
      <xdr:spPr>
        <a:xfrm>
          <a:off x="6521521" y="44989874"/>
          <a:ext cx="3013362" cy="507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延焼シミュレーションプログラムを用いて樹木等による延焼遅延効果のシミュレーションを実施</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32852</xdr:colOff>
      <xdr:row>763</xdr:row>
      <xdr:rowOff>262204</xdr:rowOff>
    </xdr:from>
    <xdr:to>
      <xdr:col>46</xdr:col>
      <xdr:colOff>31250</xdr:colOff>
      <xdr:row>764</xdr:row>
      <xdr:rowOff>641402</xdr:rowOff>
    </xdr:to>
    <xdr:sp macro="" textlink="">
      <xdr:nvSpPr>
        <xdr:cNvPr id="19" name="契約方式２上位">
          <a:extLst>
            <a:ext uri="{FF2B5EF4-FFF2-40B4-BE49-F238E27FC236}">
              <a16:creationId xmlns:a16="http://schemas.microsoft.com/office/drawing/2014/main" id="{599C22D0-EA0A-474A-A1CB-B9338BB6C463}"/>
            </a:ext>
          </a:extLst>
        </xdr:cNvPr>
        <xdr:cNvSpPr txBox="1"/>
      </xdr:nvSpPr>
      <xdr:spPr>
        <a:xfrm>
          <a:off x="6890852" y="43777022"/>
          <a:ext cx="2700034" cy="7371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kumimoji="1" lang="ja-JP" altLang="en-US" sz="1100"/>
            <a:t>株式会社ハオ技術コンサルタント事務所
　　０．８百万円</a:t>
          </a:r>
          <a:endParaRPr kumimoji="1" lang="en-US" altLang="en-US" sz="1100"/>
        </a:p>
      </xdr:txBody>
    </xdr:sp>
    <xdr:clientData/>
  </xdr:twoCellAnchor>
  <xdr:oneCellAnchor>
    <xdr:from>
      <xdr:col>33</xdr:col>
      <xdr:colOff>29099</xdr:colOff>
      <xdr:row>762</xdr:row>
      <xdr:rowOff>269341</xdr:rowOff>
    </xdr:from>
    <xdr:ext cx="2313214" cy="275717"/>
    <xdr:sp macro="" textlink="">
      <xdr:nvSpPr>
        <xdr:cNvPr id="20" name="契約方式２">
          <a:extLst>
            <a:ext uri="{FF2B5EF4-FFF2-40B4-BE49-F238E27FC236}">
              <a16:creationId xmlns:a16="http://schemas.microsoft.com/office/drawing/2014/main" id="{D2A474EC-562E-4842-9867-B694A7D584D8}"/>
            </a:ext>
          </a:extLst>
        </xdr:cNvPr>
        <xdr:cNvSpPr txBox="1"/>
      </xdr:nvSpPr>
      <xdr:spPr>
        <a:xfrm>
          <a:off x="6887099" y="43426250"/>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32</xdr:col>
      <xdr:colOff>120721</xdr:colOff>
      <xdr:row>759</xdr:row>
      <xdr:rowOff>103988</xdr:rowOff>
    </xdr:from>
    <xdr:ext cx="3013362" cy="507940"/>
    <xdr:sp macro="" textlink="">
      <xdr:nvSpPr>
        <xdr:cNvPr id="21" name="契約方式大かっこ">
          <a:extLst>
            <a:ext uri="{FF2B5EF4-FFF2-40B4-BE49-F238E27FC236}">
              <a16:creationId xmlns:a16="http://schemas.microsoft.com/office/drawing/2014/main" id="{858A5CF0-F671-485F-9A50-8D6727787184}"/>
            </a:ext>
          </a:extLst>
        </xdr:cNvPr>
        <xdr:cNvSpPr/>
      </xdr:nvSpPr>
      <xdr:spPr>
        <a:xfrm>
          <a:off x="6521521" y="42680738"/>
          <a:ext cx="3013362" cy="507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緑視率調査の高度化に関する検討に必要な、緑視率調査データの取得及び分析を実施</a:t>
          </a:r>
          <a:endParaRPr kumimoji="1" lang="en-US" altLang="ja-JP" sz="1100" b="0" i="0" baseline="0">
            <a:solidFill>
              <a:schemeClr val="tx1"/>
            </a:solidFill>
            <a:effectLst/>
            <a:latin typeface="+mn-lt"/>
            <a:ea typeface="+mn-ea"/>
            <a:cs typeface="+mn-cs"/>
          </a:endParaRPr>
        </a:p>
      </xdr:txBody>
    </xdr:sp>
    <xdr:clientData/>
  </xdr:oneCellAnchor>
  <xdr:twoCellAnchor>
    <xdr:from>
      <xdr:col>33</xdr:col>
      <xdr:colOff>32852</xdr:colOff>
      <xdr:row>756</xdr:row>
      <xdr:rowOff>350970</xdr:rowOff>
    </xdr:from>
    <xdr:to>
      <xdr:col>46</xdr:col>
      <xdr:colOff>29344</xdr:colOff>
      <xdr:row>759</xdr:row>
      <xdr:rowOff>66501</xdr:rowOff>
    </xdr:to>
    <xdr:sp macro="" textlink="">
      <xdr:nvSpPr>
        <xdr:cNvPr id="22" name="契約方式上位">
          <a:extLst>
            <a:ext uri="{FF2B5EF4-FFF2-40B4-BE49-F238E27FC236}">
              <a16:creationId xmlns:a16="http://schemas.microsoft.com/office/drawing/2014/main" id="{1EDA16DA-00AC-4E52-AEF7-987DCDD9A0FA}"/>
            </a:ext>
          </a:extLst>
        </xdr:cNvPr>
        <xdr:cNvSpPr txBox="1"/>
      </xdr:nvSpPr>
      <xdr:spPr>
        <a:xfrm>
          <a:off x="6890852" y="41360425"/>
          <a:ext cx="2698128" cy="78925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朝日航洋株式会社
　　１０百万円</a:t>
          </a:r>
          <a:endParaRPr lang="en-US" altLang="en-US">
            <a:effectLst/>
          </a:endParaRPr>
        </a:p>
      </xdr:txBody>
    </xdr:sp>
    <xdr:clientData/>
  </xdr:twoCellAnchor>
  <xdr:oneCellAnchor>
    <xdr:from>
      <xdr:col>33</xdr:col>
      <xdr:colOff>29099</xdr:colOff>
      <xdr:row>755</xdr:row>
      <xdr:rowOff>347672</xdr:rowOff>
    </xdr:from>
    <xdr:ext cx="2313214" cy="275717"/>
    <xdr:sp macro="" textlink="">
      <xdr:nvSpPr>
        <xdr:cNvPr id="23" name="契約方式">
          <a:extLst>
            <a:ext uri="{FF2B5EF4-FFF2-40B4-BE49-F238E27FC236}">
              <a16:creationId xmlns:a16="http://schemas.microsoft.com/office/drawing/2014/main" id="{277A2162-9FAE-4D17-83B6-B51ED80C1488}"/>
            </a:ext>
          </a:extLst>
        </xdr:cNvPr>
        <xdr:cNvSpPr txBox="1"/>
      </xdr:nvSpPr>
      <xdr:spPr>
        <a:xfrm>
          <a:off x="6887099" y="40999217"/>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35</xdr:col>
      <xdr:colOff>164167</xdr:colOff>
      <xdr:row>753</xdr:row>
      <xdr:rowOff>218241</xdr:rowOff>
    </xdr:from>
    <xdr:to>
      <xdr:col>46</xdr:col>
      <xdr:colOff>118990</xdr:colOff>
      <xdr:row>754</xdr:row>
      <xdr:rowOff>163413</xdr:rowOff>
    </xdr:to>
    <xdr:sp macro="" textlink="">
      <xdr:nvSpPr>
        <xdr:cNvPr id="24" name="職員旅費">
          <a:extLst>
            <a:ext uri="{FF2B5EF4-FFF2-40B4-BE49-F238E27FC236}">
              <a16:creationId xmlns:a16="http://schemas.microsoft.com/office/drawing/2014/main" id="{73224B69-ED3B-45FB-8CB5-372FDF134C34}"/>
            </a:ext>
          </a:extLst>
        </xdr:cNvPr>
        <xdr:cNvSpPr/>
      </xdr:nvSpPr>
      <xdr:spPr>
        <a:xfrm>
          <a:off x="7437803" y="40153968"/>
          <a:ext cx="2240823" cy="30308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en-US" sz="1100">
            <a:solidFill>
              <a:sysClr val="windowText" lastClr="000000"/>
            </a:solidFill>
            <a:latin typeface="+mj-ea"/>
            <a:ea typeface="+mj-ea"/>
          </a:endParaRPr>
        </a:p>
      </xdr:txBody>
    </xdr:sp>
    <xdr:clientData/>
  </xdr:twoCellAnchor>
  <xdr:twoCellAnchor>
    <xdr:from>
      <xdr:col>35</xdr:col>
      <xdr:colOff>164167</xdr:colOff>
      <xdr:row>752</xdr:row>
      <xdr:rowOff>108429</xdr:rowOff>
    </xdr:from>
    <xdr:to>
      <xdr:col>46</xdr:col>
      <xdr:colOff>123072</xdr:colOff>
      <xdr:row>753</xdr:row>
      <xdr:rowOff>53600</xdr:rowOff>
    </xdr:to>
    <xdr:sp macro="" textlink="">
      <xdr:nvSpPr>
        <xdr:cNvPr id="25" name="試験研究費">
          <a:extLst>
            <a:ext uri="{FF2B5EF4-FFF2-40B4-BE49-F238E27FC236}">
              <a16:creationId xmlns:a16="http://schemas.microsoft.com/office/drawing/2014/main" id="{0773CF5A-B632-455E-A182-AD35139DCC9B}"/>
            </a:ext>
          </a:extLst>
        </xdr:cNvPr>
        <xdr:cNvSpPr/>
      </xdr:nvSpPr>
      <xdr:spPr>
        <a:xfrm>
          <a:off x="7437803" y="39686247"/>
          <a:ext cx="2244905" cy="30308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２．２百万円</a:t>
          </a:r>
          <a:endParaRPr lang="en-US" altLang="en-US" sz="1100">
            <a:solidFill>
              <a:sysClr val="windowText" lastClr="000000"/>
            </a:solidFill>
            <a:effectLst/>
            <a:latin typeface="+mn-ea"/>
            <a:ea typeface="+mn-ea"/>
          </a:endParaRPr>
        </a:p>
      </xdr:txBody>
    </xdr:sp>
    <xdr:clientData/>
  </xdr:twoCellAnchor>
  <xdr:twoCellAnchor>
    <xdr:from>
      <xdr:col>34</xdr:col>
      <xdr:colOff>92552</xdr:colOff>
      <xdr:row>751</xdr:row>
      <xdr:rowOff>55569</xdr:rowOff>
    </xdr:from>
    <xdr:to>
      <xdr:col>45</xdr:col>
      <xdr:colOff>53294</xdr:colOff>
      <xdr:row>751</xdr:row>
      <xdr:rowOff>353759</xdr:rowOff>
    </xdr:to>
    <xdr:sp macro="" textlink="">
      <xdr:nvSpPr>
        <xdr:cNvPr id="26" name="事務費">
          <a:extLst>
            <a:ext uri="{FF2B5EF4-FFF2-40B4-BE49-F238E27FC236}">
              <a16:creationId xmlns:a16="http://schemas.microsoft.com/office/drawing/2014/main" id="{4B7A2E3A-1D68-42C7-8365-DB774A7E62DF}"/>
            </a:ext>
          </a:extLst>
        </xdr:cNvPr>
        <xdr:cNvSpPr/>
      </xdr:nvSpPr>
      <xdr:spPr>
        <a:xfrm>
          <a:off x="7158370" y="39275478"/>
          <a:ext cx="2246742" cy="29819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２．２百万円</a:t>
          </a:r>
        </a:p>
      </xdr:txBody>
    </xdr:sp>
    <xdr:clientData/>
  </xdr:twoCellAnchor>
  <xdr:twoCellAnchor>
    <xdr:from>
      <xdr:col>8</xdr:col>
      <xdr:colOff>12741</xdr:colOff>
      <xdr:row>749</xdr:row>
      <xdr:rowOff>88113</xdr:rowOff>
    </xdr:from>
    <xdr:to>
      <xdr:col>24</xdr:col>
      <xdr:colOff>99953</xdr:colOff>
      <xdr:row>751</xdr:row>
      <xdr:rowOff>124273</xdr:rowOff>
    </xdr:to>
    <xdr:sp macro="" textlink="">
      <xdr:nvSpPr>
        <xdr:cNvPr id="27" name="機関名">
          <a:extLst>
            <a:ext uri="{FF2B5EF4-FFF2-40B4-BE49-F238E27FC236}">
              <a16:creationId xmlns:a16="http://schemas.microsoft.com/office/drawing/2014/main" id="{40B17104-249F-4D5C-A243-8D474B5290B9}"/>
            </a:ext>
          </a:extLst>
        </xdr:cNvPr>
        <xdr:cNvSpPr txBox="1"/>
      </xdr:nvSpPr>
      <xdr:spPr>
        <a:xfrm>
          <a:off x="1675286" y="38592204"/>
          <a:ext cx="3412303" cy="75197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１３．０百万円</a:t>
          </a:r>
        </a:p>
      </xdr:txBody>
    </xdr:sp>
    <xdr:clientData/>
  </xdr:twoCellAnchor>
  <xdr:twoCellAnchor>
    <xdr:from>
      <xdr:col>15</xdr:col>
      <xdr:colOff>150440</xdr:colOff>
      <xdr:row>758</xdr:row>
      <xdr:rowOff>30591</xdr:rowOff>
    </xdr:from>
    <xdr:to>
      <xdr:col>32</xdr:col>
      <xdr:colOff>163480</xdr:colOff>
      <xdr:row>758</xdr:row>
      <xdr:rowOff>30591</xdr:rowOff>
    </xdr:to>
    <xdr:cxnSp macro="">
      <xdr:nvCxnSpPr>
        <xdr:cNvPr id="28" name="直線矢印コネクタ 27">
          <a:extLst>
            <a:ext uri="{FF2B5EF4-FFF2-40B4-BE49-F238E27FC236}">
              <a16:creationId xmlns:a16="http://schemas.microsoft.com/office/drawing/2014/main" id="{A18EE138-F2BE-4625-9566-2803F1B3FD9B}"/>
            </a:ext>
          </a:extLst>
        </xdr:cNvPr>
        <xdr:cNvCxnSpPr/>
      </xdr:nvCxnSpPr>
      <xdr:spPr>
        <a:xfrm>
          <a:off x="3267713" y="41755864"/>
          <a:ext cx="3545949"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150440</xdr:colOff>
      <xdr:row>755</xdr:row>
      <xdr:rowOff>76200</xdr:rowOff>
    </xdr:from>
    <xdr:to>
      <xdr:col>15</xdr:col>
      <xdr:colOff>161925</xdr:colOff>
      <xdr:row>758</xdr:row>
      <xdr:rowOff>29097</xdr:rowOff>
    </xdr:to>
    <xdr:cxnSp macro="">
      <xdr:nvCxnSpPr>
        <xdr:cNvPr id="29" name="直線コネクタ 28">
          <a:extLst>
            <a:ext uri="{FF2B5EF4-FFF2-40B4-BE49-F238E27FC236}">
              <a16:creationId xmlns:a16="http://schemas.microsoft.com/office/drawing/2014/main" id="{D5F26E90-6C11-46AA-8865-4A1EF688B6C0}"/>
            </a:ext>
          </a:extLst>
        </xdr:cNvPr>
        <xdr:cNvCxnSpPr/>
      </xdr:nvCxnSpPr>
      <xdr:spPr>
        <a:xfrm flipH="1">
          <a:off x="3150815" y="41243250"/>
          <a:ext cx="11485" cy="101017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91011</xdr:colOff>
      <xdr:row>751</xdr:row>
      <xdr:rowOff>336708</xdr:rowOff>
    </xdr:from>
    <xdr:ext cx="3013362" cy="1116618"/>
    <xdr:sp macro="" textlink="">
      <xdr:nvSpPr>
        <xdr:cNvPr id="30" name="契約方式大かっこ">
          <a:extLst>
            <a:ext uri="{FF2B5EF4-FFF2-40B4-BE49-F238E27FC236}">
              <a16:creationId xmlns:a16="http://schemas.microsoft.com/office/drawing/2014/main" id="{D1C3D066-9D7C-4B7B-A2A9-572FE511D386}"/>
            </a:ext>
          </a:extLst>
        </xdr:cNvPr>
        <xdr:cNvSpPr/>
      </xdr:nvSpPr>
      <xdr:spPr>
        <a:xfrm>
          <a:off x="1691211" y="40094058"/>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緑地等の多面的な機能を効果的に発揮させ計画的に活用するための</a:t>
          </a:r>
          <a:r>
            <a:rPr kumimoji="1" lang="ja-JP" altLang="ja-JP" sz="1100" b="0" i="0" baseline="0">
              <a:solidFill>
                <a:schemeClr val="tx1"/>
              </a:solidFill>
              <a:effectLst/>
              <a:latin typeface="+mn-lt"/>
              <a:ea typeface="+mn-ea"/>
              <a:cs typeface="+mn-cs"/>
            </a:rPr>
            <a:t>緑の定量的な計測・評価手法の開発</a:t>
          </a:r>
          <a:r>
            <a:rPr kumimoji="1" lang="ja-JP" altLang="en-US" sz="1100" b="0" i="0" baseline="0">
              <a:solidFill>
                <a:schemeClr val="tx1"/>
              </a:solidFill>
              <a:effectLst/>
              <a:latin typeface="+mn-lt"/>
              <a:ea typeface="+mn-ea"/>
              <a:cs typeface="+mn-cs"/>
            </a:rPr>
            <a:t>、地方公共団体による良好な都市環境の形成を支援するための技術開発を実施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Normal="75" zoomScaleSheetLayoutView="100"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665</v>
      </c>
      <c r="AK2" s="191"/>
      <c r="AL2" s="191"/>
      <c r="AM2" s="191"/>
      <c r="AN2" s="83" t="s">
        <v>324</v>
      </c>
      <c r="AO2" s="191">
        <v>20</v>
      </c>
      <c r="AP2" s="191"/>
      <c r="AQ2" s="191"/>
      <c r="AR2" s="84" t="s">
        <v>627</v>
      </c>
      <c r="AS2" s="192">
        <v>523</v>
      </c>
      <c r="AT2" s="192"/>
      <c r="AU2" s="192"/>
      <c r="AV2" s="83" t="str">
        <f>IF(AW2="","","-")</f>
        <v/>
      </c>
      <c r="AW2" s="379"/>
      <c r="AX2" s="379"/>
    </row>
    <row r="3" spans="1:50" ht="21" customHeight="1" thickBot="1" x14ac:dyDescent="0.25">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2">
      <c r="A4" s="706" t="s">
        <v>25</v>
      </c>
      <c r="B4" s="707"/>
      <c r="C4" s="707"/>
      <c r="D4" s="707"/>
      <c r="E4" s="707"/>
      <c r="F4" s="707"/>
      <c r="G4" s="682" t="s">
        <v>629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631</v>
      </c>
      <c r="AR5" s="704"/>
      <c r="AS5" s="704"/>
      <c r="AT5" s="704"/>
      <c r="AU5" s="704"/>
      <c r="AV5" s="704"/>
      <c r="AW5" s="704"/>
      <c r="AX5" s="705"/>
    </row>
    <row r="6" spans="1:50" ht="39" customHeight="1" x14ac:dyDescent="0.2">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2">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2">
      <c r="A8" s="805" t="s">
        <v>208</v>
      </c>
      <c r="B8" s="806"/>
      <c r="C8" s="806"/>
      <c r="D8" s="806"/>
      <c r="E8" s="806"/>
      <c r="F8" s="807"/>
      <c r="G8" s="203" t="str">
        <f>入力規則等!A27</f>
        <v>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2">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2">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2">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102" t="s">
        <v>24</v>
      </c>
      <c r="B12" s="103"/>
      <c r="C12" s="103"/>
      <c r="D12" s="103"/>
      <c r="E12" s="103"/>
      <c r="F12" s="104"/>
      <c r="G12" s="662"/>
      <c r="H12" s="663"/>
      <c r="I12" s="663"/>
      <c r="J12" s="663"/>
      <c r="K12" s="663"/>
      <c r="L12" s="663"/>
      <c r="M12" s="663"/>
      <c r="N12" s="663"/>
      <c r="O12" s="663"/>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5"/>
    </row>
    <row r="13" spans="1:50" ht="21" customHeight="1" x14ac:dyDescent="0.2">
      <c r="A13" s="105"/>
      <c r="B13" s="106"/>
      <c r="C13" s="106"/>
      <c r="D13" s="106"/>
      <c r="E13" s="106"/>
      <c r="F13" s="107"/>
      <c r="G13" s="726" t="s">
        <v>6</v>
      </c>
      <c r="H13" s="727"/>
      <c r="I13" s="619" t="s">
        <v>7</v>
      </c>
      <c r="J13" s="620"/>
      <c r="K13" s="620"/>
      <c r="L13" s="620"/>
      <c r="M13" s="620"/>
      <c r="N13" s="620"/>
      <c r="O13" s="621"/>
      <c r="P13" s="148">
        <v>17</v>
      </c>
      <c r="Q13" s="149"/>
      <c r="R13" s="149"/>
      <c r="S13" s="149"/>
      <c r="T13" s="149"/>
      <c r="U13" s="149"/>
      <c r="V13" s="150"/>
      <c r="W13" s="148">
        <v>16</v>
      </c>
      <c r="X13" s="149"/>
      <c r="Y13" s="149"/>
      <c r="Z13" s="149"/>
      <c r="AA13" s="149"/>
      <c r="AB13" s="149"/>
      <c r="AC13" s="150"/>
      <c r="AD13" s="148">
        <v>14</v>
      </c>
      <c r="AE13" s="149"/>
      <c r="AF13" s="149"/>
      <c r="AG13" s="149"/>
      <c r="AH13" s="149"/>
      <c r="AI13" s="149"/>
      <c r="AJ13" s="150"/>
      <c r="AK13" s="148" t="s">
        <v>661</v>
      </c>
      <c r="AL13" s="149"/>
      <c r="AM13" s="149"/>
      <c r="AN13" s="149"/>
      <c r="AO13" s="149"/>
      <c r="AP13" s="149"/>
      <c r="AQ13" s="150"/>
      <c r="AR13" s="145" t="s">
        <v>661</v>
      </c>
      <c r="AS13" s="146"/>
      <c r="AT13" s="146"/>
      <c r="AU13" s="146"/>
      <c r="AV13" s="146"/>
      <c r="AW13" s="146"/>
      <c r="AX13" s="376"/>
    </row>
    <row r="14" spans="1:50" ht="21" customHeight="1" x14ac:dyDescent="0.2">
      <c r="A14" s="105"/>
      <c r="B14" s="106"/>
      <c r="C14" s="106"/>
      <c r="D14" s="106"/>
      <c r="E14" s="106"/>
      <c r="F14" s="107"/>
      <c r="G14" s="728"/>
      <c r="H14" s="729"/>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v>0</v>
      </c>
      <c r="AE14" s="149"/>
      <c r="AF14" s="149"/>
      <c r="AG14" s="149"/>
      <c r="AH14" s="149"/>
      <c r="AI14" s="149"/>
      <c r="AJ14" s="150"/>
      <c r="AK14" s="148" t="s">
        <v>661</v>
      </c>
      <c r="AL14" s="149"/>
      <c r="AM14" s="149"/>
      <c r="AN14" s="149"/>
      <c r="AO14" s="149"/>
      <c r="AP14" s="149"/>
      <c r="AQ14" s="150"/>
      <c r="AR14" s="646"/>
      <c r="AS14" s="646"/>
      <c r="AT14" s="646"/>
      <c r="AU14" s="646"/>
      <c r="AV14" s="646"/>
      <c r="AW14" s="646"/>
      <c r="AX14" s="647"/>
    </row>
    <row r="15" spans="1:50" ht="21" customHeight="1" x14ac:dyDescent="0.2">
      <c r="A15" s="105"/>
      <c r="B15" s="106"/>
      <c r="C15" s="106"/>
      <c r="D15" s="106"/>
      <c r="E15" s="106"/>
      <c r="F15" s="107"/>
      <c r="G15" s="728"/>
      <c r="H15" s="729"/>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661</v>
      </c>
      <c r="AL15" s="149"/>
      <c r="AM15" s="149"/>
      <c r="AN15" s="149"/>
      <c r="AO15" s="149"/>
      <c r="AP15" s="149"/>
      <c r="AQ15" s="150"/>
      <c r="AR15" s="148" t="s">
        <v>661</v>
      </c>
      <c r="AS15" s="149"/>
      <c r="AT15" s="149"/>
      <c r="AU15" s="149"/>
      <c r="AV15" s="149"/>
      <c r="AW15" s="149"/>
      <c r="AX15" s="609"/>
    </row>
    <row r="16" spans="1:50" ht="21" customHeight="1" x14ac:dyDescent="0.2">
      <c r="A16" s="105"/>
      <c r="B16" s="106"/>
      <c r="C16" s="106"/>
      <c r="D16" s="106"/>
      <c r="E16" s="106"/>
      <c r="F16" s="107"/>
      <c r="G16" s="728"/>
      <c r="H16" s="729"/>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v>0</v>
      </c>
      <c r="AE16" s="149"/>
      <c r="AF16" s="149"/>
      <c r="AG16" s="149"/>
      <c r="AH16" s="149"/>
      <c r="AI16" s="149"/>
      <c r="AJ16" s="150"/>
      <c r="AK16" s="148" t="s">
        <v>635</v>
      </c>
      <c r="AL16" s="149"/>
      <c r="AM16" s="149"/>
      <c r="AN16" s="149"/>
      <c r="AO16" s="149"/>
      <c r="AP16" s="149"/>
      <c r="AQ16" s="150"/>
      <c r="AR16" s="659"/>
      <c r="AS16" s="660"/>
      <c r="AT16" s="660"/>
      <c r="AU16" s="660"/>
      <c r="AV16" s="660"/>
      <c r="AW16" s="660"/>
      <c r="AX16" s="661"/>
    </row>
    <row r="17" spans="1:50" ht="24.75" customHeight="1" x14ac:dyDescent="0.2">
      <c r="A17" s="105"/>
      <c r="B17" s="106"/>
      <c r="C17" s="106"/>
      <c r="D17" s="106"/>
      <c r="E17" s="106"/>
      <c r="F17" s="107"/>
      <c r="G17" s="728"/>
      <c r="H17" s="729"/>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635</v>
      </c>
      <c r="AL17" s="149"/>
      <c r="AM17" s="149"/>
      <c r="AN17" s="149"/>
      <c r="AO17" s="149"/>
      <c r="AP17" s="149"/>
      <c r="AQ17" s="150"/>
      <c r="AR17" s="374"/>
      <c r="AS17" s="374"/>
      <c r="AT17" s="374"/>
      <c r="AU17" s="374"/>
      <c r="AV17" s="374"/>
      <c r="AW17" s="374"/>
      <c r="AX17" s="375"/>
    </row>
    <row r="18" spans="1:50" ht="24.75" customHeight="1" x14ac:dyDescent="0.2">
      <c r="A18" s="105"/>
      <c r="B18" s="106"/>
      <c r="C18" s="106"/>
      <c r="D18" s="106"/>
      <c r="E18" s="106"/>
      <c r="F18" s="107"/>
      <c r="G18" s="730"/>
      <c r="H18" s="731"/>
      <c r="I18" s="718" t="s">
        <v>20</v>
      </c>
      <c r="J18" s="719"/>
      <c r="K18" s="719"/>
      <c r="L18" s="719"/>
      <c r="M18" s="719"/>
      <c r="N18" s="719"/>
      <c r="O18" s="720"/>
      <c r="P18" s="154">
        <f>SUM(P13:V17)</f>
        <v>17</v>
      </c>
      <c r="Q18" s="155"/>
      <c r="R18" s="155"/>
      <c r="S18" s="155"/>
      <c r="T18" s="155"/>
      <c r="U18" s="155"/>
      <c r="V18" s="156"/>
      <c r="W18" s="154">
        <f>SUM(W13:AC17)</f>
        <v>16</v>
      </c>
      <c r="X18" s="155"/>
      <c r="Y18" s="155"/>
      <c r="Z18" s="155"/>
      <c r="AA18" s="155"/>
      <c r="AB18" s="155"/>
      <c r="AC18" s="156"/>
      <c r="AD18" s="154">
        <f>SUM(AD13:AJ17)</f>
        <v>14</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2">
      <c r="A19" s="105"/>
      <c r="B19" s="106"/>
      <c r="C19" s="106"/>
      <c r="D19" s="106"/>
      <c r="E19" s="106"/>
      <c r="F19" s="107"/>
      <c r="G19" s="516" t="s">
        <v>9</v>
      </c>
      <c r="H19" s="517"/>
      <c r="I19" s="517"/>
      <c r="J19" s="517"/>
      <c r="K19" s="517"/>
      <c r="L19" s="517"/>
      <c r="M19" s="517"/>
      <c r="N19" s="517"/>
      <c r="O19" s="517"/>
      <c r="P19" s="148">
        <v>16</v>
      </c>
      <c r="Q19" s="149"/>
      <c r="R19" s="149"/>
      <c r="S19" s="149"/>
      <c r="T19" s="149"/>
      <c r="U19" s="149"/>
      <c r="V19" s="150"/>
      <c r="W19" s="148">
        <v>16</v>
      </c>
      <c r="X19" s="149"/>
      <c r="Y19" s="149"/>
      <c r="Z19" s="149"/>
      <c r="AA19" s="149"/>
      <c r="AB19" s="149"/>
      <c r="AC19" s="150"/>
      <c r="AD19" s="148">
        <v>13</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2">
      <c r="A20" s="105"/>
      <c r="B20" s="106"/>
      <c r="C20" s="106"/>
      <c r="D20" s="106"/>
      <c r="E20" s="106"/>
      <c r="F20" s="107"/>
      <c r="G20" s="516" t="s">
        <v>10</v>
      </c>
      <c r="H20" s="517"/>
      <c r="I20" s="517"/>
      <c r="J20" s="517"/>
      <c r="K20" s="517"/>
      <c r="L20" s="517"/>
      <c r="M20" s="517"/>
      <c r="N20" s="517"/>
      <c r="O20" s="517"/>
      <c r="P20" s="520">
        <f>IF(P18=0, "-", SUM(P19)/P18)</f>
        <v>0.94117647058823528</v>
      </c>
      <c r="Q20" s="520"/>
      <c r="R20" s="520"/>
      <c r="S20" s="520"/>
      <c r="T20" s="520"/>
      <c r="U20" s="520"/>
      <c r="V20" s="520"/>
      <c r="W20" s="520">
        <f t="shared" ref="W20" si="0">IF(W18=0, "-", SUM(W19)/W18)</f>
        <v>1</v>
      </c>
      <c r="X20" s="520"/>
      <c r="Y20" s="520"/>
      <c r="Z20" s="520"/>
      <c r="AA20" s="520"/>
      <c r="AB20" s="520"/>
      <c r="AC20" s="520"/>
      <c r="AD20" s="520">
        <f t="shared" ref="AD20" si="1">IF(AD18=0, "-", SUM(AD19)/AD18)</f>
        <v>0.9285714285714286</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2">
      <c r="A21" s="108"/>
      <c r="B21" s="109"/>
      <c r="C21" s="109"/>
      <c r="D21" s="109"/>
      <c r="E21" s="109"/>
      <c r="F21" s="110"/>
      <c r="G21" s="903" t="s">
        <v>274</v>
      </c>
      <c r="H21" s="904"/>
      <c r="I21" s="904"/>
      <c r="J21" s="904"/>
      <c r="K21" s="904"/>
      <c r="L21" s="904"/>
      <c r="M21" s="904"/>
      <c r="N21" s="904"/>
      <c r="O21" s="904"/>
      <c r="P21" s="520">
        <f>IF(P19=0, "-", SUM(P19)/SUM(P13,P14))</f>
        <v>0.94117647058823528</v>
      </c>
      <c r="Q21" s="520"/>
      <c r="R21" s="520"/>
      <c r="S21" s="520"/>
      <c r="T21" s="520"/>
      <c r="U21" s="520"/>
      <c r="V21" s="520"/>
      <c r="W21" s="520">
        <f t="shared" ref="W21" si="2">IF(W19=0, "-", SUM(W19)/SUM(W13,W14))</f>
        <v>1</v>
      </c>
      <c r="X21" s="520"/>
      <c r="Y21" s="520"/>
      <c r="Z21" s="520"/>
      <c r="AA21" s="520"/>
      <c r="AB21" s="520"/>
      <c r="AC21" s="520"/>
      <c r="AD21" s="520">
        <f t="shared" ref="AD21" si="3">IF(AD19=0, "-", SUM(AD19)/SUM(AD13,AD14))</f>
        <v>0.9285714285714286</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2">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661</v>
      </c>
      <c r="H23" s="118"/>
      <c r="I23" s="118"/>
      <c r="J23" s="118"/>
      <c r="K23" s="118"/>
      <c r="L23" s="118"/>
      <c r="M23" s="118"/>
      <c r="N23" s="118"/>
      <c r="O23" s="119"/>
      <c r="P23" s="145" t="s">
        <v>635</v>
      </c>
      <c r="Q23" s="146"/>
      <c r="R23" s="146"/>
      <c r="S23" s="146"/>
      <c r="T23" s="146"/>
      <c r="U23" s="146"/>
      <c r="V23" s="147"/>
      <c r="W23" s="145" t="s">
        <v>661</v>
      </c>
      <c r="X23" s="146"/>
      <c r="Y23" s="146"/>
      <c r="Z23" s="146"/>
      <c r="AA23" s="146"/>
      <c r="AB23" s="146"/>
      <c r="AC23" s="147"/>
      <c r="AD23" s="134" t="s">
        <v>667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2">
      <c r="A24" s="126"/>
      <c r="B24" s="127"/>
      <c r="C24" s="127"/>
      <c r="D24" s="127"/>
      <c r="E24" s="127"/>
      <c r="F24" s="128"/>
      <c r="G24" s="120" t="s">
        <v>661</v>
      </c>
      <c r="H24" s="121"/>
      <c r="I24" s="121"/>
      <c r="J24" s="121"/>
      <c r="K24" s="121"/>
      <c r="L24" s="121"/>
      <c r="M24" s="121"/>
      <c r="N24" s="121"/>
      <c r="O24" s="122"/>
      <c r="P24" s="148" t="s">
        <v>635</v>
      </c>
      <c r="Q24" s="149"/>
      <c r="R24" s="149"/>
      <c r="S24" s="149"/>
      <c r="T24" s="149"/>
      <c r="U24" s="149"/>
      <c r="V24" s="150"/>
      <c r="W24" s="148" t="s">
        <v>661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2">
      <c r="A25" s="126"/>
      <c r="B25" s="127"/>
      <c r="C25" s="127"/>
      <c r="D25" s="127"/>
      <c r="E25" s="127"/>
      <c r="F25" s="128"/>
      <c r="G25" s="120"/>
      <c r="H25" s="121"/>
      <c r="I25" s="121"/>
      <c r="J25" s="121"/>
      <c r="K25" s="121"/>
      <c r="L25" s="121"/>
      <c r="M25" s="121"/>
      <c r="N25" s="121"/>
      <c r="O25" s="122"/>
      <c r="P25" s="148">
        <v>0</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255</v>
      </c>
      <c r="H29" s="214"/>
      <c r="I29" s="214"/>
      <c r="J29" s="214"/>
      <c r="K29" s="214"/>
      <c r="L29" s="214"/>
      <c r="M29" s="214"/>
      <c r="N29" s="214"/>
      <c r="O29" s="215"/>
      <c r="P29" s="193" t="str">
        <f>AK13</f>
        <v>-</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308</v>
      </c>
      <c r="AF30" s="368"/>
      <c r="AG30" s="368"/>
      <c r="AH30" s="369"/>
      <c r="AI30" s="370" t="s">
        <v>330</v>
      </c>
      <c r="AJ30" s="370"/>
      <c r="AK30" s="370"/>
      <c r="AL30" s="367"/>
      <c r="AM30" s="370" t="s">
        <v>427</v>
      </c>
      <c r="AN30" s="370"/>
      <c r="AO30" s="370"/>
      <c r="AP30" s="367"/>
      <c r="AQ30" s="622" t="s">
        <v>184</v>
      </c>
      <c r="AR30" s="623"/>
      <c r="AS30" s="623"/>
      <c r="AT30" s="624"/>
      <c r="AU30" s="372" t="s">
        <v>133</v>
      </c>
      <c r="AV30" s="372"/>
      <c r="AW30" s="372"/>
      <c r="AX30" s="373"/>
    </row>
    <row r="31" spans="1:50" ht="18.75" customHeight="1" x14ac:dyDescent="0.2">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635</v>
      </c>
      <c r="AR31" s="163"/>
      <c r="AS31" s="164" t="s">
        <v>185</v>
      </c>
      <c r="AT31" s="187"/>
      <c r="AU31" s="256">
        <v>2</v>
      </c>
      <c r="AV31" s="256"/>
      <c r="AW31" s="360" t="s">
        <v>175</v>
      </c>
      <c r="AX31" s="361"/>
    </row>
    <row r="32" spans="1:50" ht="23.25" customHeight="1" x14ac:dyDescent="0.2">
      <c r="A32" s="496"/>
      <c r="B32" s="494"/>
      <c r="C32" s="494"/>
      <c r="D32" s="494"/>
      <c r="E32" s="494"/>
      <c r="F32" s="495"/>
      <c r="G32" s="521" t="s">
        <v>639</v>
      </c>
      <c r="H32" s="522"/>
      <c r="I32" s="522"/>
      <c r="J32" s="522"/>
      <c r="K32" s="522"/>
      <c r="L32" s="522"/>
      <c r="M32" s="522"/>
      <c r="N32" s="522"/>
      <c r="O32" s="523"/>
      <c r="P32" s="176" t="s">
        <v>640</v>
      </c>
      <c r="Q32" s="176"/>
      <c r="R32" s="176"/>
      <c r="S32" s="176"/>
      <c r="T32" s="176"/>
      <c r="U32" s="176"/>
      <c r="V32" s="176"/>
      <c r="W32" s="176"/>
      <c r="X32" s="218"/>
      <c r="Y32" s="324" t="s">
        <v>12</v>
      </c>
      <c r="Z32" s="530"/>
      <c r="AA32" s="531"/>
      <c r="AB32" s="532" t="s">
        <v>641</v>
      </c>
      <c r="AC32" s="532"/>
      <c r="AD32" s="532"/>
      <c r="AE32" s="348">
        <v>0</v>
      </c>
      <c r="AF32" s="349"/>
      <c r="AG32" s="349"/>
      <c r="AH32" s="349"/>
      <c r="AI32" s="348">
        <v>0</v>
      </c>
      <c r="AJ32" s="349"/>
      <c r="AK32" s="349"/>
      <c r="AL32" s="349"/>
      <c r="AM32" s="348">
        <v>1</v>
      </c>
      <c r="AN32" s="349"/>
      <c r="AO32" s="349"/>
      <c r="AP32" s="349"/>
      <c r="AQ32" s="151" t="s">
        <v>635</v>
      </c>
      <c r="AR32" s="152"/>
      <c r="AS32" s="152"/>
      <c r="AT32" s="153"/>
      <c r="AU32" s="349">
        <v>1</v>
      </c>
      <c r="AV32" s="349"/>
      <c r="AW32" s="349"/>
      <c r="AX32" s="350"/>
    </row>
    <row r="33" spans="1:51" ht="23.25" customHeight="1" x14ac:dyDescent="0.2">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641</v>
      </c>
      <c r="AC33" s="503"/>
      <c r="AD33" s="503"/>
      <c r="AE33" s="348">
        <v>0</v>
      </c>
      <c r="AF33" s="349"/>
      <c r="AG33" s="349"/>
      <c r="AH33" s="349"/>
      <c r="AI33" s="348">
        <v>0</v>
      </c>
      <c r="AJ33" s="349"/>
      <c r="AK33" s="349"/>
      <c r="AL33" s="349"/>
      <c r="AM33" s="348">
        <v>1</v>
      </c>
      <c r="AN33" s="349"/>
      <c r="AO33" s="349"/>
      <c r="AP33" s="349"/>
      <c r="AQ33" s="151" t="s">
        <v>635</v>
      </c>
      <c r="AR33" s="152"/>
      <c r="AS33" s="152"/>
      <c r="AT33" s="153"/>
      <c r="AU33" s="349">
        <v>1</v>
      </c>
      <c r="AV33" s="349"/>
      <c r="AW33" s="349"/>
      <c r="AX33" s="350"/>
    </row>
    <row r="34" spans="1:51" ht="23.25" customHeight="1" x14ac:dyDescent="0.2">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0</v>
      </c>
      <c r="AF34" s="349"/>
      <c r="AG34" s="349"/>
      <c r="AH34" s="349"/>
      <c r="AI34" s="348">
        <v>0</v>
      </c>
      <c r="AJ34" s="349"/>
      <c r="AK34" s="349"/>
      <c r="AL34" s="349"/>
      <c r="AM34" s="348">
        <v>100</v>
      </c>
      <c r="AN34" s="349"/>
      <c r="AO34" s="349"/>
      <c r="AP34" s="349"/>
      <c r="AQ34" s="151" t="s">
        <v>635</v>
      </c>
      <c r="AR34" s="152"/>
      <c r="AS34" s="152"/>
      <c r="AT34" s="153"/>
      <c r="AU34" s="349">
        <v>100</v>
      </c>
      <c r="AV34" s="349"/>
      <c r="AW34" s="349"/>
      <c r="AX34" s="350"/>
    </row>
    <row r="35" spans="1:51" ht="23.25" customHeight="1" x14ac:dyDescent="0.2">
      <c r="A35" s="876" t="s">
        <v>298</v>
      </c>
      <c r="B35" s="877"/>
      <c r="C35" s="877"/>
      <c r="D35" s="877"/>
      <c r="E35" s="877"/>
      <c r="F35" s="878"/>
      <c r="G35" s="882" t="s">
        <v>642</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2">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2">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2">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2">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2">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2">
      <c r="A42" s="876" t="s">
        <v>298</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2">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2">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2">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2">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2">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2">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2">
      <c r="A49" s="876" t="s">
        <v>298</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2">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2">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2">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2">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2">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2">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2">
      <c r="A56" s="876" t="s">
        <v>298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2">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2">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2">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2">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2">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2">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2">
      <c r="A63" s="876" t="s">
        <v>298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2">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2">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308</v>
      </c>
      <c r="AF65" s="320"/>
      <c r="AG65" s="320"/>
      <c r="AH65" s="320"/>
      <c r="AI65" s="320" t="s">
        <v>330</v>
      </c>
      <c r="AJ65" s="320"/>
      <c r="AK65" s="320"/>
      <c r="AL65" s="320"/>
      <c r="AM65" s="320" t="s">
        <v>427</v>
      </c>
      <c r="AN65" s="320"/>
      <c r="AO65" s="320"/>
      <c r="AP65" s="320"/>
      <c r="AQ65" s="200" t="s">
        <v>184</v>
      </c>
      <c r="AR65" s="184"/>
      <c r="AS65" s="184"/>
      <c r="AT65" s="185"/>
      <c r="AU65" s="955" t="s">
        <v>133</v>
      </c>
      <c r="AV65" s="955"/>
      <c r="AW65" s="955"/>
      <c r="AX65" s="956"/>
      <c r="AY65">
        <f>COUNTA($H$67)</f>
        <v>0</v>
      </c>
    </row>
    <row r="66" spans="1:51" ht="18.75" hidden="1" customHeight="1" x14ac:dyDescent="0.2">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2">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288</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2">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288</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2">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289</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2">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287</v>
      </c>
      <c r="X70" s="923"/>
      <c r="Y70" s="928" t="s">
        <v>12</v>
      </c>
      <c r="Z70" s="928"/>
      <c r="AA70" s="929"/>
      <c r="AB70" s="930" t="s">
        <v>288</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2">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288</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2">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289</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2">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2">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2">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2">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2">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2">
      <c r="A78" s="891" t="s">
        <v>301</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2">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618</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2">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2">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2">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2">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2">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2">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2">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2">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2">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2">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2">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2">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2">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2">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2">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2">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2">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5">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2">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308</v>
      </c>
      <c r="AF100" s="803"/>
      <c r="AG100" s="803"/>
      <c r="AH100" s="804"/>
      <c r="AI100" s="802" t="s">
        <v>330</v>
      </c>
      <c r="AJ100" s="803"/>
      <c r="AK100" s="803"/>
      <c r="AL100" s="804"/>
      <c r="AM100" s="802" t="s">
        <v>427</v>
      </c>
      <c r="AN100" s="803"/>
      <c r="AO100" s="803"/>
      <c r="AP100" s="804"/>
      <c r="AQ100" s="905" t="s">
        <v>335</v>
      </c>
      <c r="AR100" s="906"/>
      <c r="AS100" s="906"/>
      <c r="AT100" s="907"/>
      <c r="AU100" s="905" t="s">
        <v>459</v>
      </c>
      <c r="AV100" s="906"/>
      <c r="AW100" s="906"/>
      <c r="AX100" s="908"/>
    </row>
    <row r="101" spans="1:60" ht="23.25" customHeight="1" x14ac:dyDescent="0.2">
      <c r="A101" s="472"/>
      <c r="B101" s="473"/>
      <c r="C101" s="473"/>
      <c r="D101" s="473"/>
      <c r="E101" s="473"/>
      <c r="F101" s="474"/>
      <c r="G101" s="176" t="s">
        <v>643</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635</v>
      </c>
      <c r="AC101" s="532"/>
      <c r="AD101" s="532"/>
      <c r="AE101" s="343">
        <v>2</v>
      </c>
      <c r="AF101" s="343"/>
      <c r="AG101" s="343"/>
      <c r="AH101" s="343"/>
      <c r="AI101" s="343">
        <v>3</v>
      </c>
      <c r="AJ101" s="343"/>
      <c r="AK101" s="343"/>
      <c r="AL101" s="343"/>
      <c r="AM101" s="343">
        <v>2</v>
      </c>
      <c r="AN101" s="343"/>
      <c r="AO101" s="343"/>
      <c r="AP101" s="343"/>
      <c r="AQ101" s="343" t="s">
        <v>661</v>
      </c>
      <c r="AR101" s="343"/>
      <c r="AS101" s="343"/>
      <c r="AT101" s="343"/>
      <c r="AU101" s="348" t="s">
        <v>661</v>
      </c>
      <c r="AV101" s="349"/>
      <c r="AW101" s="349"/>
      <c r="AX101" s="350"/>
    </row>
    <row r="102" spans="1:60" ht="23.25" customHeight="1" x14ac:dyDescent="0.2">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635</v>
      </c>
      <c r="AC102" s="532"/>
      <c r="AD102" s="532"/>
      <c r="AE102" s="343">
        <v>2</v>
      </c>
      <c r="AF102" s="343"/>
      <c r="AG102" s="343"/>
      <c r="AH102" s="343"/>
      <c r="AI102" s="343">
        <v>3</v>
      </c>
      <c r="AJ102" s="343"/>
      <c r="AK102" s="343"/>
      <c r="AL102" s="343"/>
      <c r="AM102" s="343">
        <v>2</v>
      </c>
      <c r="AN102" s="343"/>
      <c r="AO102" s="343"/>
      <c r="AP102" s="343"/>
      <c r="AQ102" s="343" t="s">
        <v>661</v>
      </c>
      <c r="AR102" s="343"/>
      <c r="AS102" s="343"/>
      <c r="AT102" s="343"/>
      <c r="AU102" s="356" t="s">
        <v>661</v>
      </c>
      <c r="AV102" s="357"/>
      <c r="AW102" s="357"/>
      <c r="AX102" s="909"/>
    </row>
    <row r="103" spans="1:60" ht="31.5" hidden="1" customHeight="1" x14ac:dyDescent="0.2">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2">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2">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2">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2">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2">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2">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2">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2">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2">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2">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2">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3.25" customHeight="1" x14ac:dyDescent="0.2">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645</v>
      </c>
      <c r="AC116" s="286"/>
      <c r="AD116" s="287"/>
      <c r="AE116" s="343">
        <v>8.5</v>
      </c>
      <c r="AF116" s="343"/>
      <c r="AG116" s="343"/>
      <c r="AH116" s="343"/>
      <c r="AI116" s="343">
        <v>5.3</v>
      </c>
      <c r="AJ116" s="343"/>
      <c r="AK116" s="343"/>
      <c r="AL116" s="343"/>
      <c r="AM116" s="343">
        <v>7</v>
      </c>
      <c r="AN116" s="343"/>
      <c r="AO116" s="343"/>
      <c r="AP116" s="343"/>
      <c r="AQ116" s="348" t="s">
        <v>661</v>
      </c>
      <c r="AR116" s="349"/>
      <c r="AS116" s="349"/>
      <c r="AT116" s="349"/>
      <c r="AU116" s="349"/>
      <c r="AV116" s="349"/>
      <c r="AW116" s="349"/>
      <c r="AX116" s="350"/>
    </row>
    <row r="117" spans="1:51" ht="46.5" customHeight="1" thickBot="1" x14ac:dyDescent="0.2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646</v>
      </c>
      <c r="AF117" s="291"/>
      <c r="AG117" s="291"/>
      <c r="AH117" s="291"/>
      <c r="AI117" s="291" t="s">
        <v>647</v>
      </c>
      <c r="AJ117" s="291"/>
      <c r="AK117" s="291"/>
      <c r="AL117" s="291"/>
      <c r="AM117" s="291" t="s">
        <v>680</v>
      </c>
      <c r="AN117" s="291"/>
      <c r="AO117" s="291"/>
      <c r="AP117" s="291"/>
      <c r="AQ117" s="291" t="s">
        <v>661</v>
      </c>
      <c r="AR117" s="291"/>
      <c r="AS117" s="291"/>
      <c r="AT117" s="291"/>
      <c r="AU117" s="291"/>
      <c r="AV117" s="291"/>
      <c r="AW117" s="291"/>
      <c r="AX117" s="292"/>
    </row>
    <row r="118" spans="1:51"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2">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2">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2">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2">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5">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2">
      <c r="A130" s="972" t="s">
        <v>323</v>
      </c>
      <c r="B130" s="970"/>
      <c r="C130" s="969" t="s">
        <v>188</v>
      </c>
      <c r="D130" s="970"/>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2">
      <c r="A131" s="973"/>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2">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2">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2</v>
      </c>
      <c r="AV133" s="163"/>
      <c r="AW133" s="164" t="s">
        <v>175</v>
      </c>
      <c r="AX133" s="165"/>
      <c r="AY133">
        <f>$AY$132</f>
        <v>1</v>
      </c>
    </row>
    <row r="134" spans="1:51" ht="39.75" customHeight="1" x14ac:dyDescent="0.2">
      <c r="A134" s="973"/>
      <c r="B134" s="238"/>
      <c r="C134" s="237"/>
      <c r="D134" s="238"/>
      <c r="E134" s="237"/>
      <c r="F134" s="299"/>
      <c r="G134" s="217" t="s">
        <v>650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651</v>
      </c>
      <c r="AC134" s="209"/>
      <c r="AD134" s="209"/>
      <c r="AE134" s="251">
        <v>96.3</v>
      </c>
      <c r="AF134" s="152"/>
      <c r="AG134" s="152"/>
      <c r="AH134" s="152"/>
      <c r="AI134" s="251">
        <v>96.2</v>
      </c>
      <c r="AJ134" s="152"/>
      <c r="AK134" s="152"/>
      <c r="AL134" s="152"/>
      <c r="AM134" s="251"/>
      <c r="AN134" s="152"/>
      <c r="AO134" s="152"/>
      <c r="AP134" s="152"/>
      <c r="AQ134" s="251" t="s">
        <v>635</v>
      </c>
      <c r="AR134" s="152"/>
      <c r="AS134" s="152"/>
      <c r="AT134" s="152"/>
      <c r="AU134" s="251"/>
      <c r="AV134" s="152"/>
      <c r="AW134" s="152"/>
      <c r="AX134" s="196"/>
      <c r="AY134">
        <f t="shared" ref="AY134:AY135" si="13">$AY$132</f>
        <v>1</v>
      </c>
    </row>
    <row r="135" spans="1:51" ht="39.75" customHeight="1" x14ac:dyDescent="0.2">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651</v>
      </c>
      <c r="AC135" s="160"/>
      <c r="AD135" s="160"/>
      <c r="AE135" s="251">
        <v>90</v>
      </c>
      <c r="AF135" s="152"/>
      <c r="AG135" s="152"/>
      <c r="AH135" s="152"/>
      <c r="AI135" s="251">
        <v>90</v>
      </c>
      <c r="AJ135" s="152"/>
      <c r="AK135" s="152"/>
      <c r="AL135" s="152"/>
      <c r="AM135" s="251">
        <v>90</v>
      </c>
      <c r="AN135" s="152"/>
      <c r="AO135" s="152"/>
      <c r="AP135" s="152"/>
      <c r="AQ135" s="251" t="s">
        <v>635</v>
      </c>
      <c r="AR135" s="152"/>
      <c r="AS135" s="152"/>
      <c r="AT135" s="152"/>
      <c r="AU135" s="251">
        <v>90</v>
      </c>
      <c r="AV135" s="152"/>
      <c r="AW135" s="152"/>
      <c r="AX135" s="196"/>
      <c r="AY135">
        <f t="shared" si="13"/>
        <v>1</v>
      </c>
    </row>
    <row r="136" spans="1:51" ht="18.75" hidden="1" customHeight="1" x14ac:dyDescent="0.2">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2">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2">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2">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2">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2">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2">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2">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2">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2">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2">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2">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2">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2">
      <c r="A188" s="973"/>
      <c r="B188" s="238"/>
      <c r="C188" s="237"/>
      <c r="D188" s="238"/>
      <c r="E188" s="175" t="s">
        <v>668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2">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2">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2">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2">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2">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2">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2">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2">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2">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2">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2">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2">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2">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2">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2">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5">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2">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2">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2">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2">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2">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2">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2">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2">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2">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2">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2">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2">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2">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2">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2">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2">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2">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2">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2">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2">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2">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2">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2">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2">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2">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2">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2">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2">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2">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2">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2">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2">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2">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2">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2">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2">
      <c r="A430" s="973"/>
      <c r="B430" s="238"/>
      <c r="C430" s="235" t="s">
        <v>589</v>
      </c>
      <c r="D430" s="236"/>
      <c r="E430" s="224" t="s">
        <v>317</v>
      </c>
      <c r="F430" s="429"/>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2">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2">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2">
      <c r="A433" s="973"/>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661</v>
      </c>
      <c r="AN433" s="152"/>
      <c r="AO433" s="152"/>
      <c r="AP433" s="153"/>
      <c r="AQ433" s="151" t="s">
        <v>635</v>
      </c>
      <c r="AR433" s="152"/>
      <c r="AS433" s="152"/>
      <c r="AT433" s="153"/>
      <c r="AU433" s="152" t="s">
        <v>635</v>
      </c>
      <c r="AV433" s="152"/>
      <c r="AW433" s="152"/>
      <c r="AX433" s="196"/>
      <c r="AY433">
        <f t="shared" ref="AY433:AY435" si="63">$AY$431</f>
        <v>1</v>
      </c>
    </row>
    <row r="434" spans="1:51" ht="23.25" customHeight="1" x14ac:dyDescent="0.2">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635</v>
      </c>
      <c r="AC434" s="209"/>
      <c r="AD434" s="209"/>
      <c r="AE434" s="151" t="s">
        <v>635</v>
      </c>
      <c r="AF434" s="152"/>
      <c r="AG434" s="152"/>
      <c r="AH434" s="153"/>
      <c r="AI434" s="151" t="s">
        <v>635</v>
      </c>
      <c r="AJ434" s="152"/>
      <c r="AK434" s="152"/>
      <c r="AL434" s="152"/>
      <c r="AM434" s="151" t="s">
        <v>661</v>
      </c>
      <c r="AN434" s="152"/>
      <c r="AO434" s="152"/>
      <c r="AP434" s="153"/>
      <c r="AQ434" s="151" t="s">
        <v>635</v>
      </c>
      <c r="AR434" s="152"/>
      <c r="AS434" s="152"/>
      <c r="AT434" s="153"/>
      <c r="AU434" s="152" t="s">
        <v>635</v>
      </c>
      <c r="AV434" s="152"/>
      <c r="AW434" s="152"/>
      <c r="AX434" s="196"/>
      <c r="AY434">
        <f t="shared" si="63"/>
        <v>1</v>
      </c>
    </row>
    <row r="435" spans="1:51" ht="23.25" customHeight="1" x14ac:dyDescent="0.2">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635</v>
      </c>
      <c r="AF435" s="152"/>
      <c r="AG435" s="152"/>
      <c r="AH435" s="153"/>
      <c r="AI435" s="151" t="s">
        <v>635</v>
      </c>
      <c r="AJ435" s="152"/>
      <c r="AK435" s="152"/>
      <c r="AL435" s="152"/>
      <c r="AM435" s="151" t="s">
        <v>661</v>
      </c>
      <c r="AN435" s="152"/>
      <c r="AO435" s="152"/>
      <c r="AP435" s="153"/>
      <c r="AQ435" s="151" t="s">
        <v>635</v>
      </c>
      <c r="AR435" s="152"/>
      <c r="AS435" s="152"/>
      <c r="AT435" s="153"/>
      <c r="AU435" s="152" t="s">
        <v>635</v>
      </c>
      <c r="AV435" s="152"/>
      <c r="AW435" s="152"/>
      <c r="AX435" s="196"/>
      <c r="AY435">
        <f t="shared" si="63"/>
        <v>1</v>
      </c>
    </row>
    <row r="436" spans="1:51" ht="18.75" hidden="1" customHeight="1" x14ac:dyDescent="0.2">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2">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2">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2">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2">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2">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2">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2">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2">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2">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2">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2">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customHeight="1" x14ac:dyDescent="0.2">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2">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2">
      <c r="A458" s="973"/>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661</v>
      </c>
      <c r="AN458" s="152"/>
      <c r="AO458" s="152"/>
      <c r="AP458" s="153"/>
      <c r="AQ458" s="151" t="s">
        <v>635</v>
      </c>
      <c r="AR458" s="152"/>
      <c r="AS458" s="152"/>
      <c r="AT458" s="153"/>
      <c r="AU458" s="152" t="s">
        <v>635</v>
      </c>
      <c r="AV458" s="152"/>
      <c r="AW458" s="152"/>
      <c r="AX458" s="196"/>
      <c r="AY458">
        <f t="shared" ref="AY458:AY460" si="68">$AY$456</f>
        <v>1</v>
      </c>
    </row>
    <row r="459" spans="1:51" ht="23.25" customHeight="1" x14ac:dyDescent="0.2">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635</v>
      </c>
      <c r="AC459" s="209"/>
      <c r="AD459" s="209"/>
      <c r="AE459" s="151" t="s">
        <v>635</v>
      </c>
      <c r="AF459" s="152"/>
      <c r="AG459" s="152"/>
      <c r="AH459" s="153"/>
      <c r="AI459" s="151" t="s">
        <v>635</v>
      </c>
      <c r="AJ459" s="152"/>
      <c r="AK459" s="152"/>
      <c r="AL459" s="152"/>
      <c r="AM459" s="151" t="s">
        <v>661</v>
      </c>
      <c r="AN459" s="152"/>
      <c r="AO459" s="152"/>
      <c r="AP459" s="153"/>
      <c r="AQ459" s="151" t="s">
        <v>635</v>
      </c>
      <c r="AR459" s="152"/>
      <c r="AS459" s="152"/>
      <c r="AT459" s="153"/>
      <c r="AU459" s="152" t="s">
        <v>635</v>
      </c>
      <c r="AV459" s="152"/>
      <c r="AW459" s="152"/>
      <c r="AX459" s="196"/>
      <c r="AY459">
        <f t="shared" si="68"/>
        <v>1</v>
      </c>
    </row>
    <row r="460" spans="1:51" ht="23.25" customHeight="1" thickBot="1" x14ac:dyDescent="0.2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635</v>
      </c>
      <c r="AF460" s="152"/>
      <c r="AG460" s="152"/>
      <c r="AH460" s="153"/>
      <c r="AI460" s="151" t="s">
        <v>635</v>
      </c>
      <c r="AJ460" s="152"/>
      <c r="AK460" s="152"/>
      <c r="AL460" s="152"/>
      <c r="AM460" s="151" t="s">
        <v>661</v>
      </c>
      <c r="AN460" s="152"/>
      <c r="AO460" s="152"/>
      <c r="AP460" s="153"/>
      <c r="AQ460" s="151" t="s">
        <v>635</v>
      </c>
      <c r="AR460" s="152"/>
      <c r="AS460" s="152"/>
      <c r="AT460" s="153"/>
      <c r="AU460" s="152" t="s">
        <v>635</v>
      </c>
      <c r="AV460" s="152"/>
      <c r="AW460" s="152"/>
      <c r="AX460" s="196"/>
      <c r="AY460">
        <f t="shared" si="68"/>
        <v>1</v>
      </c>
    </row>
    <row r="461" spans="1:51" ht="18.75" hidden="1" customHeight="1" x14ac:dyDescent="0.2">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2">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2">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2">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2">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2">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2">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2">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2">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2">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2">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2">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9" hidden="1" customHeight="1" x14ac:dyDescent="0.2">
      <c r="A481" s="973"/>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73"/>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2">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2">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2">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2">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2">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2">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2">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2">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2">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2">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2">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2">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2">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2">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2">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2">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2">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2">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2">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2">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2">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2">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2">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2">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2">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2">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2">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2">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2">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9" hidden="1" customHeight="1" x14ac:dyDescent="0.2">
      <c r="A535" s="973"/>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73"/>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2">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2">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2">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2">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2">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2">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2">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2">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2">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2">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2">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2">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2">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2">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2">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2">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2">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2">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2">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2">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2">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2">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2">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2">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2">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2">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2">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2">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2">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9" hidden="1" customHeight="1" x14ac:dyDescent="0.2">
      <c r="A589" s="973"/>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73"/>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2">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2">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2">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2">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2">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2">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2">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2">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2">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2">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2">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2">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2">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2">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2">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2">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2">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2">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2">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2">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2">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2">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2">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2">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2">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2">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2">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2">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2">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9" hidden="1" customHeight="1" x14ac:dyDescent="0.2">
      <c r="A643" s="973"/>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73"/>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2">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2">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2">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2">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2">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2">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2">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2">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2">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2">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2">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2">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2">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2">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2">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2">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2">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2">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2">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2">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2">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2">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2">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2">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2">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2">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2">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2">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2">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9" hidden="1" customHeight="1" x14ac:dyDescent="0.2">
      <c r="A697" s="973"/>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2">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2">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6.25" customHeight="1" x14ac:dyDescent="0.2">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654</v>
      </c>
      <c r="AE702" s="875"/>
      <c r="AF702" s="875"/>
      <c r="AG702" s="864" t="s">
        <v>679</v>
      </c>
      <c r="AH702" s="865"/>
      <c r="AI702" s="865"/>
      <c r="AJ702" s="865"/>
      <c r="AK702" s="865"/>
      <c r="AL702" s="865"/>
      <c r="AM702" s="865"/>
      <c r="AN702" s="865"/>
      <c r="AO702" s="865"/>
      <c r="AP702" s="865"/>
      <c r="AQ702" s="865"/>
      <c r="AR702" s="865"/>
      <c r="AS702" s="865"/>
      <c r="AT702" s="865"/>
      <c r="AU702" s="865"/>
      <c r="AV702" s="865"/>
      <c r="AW702" s="865"/>
      <c r="AX702" s="866"/>
    </row>
    <row r="703" spans="1:51" ht="79.5" customHeight="1" x14ac:dyDescent="0.2">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654</v>
      </c>
      <c r="AE703" s="170"/>
      <c r="AF703" s="170"/>
      <c r="AG703" s="648" t="s">
        <v>678</v>
      </c>
      <c r="AH703" s="649"/>
      <c r="AI703" s="649"/>
      <c r="AJ703" s="649"/>
      <c r="AK703" s="649"/>
      <c r="AL703" s="649"/>
      <c r="AM703" s="649"/>
      <c r="AN703" s="649"/>
      <c r="AO703" s="649"/>
      <c r="AP703" s="649"/>
      <c r="AQ703" s="649"/>
      <c r="AR703" s="649"/>
      <c r="AS703" s="649"/>
      <c r="AT703" s="649"/>
      <c r="AU703" s="649"/>
      <c r="AV703" s="649"/>
      <c r="AW703" s="649"/>
      <c r="AX703" s="650"/>
    </row>
    <row r="704" spans="1:51" ht="99" customHeight="1" x14ac:dyDescent="0.2">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654</v>
      </c>
      <c r="AE704" s="567"/>
      <c r="AF704" s="567"/>
      <c r="AG704" s="409" t="s">
        <v>677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2">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654</v>
      </c>
      <c r="AE705" s="717"/>
      <c r="AF705" s="717"/>
      <c r="AG705" s="175" t="s">
        <v>676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2">
      <c r="A706" s="639"/>
      <c r="B706" s="751"/>
      <c r="C706" s="595"/>
      <c r="D706" s="596"/>
      <c r="E706" s="667" t="s">
        <v>299</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669</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2">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669</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2">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670</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36" customHeight="1" x14ac:dyDescent="0.2">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654</v>
      </c>
      <c r="AE709" s="170"/>
      <c r="AF709" s="170"/>
      <c r="AG709" s="648" t="s">
        <v>673</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2">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670</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2">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654</v>
      </c>
      <c r="AE711" s="170"/>
      <c r="AF711" s="170"/>
      <c r="AG711" s="648" t="s">
        <v>674</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2">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670</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2">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670</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37.5" customHeight="1" x14ac:dyDescent="0.2">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654</v>
      </c>
      <c r="AE714" s="573"/>
      <c r="AF714" s="574"/>
      <c r="AG714" s="673" t="s">
        <v>675</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2">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654</v>
      </c>
      <c r="AE715" s="652"/>
      <c r="AF715" s="758"/>
      <c r="AG715" s="507" t="s">
        <v>671</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2">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670</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2">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654</v>
      </c>
      <c r="AE717" s="170"/>
      <c r="AF717" s="170"/>
      <c r="AG717" s="648" t="s">
        <v>672</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2">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670</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2">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670</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5" customHeight="1" x14ac:dyDescent="0.2">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2">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2">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2">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2">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2">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2">
      <c r="A726" s="602" t="s">
        <v>47</v>
      </c>
      <c r="B726" s="603"/>
      <c r="C726" s="424" t="s">
        <v>52</v>
      </c>
      <c r="D726" s="562"/>
      <c r="E726" s="562"/>
      <c r="F726" s="563"/>
      <c r="G726" s="778" t="s">
        <v>681</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5">
      <c r="A727" s="604"/>
      <c r="B727" s="605"/>
      <c r="C727" s="679" t="s">
        <v>56</v>
      </c>
      <c r="D727" s="680"/>
      <c r="E727" s="680"/>
      <c r="F727" s="681"/>
      <c r="G727" s="776" t="s">
        <v>666</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2">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5">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2">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5">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2">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5">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2">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5">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2">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2">
      <c r="A737" s="142" t="s">
        <v>590</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315</v>
      </c>
      <c r="B738" s="94"/>
      <c r="C738" s="94"/>
      <c r="D738" s="94"/>
      <c r="E738" s="90" t="s">
        <v>635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314</v>
      </c>
      <c r="B739" s="94"/>
      <c r="C739" s="94"/>
      <c r="D739" s="94"/>
      <c r="E739" s="90" t="s">
        <v>635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313</v>
      </c>
      <c r="B740" s="94"/>
      <c r="C740" s="94"/>
      <c r="D740" s="94"/>
      <c r="E740" s="90" t="s">
        <v>635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312</v>
      </c>
      <c r="B741" s="94"/>
      <c r="C741" s="94"/>
      <c r="D741" s="94"/>
      <c r="E741" s="90" t="s">
        <v>635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311</v>
      </c>
      <c r="B742" s="94"/>
      <c r="C742" s="94"/>
      <c r="D742" s="94"/>
      <c r="E742" s="90" t="s">
        <v>635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310</v>
      </c>
      <c r="B743" s="94"/>
      <c r="C743" s="94"/>
      <c r="D743" s="94"/>
      <c r="E743" s="90" t="s">
        <v>635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309</v>
      </c>
      <c r="B744" s="94"/>
      <c r="C744" s="94"/>
      <c r="D744" s="94"/>
      <c r="E744" s="90" t="s">
        <v>652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308</v>
      </c>
      <c r="B745" s="94"/>
      <c r="C745" s="94"/>
      <c r="D745" s="94"/>
      <c r="E745" s="99" t="s">
        <v>653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463</v>
      </c>
      <c r="B746" s="94"/>
      <c r="C746" s="94"/>
      <c r="D746" s="94"/>
      <c r="E746" s="97" t="s">
        <v>662</v>
      </c>
      <c r="F746" s="98"/>
      <c r="G746" s="98"/>
      <c r="H746" s="85" t="str">
        <f>IF(E746="","","-")</f>
        <v>-</v>
      </c>
      <c r="I746" s="98"/>
      <c r="J746" s="98"/>
      <c r="K746" s="85" t="str">
        <f>IF(I746="","","-")</f>
        <v/>
      </c>
      <c r="L746" s="89">
        <v>452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427</v>
      </c>
      <c r="B747" s="94"/>
      <c r="C747" s="94"/>
      <c r="D747" s="94"/>
      <c r="E747" s="97" t="s">
        <v>662</v>
      </c>
      <c r="F747" s="98"/>
      <c r="G747" s="98"/>
      <c r="H747" s="85" t="str">
        <f>IF(E747="","","-")</f>
        <v>-</v>
      </c>
      <c r="I747" s="98"/>
      <c r="J747" s="98"/>
      <c r="K747" s="85" t="str">
        <f>IF(I747="","","-")</f>
        <v/>
      </c>
      <c r="L747" s="89">
        <v>485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4" customHeight="1" x14ac:dyDescent="0.2">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741" t="s">
        <v>304</v>
      </c>
      <c r="B787" s="742"/>
      <c r="C787" s="742"/>
      <c r="D787" s="742"/>
      <c r="E787" s="742"/>
      <c r="F787" s="743"/>
      <c r="G787" s="420" t="s">
        <v>655</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663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2">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2">
      <c r="A789" s="537"/>
      <c r="B789" s="744"/>
      <c r="C789" s="744"/>
      <c r="D789" s="744"/>
      <c r="E789" s="744"/>
      <c r="F789" s="745"/>
      <c r="G789" s="430" t="s">
        <v>656</v>
      </c>
      <c r="H789" s="431"/>
      <c r="I789" s="431"/>
      <c r="J789" s="431"/>
      <c r="K789" s="432"/>
      <c r="L789" s="433" t="s">
        <v>657</v>
      </c>
      <c r="M789" s="434"/>
      <c r="N789" s="434"/>
      <c r="O789" s="434"/>
      <c r="P789" s="434"/>
      <c r="Q789" s="434"/>
      <c r="R789" s="434"/>
      <c r="S789" s="434"/>
      <c r="T789" s="434"/>
      <c r="U789" s="434"/>
      <c r="V789" s="434"/>
      <c r="W789" s="434"/>
      <c r="X789" s="435"/>
      <c r="Y789" s="436">
        <v>10</v>
      </c>
      <c r="Z789" s="437"/>
      <c r="AA789" s="437"/>
      <c r="AB789" s="538"/>
      <c r="AC789" s="430"/>
      <c r="AD789" s="431"/>
      <c r="AE789" s="431"/>
      <c r="AF789" s="431"/>
      <c r="AG789" s="432"/>
      <c r="AH789" s="433" t="s">
        <v>664</v>
      </c>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2">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2">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2">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2">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2">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2">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2">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2">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2">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10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2">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2">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2">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v>0</v>
      </c>
      <c r="AV802" s="437"/>
      <c r="AW802" s="437"/>
      <c r="AX802" s="438"/>
      <c r="AY802">
        <f t="shared" ref="AY802:AY812" si="115">$AY$800</f>
        <v>0</v>
      </c>
    </row>
    <row r="803" spans="1:51" ht="24.75" hidden="1" customHeight="1" x14ac:dyDescent="0.2">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2">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2">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2">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2">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2">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2">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2">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2">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2">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2">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2">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2">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2">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2">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2">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2">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2">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2">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2">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2">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5">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2">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2">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2">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2">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2">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2">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2">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2">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2">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2">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2">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2">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2">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5">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83.25" customHeight="1" x14ac:dyDescent="0.2">
      <c r="A845" s="386">
        <v>1</v>
      </c>
      <c r="B845" s="386">
        <v>1</v>
      </c>
      <c r="C845" s="400" t="s">
        <v>658</v>
      </c>
      <c r="D845" s="400"/>
      <c r="E845" s="400"/>
      <c r="F845" s="400"/>
      <c r="G845" s="400"/>
      <c r="H845" s="400"/>
      <c r="I845" s="400"/>
      <c r="J845" s="401">
        <v>7010601041419</v>
      </c>
      <c r="K845" s="402"/>
      <c r="L845" s="402"/>
      <c r="M845" s="402"/>
      <c r="N845" s="402"/>
      <c r="O845" s="402"/>
      <c r="P845" s="302" t="s">
        <v>657</v>
      </c>
      <c r="Q845" s="302"/>
      <c r="R845" s="302"/>
      <c r="S845" s="302"/>
      <c r="T845" s="302"/>
      <c r="U845" s="302"/>
      <c r="V845" s="302"/>
      <c r="W845" s="302"/>
      <c r="X845" s="302"/>
      <c r="Y845" s="303">
        <v>10</v>
      </c>
      <c r="Z845" s="304"/>
      <c r="AA845" s="304"/>
      <c r="AB845" s="305"/>
      <c r="AC845" s="307" t="s">
        <v>294</v>
      </c>
      <c r="AD845" s="308"/>
      <c r="AE845" s="308"/>
      <c r="AF845" s="308"/>
      <c r="AG845" s="308"/>
      <c r="AH845" s="403">
        <v>2</v>
      </c>
      <c r="AI845" s="404"/>
      <c r="AJ845" s="404"/>
      <c r="AK845" s="404"/>
      <c r="AL845" s="311">
        <v>99.7</v>
      </c>
      <c r="AM845" s="312"/>
      <c r="AN845" s="312"/>
      <c r="AO845" s="313"/>
      <c r="AP845" s="306"/>
      <c r="AQ845" s="306"/>
      <c r="AR845" s="306"/>
      <c r="AS845" s="306"/>
      <c r="AT845" s="306"/>
      <c r="AU845" s="306"/>
      <c r="AV845" s="306"/>
      <c r="AW845" s="306"/>
      <c r="AX845" s="306"/>
    </row>
    <row r="846" spans="1:51" ht="30" hidden="1" customHeight="1" x14ac:dyDescent="0.2">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2">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2">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2">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2">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2">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2">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2">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2">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2">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2">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2">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2">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2">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2">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2">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2">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2">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2">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2">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2">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2">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2">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2">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2">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2">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2">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2">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2">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2">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63" customHeight="1" x14ac:dyDescent="0.2">
      <c r="A878" s="386">
        <v>1</v>
      </c>
      <c r="B878" s="386">
        <v>1</v>
      </c>
      <c r="C878" s="400" t="s">
        <v>660</v>
      </c>
      <c r="D878" s="400"/>
      <c r="E878" s="400"/>
      <c r="F878" s="400"/>
      <c r="G878" s="400"/>
      <c r="H878" s="400"/>
      <c r="I878" s="400"/>
      <c r="J878" s="401">
        <v>3010001135279</v>
      </c>
      <c r="K878" s="402"/>
      <c r="L878" s="402"/>
      <c r="M878" s="402"/>
      <c r="N878" s="402"/>
      <c r="O878" s="402"/>
      <c r="P878" s="302" t="s">
        <v>659</v>
      </c>
      <c r="Q878" s="302"/>
      <c r="R878" s="302"/>
      <c r="S878" s="302"/>
      <c r="T878" s="302"/>
      <c r="U878" s="302"/>
      <c r="V878" s="302"/>
      <c r="W878" s="302"/>
      <c r="X878" s="302"/>
      <c r="Y878" s="303">
        <v>0.8</v>
      </c>
      <c r="Z878" s="304"/>
      <c r="AA878" s="304"/>
      <c r="AB878" s="305"/>
      <c r="AC878" s="307" t="s">
        <v>296</v>
      </c>
      <c r="AD878" s="308"/>
      <c r="AE878" s="308"/>
      <c r="AF878" s="308"/>
      <c r="AG878" s="308"/>
      <c r="AH878" s="403" t="s">
        <v>635</v>
      </c>
      <c r="AI878" s="404"/>
      <c r="AJ878" s="404"/>
      <c r="AK878" s="404"/>
      <c r="AL878" s="311" t="s">
        <v>635</v>
      </c>
      <c r="AM878" s="312"/>
      <c r="AN878" s="312"/>
      <c r="AO878" s="313"/>
      <c r="AP878" s="306"/>
      <c r="AQ878" s="306"/>
      <c r="AR878" s="306"/>
      <c r="AS878" s="306"/>
      <c r="AT878" s="306"/>
      <c r="AU878" s="306"/>
      <c r="AV878" s="306"/>
      <c r="AW878" s="306"/>
      <c r="AX878" s="306"/>
      <c r="AY878">
        <f t="shared" si="118"/>
        <v>1</v>
      </c>
    </row>
    <row r="879" spans="1:51" ht="30" hidden="1" customHeight="1" x14ac:dyDescent="0.2">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2">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2">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2">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2">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2">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2">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2">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2">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2">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2">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2">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2">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2">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2">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2">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2">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2">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2">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2">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2">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2">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2">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2">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2">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2">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2">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2">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2">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2">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2">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2">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2">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2">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2">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2">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2">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2">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2">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2">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2">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2">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2">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2">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2">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2">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2">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2">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2">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2">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2">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2">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2">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2">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2">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2">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2">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2">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2">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2">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2">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2">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2">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2">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2">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2">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2">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2">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2">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2">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2">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2">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2">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2">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2">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2">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2">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2">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2">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2">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2">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2">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2">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2">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2">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2">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2">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2">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2">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2">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2">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2">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2">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2">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2">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2">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2">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2">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2">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2">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2">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2">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2">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2">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2">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2">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2">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2">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2">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2">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2">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2">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2">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2">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2">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2">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2">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2">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2">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2">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2">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2">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2">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2">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2">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2">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2">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2">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2">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2">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2">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2">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2">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2">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2">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2">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2">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2">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2">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2">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2">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2">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2">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2">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2">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2">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2">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2">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2">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2">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2">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2">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2">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2">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2">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2">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2">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2">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2">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2">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2">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2">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2">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2">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2">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2">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2">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2">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2">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2">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2">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2">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2">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2">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2">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2">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2">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2">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2">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2">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2">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2">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2">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2">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2">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2">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2">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2">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2">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2">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2">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2">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2">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2">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2">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2">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2">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2">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2">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2">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2">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2">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2">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2">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2">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2">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2">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2">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2">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2">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2">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2">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2">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2">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2">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2">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2">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2">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2">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2">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2">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2">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2">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2">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2">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2">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2">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2">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2">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2">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2">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2">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2">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2">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2">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2">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2">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2">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2">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2">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47"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t="s">
        <v>654</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2">
      <c r="A6" s="14" t="s">
        <v>88</v>
      </c>
      <c r="B6" s="15" t="s">
        <v>654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2">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2">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2">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2">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2">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2">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2">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2">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2">
      <c r="A24" s="74" t="s">
        <v>322</v>
      </c>
      <c r="B24" s="15"/>
      <c r="C24" s="13" t="str">
        <f t="shared" si="9"/>
        <v/>
      </c>
      <c r="D24" s="13" t="str">
        <f>IF(C24="",D23,IF(D23&lt;&gt;"",CONCATENATE(D23,"、",C24),C24))</f>
        <v>科学技術・イノベーション</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2">
      <c r="A27" s="13" t="str">
        <f>IF(D24="", "-", D24)</f>
        <v>科学技術・イノベーション</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2">
      <c r="A38" s="13"/>
      <c r="B38" s="13"/>
      <c r="F38" s="13"/>
      <c r="G38" s="19"/>
      <c r="K38" s="13"/>
      <c r="L38" s="13"/>
      <c r="O38" s="13"/>
      <c r="P38" s="13"/>
      <c r="Q38" s="19"/>
      <c r="T38" s="13"/>
      <c r="U38" s="32" t="s">
        <v>306</v>
      </c>
      <c r="Y38" s="32" t="s">
        <v>370</v>
      </c>
      <c r="Z38" s="32" t="s">
        <v>501</v>
      </c>
      <c r="AF38" s="30"/>
      <c r="AK38" s="42" t="str">
        <f t="shared" si="7"/>
        <v>k</v>
      </c>
    </row>
    <row r="39" spans="1:37" x14ac:dyDescent="0.2">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2">
      <c r="A40" s="13"/>
      <c r="B40" s="13"/>
      <c r="F40" s="13"/>
      <c r="G40" s="19"/>
      <c r="K40" s="13"/>
      <c r="L40" s="13"/>
      <c r="O40" s="13"/>
      <c r="P40" s="13"/>
      <c r="Q40" s="19"/>
      <c r="T40" s="13"/>
      <c r="Y40" s="32" t="s">
        <v>372</v>
      </c>
      <c r="Z40" s="32" t="s">
        <v>503</v>
      </c>
      <c r="AF40" s="30"/>
      <c r="AK40" s="42" t="str">
        <f t="shared" si="7"/>
        <v>m</v>
      </c>
    </row>
    <row r="41" spans="1:37" x14ac:dyDescent="0.2">
      <c r="A41" s="13"/>
      <c r="B41" s="13"/>
      <c r="F41" s="13"/>
      <c r="G41" s="19"/>
      <c r="K41" s="13"/>
      <c r="L41" s="13"/>
      <c r="O41" s="13"/>
      <c r="P41" s="13"/>
      <c r="Q41" s="19"/>
      <c r="T41" s="13"/>
      <c r="Y41" s="32" t="s">
        <v>373</v>
      </c>
      <c r="Z41" s="32" t="s">
        <v>504</v>
      </c>
      <c r="AF41" s="30"/>
      <c r="AK41" s="42" t="str">
        <f t="shared" si="7"/>
        <v>n</v>
      </c>
    </row>
    <row r="42" spans="1:37" x14ac:dyDescent="0.2">
      <c r="A42" s="13"/>
      <c r="B42" s="13"/>
      <c r="F42" s="13"/>
      <c r="G42" s="19"/>
      <c r="K42" s="13"/>
      <c r="L42" s="13"/>
      <c r="O42" s="13"/>
      <c r="P42" s="13"/>
      <c r="Q42" s="19"/>
      <c r="T42" s="13"/>
      <c r="Y42" s="32" t="s">
        <v>374</v>
      </c>
      <c r="Z42" s="32" t="s">
        <v>505</v>
      </c>
      <c r="AF42" s="30"/>
      <c r="AK42" s="42" t="str">
        <f t="shared" si="7"/>
        <v>o</v>
      </c>
    </row>
    <row r="43" spans="1:37" x14ac:dyDescent="0.2">
      <c r="A43" s="13"/>
      <c r="B43" s="13"/>
      <c r="F43" s="13"/>
      <c r="G43" s="19"/>
      <c r="K43" s="13"/>
      <c r="L43" s="13"/>
      <c r="O43" s="13"/>
      <c r="P43" s="13"/>
      <c r="Q43" s="19"/>
      <c r="T43" s="13"/>
      <c r="Y43" s="32" t="s">
        <v>375</v>
      </c>
      <c r="Z43" s="32" t="s">
        <v>506</v>
      </c>
      <c r="AF43" s="30"/>
      <c r="AK43" s="42" t="str">
        <f t="shared" si="7"/>
        <v>p</v>
      </c>
    </row>
    <row r="44" spans="1:37" x14ac:dyDescent="0.2">
      <c r="A44" s="13"/>
      <c r="B44" s="13"/>
      <c r="F44" s="13"/>
      <c r="G44" s="19"/>
      <c r="K44" s="13"/>
      <c r="L44" s="13"/>
      <c r="O44" s="13"/>
      <c r="P44" s="13"/>
      <c r="Q44" s="19"/>
      <c r="T44" s="13"/>
      <c r="Y44" s="32" t="s">
        <v>376</v>
      </c>
      <c r="Z44" s="32" t="s">
        <v>507</v>
      </c>
      <c r="AF44" s="30"/>
      <c r="AK44" s="42" t="str">
        <f t="shared" si="7"/>
        <v>q</v>
      </c>
    </row>
    <row r="45" spans="1:37" x14ac:dyDescent="0.2">
      <c r="A45" s="13"/>
      <c r="B45" s="13"/>
      <c r="F45" s="13"/>
      <c r="G45" s="19"/>
      <c r="K45" s="13"/>
      <c r="L45" s="13"/>
      <c r="O45" s="13"/>
      <c r="P45" s="13"/>
      <c r="Q45" s="19"/>
      <c r="T45" s="13"/>
      <c r="Y45" s="32" t="s">
        <v>377</v>
      </c>
      <c r="Z45" s="32" t="s">
        <v>508</v>
      </c>
      <c r="AF45" s="30"/>
      <c r="AK45" s="42" t="str">
        <f t="shared" si="7"/>
        <v>r</v>
      </c>
    </row>
    <row r="46" spans="1:37" x14ac:dyDescent="0.2">
      <c r="A46" s="13"/>
      <c r="B46" s="13"/>
      <c r="F46" s="13"/>
      <c r="G46" s="19"/>
      <c r="K46" s="13"/>
      <c r="L46" s="13"/>
      <c r="O46" s="13"/>
      <c r="P46" s="13"/>
      <c r="Q46" s="19"/>
      <c r="T46" s="13"/>
      <c r="Y46" s="32" t="s">
        <v>378</v>
      </c>
      <c r="Z46" s="32" t="s">
        <v>509</v>
      </c>
      <c r="AF46" s="30"/>
      <c r="AK46" s="42" t="str">
        <f t="shared" si="7"/>
        <v>s</v>
      </c>
    </row>
    <row r="47" spans="1:37" x14ac:dyDescent="0.2">
      <c r="A47" s="13"/>
      <c r="B47" s="13"/>
      <c r="F47" s="13"/>
      <c r="G47" s="19"/>
      <c r="K47" s="13"/>
      <c r="L47" s="13"/>
      <c r="O47" s="13"/>
      <c r="P47" s="13"/>
      <c r="Q47" s="19"/>
      <c r="T47" s="13"/>
      <c r="Y47" s="32" t="s">
        <v>379</v>
      </c>
      <c r="Z47" s="32" t="s">
        <v>510</v>
      </c>
      <c r="AF47" s="30"/>
      <c r="AK47" s="42" t="str">
        <f t="shared" si="7"/>
        <v>t</v>
      </c>
    </row>
    <row r="48" spans="1:37" x14ac:dyDescent="0.2">
      <c r="A48" s="13"/>
      <c r="B48" s="13"/>
      <c r="F48" s="13"/>
      <c r="G48" s="19"/>
      <c r="K48" s="13"/>
      <c r="L48" s="13"/>
      <c r="O48" s="13"/>
      <c r="P48" s="13"/>
      <c r="Q48" s="19"/>
      <c r="T48" s="13"/>
      <c r="Y48" s="32" t="s">
        <v>380</v>
      </c>
      <c r="Z48" s="32" t="s">
        <v>511</v>
      </c>
      <c r="AF48" s="30"/>
      <c r="AK48" s="42" t="str">
        <f t="shared" si="7"/>
        <v>u</v>
      </c>
    </row>
    <row r="49" spans="1:37" x14ac:dyDescent="0.2">
      <c r="A49" s="13"/>
      <c r="B49" s="13"/>
      <c r="F49" s="13"/>
      <c r="G49" s="19"/>
      <c r="K49" s="13"/>
      <c r="L49" s="13"/>
      <c r="O49" s="13"/>
      <c r="P49" s="13"/>
      <c r="Q49" s="19"/>
      <c r="T49" s="13"/>
      <c r="Y49" s="32" t="s">
        <v>381</v>
      </c>
      <c r="Z49" s="32" t="s">
        <v>512</v>
      </c>
      <c r="AF49" s="30"/>
      <c r="AK49" s="42" t="str">
        <f t="shared" si="7"/>
        <v>v</v>
      </c>
    </row>
    <row r="50" spans="1:37" x14ac:dyDescent="0.2">
      <c r="A50" s="13"/>
      <c r="B50" s="13"/>
      <c r="F50" s="13"/>
      <c r="G50" s="19"/>
      <c r="K50" s="13"/>
      <c r="L50" s="13"/>
      <c r="O50" s="13"/>
      <c r="P50" s="13"/>
      <c r="Q50" s="19"/>
      <c r="T50" s="13"/>
      <c r="Y50" s="32" t="s">
        <v>382</v>
      </c>
      <c r="Z50" s="32" t="s">
        <v>513</v>
      </c>
      <c r="AF50" s="30"/>
    </row>
    <row r="51" spans="1:37" x14ac:dyDescent="0.2">
      <c r="A51" s="13"/>
      <c r="B51" s="13"/>
      <c r="F51" s="13"/>
      <c r="G51" s="19"/>
      <c r="K51" s="13"/>
      <c r="L51" s="13"/>
      <c r="O51" s="13"/>
      <c r="P51" s="13"/>
      <c r="Q51" s="19"/>
      <c r="T51" s="13"/>
      <c r="Y51" s="32" t="s">
        <v>383</v>
      </c>
      <c r="Z51" s="32" t="s">
        <v>514</v>
      </c>
      <c r="AF51" s="30"/>
    </row>
    <row r="52" spans="1:37" x14ac:dyDescent="0.2">
      <c r="A52" s="13"/>
      <c r="B52" s="13"/>
      <c r="F52" s="13"/>
      <c r="G52" s="19"/>
      <c r="K52" s="13"/>
      <c r="L52" s="13"/>
      <c r="O52" s="13"/>
      <c r="P52" s="13"/>
      <c r="Q52" s="19"/>
      <c r="T52" s="13"/>
      <c r="Y52" s="32" t="s">
        <v>384</v>
      </c>
      <c r="Z52" s="32" t="s">
        <v>515</v>
      </c>
      <c r="AF52" s="30"/>
    </row>
    <row r="53" spans="1:37" x14ac:dyDescent="0.2">
      <c r="A53" s="13"/>
      <c r="B53" s="13"/>
      <c r="F53" s="13"/>
      <c r="G53" s="19"/>
      <c r="K53" s="13"/>
      <c r="L53" s="13"/>
      <c r="O53" s="13"/>
      <c r="P53" s="13"/>
      <c r="Q53" s="19"/>
      <c r="T53" s="13"/>
      <c r="Y53" s="32" t="s">
        <v>385</v>
      </c>
      <c r="Z53" s="32" t="s">
        <v>516</v>
      </c>
      <c r="AF53" s="30"/>
    </row>
    <row r="54" spans="1:37" x14ac:dyDescent="0.2">
      <c r="A54" s="13"/>
      <c r="B54" s="13"/>
      <c r="F54" s="13"/>
      <c r="G54" s="19"/>
      <c r="K54" s="13"/>
      <c r="L54" s="13"/>
      <c r="O54" s="13"/>
      <c r="P54" s="20"/>
      <c r="Q54" s="19"/>
      <c r="T54" s="13"/>
      <c r="Y54" s="32" t="s">
        <v>386</v>
      </c>
      <c r="Z54" s="32" t="s">
        <v>517</v>
      </c>
      <c r="AF54" s="30"/>
    </row>
    <row r="55" spans="1:37" x14ac:dyDescent="0.2">
      <c r="A55" s="13"/>
      <c r="B55" s="13"/>
      <c r="F55" s="13"/>
      <c r="G55" s="19"/>
      <c r="K55" s="13"/>
      <c r="L55" s="13"/>
      <c r="O55" s="13"/>
      <c r="P55" s="13"/>
      <c r="Q55" s="19"/>
      <c r="T55" s="13"/>
      <c r="Y55" s="32" t="s">
        <v>387</v>
      </c>
      <c r="Z55" s="32" t="s">
        <v>518</v>
      </c>
      <c r="AF55" s="30"/>
    </row>
    <row r="56" spans="1:37" x14ac:dyDescent="0.2">
      <c r="A56" s="13"/>
      <c r="B56" s="13"/>
      <c r="F56" s="13"/>
      <c r="G56" s="19"/>
      <c r="K56" s="13"/>
      <c r="L56" s="13"/>
      <c r="O56" s="13"/>
      <c r="P56" s="13"/>
      <c r="Q56" s="19"/>
      <c r="T56" s="13"/>
      <c r="Y56" s="32" t="s">
        <v>388</v>
      </c>
      <c r="Z56" s="32" t="s">
        <v>519</v>
      </c>
      <c r="AF56" s="30"/>
    </row>
    <row r="57" spans="1:37" x14ac:dyDescent="0.2">
      <c r="A57" s="13"/>
      <c r="B57" s="13"/>
      <c r="F57" s="13"/>
      <c r="G57" s="19"/>
      <c r="K57" s="13"/>
      <c r="L57" s="13"/>
      <c r="O57" s="13"/>
      <c r="P57" s="13"/>
      <c r="Q57" s="19"/>
      <c r="T57" s="13"/>
      <c r="Y57" s="32" t="s">
        <v>389</v>
      </c>
      <c r="Z57" s="32" t="s">
        <v>520</v>
      </c>
      <c r="AF57" s="30"/>
    </row>
    <row r="58" spans="1:37" x14ac:dyDescent="0.2">
      <c r="A58" s="13"/>
      <c r="B58" s="13"/>
      <c r="F58" s="13"/>
      <c r="G58" s="19"/>
      <c r="K58" s="13"/>
      <c r="L58" s="13"/>
      <c r="O58" s="13"/>
      <c r="P58" s="13"/>
      <c r="Q58" s="19"/>
      <c r="T58" s="13"/>
      <c r="Y58" s="32" t="s">
        <v>390</v>
      </c>
      <c r="Z58" s="32" t="s">
        <v>521</v>
      </c>
      <c r="AF58" s="30"/>
    </row>
    <row r="59" spans="1:37" x14ac:dyDescent="0.2">
      <c r="A59" s="13"/>
      <c r="B59" s="13"/>
      <c r="F59" s="13"/>
      <c r="G59" s="19"/>
      <c r="K59" s="13"/>
      <c r="L59" s="13"/>
      <c r="O59" s="13"/>
      <c r="P59" s="13"/>
      <c r="Q59" s="19"/>
      <c r="T59" s="13"/>
      <c r="Y59" s="32" t="s">
        <v>391</v>
      </c>
      <c r="Z59" s="32" t="s">
        <v>522</v>
      </c>
      <c r="AF59" s="30"/>
    </row>
    <row r="60" spans="1:37" x14ac:dyDescent="0.2">
      <c r="A60" s="13"/>
      <c r="B60" s="13"/>
      <c r="F60" s="13"/>
      <c r="G60" s="19"/>
      <c r="K60" s="13"/>
      <c r="L60" s="13"/>
      <c r="O60" s="13"/>
      <c r="P60" s="13"/>
      <c r="Q60" s="19"/>
      <c r="T60" s="13"/>
      <c r="Y60" s="32" t="s">
        <v>392</v>
      </c>
      <c r="Z60" s="32" t="s">
        <v>523</v>
      </c>
      <c r="AF60" s="30"/>
    </row>
    <row r="61" spans="1:37" x14ac:dyDescent="0.2">
      <c r="A61" s="13"/>
      <c r="B61" s="13"/>
      <c r="F61" s="13"/>
      <c r="G61" s="19"/>
      <c r="K61" s="13"/>
      <c r="L61" s="13"/>
      <c r="O61" s="13"/>
      <c r="P61" s="13"/>
      <c r="Q61" s="19"/>
      <c r="T61" s="13"/>
      <c r="Y61" s="32" t="s">
        <v>393</v>
      </c>
      <c r="Z61" s="32" t="s">
        <v>524</v>
      </c>
      <c r="AF61" s="30"/>
    </row>
    <row r="62" spans="1:37" x14ac:dyDescent="0.2">
      <c r="A62" s="13"/>
      <c r="B62" s="13"/>
      <c r="F62" s="13"/>
      <c r="G62" s="19"/>
      <c r="K62" s="13"/>
      <c r="L62" s="13"/>
      <c r="O62" s="13"/>
      <c r="P62" s="13"/>
      <c r="Q62" s="19"/>
      <c r="T62" s="13"/>
      <c r="Y62" s="32" t="s">
        <v>394</v>
      </c>
      <c r="Z62" s="32" t="s">
        <v>525</v>
      </c>
      <c r="AF62" s="30"/>
    </row>
    <row r="63" spans="1:37" x14ac:dyDescent="0.2">
      <c r="A63" s="13"/>
      <c r="B63" s="13"/>
      <c r="F63" s="13"/>
      <c r="G63" s="19"/>
      <c r="K63" s="13"/>
      <c r="L63" s="13"/>
      <c r="O63" s="13"/>
      <c r="P63" s="13"/>
      <c r="Q63" s="19"/>
      <c r="T63" s="13"/>
      <c r="Y63" s="32" t="s">
        <v>395</v>
      </c>
      <c r="Z63" s="32" t="s">
        <v>526</v>
      </c>
      <c r="AF63" s="30"/>
    </row>
    <row r="64" spans="1:37" x14ac:dyDescent="0.2">
      <c r="A64" s="13"/>
      <c r="B64" s="13"/>
      <c r="F64" s="13"/>
      <c r="G64" s="19"/>
      <c r="K64" s="13"/>
      <c r="L64" s="13"/>
      <c r="O64" s="13"/>
      <c r="P64" s="13"/>
      <c r="Q64" s="19"/>
      <c r="T64" s="13"/>
      <c r="Y64" s="32" t="s">
        <v>396</v>
      </c>
      <c r="Z64" s="32" t="s">
        <v>527</v>
      </c>
      <c r="AF64" s="30"/>
    </row>
    <row r="65" spans="1:32" x14ac:dyDescent="0.2">
      <c r="A65" s="13"/>
      <c r="B65" s="13"/>
      <c r="F65" s="13"/>
      <c r="G65" s="19"/>
      <c r="K65" s="13"/>
      <c r="L65" s="13"/>
      <c r="O65" s="13"/>
      <c r="P65" s="13"/>
      <c r="Q65" s="19"/>
      <c r="T65" s="13"/>
      <c r="Y65" s="32" t="s">
        <v>397</v>
      </c>
      <c r="Z65" s="32" t="s">
        <v>528</v>
      </c>
      <c r="AF65" s="30"/>
    </row>
    <row r="66" spans="1:32" x14ac:dyDescent="0.2">
      <c r="A66" s="13"/>
      <c r="B66" s="13"/>
      <c r="F66" s="13"/>
      <c r="G66" s="19"/>
      <c r="K66" s="13"/>
      <c r="L66" s="13"/>
      <c r="O66" s="13"/>
      <c r="P66" s="13"/>
      <c r="Q66" s="19"/>
      <c r="T66" s="13"/>
      <c r="Y66" s="32" t="s">
        <v>70</v>
      </c>
      <c r="Z66" s="32" t="s">
        <v>529</v>
      </c>
      <c r="AF66" s="30"/>
    </row>
    <row r="67" spans="1:32" x14ac:dyDescent="0.2">
      <c r="A67" s="13"/>
      <c r="B67" s="13"/>
      <c r="F67" s="13"/>
      <c r="G67" s="19"/>
      <c r="K67" s="13"/>
      <c r="L67" s="13"/>
      <c r="O67" s="13"/>
      <c r="P67" s="13"/>
      <c r="Q67" s="19"/>
      <c r="T67" s="13"/>
      <c r="Y67" s="32" t="s">
        <v>398</v>
      </c>
      <c r="Z67" s="32" t="s">
        <v>530</v>
      </c>
      <c r="AF67" s="30"/>
    </row>
    <row r="68" spans="1:32" x14ac:dyDescent="0.2">
      <c r="A68" s="13"/>
      <c r="B68" s="13"/>
      <c r="F68" s="13"/>
      <c r="G68" s="19"/>
      <c r="K68" s="13"/>
      <c r="L68" s="13"/>
      <c r="O68" s="13"/>
      <c r="P68" s="13"/>
      <c r="Q68" s="19"/>
      <c r="T68" s="13"/>
      <c r="Y68" s="32" t="s">
        <v>399</v>
      </c>
      <c r="Z68" s="32" t="s">
        <v>531</v>
      </c>
      <c r="AF68" s="30"/>
    </row>
    <row r="69" spans="1:32" x14ac:dyDescent="0.2">
      <c r="A69" s="13"/>
      <c r="B69" s="13"/>
      <c r="F69" s="13"/>
      <c r="G69" s="19"/>
      <c r="K69" s="13"/>
      <c r="L69" s="13"/>
      <c r="O69" s="13"/>
      <c r="P69" s="13"/>
      <c r="Q69" s="19"/>
      <c r="T69" s="13"/>
      <c r="Y69" s="32" t="s">
        <v>400</v>
      </c>
      <c r="Z69" s="32" t="s">
        <v>532</v>
      </c>
      <c r="AF69" s="30"/>
    </row>
    <row r="70" spans="1:32" x14ac:dyDescent="0.2">
      <c r="A70" s="13"/>
      <c r="B70" s="13"/>
      <c r="Y70" s="32" t="s">
        <v>401</v>
      </c>
      <c r="Z70" s="32" t="s">
        <v>533</v>
      </c>
    </row>
    <row r="71" spans="1:32" x14ac:dyDescent="0.2">
      <c r="Y71" s="32" t="s">
        <v>402</v>
      </c>
      <c r="Z71" s="32" t="s">
        <v>534</v>
      </c>
    </row>
    <row r="72" spans="1:32" x14ac:dyDescent="0.2">
      <c r="Y72" s="32" t="s">
        <v>403</v>
      </c>
      <c r="Z72" s="32" t="s">
        <v>535</v>
      </c>
    </row>
    <row r="73" spans="1:32" x14ac:dyDescent="0.2">
      <c r="Y73" s="32" t="s">
        <v>404</v>
      </c>
      <c r="Z73" s="32" t="s">
        <v>536</v>
      </c>
    </row>
    <row r="74" spans="1:32" x14ac:dyDescent="0.2">
      <c r="Y74" s="32" t="s">
        <v>405</v>
      </c>
      <c r="Z74" s="32" t="s">
        <v>537</v>
      </c>
    </row>
    <row r="75" spans="1:32" x14ac:dyDescent="0.2">
      <c r="Y75" s="32" t="s">
        <v>406</v>
      </c>
      <c r="Z75" s="32" t="s">
        <v>538</v>
      </c>
    </row>
    <row r="76" spans="1:32" x14ac:dyDescent="0.2">
      <c r="Y76" s="32" t="s">
        <v>407</v>
      </c>
      <c r="Z76" s="32" t="s">
        <v>539</v>
      </c>
    </row>
    <row r="77" spans="1:32" x14ac:dyDescent="0.2">
      <c r="Y77" s="32" t="s">
        <v>408</v>
      </c>
      <c r="Z77" s="32" t="s">
        <v>540</v>
      </c>
    </row>
    <row r="78" spans="1:32" x14ac:dyDescent="0.2">
      <c r="Y78" s="32" t="s">
        <v>409</v>
      </c>
      <c r="Z78" s="32" t="s">
        <v>541</v>
      </c>
    </row>
    <row r="79" spans="1:32" x14ac:dyDescent="0.2">
      <c r="Y79" s="32" t="s">
        <v>410</v>
      </c>
      <c r="Z79" s="32" t="s">
        <v>542</v>
      </c>
    </row>
    <row r="80" spans="1:32" x14ac:dyDescent="0.2">
      <c r="Y80" s="32" t="s">
        <v>411</v>
      </c>
      <c r="Z80" s="32" t="s">
        <v>543</v>
      </c>
    </row>
    <row r="81" spans="25:26" x14ac:dyDescent="0.2">
      <c r="Y81" s="32" t="s">
        <v>412</v>
      </c>
      <c r="Z81" s="32" t="s">
        <v>544</v>
      </c>
    </row>
    <row r="82" spans="25:26" x14ac:dyDescent="0.2">
      <c r="Y82" s="32" t="s">
        <v>413</v>
      </c>
      <c r="Z82" s="32" t="s">
        <v>545</v>
      </c>
    </row>
    <row r="83" spans="25:26" x14ac:dyDescent="0.2">
      <c r="Y83" s="32" t="s">
        <v>414</v>
      </c>
      <c r="Z83" s="32" t="s">
        <v>546</v>
      </c>
    </row>
    <row r="84" spans="25:26" x14ac:dyDescent="0.2">
      <c r="Y84" s="32" t="s">
        <v>415</v>
      </c>
      <c r="Z84" s="32" t="s">
        <v>547</v>
      </c>
    </row>
    <row r="85" spans="25:26" x14ac:dyDescent="0.2">
      <c r="Y85" s="32" t="s">
        <v>416</v>
      </c>
      <c r="Z85" s="32" t="s">
        <v>548</v>
      </c>
    </row>
    <row r="86" spans="25:26" x14ac:dyDescent="0.2">
      <c r="Y86" s="32" t="s">
        <v>417</v>
      </c>
      <c r="Z86" s="32" t="s">
        <v>549</v>
      </c>
    </row>
    <row r="87" spans="25:26" x14ac:dyDescent="0.2">
      <c r="Y87" s="32" t="s">
        <v>418</v>
      </c>
      <c r="Z87" s="32" t="s">
        <v>550</v>
      </c>
    </row>
    <row r="88" spans="25:26" x14ac:dyDescent="0.2">
      <c r="Y88" s="32" t="s">
        <v>419</v>
      </c>
      <c r="Z88" s="32" t="s">
        <v>551</v>
      </c>
    </row>
    <row r="89" spans="25:26" x14ac:dyDescent="0.2">
      <c r="Y89" s="32" t="s">
        <v>420</v>
      </c>
      <c r="Z89" s="32" t="s">
        <v>552</v>
      </c>
    </row>
    <row r="90" spans="25:26" x14ac:dyDescent="0.2">
      <c r="Y90" s="32" t="s">
        <v>421</v>
      </c>
      <c r="Z90" s="32" t="s">
        <v>553</v>
      </c>
    </row>
    <row r="91" spans="25:26" x14ac:dyDescent="0.2">
      <c r="Y91" s="32" t="s">
        <v>422</v>
      </c>
      <c r="Z91" s="32" t="s">
        <v>554</v>
      </c>
    </row>
    <row r="92" spans="25:26" x14ac:dyDescent="0.2">
      <c r="Y92" s="32" t="s">
        <v>423</v>
      </c>
      <c r="Z92" s="32" t="s">
        <v>555</v>
      </c>
    </row>
    <row r="93" spans="25:26" x14ac:dyDescent="0.2">
      <c r="Y93" s="32" t="s">
        <v>424</v>
      </c>
      <c r="Z93" s="32" t="s">
        <v>556</v>
      </c>
    </row>
    <row r="94" spans="25:26" x14ac:dyDescent="0.2">
      <c r="Y94" s="32" t="s">
        <v>425</v>
      </c>
      <c r="Z94" s="32" t="s">
        <v>557</v>
      </c>
    </row>
    <row r="95" spans="25:26" x14ac:dyDescent="0.2">
      <c r="Y95" s="32" t="s">
        <v>426</v>
      </c>
      <c r="Z95" s="32" t="s">
        <v>558</v>
      </c>
    </row>
    <row r="96" spans="25:26" x14ac:dyDescent="0.2">
      <c r="Y96" s="32" t="s">
        <v>328</v>
      </c>
      <c r="Z96" s="32" t="s">
        <v>559</v>
      </c>
    </row>
    <row r="97" spans="25:26" x14ac:dyDescent="0.2">
      <c r="Y97" s="32" t="s">
        <v>427</v>
      </c>
      <c r="Z97" s="32" t="s">
        <v>560</v>
      </c>
    </row>
    <row r="98" spans="25:26" x14ac:dyDescent="0.2">
      <c r="Y98" s="32" t="s">
        <v>428</v>
      </c>
      <c r="Z98" s="32" t="s">
        <v>561</v>
      </c>
    </row>
    <row r="99" spans="25:26" x14ac:dyDescent="0.2">
      <c r="Y99" s="32" t="s">
        <v>458</v>
      </c>
      <c r="Z99" s="32" t="s">
        <v>562</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user1</dc:creator>
  <cp:lastModifiedBy>宮田 由美</cp:lastModifiedBy>
  <cp:lastPrinted>2021-05-27T08:38:33Z</cp:lastPrinted>
  <dcterms:created xsi:type="dcterms:W3CDTF">2012-03-13T00:50:25Z</dcterms:created>
  <dcterms:modified xsi:type="dcterms:W3CDTF">2021-06-28T08:50:09Z</dcterms:modified>
</cp:coreProperties>
</file>