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5"/>
  <workbookPr codeName="ThisWorkbook" defaultThemeVersion="124226"/>
  <mc:AlternateContent xmlns:mc="http://schemas.openxmlformats.org/markup-compatibility/2006">
    <mc:Choice Requires="x15">
      <x15ac:absPath xmlns:x15ac="http://schemas.microsoft.com/office/spreadsheetml/2010/11/ac" url="\\10.194.50.222\企画課共用\調整係関係\01_行政部費概算要求\R4概算要求関係\行政事業レビュー\21210625【中間公表】最終確認\02_確認\【継続課題】国総研（つくば）\"/>
    </mc:Choice>
  </mc:AlternateContent>
  <xr:revisionPtr revIDLastSave="0" documentId="13_ncr:1_{42D4B717-3F6C-4CE2-A4E7-959454B4CFF4}" xr6:coauthVersionLast="36" xr6:coauthVersionMax="46" xr10:uidLastSave="{00000000-0000-0000-0000-000000000000}"/>
  <bookViews>
    <workbookView xWindow="0" yWindow="0" windowWidth="19200" windowHeight="6860" xr2:uid="{00000000-000D-0000-FFFF-FFFF0000000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45" i="3"/>
  <c r="AY417" i="3"/>
  <c r="AY235"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<sst xmlns="http://schemas.openxmlformats.org/spreadsheetml/2006/main" count="2302" uniqueCount="681">
  <si>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</si>
  <si>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</si>
  <si>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</si>
  <si>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</si>
  <si>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</si>
  <si>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</si>
  <si>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</si>
  <si>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</si>
  <si>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</si>
  <si>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</si>
  <si>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</si>
  <si>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</si>
  <si>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</si>
  <si>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</si>
  <si>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</si>
  <si>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</si>
  <si>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</si>
  <si>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</si>
  <si>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</si>
  <si>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</si>
  <si>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</si>
  <si>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</si>
  <si>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</si>
  <si>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</si>
  <si>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</si>
  <si>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</si>
  <si>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</si>
  <si>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</si>
  <si>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</si>
  <si>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</si>
  <si>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</si>
  <si>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</si>
  <si>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</si>
  <si>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</si>
  <si>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</si>
  <si>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</si>
  <si>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</si>
  <si>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</si>
  <si>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</si>
  <si>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</si>
  <si>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</si>
  <si>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</si>
  <si>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</si>
  <si>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</si>
  <si>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</si>
  <si>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</si>
  <si>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</si>
  <si>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</si>
  <si>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</si>
  <si>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</si>
  <si>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</si>
  <si>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</si>
  <si>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</si>
  <si>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</si>
  <si>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</si>
  <si>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</si>
  <si>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</si>
  <si>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</si>
  <si>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</si>
  <si>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</si>
  <si>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</si>
  <si>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</si>
  <si>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</si>
  <si>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</si>
  <si>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</si>
  <si>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</si>
  <si>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</si>
  <si>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</si>
  <si>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</si>
  <si>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</si>
  <si>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</si>
  <si>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</si>
  <si>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</si>
  <si>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</si>
  <si>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</si>
  <si>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</si>
  <si>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</si>
  <si>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</si>
  <si>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</si>
  <si>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</si>
  <si>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</si>
  <si>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</si>
  <si>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</si>
  <si>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</si>
  <si>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</si>
  <si>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</si>
  <si>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</si>
  <si>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</si>
  <si>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</si>
  <si>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</si>
  <si>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</si>
  <si>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</si>
  <si>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</si>
  <si>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</si>
  <si>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</si>
  <si>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</si>
  <si>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</si>
  <si>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</si>
  <si>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</si>
  <si>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</si>
  <si>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</si>
  <si>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</si>
  <si>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</si>
  <si>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</si>
  <si>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</si>
  <si>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</si>
  <si>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</si>
  <si>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</si>
  <si>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</si>
  <si>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</si>
  <si>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</si>
  <si>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</si>
  <si>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</si>
  <si>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</si>
  <si>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</si>
  <si>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</si>
  <si>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</si>
  <si>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</si>
  <si>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</si>
  <si>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</si>
  <si>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</si>
  <si>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</si>
  <si>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</si>
  <si>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</si>
  <si>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</si>
  <si>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</si>
  <si>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</si>
  <si>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</si>
  <si>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</si>
  <si>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</si>
  <si>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</si>
  <si>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</si>
  <si>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</si>
  <si>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</si>
  <si>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</si>
  <si>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</si>
  <si>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</si>
  <si>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</si>
  <si>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</si>
  <si>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</si>
  <si>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</si>
  <si>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</si>
  <si>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</si>
  <si>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</si>
  <si>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</si>
  <si>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</si>
  <si>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</si>
  <si>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</si>
  <si>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</si>
  <si>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</si>
  <si>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</si>
  <si>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</si>
  <si>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</si>
  <si>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</si>
  <si>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</si>
  <si>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</si>
  <si>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</si>
  <si>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</si>
  <si>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</si>
  <si>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</si>
  <si>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</si>
  <si>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</si>
  <si>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</si>
  <si>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</si>
  <si>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</si>
  <si>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</si>
  <si>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</si>
  <si>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</si>
  <si>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</si>
  <si>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</si>
  <si>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</si>
  <si>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</si>
  <si>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</si>
  <si>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</si>
  <si>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</si>
  <si>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</si>
  <si>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</si>
  <si>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</si>
  <si>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</si>
  <si>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</si>
  <si>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</si>
  <si>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</si>
  <si>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</si>
  <si>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</si>
  <si>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</si>
  <si>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</si>
  <si>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</si>
  <si>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</si>
  <si>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</si>
  <si>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</si>
  <si>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</si>
  <si>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</si>
  <si>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</si>
  <si>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</si>
  <si>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</si>
  <si>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</si>
  <si>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</si>
  <si>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</si>
  <si>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</si>
  <si>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</si>
  <si>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</si>
  <si>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</si>
  <si>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</si>
  <si>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</si>
  <si>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</si>
  <si>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</si>
  <si>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</si>
  <si>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</si>
  <si>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</si>
  <si>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</si>
  <si>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</si>
  <si>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</si>
  <si>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</si>
  <si>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</si>
  <si>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</si>
  <si>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</si>
  <si>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</si>
  <si>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</si>
  <si>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</si>
  <si>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</si>
  <si>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</si>
  <si>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</si>
  <si>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</si>
  <si>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</si>
  <si>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</si>
  <si>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</si>
  <si>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</si>
  <si>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</si>
  <si>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</si>
  <si>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</si>
  <si>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</si>
  <si>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</si>
  <si>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</si>
  <si>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</si>
  <si>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</si>
  <si>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</si>
  <si>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</si>
  <si>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</si>
  <si>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</si>
  <si>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</si>
  <si>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</si>
  <si>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</si>
  <si>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</si>
  <si>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</si>
  <si>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</si>
  <si>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</si>
  <si>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</si>
  <si>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</si>
  <si>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</si>
  <si>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</si>
  <si>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</si>
  <si>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</si>
  <si>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</si>
  <si>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</si>
  <si>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</si>
  <si>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</si>
  <si>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</si>
  <si>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</si>
  <si>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</si>
  <si>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</si>
  <si>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</si>
  <si>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</si>
  <si>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</si>
  <si>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</si>
  <si>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</si>
  <si>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</si>
  <si>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</si>
  <si>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</si>
  <si>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</si>
  <si>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</si>
  <si>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</si>
  <si>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</si>
  <si>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</si>
  <si>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</si>
  <si>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</si>
  <si>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</si>
  <si>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</si>
  <si>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</si>
  <si>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</si>
  <si>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</si>
  <si>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</si>
  <si>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</si>
  <si>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</si>
  <si>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</si>
  <si>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</si>
  <si>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</si>
  <si>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</si>
  <si>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</si>
  <si>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</si>
  <si>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</si>
  <si>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</si>
  <si>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</si>
  <si>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</si>
  <si>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</si>
  <si>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</si>
  <si>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</si>
  <si>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</si>
  <si>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</si>
  <si>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</si>
  <si>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</si>
  <si>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</si>
  <si>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</si>
  <si>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</si>
  <si>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</si>
  <si>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</si>
  <si>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</si>
  <si>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</si>
  <si>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</si>
  <si>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</si>
  <si>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</si>
  <si>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</si>
  <si>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</si>
  <si>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</si>
  <si>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</si>
  <si>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</si>
  <si>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</si>
  <si>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</si>
  <si>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</si>
  <si>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</si>
  <si>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</si>
  <si>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</si>
  <si>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</si>
  <si>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</si>
  <si>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</si>
  <si>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</si>
  <si>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</si>
  <si>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</si>
  <si>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</si>
  <si>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</si>
  <si>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</si>
  <si>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</si>
  <si>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</si>
  <si>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</si>
  <si>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</si>
  <si>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</si>
  <si>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</si>
  <si>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</si>
  <si>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</si>
  <si>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</si>
  <si>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</si>
  <si>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</si>
  <si>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</si>
  <si>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</si>
  <si>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</si>
  <si>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</si>
  <si>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</si>
  <si>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</si>
  <si>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</si>
  <si>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</si>
  <si>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</si>
  <si>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</si>
  <si>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</si>
  <si>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</si>
  <si>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</si>
  <si>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</si>
  <si>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</si>
  <si>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</si>
  <si>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</si>
  <si>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</si>
  <si>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</si>
  <si>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</si>
  <si>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</si>
  <si>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</si>
  <si>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</si>
  <si>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</si>
  <si>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</si>
  <si>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</si>
  <si>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</si>
  <si>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</si>
  <si>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</si>
  <si>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</si>
  <si>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</si>
  <si>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</si>
  <si>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</si>
  <si>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</si>
  <si>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</si>
  <si>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</si>
  <si>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</si>
  <si>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</si>
  <si>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</si>
  <si>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</si>
  <si>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</si>
  <si>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</si>
  <si>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</si>
  <si>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</si>
  <si>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</si>
  <si>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</si>
  <si>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</si>
  <si>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</si>
  <si>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</si>
  <si>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</si>
  <si>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</si>
  <si>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</si>
  <si>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</si>
  <si>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</si>
  <si>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</si>
  <si>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</si>
  <si>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</si>
  <si>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</si>
  <si>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</si>
  <si>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</si>
  <si>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</si>
  <si>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</si>
  <si>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</si>
  <si>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</si>
  <si>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</si>
  <si>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</si>
  <si>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</si>
  <si>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</si>
  <si>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</si>
  <si>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</si>
  <si>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</si>
  <si>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</si>
  <si>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</si>
  <si>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</si>
  <si>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</si>
  <si>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</si>
  <si>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</si>
  <si>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</si>
  <si>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</si>
  <si>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</si>
  <si>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</si>
  <si>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</si>
  <si>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</si>
  <si>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</si>
  <si>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</si>
  <si>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</si>
  <si>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</si>
  <si>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</si>
  <si>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</si>
  <si>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</si>
  <si>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</si>
  <si>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</si>
  <si>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</si>
  <si>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</si>
  <si>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</si>
  <si>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</si>
  <si>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</si>
  <si>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</si>
  <si>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</si>
  <si>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</si>
  <si>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</si>
  <si>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</si>
  <si>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</si>
  <si>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</si>
  <si>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</si>
  <si>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</si>
  <si>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</si>
  <si>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</si>
  <si>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</si>
  <si>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</si>
  <si>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</si>
  <si>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</si>
  <si>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</si>
  <si>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</si>
  <si>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</si>
  <si>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</si>
  <si>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</si>
  <si>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</si>
  <si>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</si>
  <si>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</si>
  <si>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</si>
  <si>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</si>
  <si>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</si>
  <si>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</si>
  <si>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</si>
  <si>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</si>
  <si>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</si>
  <si>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</si>
  <si>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</si>
  <si>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</si>
  <si>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</si>
  <si>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</si>
  <si>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</si>
  <si>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</si>
  <si>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</si>
  <si>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</si>
  <si>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</si>
  <si>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</si>
  <si>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</si>
  <si>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</si>
  <si>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</si>
  <si>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</si>
  <si>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</si>
  <si>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</si>
  <si>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</si>
  <si>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</si>
  <si>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</si>
  <si>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</si>
  <si>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</si>
  <si>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</si>
  <si>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</si>
  <si>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</si>
  <si>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</si>
  <si>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</si>
  <si>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</si>
  <si>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</si>
  <si>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</si>
  <si>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</si>
  <si>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</si>
  <si>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</si>
  <si>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</si>
  <si>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</si>
  <si>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</si>
  <si>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</si>
  <si>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</si>
  <si>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</si>
  <si>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</si>
  <si>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</si>
  <si>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</si>
  <si>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</si>
  <si>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</si>
  <si>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</si>
  <si>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</si>
  <si>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</si>
  <si>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</si>
  <si>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</si>
  <si>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</si>
  <si>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</si>
  <si>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</si>
  <si>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</si>
  <si>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</si>
  <si>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</si>
  <si>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</si>
  <si>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</si>
  <si>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</si>
  <si>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</si>
  <si>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</si>
  <si>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</si>
  <si>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</si>
  <si>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</si>
  <si>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</si>
  <si>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</si>
  <si>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</si>
  <si>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</si>
  <si>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</si>
  <si>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</si>
  <si>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</si>
  <si>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</si>
  <si>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</si>
  <si>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</si>
  <si>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</si>
  <si>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</si>
  <si>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</si>
  <si>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</si>
  <si>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</si>
  <si>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</si>
  <si>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</si>
  <si>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</si>
  <si>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</si>
  <si>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</si>
  <si>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</si>
  <si>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</si>
  <si>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</si>
  <si>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</si>
  <si>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</si>
  <si>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</si>
  <si>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</si>
  <si>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</si>
  <si>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</si>
  <si>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</si>
  <si>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</si>
  <si>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</si>
  <si>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</si>
  <si>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</si>
  <si>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</si>
  <si>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</si>
  <si>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</si>
  <si>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</si>
  <si>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</si>
  <si>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</si>
  <si>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</si>
  <si>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</si>
  <si>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</si>
  <si>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</si>
  <si>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</si>
  <si>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</si>
  <si>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</si>
  <si>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</si>
  <si>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</si>
  <si>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</si>
  <si>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</si>
  <si>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</si>
  <si>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</si>
  <si>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</si>
  <si>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</si>
  <si>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</si>
  <si>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</si>
  <si>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</si>
  <si>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</si>
  <si>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</si>
  <si>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</si>
  <si>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</si>
  <si>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</si>
  <si>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</si>
  <si>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</si>
  <si>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</si>
  <si>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</si>
  <si>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</si>
  <si>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</si>
  <si>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</si>
  <si>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</si>
  <si>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</si>
  <si>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</si>
  <si>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</si>
  <si>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</si>
  <si>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</si>
  <si>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</si>
  <si>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</si>
  <si>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</si>
  <si>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</si>
  <si>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</si>
  <si>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</si>
  <si>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</si>
  <si>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</si>
  <si>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</si>
  <si>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</si>
  <si>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</si>
  <si>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</si>
  <si>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</si>
  <si>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</si>
  <si>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</si>
  <si>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</si>
  <si>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</si>
  <si>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</si>
  <si>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</si>
  <si>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</si>
  <si>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</si>
  <si>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</si>
  <si>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</si>
  <si>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ライフステージに即したバリアフリー効果の見える化手法の確立</t>
  </si>
  <si>
    <t>国土技術政策総合研究所</t>
  </si>
  <si>
    <t>室長　脇山　善夫</t>
  </si>
  <si>
    <t>平成30年度</t>
  </si>
  <si>
    <t>令和2年度</t>
  </si>
  <si>
    <t>住宅研究部　住宅生産研究室</t>
  </si>
  <si>
    <t>-</t>
  </si>
  <si>
    <t>高齢者、障害者等の移動等の円滑化の促進に関する法律（平成18年12月）
住宅の品質確保の促進等に関する法律（平成11年6月）　</t>
  </si>
  <si>
    <t>本研究は、住宅・建築のバリアフリー効果の見える化手法の確立を目的に、住環境における活動のしやすさ（=生活容易性、移動容易性、介助容易性）を、身体活動量を指標としたバリアフリー環境評価プログラムを用いて定量的に把握し、ライフステージに即した居住者の健康維持増進につながる技術の検討を行う。</t>
  </si>
  <si>
    <t>本研究は、身体活動量を指標としたバリアフリー環境評価プログラムを用いて定量的に把握し、ライフステージに即した居住者の健康維持増進につながる技術の検討を行うものである。事業の概要は以下の通り。
1）評価方法の検討、評価項目の抽出、評価項目の数値化
2）評価ツールの検討・開発、施策に向けた検討
3）評価ツールの最適化・実用に向けた提案　を行う。
　これらの検討結果から、効果的（改修コスト、介護コスト、活動量等の総合的な効果）、合理的（例：身体機能別に見たバリアフリー水準の設定等）な、バリアフリー改修法などに向けた提案を行う。</t>
  </si>
  <si>
    <t>令和2年度までに、効果的、合理的なバリアフリー改修法に関連するガイドライン（案）を1本策定する</t>
  </si>
  <si>
    <t>効果的、合理的なバリアフリー改修法に関連するガイドラインの策定数</t>
  </si>
  <si>
    <t>本</t>
  </si>
  <si>
    <t>国土技術政策総合研究所調べ</t>
  </si>
  <si>
    <t>ライフステージに即したバリアフリー効果の見える化手法の確立に関する研究項目の終了件数</t>
  </si>
  <si>
    <t>執行額（百万円）／　ライフステージに即したバリアフリー効果の見える化手法の確立に関する研究項目　　　　　　　　　　　　　　　　</t>
    <phoneticPr fontId="5"/>
  </si>
  <si>
    <t>百万円/件</t>
  </si>
  <si>
    <t>13百万円/2</t>
  </si>
  <si>
    <t>目標を達成した技術研究開発の割合</t>
  </si>
  <si>
    <t>%</t>
  </si>
  <si>
    <t>新30-0053</t>
  </si>
  <si>
    <t>○</t>
  </si>
  <si>
    <t>A.株式会社建築ピボット</t>
    <phoneticPr fontId="5"/>
  </si>
  <si>
    <t>役務費</t>
  </si>
  <si>
    <t>バリアフリー環境評価ツールの最適化・実用化に向けた検証業務</t>
  </si>
  <si>
    <t>株式会社建築ピボット</t>
  </si>
  <si>
    <t>国交</t>
    <rPh sb="0" eb="2">
      <t>コッコウ</t>
    </rPh>
    <phoneticPr fontId="5"/>
  </si>
  <si>
    <t>-</t>
    <phoneticPr fontId="5"/>
  </si>
  <si>
    <t>国土交通省</t>
    <phoneticPr fontId="5"/>
  </si>
  <si>
    <t>-</t>
    <phoneticPr fontId="5"/>
  </si>
  <si>
    <t>令和2年度で事業終了</t>
    <phoneticPr fontId="5"/>
  </si>
  <si>
    <t>-</t>
    <phoneticPr fontId="5"/>
  </si>
  <si>
    <t>国土交通省が実施している技術研究開発課題を効果的・効率的に推進することに資する。</t>
    <phoneticPr fontId="5"/>
  </si>
  <si>
    <t>本研究は、高齢化が急速に進む中で、ライフステージに即したバリアフリー効果の見える化手法の確立を目標としており、社会的ニーズが高いと評価できる。</t>
    <phoneticPr fontId="5"/>
  </si>
  <si>
    <t>建築関連法令への技術基準の反映等を行うことから国で実施すべきである。</t>
    <phoneticPr fontId="5"/>
  </si>
  <si>
    <t>住生活基本計画（全国計画）（H28.3閣議決定）において掲げられている「高齢者が自立して暮らすことができる住生活の実現」を踏まえ、住宅のバリアフリー化、高齢者の身体機能の状況を考慮した部屋の配置等が求められており、本事業の優先度は高い。</t>
    <phoneticPr fontId="5"/>
  </si>
  <si>
    <t>有</t>
  </si>
  <si>
    <t>無</t>
  </si>
  <si>
    <t>支出先の選定においては、企画競争により技術提案を受け、第三者機関である技術提案評価審査会による審議を経ており、競争性や妥当性の確保に努めている。</t>
    <phoneticPr fontId="5"/>
  </si>
  <si>
    <t>‐</t>
  </si>
  <si>
    <t>事業に必要な経費のみ支出している。</t>
    <phoneticPr fontId="5"/>
  </si>
  <si>
    <t>関連する学会など協力を得て情報を整理するなど、効率化を図っている。</t>
    <phoneticPr fontId="5"/>
  </si>
  <si>
    <t>研究計画に従って進め、順調に進捗した。</t>
    <phoneticPr fontId="5"/>
  </si>
  <si>
    <t>当初見込み通りの活動実績をあげている。</t>
    <phoneticPr fontId="5"/>
  </si>
  <si>
    <t>13百万円/1</t>
    <phoneticPr fontId="5"/>
  </si>
  <si>
    <t>10百万円/1</t>
    <phoneticPr fontId="5"/>
  </si>
  <si>
    <t>41 技術研究開発を推進する</t>
    <phoneticPr fontId="5"/>
  </si>
  <si>
    <t>11 ICTの利活用及び技術研究開発の推進</t>
    <phoneticPr fontId="5"/>
  </si>
  <si>
    <t>・本事業は、外部有識者による評価委員会において「事前評価」を受け、超高齢社会に向かう日本において、バリアフリー環境評価ツール等の検討・開発により、新しい視点からバリアフリー効果を見える化する研究であり国土技術政策総合研究所において実施すべきと評価された。
・発注にあたっては、企画競争により競争性の確保に努めた。</t>
    <phoneticPr fontId="5"/>
  </si>
  <si>
    <t>随意契約
（企画競争）</t>
    <phoneticPr fontId="5"/>
  </si>
  <si>
    <t>類似業務等を参考にしてコスト水準の妥当性を確認している。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</si>
</sst>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33</xdr:col>
      <xdr:colOff>112969</xdr:colOff>
      <xdr:row>751</xdr:row>
      <xdr:rowOff>157283</xdr:rowOff>
    </xdr:from>
    <xdr:to>
      <xdr:col>46</xdr:col>
      <xdr:colOff>193985</xdr:colOff>
      <xdr:row>755</xdr:row>
      <xdr:rowOff>198807</xdr:rowOff>
    </xdr:to>
    <xdr:sp macro="" textlink="">
      <xdr:nvSpPr>
        <xdr:cNvPr id="2" name="大かっこ 1">
          <a:extLst>
            <a:ext uri="{FF2B5EF4-FFF2-40B4-BE49-F238E27FC236}">
              <a16:creationId xmlns:a16="http://schemas.microsoft.com/office/drawing/2014/main" id="{7B235628-876F-422A-ADF4-13B022B95794}"/>
            </a:ext>
          </a:extLst>
        </xdr:cNvPr>
        <xdr:cNvSpPr/>
      </xdr:nvSpPr>
      <xdr:spPr>
        <a:xfrm>
          <a:off x="6848505" y="39155354"/>
          <a:ext cx="2734409" cy="14566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oneCellAnchor>
    <xdr:from>
      <xdr:col>33</xdr:col>
      <xdr:colOff>96006</xdr:colOff>
      <xdr:row>760</xdr:row>
      <xdr:rowOff>22131</xdr:rowOff>
    </xdr:from>
    <xdr:ext cx="3013362" cy="1928187"/>
    <xdr:sp macro="" textlink="">
      <xdr:nvSpPr>
        <xdr:cNvPr id="21" name="契約方式大かっこ">
          <a:extLst>
            <a:ext uri="{FF2B5EF4-FFF2-40B4-BE49-F238E27FC236}">
              <a16:creationId xmlns:a16="http://schemas.microsoft.com/office/drawing/2014/main" id="{6A048C01-6B23-4627-823A-60EFA2FB21E3}"/>
            </a:ext>
          </a:extLst>
        </xdr:cNvPr>
        <xdr:cNvSpPr/>
      </xdr:nvSpPr>
      <xdr:spPr>
        <a:xfrm>
          <a:off x="6202892" y="43390817"/>
          <a:ext cx="3013362" cy="192818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lang="ja-JP" altLang="en-US" sz="1100" b="0" i="0" u="none" strike="noStrike" baseline="0">
              <a:solidFill>
                <a:schemeClr val="tx1"/>
              </a:solidFill>
              <a:latin typeface="+mn-lt"/>
              <a:ea typeface="+mn-ea"/>
              <a:cs typeface="+mn-cs"/>
            </a:rPr>
            <a:t>実建物における居住者の活動量について活動量計を用いて取得し、過年度に開発したバリアフリー環境評価ツールによる評価結果との比較等から、同ツールの実用化や現場での操作性などの検証を行った。</a:t>
          </a:r>
          <a:r>
            <a:rPr lang="en-US" altLang="ja-JP" sz="1100" b="0" i="0" baseline="0">
              <a:solidFill>
                <a:schemeClr val="tx1"/>
              </a:solidFill>
              <a:effectLst/>
              <a:latin typeface="+mn-lt"/>
              <a:ea typeface="+mn-ea"/>
              <a:cs typeface="+mn-cs"/>
            </a:rPr>
            <a:t>WEB</a:t>
          </a:r>
          <a:r>
            <a:rPr lang="ja-JP" altLang="ja-JP" sz="1100" b="0" i="0" baseline="0">
              <a:solidFill>
                <a:schemeClr val="tx1"/>
              </a:solidFill>
              <a:effectLst/>
              <a:latin typeface="+mn-lt"/>
              <a:ea typeface="+mn-ea"/>
              <a:cs typeface="+mn-cs"/>
            </a:rPr>
            <a:t>による</a:t>
          </a:r>
          <a:r>
            <a:rPr lang="ja-JP" altLang="en-US" sz="1100" b="0" i="0" baseline="0">
              <a:solidFill>
                <a:schemeClr val="tx1"/>
              </a:solidFill>
              <a:effectLst/>
              <a:latin typeface="+mn-lt"/>
              <a:ea typeface="+mn-ea"/>
              <a:cs typeface="+mn-cs"/>
            </a:rPr>
            <a:t>生活者への</a:t>
          </a:r>
          <a:r>
            <a:rPr lang="ja-JP" altLang="ja-JP" sz="1100" b="0" i="0" baseline="0">
              <a:solidFill>
                <a:schemeClr val="tx1"/>
              </a:solidFill>
              <a:effectLst/>
              <a:latin typeface="+mn-lt"/>
              <a:ea typeface="+mn-ea"/>
              <a:cs typeface="+mn-cs"/>
            </a:rPr>
            <a:t>アンケート</a:t>
          </a:r>
          <a:r>
            <a:rPr lang="ja-JP" altLang="en-US" sz="1100" b="0" i="0" baseline="0">
              <a:solidFill>
                <a:schemeClr val="tx1"/>
              </a:solidFill>
              <a:effectLst/>
              <a:latin typeface="+mn-lt"/>
              <a:ea typeface="+mn-ea"/>
              <a:cs typeface="+mn-cs"/>
            </a:rPr>
            <a:t>調査等を踏まえて、</a:t>
          </a:r>
          <a:r>
            <a:rPr lang="ja-JP" altLang="en-US" sz="1100" b="0" i="0" u="none" strike="noStrike" baseline="0">
              <a:solidFill>
                <a:schemeClr val="tx1"/>
              </a:solidFill>
              <a:latin typeface="+mn-lt"/>
              <a:ea typeface="+mn-ea"/>
              <a:cs typeface="+mn-cs"/>
            </a:rPr>
            <a:t>評価ツールに必要となる居住者の生活行動データを収集・整理した。これらの検討を進める上で、専門家からの意見聴取等を行った。</a:t>
          </a:r>
          <a:endParaRPr lang="en-US" altLang="ja-JP" sz="1100" b="0" i="0" u="none" strike="noStrike" baseline="0">
            <a:solidFill>
              <a:schemeClr val="tx1"/>
            </a:solidFill>
            <a:latin typeface="+mn-lt"/>
            <a:ea typeface="+mn-ea"/>
            <a:cs typeface="+mn-cs"/>
          </a:endParaRPr>
        </a:p>
      </xdr:txBody>
    </xdr:sp>
    <xdr:clientData/>
  </xdr:oneCellAnchor>
  <xdr:twoCellAnchor>
    <xdr:from>
      <xdr:col>34</xdr:col>
      <xdr:colOff>15122</xdr:colOff>
      <xdr:row>757</xdr:row>
      <xdr:rowOff>257370</xdr:rowOff>
    </xdr:from>
    <xdr:to>
      <xdr:col>47</xdr:col>
      <xdr:colOff>8439</xdr:colOff>
      <xdr:row>759</xdr:row>
      <xdr:rowOff>327635</xdr:rowOff>
    </xdr:to>
    <xdr:sp macro="" textlink="">
      <xdr:nvSpPr>
        <xdr:cNvPr id="22" name="契約方式上位">
          <a:extLst>
            <a:ext uri="{FF2B5EF4-FFF2-40B4-BE49-F238E27FC236}">
              <a16:creationId xmlns:a16="http://schemas.microsoft.com/office/drawing/2014/main" id="{B3312816-08A0-49E0-8EBD-0762C1BF92C3}"/>
            </a:ext>
          </a:extLst>
        </xdr:cNvPr>
        <xdr:cNvSpPr txBox="1"/>
      </xdr:nvSpPr>
      <xdr:spPr>
        <a:xfrm>
          <a:off x="6954765" y="41378156"/>
          <a:ext cx="2646710" cy="77783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en-US">
              <a:effectLst/>
            </a:rPr>
            <a:t>Ａ. </a:t>
          </a:r>
          <a:r>
            <a:rPr lang="ja-JP" altLang="en-US">
              <a:effectLst/>
            </a:rPr>
            <a:t>株式会社建築ピボット
　　７百万円</a:t>
          </a:r>
          <a:endParaRPr lang="en-US" altLang="en-US">
            <a:effectLst/>
          </a:endParaRPr>
        </a:p>
      </xdr:txBody>
    </xdr:sp>
    <xdr:clientData/>
  </xdr:twoCellAnchor>
  <xdr:oneCellAnchor>
    <xdr:from>
      <xdr:col>34</xdr:col>
      <xdr:colOff>8194</xdr:colOff>
      <xdr:row>756</xdr:row>
      <xdr:rowOff>254071</xdr:rowOff>
    </xdr:from>
    <xdr:ext cx="2313214" cy="275717"/>
    <xdr:sp macro="" textlink="">
      <xdr:nvSpPr>
        <xdr:cNvPr id="23" name="契約方式">
          <a:extLst>
            <a:ext uri="{FF2B5EF4-FFF2-40B4-BE49-F238E27FC236}">
              <a16:creationId xmlns:a16="http://schemas.microsoft.com/office/drawing/2014/main" id="{8B29CFFD-A6EC-4613-A0D9-2DA589C9A840}"/>
            </a:ext>
          </a:extLst>
        </xdr:cNvPr>
        <xdr:cNvSpPr txBox="1"/>
      </xdr:nvSpPr>
      <xdr:spPr>
        <a:xfrm>
          <a:off x="6947837" y="41021071"/>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34</xdr:col>
      <xdr:colOff>180975</xdr:colOff>
      <xdr:row>754</xdr:row>
      <xdr:rowOff>124639</xdr:rowOff>
    </xdr:from>
    <xdr:to>
      <xdr:col>47</xdr:col>
      <xdr:colOff>98085</xdr:colOff>
      <xdr:row>755</xdr:row>
      <xdr:rowOff>69812</xdr:rowOff>
    </xdr:to>
    <xdr:sp macro="" textlink="">
      <xdr:nvSpPr>
        <xdr:cNvPr id="24" name="職員旅費">
          <a:extLst>
            <a:ext uri="{FF2B5EF4-FFF2-40B4-BE49-F238E27FC236}">
              <a16:creationId xmlns:a16="http://schemas.microsoft.com/office/drawing/2014/main" id="{6C944529-79B5-4B67-BD2F-8B1B951E1E5C}"/>
            </a:ext>
          </a:extLst>
        </xdr:cNvPr>
        <xdr:cNvSpPr/>
      </xdr:nvSpPr>
      <xdr:spPr>
        <a:xfrm>
          <a:off x="6981825" y="42520414"/>
          <a:ext cx="2517435" cy="29759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j-ea"/>
              <a:ea typeface="+mj-ea"/>
            </a:rPr>
            <a:t>②職員旅費　　　　　０．１百万円</a:t>
          </a:r>
          <a:endParaRPr kumimoji="1" lang="en-US" altLang="en-US" sz="1100">
            <a:solidFill>
              <a:sysClr val="windowText" lastClr="000000"/>
            </a:solidFill>
            <a:latin typeface="+mj-ea"/>
            <a:ea typeface="+mj-ea"/>
          </a:endParaRPr>
        </a:p>
      </xdr:txBody>
    </xdr:sp>
    <xdr:clientData/>
  </xdr:twoCellAnchor>
  <xdr:twoCellAnchor>
    <xdr:from>
      <xdr:col>34</xdr:col>
      <xdr:colOff>180289</xdr:colOff>
      <xdr:row>753</xdr:row>
      <xdr:rowOff>18951</xdr:rowOff>
    </xdr:from>
    <xdr:to>
      <xdr:col>47</xdr:col>
      <xdr:colOff>102167</xdr:colOff>
      <xdr:row>753</xdr:row>
      <xdr:rowOff>317908</xdr:rowOff>
    </xdr:to>
    <xdr:sp macro="" textlink="">
      <xdr:nvSpPr>
        <xdr:cNvPr id="25" name="試験研究費">
          <a:extLst>
            <a:ext uri="{FF2B5EF4-FFF2-40B4-BE49-F238E27FC236}">
              <a16:creationId xmlns:a16="http://schemas.microsoft.com/office/drawing/2014/main" id="{03857C41-F6AC-46CA-BFB3-281689B64416}"/>
            </a:ext>
          </a:extLst>
        </xdr:cNvPr>
        <xdr:cNvSpPr/>
      </xdr:nvSpPr>
      <xdr:spPr>
        <a:xfrm>
          <a:off x="6981139" y="42052776"/>
          <a:ext cx="2522203" cy="29895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100">
              <a:solidFill>
                <a:sysClr val="windowText" lastClr="000000"/>
              </a:solidFill>
              <a:effectLst/>
              <a:latin typeface="+mn-ea"/>
              <a:ea typeface="+mn-ea"/>
            </a:rPr>
            <a:t>①試験研究費　　　　２．９百万円</a:t>
          </a:r>
          <a:endParaRPr lang="en-US" altLang="en-US" sz="1100">
            <a:solidFill>
              <a:sysClr val="windowText" lastClr="000000"/>
            </a:solidFill>
            <a:effectLst/>
            <a:latin typeface="+mn-ea"/>
            <a:ea typeface="+mn-ea"/>
          </a:endParaRPr>
        </a:p>
      </xdr:txBody>
    </xdr:sp>
    <xdr:clientData/>
  </xdr:twoCellAnchor>
  <xdr:twoCellAnchor>
    <xdr:from>
      <xdr:col>33</xdr:col>
      <xdr:colOff>190500</xdr:colOff>
      <xdr:row>751</xdr:row>
      <xdr:rowOff>319878</xdr:rowOff>
    </xdr:from>
    <xdr:to>
      <xdr:col>46</xdr:col>
      <xdr:colOff>35563</xdr:colOff>
      <xdr:row>752</xdr:row>
      <xdr:rowOff>260158</xdr:rowOff>
    </xdr:to>
    <xdr:sp macro="" textlink="">
      <xdr:nvSpPr>
        <xdr:cNvPr id="26" name="事務費">
          <a:extLst>
            <a:ext uri="{FF2B5EF4-FFF2-40B4-BE49-F238E27FC236}">
              <a16:creationId xmlns:a16="http://schemas.microsoft.com/office/drawing/2014/main" id="{82A96ED2-59A6-4174-905B-04F5E9BB9F87}"/>
            </a:ext>
          </a:extLst>
        </xdr:cNvPr>
        <xdr:cNvSpPr/>
      </xdr:nvSpPr>
      <xdr:spPr>
        <a:xfrm>
          <a:off x="6791325" y="41639328"/>
          <a:ext cx="2445388" cy="29270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事務費　　　　３百万円</a:t>
          </a:r>
        </a:p>
      </xdr:txBody>
    </xdr:sp>
    <xdr:clientData/>
  </xdr:twoCellAnchor>
  <xdr:twoCellAnchor>
    <xdr:from>
      <xdr:col>8</xdr:col>
      <xdr:colOff>195943</xdr:colOff>
      <xdr:row>749</xdr:row>
      <xdr:rowOff>352422</xdr:rowOff>
    </xdr:from>
    <xdr:to>
      <xdr:col>25</xdr:col>
      <xdr:colOff>79047</xdr:colOff>
      <xdr:row>752</xdr:row>
      <xdr:rowOff>31621</xdr:rowOff>
    </xdr:to>
    <xdr:sp macro="" textlink="">
      <xdr:nvSpPr>
        <xdr:cNvPr id="27" name="機関名">
          <a:extLst>
            <a:ext uri="{FF2B5EF4-FFF2-40B4-BE49-F238E27FC236}">
              <a16:creationId xmlns:a16="http://schemas.microsoft.com/office/drawing/2014/main" id="{A98C9D5A-AE71-47BA-AB78-89704C61DC77}"/>
            </a:ext>
          </a:extLst>
        </xdr:cNvPr>
        <xdr:cNvSpPr txBox="1"/>
      </xdr:nvSpPr>
      <xdr:spPr>
        <a:xfrm>
          <a:off x="1828800" y="38642922"/>
          <a:ext cx="3352926" cy="7405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effectLst/>
            </a:rPr>
            <a:t>国土技術政策総合研究所
１０百万円</a:t>
          </a:r>
        </a:p>
      </xdr:txBody>
    </xdr:sp>
    <xdr:clientData/>
  </xdr:twoCellAnchor>
  <xdr:twoCellAnchor>
    <xdr:from>
      <xdr:col>16</xdr:col>
      <xdr:colOff>132710</xdr:colOff>
      <xdr:row>758</xdr:row>
      <xdr:rowOff>294900</xdr:rowOff>
    </xdr:from>
    <xdr:to>
      <xdr:col>33</xdr:col>
      <xdr:colOff>145750</xdr:colOff>
      <xdr:row>758</xdr:row>
      <xdr:rowOff>294900</xdr:rowOff>
    </xdr:to>
    <xdr:cxnSp macro="">
      <xdr:nvCxnSpPr>
        <xdr:cNvPr id="28" name="直線矢印コネクタ 27">
          <a:extLst>
            <a:ext uri="{FF2B5EF4-FFF2-40B4-BE49-F238E27FC236}">
              <a16:creationId xmlns:a16="http://schemas.microsoft.com/office/drawing/2014/main" id="{CD1EEB82-5909-4EA7-98C1-04727879F302}"/>
            </a:ext>
          </a:extLst>
        </xdr:cNvPr>
        <xdr:cNvCxnSpPr/>
      </xdr:nvCxnSpPr>
      <xdr:spPr>
        <a:xfrm>
          <a:off x="3398424" y="41769471"/>
          <a:ext cx="3482862"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132710</xdr:colOff>
      <xdr:row>757</xdr:row>
      <xdr:rowOff>283986</xdr:rowOff>
    </xdr:from>
    <xdr:to>
      <xdr:col>16</xdr:col>
      <xdr:colOff>132710</xdr:colOff>
      <xdr:row>758</xdr:row>
      <xdr:rowOff>293406</xdr:rowOff>
    </xdr:to>
    <xdr:cxnSp macro="">
      <xdr:nvCxnSpPr>
        <xdr:cNvPr id="29" name="直線コネクタ 28">
          <a:extLst>
            <a:ext uri="{FF2B5EF4-FFF2-40B4-BE49-F238E27FC236}">
              <a16:creationId xmlns:a16="http://schemas.microsoft.com/office/drawing/2014/main" id="{21A4E664-73D1-4A87-BF3B-7CA679E17B4D}"/>
            </a:ext>
          </a:extLst>
        </xdr:cNvPr>
        <xdr:cNvCxnSpPr/>
      </xdr:nvCxnSpPr>
      <xdr:spPr>
        <a:xfrm>
          <a:off x="3398424" y="41404772"/>
          <a:ext cx="0" cy="363205"/>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9</xdr:col>
      <xdr:colOff>73281</xdr:colOff>
      <xdr:row>752</xdr:row>
      <xdr:rowOff>243107</xdr:rowOff>
    </xdr:from>
    <xdr:ext cx="3013362" cy="1522403"/>
    <xdr:sp macro="" textlink="">
      <xdr:nvSpPr>
        <xdr:cNvPr id="30" name="契約方式大かっこ">
          <a:extLst>
            <a:ext uri="{FF2B5EF4-FFF2-40B4-BE49-F238E27FC236}">
              <a16:creationId xmlns:a16="http://schemas.microsoft.com/office/drawing/2014/main" id="{7A0173B8-2A53-404A-B7D3-BC7B5068DABD}"/>
            </a:ext>
          </a:extLst>
        </xdr:cNvPr>
        <xdr:cNvSpPr/>
      </xdr:nvSpPr>
      <xdr:spPr>
        <a:xfrm>
          <a:off x="1910245" y="40819607"/>
          <a:ext cx="3013362" cy="15224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r>
            <a:rPr kumimoji="1" lang="ja-JP" altLang="ja-JP" sz="1100">
              <a:solidFill>
                <a:schemeClr val="tx1"/>
              </a:solidFill>
              <a:effectLst/>
              <a:latin typeface="+mn-lt"/>
              <a:ea typeface="+mn-ea"/>
              <a:cs typeface="+mn-cs"/>
            </a:rPr>
            <a:t>本研究は、住宅・建築のバリアフリー効果の見える化手法の確立を目的に、住環境における活動のしやすさを、身体活動量を指標としたバリアフリー環境評価プログラムを用いて定量的に把握し、ライフステージに即した居住者の健康維持増進につながる技術の検討を行</a:t>
          </a:r>
          <a:r>
            <a:rPr kumimoji="1" lang="ja-JP" altLang="en-US" sz="1100">
              <a:solidFill>
                <a:schemeClr val="tx1"/>
              </a:solidFill>
              <a:effectLst/>
              <a:latin typeface="+mn-lt"/>
              <a:ea typeface="+mn-ea"/>
              <a:cs typeface="+mn-cs"/>
            </a:rPr>
            <a:t>った</a:t>
          </a:r>
          <a:r>
            <a:rPr kumimoji="1" lang="ja-JP" altLang="ja-JP" sz="1100">
              <a:solidFill>
                <a:schemeClr val="tx1"/>
              </a:solidFill>
              <a:effectLst/>
              <a:latin typeface="+mn-lt"/>
              <a:ea typeface="+mn-ea"/>
              <a:cs typeface="+mn-cs"/>
            </a:rPr>
            <a:t>。</a:t>
          </a:r>
          <a:endParaRPr lang="ja-JP" altLang="ja-JP">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zoomScale="75" zoomScaleNormal="75" zoomScaleSheetLayoutView="75" zoomScalePageLayoutView="85" workbookViewId="0">
      <selection activeCell="AJ3" sqref="AJ3:AW3"/>
    </sheetView>
  </sheetViews>
  <sheetFormatPr defaultColWidth="8.7265625" defaultRowHeight="13" x14ac:dyDescent="0.2"/>
  <cols>
    <col min="1" max="49" width="2.6328125" customWidth="1"/>
    <col min="50" max="50" width="6.6328125" customWidth="1"/>
    <col min="51" max="51" width="8.6328125" hidden="1" customWidth="1"/>
    <col min="52" max="57" width="2.36328125" customWidth="1"/>
    <col min="62" max="62" width="27.7265625" customWidth="1"/>
    <col min="63" max="63" width="12.36328125" customWidth="1"/>
  </cols>
  <sheetData>
    <row r="1" spans="1:50" ht="23.25" customHeight="1" x14ac:dyDescent="0.2">
      <c r="AP1" s="11"/>
      <c r="AQ1" s="11"/>
      <c r="AR1" s="11"/>
      <c r="AS1" s="11"/>
      <c r="AT1" s="11"/>
      <c r="AU1" s="11"/>
      <c r="AV1" s="11"/>
      <c r="AW1" s="2"/>
    </row>
    <row r="2" spans="1:50" ht="21.75" customHeight="1" thickBot="1" x14ac:dyDescent="0.25">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656</v>
      </c>
      <c r="AK2" s="191"/>
      <c r="AL2" s="191"/>
      <c r="AM2" s="191"/>
      <c r="AN2" s="83" t="s">
        <v>325</v>
      </c>
      <c r="AO2" s="191">
        <v>20</v>
      </c>
      <c r="AP2" s="191"/>
      <c r="AQ2" s="191"/>
      <c r="AR2" s="84" t="s">
        <v>628</v>
      </c>
      <c r="AS2" s="192">
        <v>524</v>
      </c>
      <c r="AT2" s="192"/>
      <c r="AU2" s="192"/>
      <c r="AV2" s="83" t="str">
        <f>IF(AW2="","","-")</f>
        <v/>
      </c>
      <c r="AW2" s="379"/>
      <c r="AX2" s="379"/>
    </row>
    <row r="3" spans="1:50" ht="21" customHeight="1" thickBot="1" x14ac:dyDescent="0.25">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629</v>
      </c>
      <c r="AK3" s="506"/>
      <c r="AL3" s="506"/>
      <c r="AM3" s="506"/>
      <c r="AN3" s="506"/>
      <c r="AO3" s="506"/>
      <c r="AP3" s="506"/>
      <c r="AQ3" s="506"/>
      <c r="AR3" s="506"/>
      <c r="AS3" s="506"/>
      <c r="AT3" s="506"/>
      <c r="AU3" s="506"/>
      <c r="AV3" s="506"/>
      <c r="AW3" s="506"/>
      <c r="AX3" s="24" t="s">
        <v>64</v>
      </c>
    </row>
    <row r="4" spans="1:50" ht="24.75" customHeight="1" x14ac:dyDescent="0.2">
      <c r="A4" s="706" t="s">
        <v>25</v>
      </c>
      <c r="B4" s="707"/>
      <c r="C4" s="707"/>
      <c r="D4" s="707"/>
      <c r="E4" s="707"/>
      <c r="F4" s="707"/>
      <c r="G4" s="682" t="s">
        <v>630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2">
      <c r="A5" s="692" t="s">
        <v>66</v>
      </c>
      <c r="B5" s="693"/>
      <c r="C5" s="693"/>
      <c r="D5" s="693"/>
      <c r="E5" s="693"/>
      <c r="F5" s="694"/>
      <c r="G5" s="539" t="s">
        <v>633</v>
      </c>
      <c r="H5" s="540"/>
      <c r="I5" s="540"/>
      <c r="J5" s="540"/>
      <c r="K5" s="540"/>
      <c r="L5" s="540"/>
      <c r="M5" s="541" t="s">
        <v>65</v>
      </c>
      <c r="N5" s="542"/>
      <c r="O5" s="542"/>
      <c r="P5" s="542"/>
      <c r="Q5" s="542"/>
      <c r="R5" s="543"/>
      <c r="S5" s="544" t="s">
        <v>634</v>
      </c>
      <c r="T5" s="540"/>
      <c r="U5" s="540"/>
      <c r="V5" s="540"/>
      <c r="W5" s="540"/>
      <c r="X5" s="545"/>
      <c r="Y5" s="698" t="s">
        <v>3</v>
      </c>
      <c r="Z5" s="699"/>
      <c r="AA5" s="699"/>
      <c r="AB5" s="699"/>
      <c r="AC5" s="699"/>
      <c r="AD5" s="700"/>
      <c r="AE5" s="701" t="s">
        <v>635</v>
      </c>
      <c r="AF5" s="701"/>
      <c r="AG5" s="701"/>
      <c r="AH5" s="701"/>
      <c r="AI5" s="701"/>
      <c r="AJ5" s="701"/>
      <c r="AK5" s="701"/>
      <c r="AL5" s="701"/>
      <c r="AM5" s="701"/>
      <c r="AN5" s="701"/>
      <c r="AO5" s="701"/>
      <c r="AP5" s="702"/>
      <c r="AQ5" s="703" t="s">
        <v>632</v>
      </c>
      <c r="AR5" s="704"/>
      <c r="AS5" s="704"/>
      <c r="AT5" s="704"/>
      <c r="AU5" s="704"/>
      <c r="AV5" s="704"/>
      <c r="AW5" s="704"/>
      <c r="AX5" s="705"/>
    </row>
    <row r="6" spans="1:50" ht="39" customHeight="1" x14ac:dyDescent="0.2">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2">
      <c r="A7" s="805" t="s">
        <v>22</v>
      </c>
      <c r="B7" s="806"/>
      <c r="C7" s="806"/>
      <c r="D7" s="806"/>
      <c r="E7" s="806"/>
      <c r="F7" s="807"/>
      <c r="G7" s="808" t="s">
        <v>636</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637</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2">
      <c r="A8" s="805" t="s">
        <v>208</v>
      </c>
      <c r="B8" s="806"/>
      <c r="C8" s="806"/>
      <c r="D8" s="806"/>
      <c r="E8" s="806"/>
      <c r="F8" s="807"/>
      <c r="G8" s="203" t="str">
        <f>入力規則等!A27</f>
        <v>科学技術・イノベーション</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文教及び科学振興</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2">
      <c r="A9" s="108" t="s">
        <v>23</v>
      </c>
      <c r="B9" s="109"/>
      <c r="C9" s="109"/>
      <c r="D9" s="109"/>
      <c r="E9" s="109"/>
      <c r="F9" s="109"/>
      <c r="G9" s="553" t="s">
        <v>638</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109.5" customHeight="1" x14ac:dyDescent="0.2">
      <c r="A10" s="723" t="s">
        <v>29</v>
      </c>
      <c r="B10" s="724"/>
      <c r="C10" s="724"/>
      <c r="D10" s="724"/>
      <c r="E10" s="724"/>
      <c r="F10" s="724"/>
      <c r="G10" s="656" t="s">
        <v>639</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27.75" customHeight="1" x14ac:dyDescent="0.2">
      <c r="A11" s="723" t="s">
        <v>5</v>
      </c>
      <c r="B11" s="724"/>
      <c r="C11" s="724"/>
      <c r="D11" s="724"/>
      <c r="E11" s="724"/>
      <c r="F11" s="73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2">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5"/>
    </row>
    <row r="13" spans="1:50" ht="21" customHeight="1" x14ac:dyDescent="0.2">
      <c r="A13" s="105"/>
      <c r="B13" s="106"/>
      <c r="C13" s="106"/>
      <c r="D13" s="106"/>
      <c r="E13" s="106"/>
      <c r="F13" s="107"/>
      <c r="G13" s="726" t="s">
        <v>6</v>
      </c>
      <c r="H13" s="727"/>
      <c r="I13" s="619" t="s">
        <v>7</v>
      </c>
      <c r="J13" s="620"/>
      <c r="K13" s="620"/>
      <c r="L13" s="620"/>
      <c r="M13" s="620"/>
      <c r="N13" s="620"/>
      <c r="O13" s="621"/>
      <c r="P13" s="148">
        <v>14</v>
      </c>
      <c r="Q13" s="149"/>
      <c r="R13" s="149"/>
      <c r="S13" s="149"/>
      <c r="T13" s="149"/>
      <c r="U13" s="149"/>
      <c r="V13" s="150"/>
      <c r="W13" s="148">
        <v>13</v>
      </c>
      <c r="X13" s="149"/>
      <c r="Y13" s="149"/>
      <c r="Z13" s="149"/>
      <c r="AA13" s="149"/>
      <c r="AB13" s="149"/>
      <c r="AC13" s="150"/>
      <c r="AD13" s="148">
        <v>11</v>
      </c>
      <c r="AE13" s="149"/>
      <c r="AF13" s="149"/>
      <c r="AG13" s="149"/>
      <c r="AH13" s="149"/>
      <c r="AI13" s="149"/>
      <c r="AJ13" s="150"/>
      <c r="AK13" s="148" t="s">
        <v>657</v>
      </c>
      <c r="AL13" s="149"/>
      <c r="AM13" s="149"/>
      <c r="AN13" s="149"/>
      <c r="AO13" s="149"/>
      <c r="AP13" s="149"/>
      <c r="AQ13" s="150"/>
      <c r="AR13" s="145" t="s">
        <v>659</v>
      </c>
      <c r="AS13" s="146"/>
      <c r="AT13" s="146"/>
      <c r="AU13" s="146"/>
      <c r="AV13" s="146"/>
      <c r="AW13" s="146"/>
      <c r="AX13" s="376"/>
    </row>
    <row r="14" spans="1:50" ht="21" customHeight="1" x14ac:dyDescent="0.2">
      <c r="A14" s="105"/>
      <c r="B14" s="106"/>
      <c r="C14" s="106"/>
      <c r="D14" s="106"/>
      <c r="E14" s="106"/>
      <c r="F14" s="107"/>
      <c r="G14" s="728"/>
      <c r="H14" s="729"/>
      <c r="I14" s="556" t="s">
        <v>8</v>
      </c>
      <c r="J14" s="610"/>
      <c r="K14" s="610"/>
      <c r="L14" s="610"/>
      <c r="M14" s="610"/>
      <c r="N14" s="610"/>
      <c r="O14" s="611"/>
      <c r="P14" s="148" t="s">
        <v>636</v>
      </c>
      <c r="Q14" s="149"/>
      <c r="R14" s="149"/>
      <c r="S14" s="149"/>
      <c r="T14" s="149"/>
      <c r="U14" s="149"/>
      <c r="V14" s="150"/>
      <c r="W14" s="148" t="s">
        <v>636</v>
      </c>
      <c r="X14" s="149"/>
      <c r="Y14" s="149"/>
      <c r="Z14" s="149"/>
      <c r="AA14" s="149"/>
      <c r="AB14" s="149"/>
      <c r="AC14" s="150"/>
      <c r="AD14" s="148">
        <v>0</v>
      </c>
      <c r="AE14" s="149"/>
      <c r="AF14" s="149"/>
      <c r="AG14" s="149"/>
      <c r="AH14" s="149"/>
      <c r="AI14" s="149"/>
      <c r="AJ14" s="150"/>
      <c r="AK14" s="148" t="s">
        <v>657</v>
      </c>
      <c r="AL14" s="149"/>
      <c r="AM14" s="149"/>
      <c r="AN14" s="149"/>
      <c r="AO14" s="149"/>
      <c r="AP14" s="149"/>
      <c r="AQ14" s="150"/>
      <c r="AR14" s="646"/>
      <c r="AS14" s="646"/>
      <c r="AT14" s="646"/>
      <c r="AU14" s="646"/>
      <c r="AV14" s="646"/>
      <c r="AW14" s="646"/>
      <c r="AX14" s="647"/>
    </row>
    <row r="15" spans="1:50" ht="21" customHeight="1" x14ac:dyDescent="0.2">
      <c r="A15" s="105"/>
      <c r="B15" s="106"/>
      <c r="C15" s="106"/>
      <c r="D15" s="106"/>
      <c r="E15" s="106"/>
      <c r="F15" s="107"/>
      <c r="G15" s="728"/>
      <c r="H15" s="729"/>
      <c r="I15" s="556" t="s">
        <v>50</v>
      </c>
      <c r="J15" s="557"/>
      <c r="K15" s="557"/>
      <c r="L15" s="557"/>
      <c r="M15" s="557"/>
      <c r="N15" s="557"/>
      <c r="O15" s="558"/>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t="s">
        <v>657</v>
      </c>
      <c r="AL15" s="149"/>
      <c r="AM15" s="149"/>
      <c r="AN15" s="149"/>
      <c r="AO15" s="149"/>
      <c r="AP15" s="149"/>
      <c r="AQ15" s="150"/>
      <c r="AR15" s="148" t="s">
        <v>659</v>
      </c>
      <c r="AS15" s="149"/>
      <c r="AT15" s="149"/>
      <c r="AU15" s="149"/>
      <c r="AV15" s="149"/>
      <c r="AW15" s="149"/>
      <c r="AX15" s="609"/>
    </row>
    <row r="16" spans="1:50" ht="21" customHeight="1" x14ac:dyDescent="0.2">
      <c r="A16" s="105"/>
      <c r="B16" s="106"/>
      <c r="C16" s="106"/>
      <c r="D16" s="106"/>
      <c r="E16" s="106"/>
      <c r="F16" s="107"/>
      <c r="G16" s="728"/>
      <c r="H16" s="729"/>
      <c r="I16" s="556" t="s">
        <v>51</v>
      </c>
      <c r="J16" s="557"/>
      <c r="K16" s="557"/>
      <c r="L16" s="557"/>
      <c r="M16" s="557"/>
      <c r="N16" s="557"/>
      <c r="O16" s="558"/>
      <c r="P16" s="148" t="s">
        <v>636</v>
      </c>
      <c r="Q16" s="149"/>
      <c r="R16" s="149"/>
      <c r="S16" s="149"/>
      <c r="T16" s="149"/>
      <c r="U16" s="149"/>
      <c r="V16" s="150"/>
      <c r="W16" s="148" t="s">
        <v>636</v>
      </c>
      <c r="X16" s="149"/>
      <c r="Y16" s="149"/>
      <c r="Z16" s="149"/>
      <c r="AA16" s="149"/>
      <c r="AB16" s="149"/>
      <c r="AC16" s="150"/>
      <c r="AD16" s="148">
        <v>0</v>
      </c>
      <c r="AE16" s="149"/>
      <c r="AF16" s="149"/>
      <c r="AG16" s="149"/>
      <c r="AH16" s="149"/>
      <c r="AI16" s="149"/>
      <c r="AJ16" s="150"/>
      <c r="AK16" s="148" t="s">
        <v>636</v>
      </c>
      <c r="AL16" s="149"/>
      <c r="AM16" s="149"/>
      <c r="AN16" s="149"/>
      <c r="AO16" s="149"/>
      <c r="AP16" s="149"/>
      <c r="AQ16" s="150"/>
      <c r="AR16" s="659"/>
      <c r="AS16" s="660"/>
      <c r="AT16" s="660"/>
      <c r="AU16" s="660"/>
      <c r="AV16" s="660"/>
      <c r="AW16" s="660"/>
      <c r="AX16" s="661"/>
    </row>
    <row r="17" spans="1:50" ht="24.75" customHeight="1" x14ac:dyDescent="0.2">
      <c r="A17" s="105"/>
      <c r="B17" s="106"/>
      <c r="C17" s="106"/>
      <c r="D17" s="106"/>
      <c r="E17" s="106"/>
      <c r="F17" s="107"/>
      <c r="G17" s="728"/>
      <c r="H17" s="729"/>
      <c r="I17" s="556" t="s">
        <v>49</v>
      </c>
      <c r="J17" s="610"/>
      <c r="K17" s="610"/>
      <c r="L17" s="610"/>
      <c r="M17" s="610"/>
      <c r="N17" s="610"/>
      <c r="O17" s="611"/>
      <c r="P17" s="148" t="s">
        <v>636</v>
      </c>
      <c r="Q17" s="149"/>
      <c r="R17" s="149"/>
      <c r="S17" s="149"/>
      <c r="T17" s="149"/>
      <c r="U17" s="149"/>
      <c r="V17" s="150"/>
      <c r="W17" s="148" t="s">
        <v>636</v>
      </c>
      <c r="X17" s="149"/>
      <c r="Y17" s="149"/>
      <c r="Z17" s="149"/>
      <c r="AA17" s="149"/>
      <c r="AB17" s="149"/>
      <c r="AC17" s="150"/>
      <c r="AD17" s="148" t="s">
        <v>636</v>
      </c>
      <c r="AE17" s="149"/>
      <c r="AF17" s="149"/>
      <c r="AG17" s="149"/>
      <c r="AH17" s="149"/>
      <c r="AI17" s="149"/>
      <c r="AJ17" s="150"/>
      <c r="AK17" s="148" t="s">
        <v>636</v>
      </c>
      <c r="AL17" s="149"/>
      <c r="AM17" s="149"/>
      <c r="AN17" s="149"/>
      <c r="AO17" s="149"/>
      <c r="AP17" s="149"/>
      <c r="AQ17" s="150"/>
      <c r="AR17" s="374"/>
      <c r="AS17" s="374"/>
      <c r="AT17" s="374"/>
      <c r="AU17" s="374"/>
      <c r="AV17" s="374"/>
      <c r="AW17" s="374"/>
      <c r="AX17" s="375"/>
    </row>
    <row r="18" spans="1:50" ht="24.75" customHeight="1" x14ac:dyDescent="0.2">
      <c r="A18" s="105"/>
      <c r="B18" s="106"/>
      <c r="C18" s="106"/>
      <c r="D18" s="106"/>
      <c r="E18" s="106"/>
      <c r="F18" s="107"/>
      <c r="G18" s="730"/>
      <c r="H18" s="731"/>
      <c r="I18" s="718" t="s">
        <v>20</v>
      </c>
      <c r="J18" s="719"/>
      <c r="K18" s="719"/>
      <c r="L18" s="719"/>
      <c r="M18" s="719"/>
      <c r="N18" s="719"/>
      <c r="O18" s="720"/>
      <c r="P18" s="154">
        <f>SUM(P13:V17)</f>
        <v>14</v>
      </c>
      <c r="Q18" s="155"/>
      <c r="R18" s="155"/>
      <c r="S18" s="155"/>
      <c r="T18" s="155"/>
      <c r="U18" s="155"/>
      <c r="V18" s="156"/>
      <c r="W18" s="154">
        <f>SUM(W13:AC17)</f>
        <v>13</v>
      </c>
      <c r="X18" s="155"/>
      <c r="Y18" s="155"/>
      <c r="Z18" s="155"/>
      <c r="AA18" s="155"/>
      <c r="AB18" s="155"/>
      <c r="AC18" s="156"/>
      <c r="AD18" s="154">
        <f>SUM(AD13:AJ17)</f>
        <v>11</v>
      </c>
      <c r="AE18" s="155"/>
      <c r="AF18" s="155"/>
      <c r="AG18" s="155"/>
      <c r="AH18" s="155"/>
      <c r="AI18" s="155"/>
      <c r="AJ18" s="156"/>
      <c r="AK18" s="154">
        <f>SUM(AK13:AQ17)</f>
        <v>0</v>
      </c>
      <c r="AL18" s="155"/>
      <c r="AM18" s="155"/>
      <c r="AN18" s="155"/>
      <c r="AO18" s="155"/>
      <c r="AP18" s="155"/>
      <c r="AQ18" s="156"/>
      <c r="AR18" s="154">
        <f>SUM(AR13:AX17)</f>
        <v>0</v>
      </c>
      <c r="AS18" s="155"/>
      <c r="AT18" s="155"/>
      <c r="AU18" s="155"/>
      <c r="AV18" s="155"/>
      <c r="AW18" s="155"/>
      <c r="AX18" s="518"/>
    </row>
    <row r="19" spans="1:50" ht="24.75" customHeight="1" x14ac:dyDescent="0.2">
      <c r="A19" s="105"/>
      <c r="B19" s="106"/>
      <c r="C19" s="106"/>
      <c r="D19" s="106"/>
      <c r="E19" s="106"/>
      <c r="F19" s="107"/>
      <c r="G19" s="516" t="s">
        <v>9</v>
      </c>
      <c r="H19" s="517"/>
      <c r="I19" s="517"/>
      <c r="J19" s="517"/>
      <c r="K19" s="517"/>
      <c r="L19" s="517"/>
      <c r="M19" s="517"/>
      <c r="N19" s="517"/>
      <c r="O19" s="517"/>
      <c r="P19" s="148">
        <v>13</v>
      </c>
      <c r="Q19" s="149"/>
      <c r="R19" s="149"/>
      <c r="S19" s="149"/>
      <c r="T19" s="149"/>
      <c r="U19" s="149"/>
      <c r="V19" s="150"/>
      <c r="W19" s="148">
        <v>13</v>
      </c>
      <c r="X19" s="149"/>
      <c r="Y19" s="149"/>
      <c r="Z19" s="149"/>
      <c r="AA19" s="149"/>
      <c r="AB19" s="149"/>
      <c r="AC19" s="150"/>
      <c r="AD19" s="148">
        <v>10</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2">
      <c r="A20" s="105"/>
      <c r="B20" s="106"/>
      <c r="C20" s="106"/>
      <c r="D20" s="106"/>
      <c r="E20" s="106"/>
      <c r="F20" s="107"/>
      <c r="G20" s="516" t="s">
        <v>10</v>
      </c>
      <c r="H20" s="517"/>
      <c r="I20" s="517"/>
      <c r="J20" s="517"/>
      <c r="K20" s="517"/>
      <c r="L20" s="517"/>
      <c r="M20" s="517"/>
      <c r="N20" s="517"/>
      <c r="O20" s="517"/>
      <c r="P20" s="520">
        <f>IF(P18=0, "-", SUM(P19)/P18)</f>
        <v>0.9285714285714286</v>
      </c>
      <c r="Q20" s="520"/>
      <c r="R20" s="520"/>
      <c r="S20" s="520"/>
      <c r="T20" s="520"/>
      <c r="U20" s="520"/>
      <c r="V20" s="520"/>
      <c r="W20" s="520">
        <f t="shared" ref="W20" si="0">IF(W18=0, "-", SUM(W19)/W18)</f>
        <v>1</v>
      </c>
      <c r="X20" s="520"/>
      <c r="Y20" s="520"/>
      <c r="Z20" s="520"/>
      <c r="AA20" s="520"/>
      <c r="AB20" s="520"/>
      <c r="AC20" s="520"/>
      <c r="AD20" s="520">
        <f t="shared" ref="AD20" si="1">IF(AD18=0, "-", SUM(AD19)/AD18)</f>
        <v>0.90909090909090906</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2">
      <c r="A21" s="108"/>
      <c r="B21" s="109"/>
      <c r="C21" s="109"/>
      <c r="D21" s="109"/>
      <c r="E21" s="109"/>
      <c r="F21" s="110"/>
      <c r="G21" s="903" t="s">
        <v>274</v>
      </c>
      <c r="H21" s="904"/>
      <c r="I21" s="904"/>
      <c r="J21" s="904"/>
      <c r="K21" s="904"/>
      <c r="L21" s="904"/>
      <c r="M21" s="904"/>
      <c r="N21" s="904"/>
      <c r="O21" s="904"/>
      <c r="P21" s="520">
        <f>IF(P19=0, "-", SUM(P19)/SUM(P13,P14))</f>
        <v>0.9285714285714286</v>
      </c>
      <c r="Q21" s="520"/>
      <c r="R21" s="520"/>
      <c r="S21" s="520"/>
      <c r="T21" s="520"/>
      <c r="U21" s="520"/>
      <c r="V21" s="520"/>
      <c r="W21" s="520">
        <f t="shared" ref="W21" si="2">IF(W19=0, "-", SUM(W19)/SUM(W13,W14))</f>
        <v>1</v>
      </c>
      <c r="X21" s="520"/>
      <c r="Y21" s="520"/>
      <c r="Z21" s="520"/>
      <c r="AA21" s="520"/>
      <c r="AB21" s="520"/>
      <c r="AC21" s="520"/>
      <c r="AD21" s="520">
        <f t="shared" ref="AD21" si="3">IF(AD19=0, "-", SUM(AD19)/SUM(AD13,AD14))</f>
        <v>0.90909090909090906</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2">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2">
      <c r="A23" s="126"/>
      <c r="B23" s="127"/>
      <c r="C23" s="127"/>
      <c r="D23" s="127"/>
      <c r="E23" s="127"/>
      <c r="F23" s="128"/>
      <c r="G23" s="117" t="s">
        <v>657</v>
      </c>
      <c r="H23" s="118"/>
      <c r="I23" s="118"/>
      <c r="J23" s="118"/>
      <c r="K23" s="118"/>
      <c r="L23" s="118"/>
      <c r="M23" s="118"/>
      <c r="N23" s="118"/>
      <c r="O23" s="119"/>
      <c r="P23" s="145" t="s">
        <v>636</v>
      </c>
      <c r="Q23" s="146"/>
      <c r="R23" s="146"/>
      <c r="S23" s="146"/>
      <c r="T23" s="146"/>
      <c r="U23" s="146"/>
      <c r="V23" s="147"/>
      <c r="W23" s="145" t="s">
        <v>657</v>
      </c>
      <c r="X23" s="146"/>
      <c r="Y23" s="146"/>
      <c r="Z23" s="146"/>
      <c r="AA23" s="146"/>
      <c r="AB23" s="146"/>
      <c r="AC23" s="147"/>
      <c r="AD23" s="134" t="s">
        <v>661</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2">
      <c r="A24" s="126"/>
      <c r="B24" s="127"/>
      <c r="C24" s="127"/>
      <c r="D24" s="127"/>
      <c r="E24" s="127"/>
      <c r="F24" s="128"/>
      <c r="G24" s="120" t="s">
        <v>657</v>
      </c>
      <c r="H24" s="121"/>
      <c r="I24" s="121"/>
      <c r="J24" s="121"/>
      <c r="K24" s="121"/>
      <c r="L24" s="121"/>
      <c r="M24" s="121"/>
      <c r="N24" s="121"/>
      <c r="O24" s="122"/>
      <c r="P24" s="148" t="s">
        <v>636</v>
      </c>
      <c r="Q24" s="149"/>
      <c r="R24" s="149"/>
      <c r="S24" s="149"/>
      <c r="T24" s="149"/>
      <c r="U24" s="149"/>
      <c r="V24" s="150"/>
      <c r="W24" s="148" t="s">
        <v>657</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2">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2">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2">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2">
      <c r="A28" s="126"/>
      <c r="B28" s="127"/>
      <c r="C28" s="127"/>
      <c r="D28" s="127"/>
      <c r="E28" s="127"/>
      <c r="F28" s="128"/>
      <c r="G28" s="210" t="s">
        <v>258</v>
      </c>
      <c r="H28" s="211"/>
      <c r="I28" s="211"/>
      <c r="J28" s="211"/>
      <c r="K28" s="211"/>
      <c r="L28" s="211"/>
      <c r="M28" s="211"/>
      <c r="N28" s="211"/>
      <c r="O28" s="212"/>
      <c r="P28" s="154" t="e">
        <f>P29-SUM(P23:P27)</f>
        <v>#VALUE!</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5">
      <c r="A29" s="129"/>
      <c r="B29" s="130"/>
      <c r="C29" s="130"/>
      <c r="D29" s="130"/>
      <c r="E29" s="130"/>
      <c r="F29" s="131"/>
      <c r="G29" s="213" t="s">
        <v>255</v>
      </c>
      <c r="H29" s="214"/>
      <c r="I29" s="214"/>
      <c r="J29" s="214"/>
      <c r="K29" s="214"/>
      <c r="L29" s="214"/>
      <c r="M29" s="214"/>
      <c r="N29" s="214"/>
      <c r="O29" s="215"/>
      <c r="P29" s="193" t="str">
        <f>AK13</f>
        <v>-</v>
      </c>
      <c r="Q29" s="194"/>
      <c r="R29" s="194"/>
      <c r="S29" s="194"/>
      <c r="T29" s="194"/>
      <c r="U29" s="194"/>
      <c r="V29" s="195"/>
      <c r="W29" s="193" t="str">
        <f>AR13</f>
        <v>-</v>
      </c>
      <c r="X29" s="194"/>
      <c r="Y29" s="194"/>
      <c r="Z29" s="194"/>
      <c r="AA29" s="194"/>
      <c r="AB29" s="194"/>
      <c r="AC29" s="195"/>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2">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2">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636</v>
      </c>
      <c r="AR31" s="163"/>
      <c r="AS31" s="164" t="s">
        <v>185</v>
      </c>
      <c r="AT31" s="187"/>
      <c r="AU31" s="256">
        <v>2</v>
      </c>
      <c r="AV31" s="256"/>
      <c r="AW31" s="360" t="s">
        <v>175</v>
      </c>
      <c r="AX31" s="361"/>
    </row>
    <row r="32" spans="1:50" ht="23.25" customHeight="1" x14ac:dyDescent="0.2">
      <c r="A32" s="496"/>
      <c r="B32" s="494"/>
      <c r="C32" s="494"/>
      <c r="D32" s="494"/>
      <c r="E32" s="494"/>
      <c r="F32" s="495"/>
      <c r="G32" s="521" t="s">
        <v>640</v>
      </c>
      <c r="H32" s="522"/>
      <c r="I32" s="522"/>
      <c r="J32" s="522"/>
      <c r="K32" s="522"/>
      <c r="L32" s="522"/>
      <c r="M32" s="522"/>
      <c r="N32" s="522"/>
      <c r="O32" s="523"/>
      <c r="P32" s="176" t="s">
        <v>641</v>
      </c>
      <c r="Q32" s="176"/>
      <c r="R32" s="176"/>
      <c r="S32" s="176"/>
      <c r="T32" s="176"/>
      <c r="U32" s="176"/>
      <c r="V32" s="176"/>
      <c r="W32" s="176"/>
      <c r="X32" s="218"/>
      <c r="Y32" s="324" t="s">
        <v>12</v>
      </c>
      <c r="Z32" s="530"/>
      <c r="AA32" s="531"/>
      <c r="AB32" s="532" t="s">
        <v>642</v>
      </c>
      <c r="AC32" s="532"/>
      <c r="AD32" s="532"/>
      <c r="AE32" s="348">
        <v>0</v>
      </c>
      <c r="AF32" s="349"/>
      <c r="AG32" s="349"/>
      <c r="AH32" s="349"/>
      <c r="AI32" s="348">
        <v>0</v>
      </c>
      <c r="AJ32" s="349"/>
      <c r="AK32" s="349"/>
      <c r="AL32" s="349"/>
      <c r="AM32" s="348">
        <v>1</v>
      </c>
      <c r="AN32" s="349"/>
      <c r="AO32" s="349"/>
      <c r="AP32" s="349"/>
      <c r="AQ32" s="151" t="s">
        <v>636</v>
      </c>
      <c r="AR32" s="152"/>
      <c r="AS32" s="152"/>
      <c r="AT32" s="153"/>
      <c r="AU32" s="349">
        <v>1</v>
      </c>
      <c r="AV32" s="349"/>
      <c r="AW32" s="349"/>
      <c r="AX32" s="350"/>
    </row>
    <row r="33" spans="1:51" ht="23.25" customHeight="1" x14ac:dyDescent="0.2">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642</v>
      </c>
      <c r="AC33" s="503"/>
      <c r="AD33" s="503"/>
      <c r="AE33" s="348">
        <v>0</v>
      </c>
      <c r="AF33" s="349"/>
      <c r="AG33" s="349"/>
      <c r="AH33" s="349"/>
      <c r="AI33" s="348">
        <v>0</v>
      </c>
      <c r="AJ33" s="349"/>
      <c r="AK33" s="349"/>
      <c r="AL33" s="349"/>
      <c r="AM33" s="348">
        <v>1</v>
      </c>
      <c r="AN33" s="349"/>
      <c r="AO33" s="349"/>
      <c r="AP33" s="349"/>
      <c r="AQ33" s="151" t="s">
        <v>636</v>
      </c>
      <c r="AR33" s="152"/>
      <c r="AS33" s="152"/>
      <c r="AT33" s="153"/>
      <c r="AU33" s="349">
        <v>1</v>
      </c>
      <c r="AV33" s="349"/>
      <c r="AW33" s="349"/>
      <c r="AX33" s="350"/>
    </row>
    <row r="34" spans="1:51" ht="23.25" customHeight="1" x14ac:dyDescent="0.2">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0</v>
      </c>
      <c r="AF34" s="349"/>
      <c r="AG34" s="349"/>
      <c r="AH34" s="349"/>
      <c r="AI34" s="348">
        <v>0</v>
      </c>
      <c r="AJ34" s="349"/>
      <c r="AK34" s="349"/>
      <c r="AL34" s="349"/>
      <c r="AM34" s="348">
        <v>100</v>
      </c>
      <c r="AN34" s="349"/>
      <c r="AO34" s="349"/>
      <c r="AP34" s="349"/>
      <c r="AQ34" s="151" t="s">
        <v>636</v>
      </c>
      <c r="AR34" s="152"/>
      <c r="AS34" s="152"/>
      <c r="AT34" s="153"/>
      <c r="AU34" s="349">
        <v>100</v>
      </c>
      <c r="AV34" s="349"/>
      <c r="AW34" s="349"/>
      <c r="AX34" s="350"/>
    </row>
    <row r="35" spans="1:51" ht="23.25" customHeight="1" x14ac:dyDescent="0.2">
      <c r="A35" s="876" t="s">
        <v>299</v>
      </c>
      <c r="B35" s="877"/>
      <c r="C35" s="877"/>
      <c r="D35" s="877"/>
      <c r="E35" s="877"/>
      <c r="F35" s="878"/>
      <c r="G35" s="882" t="s">
        <v>643</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2">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2">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2">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2">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2">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2">
      <c r="A42" s="876" t="s">
        <v>299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2">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2">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2">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2">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2">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2">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2">
      <c r="A49" s="876" t="s">
        <v>299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2">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2">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2">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2">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2">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2">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2">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2">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2">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2">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2">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2">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2">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2">
      <c r="A63" s="876" t="s">
        <v>299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2">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2">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5" t="s">
        <v>133</v>
      </c>
      <c r="AV65" s="955"/>
      <c r="AW65" s="955"/>
      <c r="AX65" s="956"/>
      <c r="AY65">
        <f>COUNTA($H$67)</f>
        <v>0</v>
      </c>
    </row>
    <row r="66" spans="1:51" ht="18.75" hidden="1" customHeight="1" x14ac:dyDescent="0.2">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2">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2">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2">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2">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2">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2">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2">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2">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2">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2">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7"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2">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8" t="s">
        <v>14</v>
      </c>
      <c r="AC77" s="198"/>
      <c r="AD77" s="198"/>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2">
      <c r="A78" s="891" t="s">
        <v>302</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2">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hidden="1" customHeight="1" x14ac:dyDescent="0.2">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619</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2">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2">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2">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2">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2">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2">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2">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2">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2">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2">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2">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2">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2">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2">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2">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2">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2">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2">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5">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2">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5" t="s">
        <v>336</v>
      </c>
      <c r="AR100" s="906"/>
      <c r="AS100" s="906"/>
      <c r="AT100" s="907"/>
      <c r="AU100" s="905" t="s">
        <v>460</v>
      </c>
      <c r="AV100" s="906"/>
      <c r="AW100" s="906"/>
      <c r="AX100" s="908"/>
    </row>
    <row r="101" spans="1:60" ht="23.25" customHeight="1" x14ac:dyDescent="0.2">
      <c r="A101" s="472"/>
      <c r="B101" s="473"/>
      <c r="C101" s="473"/>
      <c r="D101" s="473"/>
      <c r="E101" s="473"/>
      <c r="F101" s="474"/>
      <c r="G101" s="176" t="s">
        <v>644</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636</v>
      </c>
      <c r="AC101" s="532"/>
      <c r="AD101" s="532"/>
      <c r="AE101" s="343">
        <v>2</v>
      </c>
      <c r="AF101" s="343"/>
      <c r="AG101" s="343"/>
      <c r="AH101" s="343"/>
      <c r="AI101" s="343">
        <v>1</v>
      </c>
      <c r="AJ101" s="343"/>
      <c r="AK101" s="343"/>
      <c r="AL101" s="343"/>
      <c r="AM101" s="343">
        <v>1</v>
      </c>
      <c r="AN101" s="343"/>
      <c r="AO101" s="343"/>
      <c r="AP101" s="343"/>
      <c r="AQ101" s="343" t="s">
        <v>657</v>
      </c>
      <c r="AR101" s="343"/>
      <c r="AS101" s="343"/>
      <c r="AT101" s="343"/>
      <c r="AU101" s="348" t="s">
        <v>657</v>
      </c>
      <c r="AV101" s="349"/>
      <c r="AW101" s="349"/>
      <c r="AX101" s="350"/>
    </row>
    <row r="102" spans="1:60" ht="23.25" customHeight="1" x14ac:dyDescent="0.2">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636</v>
      </c>
      <c r="AC102" s="532"/>
      <c r="AD102" s="532"/>
      <c r="AE102" s="343">
        <v>2</v>
      </c>
      <c r="AF102" s="343"/>
      <c r="AG102" s="343"/>
      <c r="AH102" s="343"/>
      <c r="AI102" s="343">
        <v>1</v>
      </c>
      <c r="AJ102" s="343"/>
      <c r="AK102" s="343"/>
      <c r="AL102" s="343"/>
      <c r="AM102" s="343">
        <v>1</v>
      </c>
      <c r="AN102" s="343"/>
      <c r="AO102" s="343"/>
      <c r="AP102" s="343"/>
      <c r="AQ102" s="343" t="s">
        <v>657</v>
      </c>
      <c r="AR102" s="343"/>
      <c r="AS102" s="343"/>
      <c r="AT102" s="343"/>
      <c r="AU102" s="356" t="s">
        <v>657</v>
      </c>
      <c r="AV102" s="357"/>
      <c r="AW102" s="357"/>
      <c r="AX102" s="909"/>
    </row>
    <row r="103" spans="1:60" ht="31.5" hidden="1" customHeight="1" x14ac:dyDescent="0.2">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2">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2">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2">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2">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2">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2">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2">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2">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2">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2">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2">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2">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2">
      <c r="A116" s="277"/>
      <c r="B116" s="278"/>
      <c r="C116" s="278"/>
      <c r="D116" s="278"/>
      <c r="E116" s="278"/>
      <c r="F116" s="279"/>
      <c r="G116" s="336" t="s">
        <v>645</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646</v>
      </c>
      <c r="AC116" s="286"/>
      <c r="AD116" s="287"/>
      <c r="AE116" s="343">
        <v>6.5</v>
      </c>
      <c r="AF116" s="343"/>
      <c r="AG116" s="343"/>
      <c r="AH116" s="343"/>
      <c r="AI116" s="343">
        <v>13</v>
      </c>
      <c r="AJ116" s="343"/>
      <c r="AK116" s="343"/>
      <c r="AL116" s="343"/>
      <c r="AM116" s="343">
        <v>10</v>
      </c>
      <c r="AN116" s="343"/>
      <c r="AO116" s="343"/>
      <c r="AP116" s="343"/>
      <c r="AQ116" s="348" t="s">
        <v>657</v>
      </c>
      <c r="AR116" s="349"/>
      <c r="AS116" s="349"/>
      <c r="AT116" s="349"/>
      <c r="AU116" s="349"/>
      <c r="AV116" s="349"/>
      <c r="AW116" s="349"/>
      <c r="AX116" s="350"/>
    </row>
    <row r="117" spans="1:51" ht="46.5" customHeight="1" thickBot="1" x14ac:dyDescent="0.2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278</v>
      </c>
      <c r="AC117" s="328"/>
      <c r="AD117" s="329"/>
      <c r="AE117" s="291" t="s">
        <v>647</v>
      </c>
      <c r="AF117" s="291"/>
      <c r="AG117" s="291"/>
      <c r="AH117" s="291"/>
      <c r="AI117" s="291" t="s">
        <v>674</v>
      </c>
      <c r="AJ117" s="291"/>
      <c r="AK117" s="291"/>
      <c r="AL117" s="291"/>
      <c r="AM117" s="291" t="s">
        <v>675</v>
      </c>
      <c r="AN117" s="291"/>
      <c r="AO117" s="291"/>
      <c r="AP117" s="291"/>
      <c r="AQ117" s="291" t="s">
        <v>657</v>
      </c>
      <c r="AR117" s="291"/>
      <c r="AS117" s="291"/>
      <c r="AT117" s="291"/>
      <c r="AU117" s="291"/>
      <c r="AV117" s="291"/>
      <c r="AW117" s="291"/>
      <c r="AX117" s="292"/>
    </row>
    <row r="118" spans="1:51" ht="23.25" hidden="1" customHeight="1" x14ac:dyDescent="0.2">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2">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2">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2">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2">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2">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2">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2">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2">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2">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5">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2">
      <c r="A130" s="972" t="s">
        <v>324</v>
      </c>
      <c r="B130" s="970"/>
      <c r="C130" s="969" t="s">
        <v>188</v>
      </c>
      <c r="D130" s="970"/>
      <c r="E130" s="293" t="s">
        <v>217</v>
      </c>
      <c r="F130" s="294"/>
      <c r="G130" s="295" t="s">
        <v>677</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2">
      <c r="A131" s="973"/>
      <c r="B131" s="238"/>
      <c r="C131" s="237"/>
      <c r="D131" s="238"/>
      <c r="E131" s="224" t="s">
        <v>216</v>
      </c>
      <c r="F131" s="225"/>
      <c r="G131" s="222" t="s">
        <v>676</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2">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2">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636</v>
      </c>
      <c r="AR133" s="256"/>
      <c r="AS133" s="164" t="s">
        <v>185</v>
      </c>
      <c r="AT133" s="187"/>
      <c r="AU133" s="163">
        <v>2</v>
      </c>
      <c r="AV133" s="163"/>
      <c r="AW133" s="164" t="s">
        <v>175</v>
      </c>
      <c r="AX133" s="165"/>
      <c r="AY133">
        <f>$AY$132</f>
        <v>1</v>
      </c>
    </row>
    <row r="134" spans="1:51" ht="39.75" customHeight="1" x14ac:dyDescent="0.2">
      <c r="A134" s="973"/>
      <c r="B134" s="238"/>
      <c r="C134" s="237"/>
      <c r="D134" s="238"/>
      <c r="E134" s="237"/>
      <c r="F134" s="299"/>
      <c r="G134" s="217" t="s">
        <v>648</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649</v>
      </c>
      <c r="AC134" s="209"/>
      <c r="AD134" s="209"/>
      <c r="AE134" s="251">
        <v>96.3</v>
      </c>
      <c r="AF134" s="152"/>
      <c r="AG134" s="152"/>
      <c r="AH134" s="152"/>
      <c r="AI134" s="251">
        <v>96.2</v>
      </c>
      <c r="AJ134" s="152"/>
      <c r="AK134" s="152"/>
      <c r="AL134" s="152"/>
      <c r="AM134" s="251"/>
      <c r="AN134" s="152"/>
      <c r="AO134" s="152"/>
      <c r="AP134" s="152"/>
      <c r="AQ134" s="251" t="s">
        <v>636</v>
      </c>
      <c r="AR134" s="152"/>
      <c r="AS134" s="152"/>
      <c r="AT134" s="152"/>
      <c r="AU134" s="251"/>
      <c r="AV134" s="152"/>
      <c r="AW134" s="152"/>
      <c r="AX134" s="196"/>
      <c r="AY134">
        <f t="shared" ref="AY134:AY135" si="13">$AY$132</f>
        <v>1</v>
      </c>
    </row>
    <row r="135" spans="1:51" ht="39.75" customHeight="1" x14ac:dyDescent="0.2">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7" t="s">
        <v>53</v>
      </c>
      <c r="Z135" s="143"/>
      <c r="AA135" s="144"/>
      <c r="AB135" s="271" t="s">
        <v>649</v>
      </c>
      <c r="AC135" s="160"/>
      <c r="AD135" s="160"/>
      <c r="AE135" s="251">
        <v>90</v>
      </c>
      <c r="AF135" s="152"/>
      <c r="AG135" s="152"/>
      <c r="AH135" s="152"/>
      <c r="AI135" s="251">
        <v>90</v>
      </c>
      <c r="AJ135" s="152"/>
      <c r="AK135" s="152"/>
      <c r="AL135" s="152"/>
      <c r="AM135" s="251">
        <v>90</v>
      </c>
      <c r="AN135" s="152"/>
      <c r="AO135" s="152"/>
      <c r="AP135" s="152"/>
      <c r="AQ135" s="251" t="s">
        <v>636</v>
      </c>
      <c r="AR135" s="152"/>
      <c r="AS135" s="152"/>
      <c r="AT135" s="152"/>
      <c r="AU135" s="251">
        <v>90</v>
      </c>
      <c r="AV135" s="152"/>
      <c r="AW135" s="152"/>
      <c r="AX135" s="196"/>
      <c r="AY135">
        <f t="shared" si="13"/>
        <v>1</v>
      </c>
    </row>
    <row r="136" spans="1:51" ht="18.75" hidden="1" customHeight="1" x14ac:dyDescent="0.2">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2">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2">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6"/>
      <c r="AY138">
        <f t="shared" ref="AY138:AY139" si="14">$AY$136</f>
        <v>0</v>
      </c>
    </row>
    <row r="139" spans="1:51" ht="39.75" hidden="1" customHeight="1" x14ac:dyDescent="0.2">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7"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6"/>
      <c r="AY139">
        <f t="shared" si="14"/>
        <v>0</v>
      </c>
    </row>
    <row r="140" spans="1:51" ht="18.75" hidden="1" customHeight="1" x14ac:dyDescent="0.2">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2">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2">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6"/>
      <c r="AY142">
        <f t="shared" ref="AY142:AY143" si="15">$AY$140</f>
        <v>0</v>
      </c>
    </row>
    <row r="143" spans="1:51" ht="39.75" hidden="1" customHeight="1" x14ac:dyDescent="0.2">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7"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6"/>
      <c r="AY143">
        <f t="shared" si="15"/>
        <v>0</v>
      </c>
    </row>
    <row r="144" spans="1:51" ht="18.75" hidden="1" customHeight="1" x14ac:dyDescent="0.2">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2">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2">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6"/>
      <c r="AY146">
        <f t="shared" ref="AY146:AY147" si="16">$AY$144</f>
        <v>0</v>
      </c>
    </row>
    <row r="147" spans="1:51" ht="39.75" hidden="1" customHeight="1" x14ac:dyDescent="0.2">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7"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6"/>
      <c r="AY147">
        <f t="shared" si="16"/>
        <v>0</v>
      </c>
    </row>
    <row r="148" spans="1:51" ht="18.75" hidden="1" customHeight="1" x14ac:dyDescent="0.2">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2">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2">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6"/>
      <c r="AY150">
        <f t="shared" ref="AY150:AY151" si="17">$AY$148</f>
        <v>0</v>
      </c>
    </row>
    <row r="151" spans="1:51" ht="39.75" hidden="1" customHeight="1" x14ac:dyDescent="0.2">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7"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6"/>
      <c r="AY151">
        <f t="shared" si="17"/>
        <v>0</v>
      </c>
    </row>
    <row r="152" spans="1:51" ht="22.5" hidden="1" customHeight="1" x14ac:dyDescent="0.2">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2">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2">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2">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2">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2">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2">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2">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2">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2">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2">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2">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2">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2">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2">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2">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2">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2">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2">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2">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2">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2">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2">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2">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2">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2">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2">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2">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2">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2">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2">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2">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2">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2">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2">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2">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2">
      <c r="A188" s="973"/>
      <c r="B188" s="238"/>
      <c r="C188" s="237"/>
      <c r="D188" s="238"/>
      <c r="E188" s="175" t="s">
        <v>662</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2">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2">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2">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2">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2">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2">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6"/>
      <c r="AY194">
        <f t="shared" ref="AY194:AY195" si="23">$AY$192</f>
        <v>0</v>
      </c>
    </row>
    <row r="195" spans="1:51" ht="39.75" hidden="1" customHeight="1" x14ac:dyDescent="0.2">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7"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6"/>
      <c r="AY195">
        <f t="shared" si="23"/>
        <v>0</v>
      </c>
    </row>
    <row r="196" spans="1:51" ht="18.75" hidden="1" customHeight="1" x14ac:dyDescent="0.2">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2">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2">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6"/>
      <c r="AY198">
        <f t="shared" ref="AY198:AY199" si="24">$AY$196</f>
        <v>0</v>
      </c>
    </row>
    <row r="199" spans="1:51" ht="39.75" hidden="1" customHeight="1" x14ac:dyDescent="0.2">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7"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6"/>
      <c r="AY199">
        <f t="shared" si="24"/>
        <v>0</v>
      </c>
    </row>
    <row r="200" spans="1:51" ht="18.75" hidden="1" customHeight="1" x14ac:dyDescent="0.2">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2">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2">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6"/>
      <c r="AY202">
        <f t="shared" ref="AY202:AY203" si="25">$AY$200</f>
        <v>0</v>
      </c>
    </row>
    <row r="203" spans="1:51" ht="39.75" hidden="1" customHeight="1" x14ac:dyDescent="0.2">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7"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6"/>
      <c r="AY203">
        <f t="shared" si="25"/>
        <v>0</v>
      </c>
    </row>
    <row r="204" spans="1:51" ht="18.75" hidden="1" customHeight="1" x14ac:dyDescent="0.2">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2">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2">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6"/>
      <c r="AY206">
        <f t="shared" ref="AY206:AY207" si="26">$AY$204</f>
        <v>0</v>
      </c>
    </row>
    <row r="207" spans="1:51" ht="39.75" hidden="1" customHeight="1" x14ac:dyDescent="0.2">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7"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6"/>
      <c r="AY207">
        <f t="shared" si="26"/>
        <v>0</v>
      </c>
    </row>
    <row r="208" spans="1:51" ht="18.75" hidden="1" customHeight="1" x14ac:dyDescent="0.2">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2">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2">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6"/>
      <c r="AY210">
        <f t="shared" ref="AY210:AY211" si="27">$AY$208</f>
        <v>0</v>
      </c>
    </row>
    <row r="211" spans="1:51" ht="39.75" hidden="1" customHeight="1" x14ac:dyDescent="0.2">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7"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6"/>
      <c r="AY211">
        <f t="shared" si="27"/>
        <v>0</v>
      </c>
    </row>
    <row r="212" spans="1:51" ht="22.5" hidden="1" customHeight="1" x14ac:dyDescent="0.2">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2">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2">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2">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2">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2">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2">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2">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2">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2">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2">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2">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2">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2">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2">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2">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2">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2">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2">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2">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2">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2">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2">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2">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2">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2">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2">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2">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2">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2">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2">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2">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2">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2">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2">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2">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2">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5">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2">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2">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2">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2">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2">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6"/>
      <c r="AY254">
        <f t="shared" ref="AY254:AY255" si="33">$AY$252</f>
        <v>0</v>
      </c>
    </row>
    <row r="255" spans="1:51" ht="39.75" hidden="1" customHeight="1" x14ac:dyDescent="0.2">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7"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6"/>
      <c r="AY255">
        <f t="shared" si="33"/>
        <v>0</v>
      </c>
    </row>
    <row r="256" spans="1:51" ht="18.75" hidden="1" customHeight="1" x14ac:dyDescent="0.2">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2">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2">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6"/>
      <c r="AY258">
        <f t="shared" ref="AY258:AY259" si="34">$AY$256</f>
        <v>0</v>
      </c>
    </row>
    <row r="259" spans="1:51" ht="39.75" hidden="1" customHeight="1" x14ac:dyDescent="0.2">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7"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6"/>
      <c r="AY259">
        <f t="shared" si="34"/>
        <v>0</v>
      </c>
    </row>
    <row r="260" spans="1:51" ht="18.75" hidden="1" customHeight="1" x14ac:dyDescent="0.2">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2">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2">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6"/>
      <c r="AY262">
        <f t="shared" ref="AY262:AY263" si="35">$AY$260</f>
        <v>0</v>
      </c>
    </row>
    <row r="263" spans="1:51" ht="39.75" hidden="1" customHeight="1" x14ac:dyDescent="0.2">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7"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6"/>
      <c r="AY263">
        <f t="shared" si="35"/>
        <v>0</v>
      </c>
    </row>
    <row r="264" spans="1:51" ht="18.75" hidden="1" customHeight="1" x14ac:dyDescent="0.2">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2">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2">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6"/>
      <c r="AY266">
        <f t="shared" ref="AY266:AY267" si="36">$AY$264</f>
        <v>0</v>
      </c>
    </row>
    <row r="267" spans="1:51" ht="39.75" hidden="1" customHeight="1" x14ac:dyDescent="0.2">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7"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6"/>
      <c r="AY267">
        <f t="shared" si="36"/>
        <v>0</v>
      </c>
    </row>
    <row r="268" spans="1:51" ht="18.75" hidden="1" customHeight="1" x14ac:dyDescent="0.2">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2">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2">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6"/>
      <c r="AY270">
        <f t="shared" ref="AY270:AY271" si="37">$AY$268</f>
        <v>0</v>
      </c>
    </row>
    <row r="271" spans="1:51" ht="39.75" hidden="1" customHeight="1" x14ac:dyDescent="0.2">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7"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6"/>
      <c r="AY271">
        <f t="shared" si="37"/>
        <v>0</v>
      </c>
    </row>
    <row r="272" spans="1:51" ht="22.5" hidden="1" customHeight="1" x14ac:dyDescent="0.2">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2">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2">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2">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2">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2">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2">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2">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2">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2">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2">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2">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2">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2">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2">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2">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2">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2">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2">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2">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2">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2">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2">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2">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2">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2">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2">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2">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2">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2">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2">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2">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2">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2">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2">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2">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2">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5">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2">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2">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2">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2">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2">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6"/>
      <c r="AY314">
        <f t="shared" ref="AY314:AY315" si="43">$AY$312</f>
        <v>0</v>
      </c>
    </row>
    <row r="315" spans="1:51" ht="39.75" hidden="1" customHeight="1" x14ac:dyDescent="0.2">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7"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6"/>
      <c r="AY315">
        <f t="shared" si="43"/>
        <v>0</v>
      </c>
    </row>
    <row r="316" spans="1:51" ht="18.75" hidden="1" customHeight="1" x14ac:dyDescent="0.2">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2">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2">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6"/>
      <c r="AY318">
        <f t="shared" ref="AY318:AY319" si="44">$AY$316</f>
        <v>0</v>
      </c>
    </row>
    <row r="319" spans="1:51" ht="39.75" hidden="1" customHeight="1" x14ac:dyDescent="0.2">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7"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6"/>
      <c r="AY319">
        <f t="shared" si="44"/>
        <v>0</v>
      </c>
    </row>
    <row r="320" spans="1:51" ht="18.75" hidden="1" customHeight="1" x14ac:dyDescent="0.2">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2">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2">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6"/>
      <c r="AY322">
        <f t="shared" ref="AY322:AY323" si="45">$AY$320</f>
        <v>0</v>
      </c>
    </row>
    <row r="323" spans="1:51" ht="39.75" hidden="1" customHeight="1" x14ac:dyDescent="0.2">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7"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6"/>
      <c r="AY323">
        <f t="shared" si="45"/>
        <v>0</v>
      </c>
    </row>
    <row r="324" spans="1:51" ht="18.75" hidden="1" customHeight="1" x14ac:dyDescent="0.2">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2">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2">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6"/>
      <c r="AY326">
        <f t="shared" ref="AY326:AY327" si="46">$AY$324</f>
        <v>0</v>
      </c>
    </row>
    <row r="327" spans="1:51" ht="39.75" hidden="1" customHeight="1" x14ac:dyDescent="0.2">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7"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6"/>
      <c r="AY327">
        <f t="shared" si="46"/>
        <v>0</v>
      </c>
    </row>
    <row r="328" spans="1:51" ht="18.75" hidden="1" customHeight="1" x14ac:dyDescent="0.2">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2">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2">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6"/>
      <c r="AY330">
        <f t="shared" ref="AY330:AY331" si="47">$AY$328</f>
        <v>0</v>
      </c>
    </row>
    <row r="331" spans="1:51" ht="39.75" hidden="1" customHeight="1" x14ac:dyDescent="0.2">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7"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6"/>
      <c r="AY331">
        <f t="shared" si="47"/>
        <v>0</v>
      </c>
    </row>
    <row r="332" spans="1:51" ht="22.5" hidden="1" customHeight="1" x14ac:dyDescent="0.2">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2">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2">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2">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2">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2">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2">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2">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2">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2">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2">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2">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2">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2">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2">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2">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2">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2">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2">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2">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2">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2">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2">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2">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2">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2">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2">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2">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2">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2">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2">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2">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2">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2">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2">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2">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2">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5">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2">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2">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2">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2">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2">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6"/>
      <c r="AY374">
        <f t="shared" ref="AY374:AY375" si="53">$AY$372</f>
        <v>0</v>
      </c>
    </row>
    <row r="375" spans="1:51" ht="39.75" hidden="1" customHeight="1" x14ac:dyDescent="0.2">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7"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6"/>
      <c r="AY375">
        <f t="shared" si="53"/>
        <v>0</v>
      </c>
    </row>
    <row r="376" spans="1:51" ht="18.75" hidden="1" customHeight="1" x14ac:dyDescent="0.2">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2">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2">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6"/>
      <c r="AY378">
        <f t="shared" ref="AY378:AY379" si="54">$AY$376</f>
        <v>0</v>
      </c>
    </row>
    <row r="379" spans="1:51" ht="39.75" hidden="1" customHeight="1" x14ac:dyDescent="0.2">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7"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6"/>
      <c r="AY379">
        <f t="shared" si="54"/>
        <v>0</v>
      </c>
    </row>
    <row r="380" spans="1:51" ht="18.75" hidden="1" customHeight="1" x14ac:dyDescent="0.2">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2">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2">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6"/>
      <c r="AY382">
        <f t="shared" ref="AY382:AY383" si="55">$AY$380</f>
        <v>0</v>
      </c>
    </row>
    <row r="383" spans="1:51" ht="39.75" hidden="1" customHeight="1" x14ac:dyDescent="0.2">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7"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6"/>
      <c r="AY383">
        <f t="shared" si="55"/>
        <v>0</v>
      </c>
    </row>
    <row r="384" spans="1:51" ht="18.75" hidden="1" customHeight="1" x14ac:dyDescent="0.2">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2">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2">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6"/>
      <c r="AY386">
        <f t="shared" ref="AY386:AY387" si="56">$AY$384</f>
        <v>0</v>
      </c>
    </row>
    <row r="387" spans="1:51" ht="39.75" hidden="1" customHeight="1" x14ac:dyDescent="0.2">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7"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6"/>
      <c r="AY387">
        <f t="shared" si="56"/>
        <v>0</v>
      </c>
    </row>
    <row r="388" spans="1:51" ht="18.75" hidden="1" customHeight="1" x14ac:dyDescent="0.2">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2">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2">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6"/>
      <c r="AY390">
        <f t="shared" ref="AY390:AY391" si="57">$AY$388</f>
        <v>0</v>
      </c>
    </row>
    <row r="391" spans="1:51" ht="39.75" hidden="1" customHeight="1" x14ac:dyDescent="0.2">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7"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6"/>
      <c r="AY391">
        <f t="shared" si="57"/>
        <v>0</v>
      </c>
    </row>
    <row r="392" spans="1:51" ht="22.5" hidden="1" customHeight="1" x14ac:dyDescent="0.2">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2">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2">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2">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2">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2">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2">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2">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2">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2">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2">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2">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2">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2">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2">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2">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2">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2">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2">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2">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2">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2">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2">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2">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2">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2">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2">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2">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2">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2">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2">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2">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2">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2">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2">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2">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2">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2">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2">
      <c r="A430" s="973"/>
      <c r="B430" s="238"/>
      <c r="C430" s="235" t="s">
        <v>590</v>
      </c>
      <c r="D430" s="236"/>
      <c r="E430" s="224" t="s">
        <v>318</v>
      </c>
      <c r="F430" s="429"/>
      <c r="G430" s="226" t="s">
        <v>204</v>
      </c>
      <c r="H430" s="173"/>
      <c r="I430" s="173"/>
      <c r="J430" s="227" t="s">
        <v>636</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2">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x14ac:dyDescent="0.2">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636</v>
      </c>
      <c r="AF432" s="163"/>
      <c r="AG432" s="164" t="s">
        <v>185</v>
      </c>
      <c r="AH432" s="187"/>
      <c r="AI432" s="201"/>
      <c r="AJ432" s="201"/>
      <c r="AK432" s="201"/>
      <c r="AL432" s="202"/>
      <c r="AM432" s="201"/>
      <c r="AN432" s="201"/>
      <c r="AO432" s="201"/>
      <c r="AP432" s="202"/>
      <c r="AQ432" s="216" t="s">
        <v>636</v>
      </c>
      <c r="AR432" s="163"/>
      <c r="AS432" s="164" t="s">
        <v>185</v>
      </c>
      <c r="AT432" s="187"/>
      <c r="AU432" s="163" t="s">
        <v>636</v>
      </c>
      <c r="AV432" s="163"/>
      <c r="AW432" s="164" t="s">
        <v>175</v>
      </c>
      <c r="AX432" s="165"/>
      <c r="AY432">
        <f>$AY$431</f>
        <v>1</v>
      </c>
    </row>
    <row r="433" spans="1:51" ht="23.25" customHeight="1" x14ac:dyDescent="0.2">
      <c r="A433" s="973"/>
      <c r="B433" s="238"/>
      <c r="C433" s="237"/>
      <c r="D433" s="238"/>
      <c r="E433" s="181"/>
      <c r="F433" s="182"/>
      <c r="G433" s="217" t="s">
        <v>636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636</v>
      </c>
      <c r="AC433" s="160"/>
      <c r="AD433" s="160"/>
      <c r="AE433" s="151" t="s">
        <v>636</v>
      </c>
      <c r="AF433" s="152"/>
      <c r="AG433" s="152"/>
      <c r="AH433" s="152"/>
      <c r="AI433" s="151" t="s">
        <v>636</v>
      </c>
      <c r="AJ433" s="152"/>
      <c r="AK433" s="152"/>
      <c r="AL433" s="152"/>
      <c r="AM433" s="151" t="s">
        <v>657</v>
      </c>
      <c r="AN433" s="152"/>
      <c r="AO433" s="152"/>
      <c r="AP433" s="153"/>
      <c r="AQ433" s="151" t="s">
        <v>636</v>
      </c>
      <c r="AR433" s="152"/>
      <c r="AS433" s="152"/>
      <c r="AT433" s="153"/>
      <c r="AU433" s="152" t="s">
        <v>636</v>
      </c>
      <c r="AV433" s="152"/>
      <c r="AW433" s="152"/>
      <c r="AX433" s="196"/>
      <c r="AY433">
        <f t="shared" ref="AY433:AY435" si="63">$AY$431</f>
        <v>1</v>
      </c>
    </row>
    <row r="434" spans="1:51" ht="23.25" customHeight="1" x14ac:dyDescent="0.2">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7" t="s">
        <v>53</v>
      </c>
      <c r="Z434" s="143"/>
      <c r="AA434" s="144"/>
      <c r="AB434" s="209" t="s">
        <v>636</v>
      </c>
      <c r="AC434" s="209"/>
      <c r="AD434" s="209"/>
      <c r="AE434" s="151" t="s">
        <v>636</v>
      </c>
      <c r="AF434" s="152"/>
      <c r="AG434" s="152"/>
      <c r="AH434" s="153"/>
      <c r="AI434" s="151" t="s">
        <v>636</v>
      </c>
      <c r="AJ434" s="152"/>
      <c r="AK434" s="152"/>
      <c r="AL434" s="152"/>
      <c r="AM434" s="151" t="s">
        <v>657</v>
      </c>
      <c r="AN434" s="152"/>
      <c r="AO434" s="152"/>
      <c r="AP434" s="153"/>
      <c r="AQ434" s="151" t="s">
        <v>636</v>
      </c>
      <c r="AR434" s="152"/>
      <c r="AS434" s="152"/>
      <c r="AT434" s="153"/>
      <c r="AU434" s="152" t="s">
        <v>636</v>
      </c>
      <c r="AV434" s="152"/>
      <c r="AW434" s="152"/>
      <c r="AX434" s="196"/>
      <c r="AY434">
        <f t="shared" si="63"/>
        <v>1</v>
      </c>
    </row>
    <row r="435" spans="1:51" ht="23.25" customHeight="1" x14ac:dyDescent="0.2">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7" t="s">
        <v>13</v>
      </c>
      <c r="Z435" s="143"/>
      <c r="AA435" s="144"/>
      <c r="AB435" s="198" t="s">
        <v>176</v>
      </c>
      <c r="AC435" s="198"/>
      <c r="AD435" s="198"/>
      <c r="AE435" s="151" t="s">
        <v>636</v>
      </c>
      <c r="AF435" s="152"/>
      <c r="AG435" s="152"/>
      <c r="AH435" s="153"/>
      <c r="AI435" s="151" t="s">
        <v>636</v>
      </c>
      <c r="AJ435" s="152"/>
      <c r="AK435" s="152"/>
      <c r="AL435" s="152"/>
      <c r="AM435" s="151" t="s">
        <v>657</v>
      </c>
      <c r="AN435" s="152"/>
      <c r="AO435" s="152"/>
      <c r="AP435" s="153"/>
      <c r="AQ435" s="151" t="s">
        <v>636</v>
      </c>
      <c r="AR435" s="152"/>
      <c r="AS435" s="152"/>
      <c r="AT435" s="153"/>
      <c r="AU435" s="152" t="s">
        <v>636</v>
      </c>
      <c r="AV435" s="152"/>
      <c r="AW435" s="152"/>
      <c r="AX435" s="196"/>
      <c r="AY435">
        <f t="shared" si="63"/>
        <v>1</v>
      </c>
    </row>
    <row r="436" spans="1:51" ht="18.75" hidden="1" customHeight="1" x14ac:dyDescent="0.2">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2">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2">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6"/>
      <c r="AY438">
        <f t="shared" ref="AY438:AY440" si="64">$AY$436</f>
        <v>0</v>
      </c>
    </row>
    <row r="439" spans="1:51" ht="23.25" hidden="1" customHeight="1" x14ac:dyDescent="0.2">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7"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6"/>
      <c r="AY439">
        <f t="shared" si="64"/>
        <v>0</v>
      </c>
    </row>
    <row r="440" spans="1:51" ht="23.25" hidden="1" customHeight="1" x14ac:dyDescent="0.2">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7" t="s">
        <v>13</v>
      </c>
      <c r="Z440" s="143"/>
      <c r="AA440" s="144"/>
      <c r="AB440" s="198" t="s">
        <v>176</v>
      </c>
      <c r="AC440" s="198"/>
      <c r="AD440" s="198"/>
      <c r="AE440" s="151"/>
      <c r="AF440" s="152"/>
      <c r="AG440" s="152"/>
      <c r="AH440" s="153"/>
      <c r="AI440" s="151"/>
      <c r="AJ440" s="152"/>
      <c r="AK440" s="152"/>
      <c r="AL440" s="152"/>
      <c r="AM440" s="151"/>
      <c r="AN440" s="152"/>
      <c r="AO440" s="152"/>
      <c r="AP440" s="153"/>
      <c r="AQ440" s="151"/>
      <c r="AR440" s="152"/>
      <c r="AS440" s="152"/>
      <c r="AT440" s="153"/>
      <c r="AU440" s="152"/>
      <c r="AV440" s="152"/>
      <c r="AW440" s="152"/>
      <c r="AX440" s="196"/>
      <c r="AY440">
        <f t="shared" si="64"/>
        <v>0</v>
      </c>
    </row>
    <row r="441" spans="1:51" ht="18.75" hidden="1" customHeight="1" x14ac:dyDescent="0.2">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2">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2">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6"/>
      <c r="AY443">
        <f t="shared" ref="AY443:AY445" si="65">$AY$441</f>
        <v>0</v>
      </c>
    </row>
    <row r="444" spans="1:51" ht="23.25" hidden="1" customHeight="1" x14ac:dyDescent="0.2">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7"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6"/>
      <c r="AY444">
        <f t="shared" si="65"/>
        <v>0</v>
      </c>
    </row>
    <row r="445" spans="1:51" ht="23.25" hidden="1" customHeight="1" x14ac:dyDescent="0.2">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7" t="s">
        <v>13</v>
      </c>
      <c r="Z445" s="143"/>
      <c r="AA445" s="144"/>
      <c r="AB445" s="198" t="s">
        <v>176</v>
      </c>
      <c r="AC445" s="198"/>
      <c r="AD445" s="198"/>
      <c r="AE445" s="151"/>
      <c r="AF445" s="152"/>
      <c r="AG445" s="152"/>
      <c r="AH445" s="153"/>
      <c r="AI445" s="151"/>
      <c r="AJ445" s="152"/>
      <c r="AK445" s="152"/>
      <c r="AL445" s="152"/>
      <c r="AM445" s="151"/>
      <c r="AN445" s="152"/>
      <c r="AO445" s="152"/>
      <c r="AP445" s="153"/>
      <c r="AQ445" s="151"/>
      <c r="AR445" s="152"/>
      <c r="AS445" s="152"/>
      <c r="AT445" s="153"/>
      <c r="AU445" s="152"/>
      <c r="AV445" s="152"/>
      <c r="AW445" s="152"/>
      <c r="AX445" s="196"/>
      <c r="AY445">
        <f t="shared" si="65"/>
        <v>0</v>
      </c>
    </row>
    <row r="446" spans="1:51" ht="18.75" hidden="1" customHeight="1" x14ac:dyDescent="0.2">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2">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2">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6"/>
      <c r="AY448">
        <f t="shared" ref="AY448:AY450" si="66">$AY$446</f>
        <v>0</v>
      </c>
    </row>
    <row r="449" spans="1:51" ht="23.25" hidden="1" customHeight="1" x14ac:dyDescent="0.2">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7"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6"/>
      <c r="AY449">
        <f t="shared" si="66"/>
        <v>0</v>
      </c>
    </row>
    <row r="450" spans="1:51" ht="23.25" hidden="1" customHeight="1" x14ac:dyDescent="0.2">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7" t="s">
        <v>13</v>
      </c>
      <c r="Z450" s="143"/>
      <c r="AA450" s="144"/>
      <c r="AB450" s="198" t="s">
        <v>176</v>
      </c>
      <c r="AC450" s="198"/>
      <c r="AD450" s="198"/>
      <c r="AE450" s="151"/>
      <c r="AF450" s="152"/>
      <c r="AG450" s="152"/>
      <c r="AH450" s="153"/>
      <c r="AI450" s="151"/>
      <c r="AJ450" s="152"/>
      <c r="AK450" s="152"/>
      <c r="AL450" s="152"/>
      <c r="AM450" s="151"/>
      <c r="AN450" s="152"/>
      <c r="AO450" s="152"/>
      <c r="AP450" s="153"/>
      <c r="AQ450" s="151"/>
      <c r="AR450" s="152"/>
      <c r="AS450" s="152"/>
      <c r="AT450" s="153"/>
      <c r="AU450" s="152"/>
      <c r="AV450" s="152"/>
      <c r="AW450" s="152"/>
      <c r="AX450" s="196"/>
      <c r="AY450">
        <f t="shared" si="66"/>
        <v>0</v>
      </c>
    </row>
    <row r="451" spans="1:51" ht="18.75" hidden="1" customHeight="1" x14ac:dyDescent="0.2">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2">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2">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6"/>
      <c r="AY453">
        <f t="shared" ref="AY453:AY455" si="67">$AY$451</f>
        <v>0</v>
      </c>
    </row>
    <row r="454" spans="1:51" ht="23.25" hidden="1" customHeight="1" x14ac:dyDescent="0.2">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7"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6"/>
      <c r="AY454">
        <f t="shared" si="67"/>
        <v>0</v>
      </c>
    </row>
    <row r="455" spans="1:51" ht="23.25" hidden="1" customHeight="1" x14ac:dyDescent="0.2">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7" t="s">
        <v>13</v>
      </c>
      <c r="Z455" s="143"/>
      <c r="AA455" s="144"/>
      <c r="AB455" s="198" t="s">
        <v>176</v>
      </c>
      <c r="AC455" s="198"/>
      <c r="AD455" s="198"/>
      <c r="AE455" s="151"/>
      <c r="AF455" s="152"/>
      <c r="AG455" s="152"/>
      <c r="AH455" s="153"/>
      <c r="AI455" s="151"/>
      <c r="AJ455" s="152"/>
      <c r="AK455" s="152"/>
      <c r="AL455" s="152"/>
      <c r="AM455" s="151"/>
      <c r="AN455" s="152"/>
      <c r="AO455" s="152"/>
      <c r="AP455" s="153"/>
      <c r="AQ455" s="151"/>
      <c r="AR455" s="152"/>
      <c r="AS455" s="152"/>
      <c r="AT455" s="153"/>
      <c r="AU455" s="152"/>
      <c r="AV455" s="152"/>
      <c r="AW455" s="152"/>
      <c r="AX455" s="196"/>
      <c r="AY455">
        <f t="shared" si="67"/>
        <v>0</v>
      </c>
    </row>
    <row r="456" spans="1:51" ht="18.75" customHeight="1" x14ac:dyDescent="0.2">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customHeight="1" x14ac:dyDescent="0.2">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636</v>
      </c>
      <c r="AF457" s="163"/>
      <c r="AG457" s="164" t="s">
        <v>185</v>
      </c>
      <c r="AH457" s="187"/>
      <c r="AI457" s="201"/>
      <c r="AJ457" s="201"/>
      <c r="AK457" s="201"/>
      <c r="AL457" s="202"/>
      <c r="AM457" s="201"/>
      <c r="AN457" s="201"/>
      <c r="AO457" s="201"/>
      <c r="AP457" s="202"/>
      <c r="AQ457" s="216" t="s">
        <v>636</v>
      </c>
      <c r="AR457" s="163"/>
      <c r="AS457" s="164" t="s">
        <v>185</v>
      </c>
      <c r="AT457" s="187"/>
      <c r="AU457" s="163" t="s">
        <v>636</v>
      </c>
      <c r="AV457" s="163"/>
      <c r="AW457" s="164" t="s">
        <v>175</v>
      </c>
      <c r="AX457" s="165"/>
      <c r="AY457">
        <f>$AY$456</f>
        <v>1</v>
      </c>
    </row>
    <row r="458" spans="1:51" ht="23.25" customHeight="1" x14ac:dyDescent="0.2">
      <c r="A458" s="973"/>
      <c r="B458" s="238"/>
      <c r="C458" s="237"/>
      <c r="D458" s="238"/>
      <c r="E458" s="181"/>
      <c r="F458" s="182"/>
      <c r="G458" s="217" t="s">
        <v>636</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636</v>
      </c>
      <c r="AC458" s="160"/>
      <c r="AD458" s="160"/>
      <c r="AE458" s="151" t="s">
        <v>636</v>
      </c>
      <c r="AF458" s="152"/>
      <c r="AG458" s="152"/>
      <c r="AH458" s="152"/>
      <c r="AI458" s="151" t="s">
        <v>636</v>
      </c>
      <c r="AJ458" s="152"/>
      <c r="AK458" s="152"/>
      <c r="AL458" s="152"/>
      <c r="AM458" s="151" t="s">
        <v>657</v>
      </c>
      <c r="AN458" s="152"/>
      <c r="AO458" s="152"/>
      <c r="AP458" s="153"/>
      <c r="AQ458" s="151" t="s">
        <v>636</v>
      </c>
      <c r="AR458" s="152"/>
      <c r="AS458" s="152"/>
      <c r="AT458" s="153"/>
      <c r="AU458" s="152" t="s">
        <v>636</v>
      </c>
      <c r="AV458" s="152"/>
      <c r="AW458" s="152"/>
      <c r="AX458" s="196"/>
      <c r="AY458">
        <f t="shared" ref="AY458:AY460" si="68">$AY$456</f>
        <v>1</v>
      </c>
    </row>
    <row r="459" spans="1:51" ht="23.25" customHeight="1" x14ac:dyDescent="0.2">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7" t="s">
        <v>53</v>
      </c>
      <c r="Z459" s="143"/>
      <c r="AA459" s="144"/>
      <c r="AB459" s="209" t="s">
        <v>636</v>
      </c>
      <c r="AC459" s="209"/>
      <c r="AD459" s="209"/>
      <c r="AE459" s="151" t="s">
        <v>636</v>
      </c>
      <c r="AF459" s="152"/>
      <c r="AG459" s="152"/>
      <c r="AH459" s="153"/>
      <c r="AI459" s="151" t="s">
        <v>636</v>
      </c>
      <c r="AJ459" s="152"/>
      <c r="AK459" s="152"/>
      <c r="AL459" s="152"/>
      <c r="AM459" s="151" t="s">
        <v>657</v>
      </c>
      <c r="AN459" s="152"/>
      <c r="AO459" s="152"/>
      <c r="AP459" s="153"/>
      <c r="AQ459" s="151" t="s">
        <v>636</v>
      </c>
      <c r="AR459" s="152"/>
      <c r="AS459" s="152"/>
      <c r="AT459" s="153"/>
      <c r="AU459" s="152" t="s">
        <v>636</v>
      </c>
      <c r="AV459" s="152"/>
      <c r="AW459" s="152"/>
      <c r="AX459" s="196"/>
      <c r="AY459">
        <f t="shared" si="68"/>
        <v>1</v>
      </c>
    </row>
    <row r="460" spans="1:51" ht="23.25" customHeight="1" thickBot="1" x14ac:dyDescent="0.2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7" t="s">
        <v>13</v>
      </c>
      <c r="Z460" s="143"/>
      <c r="AA460" s="144"/>
      <c r="AB460" s="198" t="s">
        <v>14</v>
      </c>
      <c r="AC460" s="198"/>
      <c r="AD460" s="198"/>
      <c r="AE460" s="151" t="s">
        <v>636</v>
      </c>
      <c r="AF460" s="152"/>
      <c r="AG460" s="152"/>
      <c r="AH460" s="153"/>
      <c r="AI460" s="151" t="s">
        <v>636</v>
      </c>
      <c r="AJ460" s="152"/>
      <c r="AK460" s="152"/>
      <c r="AL460" s="152"/>
      <c r="AM460" s="151" t="s">
        <v>657</v>
      </c>
      <c r="AN460" s="152"/>
      <c r="AO460" s="152"/>
      <c r="AP460" s="153"/>
      <c r="AQ460" s="151" t="s">
        <v>636</v>
      </c>
      <c r="AR460" s="152"/>
      <c r="AS460" s="152"/>
      <c r="AT460" s="153"/>
      <c r="AU460" s="152" t="s">
        <v>636</v>
      </c>
      <c r="AV460" s="152"/>
      <c r="AW460" s="152"/>
      <c r="AX460" s="196"/>
      <c r="AY460">
        <f t="shared" si="68"/>
        <v>1</v>
      </c>
    </row>
    <row r="461" spans="1:51" ht="18.75" hidden="1" customHeight="1" x14ac:dyDescent="0.2">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2">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2">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6"/>
      <c r="AY463">
        <f t="shared" ref="AY463:AY465" si="69">$AY$461</f>
        <v>0</v>
      </c>
    </row>
    <row r="464" spans="1:51" ht="23.25" hidden="1" customHeight="1" x14ac:dyDescent="0.2">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7"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6"/>
      <c r="AY464">
        <f t="shared" si="69"/>
        <v>0</v>
      </c>
    </row>
    <row r="465" spans="1:51" ht="23.25" hidden="1" customHeight="1" x14ac:dyDescent="0.2">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7" t="s">
        <v>13</v>
      </c>
      <c r="Z465" s="143"/>
      <c r="AA465" s="144"/>
      <c r="AB465" s="198" t="s">
        <v>14</v>
      </c>
      <c r="AC465" s="198"/>
      <c r="AD465" s="198"/>
      <c r="AE465" s="151"/>
      <c r="AF465" s="152"/>
      <c r="AG465" s="152"/>
      <c r="AH465" s="153"/>
      <c r="AI465" s="151"/>
      <c r="AJ465" s="152"/>
      <c r="AK465" s="152"/>
      <c r="AL465" s="152"/>
      <c r="AM465" s="151"/>
      <c r="AN465" s="152"/>
      <c r="AO465" s="152"/>
      <c r="AP465" s="153"/>
      <c r="AQ465" s="151"/>
      <c r="AR465" s="152"/>
      <c r="AS465" s="152"/>
      <c r="AT465" s="153"/>
      <c r="AU465" s="152"/>
      <c r="AV465" s="152"/>
      <c r="AW465" s="152"/>
      <c r="AX465" s="196"/>
      <c r="AY465">
        <f t="shared" si="69"/>
        <v>0</v>
      </c>
    </row>
    <row r="466" spans="1:51" ht="18.75" hidden="1" customHeight="1" x14ac:dyDescent="0.2">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2">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2">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6"/>
      <c r="AY468">
        <f t="shared" ref="AY468:AY470" si="70">$AY$466</f>
        <v>0</v>
      </c>
    </row>
    <row r="469" spans="1:51" ht="23.25" hidden="1" customHeight="1" x14ac:dyDescent="0.2">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7"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6"/>
      <c r="AY469">
        <f t="shared" si="70"/>
        <v>0</v>
      </c>
    </row>
    <row r="470" spans="1:51" ht="23.25" hidden="1" customHeight="1" x14ac:dyDescent="0.2">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7" t="s">
        <v>13</v>
      </c>
      <c r="Z470" s="143"/>
      <c r="AA470" s="144"/>
      <c r="AB470" s="198" t="s">
        <v>14</v>
      </c>
      <c r="AC470" s="198"/>
      <c r="AD470" s="198"/>
      <c r="AE470" s="151"/>
      <c r="AF470" s="152"/>
      <c r="AG470" s="152"/>
      <c r="AH470" s="153"/>
      <c r="AI470" s="151"/>
      <c r="AJ470" s="152"/>
      <c r="AK470" s="152"/>
      <c r="AL470" s="152"/>
      <c r="AM470" s="151"/>
      <c r="AN470" s="152"/>
      <c r="AO470" s="152"/>
      <c r="AP470" s="153"/>
      <c r="AQ470" s="151"/>
      <c r="AR470" s="152"/>
      <c r="AS470" s="152"/>
      <c r="AT470" s="153"/>
      <c r="AU470" s="152"/>
      <c r="AV470" s="152"/>
      <c r="AW470" s="152"/>
      <c r="AX470" s="196"/>
      <c r="AY470">
        <f t="shared" si="70"/>
        <v>0</v>
      </c>
    </row>
    <row r="471" spans="1:51" ht="18.75" hidden="1" customHeight="1" x14ac:dyDescent="0.2">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2">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2">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6"/>
      <c r="AY473">
        <f t="shared" ref="AY473:AY475" si="71">$AY$471</f>
        <v>0</v>
      </c>
    </row>
    <row r="474" spans="1:51" ht="23.25" hidden="1" customHeight="1" x14ac:dyDescent="0.2">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7"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6"/>
      <c r="AY474">
        <f t="shared" si="71"/>
        <v>0</v>
      </c>
    </row>
    <row r="475" spans="1:51" ht="23.25" hidden="1" customHeight="1" x14ac:dyDescent="0.2">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7" t="s">
        <v>13</v>
      </c>
      <c r="Z475" s="143"/>
      <c r="AA475" s="144"/>
      <c r="AB475" s="198" t="s">
        <v>14</v>
      </c>
      <c r="AC475" s="198"/>
      <c r="AD475" s="198"/>
      <c r="AE475" s="151"/>
      <c r="AF475" s="152"/>
      <c r="AG475" s="152"/>
      <c r="AH475" s="153"/>
      <c r="AI475" s="151"/>
      <c r="AJ475" s="152"/>
      <c r="AK475" s="152"/>
      <c r="AL475" s="152"/>
      <c r="AM475" s="151"/>
      <c r="AN475" s="152"/>
      <c r="AO475" s="152"/>
      <c r="AP475" s="153"/>
      <c r="AQ475" s="151"/>
      <c r="AR475" s="152"/>
      <c r="AS475" s="152"/>
      <c r="AT475" s="153"/>
      <c r="AU475" s="152"/>
      <c r="AV475" s="152"/>
      <c r="AW475" s="152"/>
      <c r="AX475" s="196"/>
      <c r="AY475">
        <f t="shared" si="71"/>
        <v>0</v>
      </c>
    </row>
    <row r="476" spans="1:51" ht="18.75" hidden="1" customHeight="1" x14ac:dyDescent="0.2">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2">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2">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6"/>
      <c r="AY478">
        <f t="shared" ref="AY478:AY480" si="72">$AY$476</f>
        <v>0</v>
      </c>
    </row>
    <row r="479" spans="1:51" ht="23.25" hidden="1" customHeight="1" x14ac:dyDescent="0.2">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7"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6"/>
      <c r="AY479">
        <f t="shared" si="72"/>
        <v>0</v>
      </c>
    </row>
    <row r="480" spans="1:51" ht="23.25" hidden="1" customHeight="1" x14ac:dyDescent="0.2">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7" t="s">
        <v>13</v>
      </c>
      <c r="Z480" s="143"/>
      <c r="AA480" s="144"/>
      <c r="AB480" s="198" t="s">
        <v>14</v>
      </c>
      <c r="AC480" s="198"/>
      <c r="AD480" s="198"/>
      <c r="AE480" s="151"/>
      <c r="AF480" s="152"/>
      <c r="AG480" s="152"/>
      <c r="AH480" s="153"/>
      <c r="AI480" s="151"/>
      <c r="AJ480" s="152"/>
      <c r="AK480" s="152"/>
      <c r="AL480" s="152"/>
      <c r="AM480" s="151"/>
      <c r="AN480" s="152"/>
      <c r="AO480" s="152"/>
      <c r="AP480" s="153"/>
      <c r="AQ480" s="151"/>
      <c r="AR480" s="152"/>
      <c r="AS480" s="152"/>
      <c r="AT480" s="153"/>
      <c r="AU480" s="152"/>
      <c r="AV480" s="152"/>
      <c r="AW480" s="152"/>
      <c r="AX480" s="196"/>
      <c r="AY480">
        <f t="shared" si="72"/>
        <v>0</v>
      </c>
    </row>
    <row r="481" spans="1:51" ht="24" hidden="1" customHeight="1" x14ac:dyDescent="0.2">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2">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2">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2">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2">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2">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2">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6"/>
      <c r="AY487">
        <f t="shared" ref="AY487:AY489" si="73">$AY$485</f>
        <v>0</v>
      </c>
    </row>
    <row r="488" spans="1:51" ht="23.25" hidden="1" customHeight="1" x14ac:dyDescent="0.2">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7"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6"/>
      <c r="AY488">
        <f t="shared" si="73"/>
        <v>0</v>
      </c>
    </row>
    <row r="489" spans="1:51" ht="23.25" hidden="1" customHeight="1" x14ac:dyDescent="0.2">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7" t="s">
        <v>13</v>
      </c>
      <c r="Z489" s="143"/>
      <c r="AA489" s="144"/>
      <c r="AB489" s="198" t="s">
        <v>176</v>
      </c>
      <c r="AC489" s="198"/>
      <c r="AD489" s="198"/>
      <c r="AE489" s="151"/>
      <c r="AF489" s="152"/>
      <c r="AG489" s="152"/>
      <c r="AH489" s="153"/>
      <c r="AI489" s="151"/>
      <c r="AJ489" s="152"/>
      <c r="AK489" s="152"/>
      <c r="AL489" s="152"/>
      <c r="AM489" s="151"/>
      <c r="AN489" s="152"/>
      <c r="AO489" s="152"/>
      <c r="AP489" s="153"/>
      <c r="AQ489" s="151"/>
      <c r="AR489" s="152"/>
      <c r="AS489" s="152"/>
      <c r="AT489" s="153"/>
      <c r="AU489" s="152"/>
      <c r="AV489" s="152"/>
      <c r="AW489" s="152"/>
      <c r="AX489" s="196"/>
      <c r="AY489">
        <f t="shared" si="73"/>
        <v>0</v>
      </c>
    </row>
    <row r="490" spans="1:51" ht="18.75" hidden="1" customHeight="1" x14ac:dyDescent="0.2">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2">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2">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6"/>
      <c r="AY492">
        <f t="shared" ref="AY492:AY494" si="74">$AY$490</f>
        <v>0</v>
      </c>
    </row>
    <row r="493" spans="1:51" ht="23.25" hidden="1" customHeight="1" x14ac:dyDescent="0.2">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7"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6"/>
      <c r="AY493">
        <f t="shared" si="74"/>
        <v>0</v>
      </c>
    </row>
    <row r="494" spans="1:51" ht="23.25" hidden="1" customHeight="1" x14ac:dyDescent="0.2">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7" t="s">
        <v>13</v>
      </c>
      <c r="Z494" s="143"/>
      <c r="AA494" s="144"/>
      <c r="AB494" s="198" t="s">
        <v>176</v>
      </c>
      <c r="AC494" s="198"/>
      <c r="AD494" s="198"/>
      <c r="AE494" s="151"/>
      <c r="AF494" s="152"/>
      <c r="AG494" s="152"/>
      <c r="AH494" s="153"/>
      <c r="AI494" s="151"/>
      <c r="AJ494" s="152"/>
      <c r="AK494" s="152"/>
      <c r="AL494" s="152"/>
      <c r="AM494" s="151"/>
      <c r="AN494" s="152"/>
      <c r="AO494" s="152"/>
      <c r="AP494" s="153"/>
      <c r="AQ494" s="151"/>
      <c r="AR494" s="152"/>
      <c r="AS494" s="152"/>
      <c r="AT494" s="153"/>
      <c r="AU494" s="152"/>
      <c r="AV494" s="152"/>
      <c r="AW494" s="152"/>
      <c r="AX494" s="196"/>
      <c r="AY494">
        <f t="shared" si="74"/>
        <v>0</v>
      </c>
    </row>
    <row r="495" spans="1:51" ht="18.75" hidden="1" customHeight="1" x14ac:dyDescent="0.2">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2">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2">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6"/>
      <c r="AY497">
        <f t="shared" ref="AY497:AY499" si="75">$AY$495</f>
        <v>0</v>
      </c>
    </row>
    <row r="498" spans="1:51" ht="23.25" hidden="1" customHeight="1" x14ac:dyDescent="0.2">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7"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6"/>
      <c r="AY498">
        <f t="shared" si="75"/>
        <v>0</v>
      </c>
    </row>
    <row r="499" spans="1:51" ht="23.25" hidden="1" customHeight="1" x14ac:dyDescent="0.2">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7" t="s">
        <v>13</v>
      </c>
      <c r="Z499" s="143"/>
      <c r="AA499" s="144"/>
      <c r="AB499" s="198" t="s">
        <v>176</v>
      </c>
      <c r="AC499" s="198"/>
      <c r="AD499" s="198"/>
      <c r="AE499" s="151"/>
      <c r="AF499" s="152"/>
      <c r="AG499" s="152"/>
      <c r="AH499" s="153"/>
      <c r="AI499" s="151"/>
      <c r="AJ499" s="152"/>
      <c r="AK499" s="152"/>
      <c r="AL499" s="152"/>
      <c r="AM499" s="151"/>
      <c r="AN499" s="152"/>
      <c r="AO499" s="152"/>
      <c r="AP499" s="153"/>
      <c r="AQ499" s="151"/>
      <c r="AR499" s="152"/>
      <c r="AS499" s="152"/>
      <c r="AT499" s="153"/>
      <c r="AU499" s="152"/>
      <c r="AV499" s="152"/>
      <c r="AW499" s="152"/>
      <c r="AX499" s="196"/>
      <c r="AY499">
        <f t="shared" si="75"/>
        <v>0</v>
      </c>
    </row>
    <row r="500" spans="1:51" ht="18.75" hidden="1" customHeight="1" x14ac:dyDescent="0.2">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2">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2">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6"/>
      <c r="AY502">
        <f t="shared" ref="AY502:AY504" si="76">$AY$500</f>
        <v>0</v>
      </c>
    </row>
    <row r="503" spans="1:51" ht="23.25" hidden="1" customHeight="1" x14ac:dyDescent="0.2">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7"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6"/>
      <c r="AY503">
        <f t="shared" si="76"/>
        <v>0</v>
      </c>
    </row>
    <row r="504" spans="1:51" ht="23.25" hidden="1" customHeight="1" x14ac:dyDescent="0.2">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7" t="s">
        <v>13</v>
      </c>
      <c r="Z504" s="143"/>
      <c r="AA504" s="144"/>
      <c r="AB504" s="198" t="s">
        <v>176</v>
      </c>
      <c r="AC504" s="198"/>
      <c r="AD504" s="198"/>
      <c r="AE504" s="151"/>
      <c r="AF504" s="152"/>
      <c r="AG504" s="152"/>
      <c r="AH504" s="153"/>
      <c r="AI504" s="151"/>
      <c r="AJ504" s="152"/>
      <c r="AK504" s="152"/>
      <c r="AL504" s="152"/>
      <c r="AM504" s="151"/>
      <c r="AN504" s="152"/>
      <c r="AO504" s="152"/>
      <c r="AP504" s="153"/>
      <c r="AQ504" s="151"/>
      <c r="AR504" s="152"/>
      <c r="AS504" s="152"/>
      <c r="AT504" s="153"/>
      <c r="AU504" s="152"/>
      <c r="AV504" s="152"/>
      <c r="AW504" s="152"/>
      <c r="AX504" s="196"/>
      <c r="AY504">
        <f t="shared" si="76"/>
        <v>0</v>
      </c>
    </row>
    <row r="505" spans="1:51" ht="18.75" hidden="1" customHeight="1" x14ac:dyDescent="0.2">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2">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2">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6"/>
      <c r="AY507">
        <f t="shared" ref="AY507:AY509" si="77">$AY$505</f>
        <v>0</v>
      </c>
    </row>
    <row r="508" spans="1:51" ht="23.25" hidden="1" customHeight="1" x14ac:dyDescent="0.2">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7"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6"/>
      <c r="AY508">
        <f t="shared" si="77"/>
        <v>0</v>
      </c>
    </row>
    <row r="509" spans="1:51" ht="23.25" hidden="1" customHeight="1" x14ac:dyDescent="0.2">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7" t="s">
        <v>13</v>
      </c>
      <c r="Z509" s="143"/>
      <c r="AA509" s="144"/>
      <c r="AB509" s="198" t="s">
        <v>176</v>
      </c>
      <c r="AC509" s="198"/>
      <c r="AD509" s="198"/>
      <c r="AE509" s="151"/>
      <c r="AF509" s="152"/>
      <c r="AG509" s="152"/>
      <c r="AH509" s="153"/>
      <c r="AI509" s="151"/>
      <c r="AJ509" s="152"/>
      <c r="AK509" s="152"/>
      <c r="AL509" s="152"/>
      <c r="AM509" s="151"/>
      <c r="AN509" s="152"/>
      <c r="AO509" s="152"/>
      <c r="AP509" s="153"/>
      <c r="AQ509" s="151"/>
      <c r="AR509" s="152"/>
      <c r="AS509" s="152"/>
      <c r="AT509" s="153"/>
      <c r="AU509" s="152"/>
      <c r="AV509" s="152"/>
      <c r="AW509" s="152"/>
      <c r="AX509" s="196"/>
      <c r="AY509">
        <f t="shared" si="77"/>
        <v>0</v>
      </c>
    </row>
    <row r="510" spans="1:51" ht="18.75" hidden="1" customHeight="1" x14ac:dyDescent="0.2">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2">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2">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6"/>
      <c r="AY512">
        <f t="shared" ref="AY512:AY514" si="78">$AY$510</f>
        <v>0</v>
      </c>
    </row>
    <row r="513" spans="1:51" ht="23.25" hidden="1" customHeight="1" x14ac:dyDescent="0.2">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7"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6"/>
      <c r="AY513">
        <f t="shared" si="78"/>
        <v>0</v>
      </c>
    </row>
    <row r="514" spans="1:51" ht="23.25" hidden="1" customHeight="1" x14ac:dyDescent="0.2">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7" t="s">
        <v>13</v>
      </c>
      <c r="Z514" s="143"/>
      <c r="AA514" s="144"/>
      <c r="AB514" s="198" t="s">
        <v>14</v>
      </c>
      <c r="AC514" s="198"/>
      <c r="AD514" s="198"/>
      <c r="AE514" s="151"/>
      <c r="AF514" s="152"/>
      <c r="AG514" s="152"/>
      <c r="AH514" s="153"/>
      <c r="AI514" s="151"/>
      <c r="AJ514" s="152"/>
      <c r="AK514" s="152"/>
      <c r="AL514" s="152"/>
      <c r="AM514" s="151"/>
      <c r="AN514" s="152"/>
      <c r="AO514" s="152"/>
      <c r="AP514" s="153"/>
      <c r="AQ514" s="151"/>
      <c r="AR514" s="152"/>
      <c r="AS514" s="152"/>
      <c r="AT514" s="153"/>
      <c r="AU514" s="152"/>
      <c r="AV514" s="152"/>
      <c r="AW514" s="152"/>
      <c r="AX514" s="196"/>
      <c r="AY514">
        <f t="shared" si="78"/>
        <v>0</v>
      </c>
    </row>
    <row r="515" spans="1:51" ht="18.75" hidden="1" customHeight="1" x14ac:dyDescent="0.2">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2">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2">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6"/>
      <c r="AY517">
        <f t="shared" ref="AY517:AY519" si="79">$AY$515</f>
        <v>0</v>
      </c>
    </row>
    <row r="518" spans="1:51" ht="23.25" hidden="1" customHeight="1" x14ac:dyDescent="0.2">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7"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6"/>
      <c r="AY518">
        <f t="shared" si="79"/>
        <v>0</v>
      </c>
    </row>
    <row r="519" spans="1:51" ht="23.25" hidden="1" customHeight="1" x14ac:dyDescent="0.2">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7" t="s">
        <v>13</v>
      </c>
      <c r="Z519" s="143"/>
      <c r="AA519" s="144"/>
      <c r="AB519" s="198" t="s">
        <v>14</v>
      </c>
      <c r="AC519" s="198"/>
      <c r="AD519" s="198"/>
      <c r="AE519" s="151"/>
      <c r="AF519" s="152"/>
      <c r="AG519" s="152"/>
      <c r="AH519" s="153"/>
      <c r="AI519" s="151"/>
      <c r="AJ519" s="152"/>
      <c r="AK519" s="152"/>
      <c r="AL519" s="152"/>
      <c r="AM519" s="151"/>
      <c r="AN519" s="152"/>
      <c r="AO519" s="152"/>
      <c r="AP519" s="153"/>
      <c r="AQ519" s="151"/>
      <c r="AR519" s="152"/>
      <c r="AS519" s="152"/>
      <c r="AT519" s="153"/>
      <c r="AU519" s="152"/>
      <c r="AV519" s="152"/>
      <c r="AW519" s="152"/>
      <c r="AX519" s="196"/>
      <c r="AY519">
        <f t="shared" si="79"/>
        <v>0</v>
      </c>
    </row>
    <row r="520" spans="1:51" ht="18.75" hidden="1" customHeight="1" x14ac:dyDescent="0.2">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2">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2">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6"/>
      <c r="AY522">
        <f t="shared" ref="AY522:AY524" si="80">$AY$520</f>
        <v>0</v>
      </c>
    </row>
    <row r="523" spans="1:51" ht="23.25" hidden="1" customHeight="1" x14ac:dyDescent="0.2">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7"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6"/>
      <c r="AY523">
        <f t="shared" si="80"/>
        <v>0</v>
      </c>
    </row>
    <row r="524" spans="1:51" ht="23.25" hidden="1" customHeight="1" x14ac:dyDescent="0.2">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7" t="s">
        <v>13</v>
      </c>
      <c r="Z524" s="143"/>
      <c r="AA524" s="144"/>
      <c r="AB524" s="198" t="s">
        <v>14</v>
      </c>
      <c r="AC524" s="198"/>
      <c r="AD524" s="198"/>
      <c r="AE524" s="151"/>
      <c r="AF524" s="152"/>
      <c r="AG524" s="152"/>
      <c r="AH524" s="153"/>
      <c r="AI524" s="151"/>
      <c r="AJ524" s="152"/>
      <c r="AK524" s="152"/>
      <c r="AL524" s="152"/>
      <c r="AM524" s="151"/>
      <c r="AN524" s="152"/>
      <c r="AO524" s="152"/>
      <c r="AP524" s="153"/>
      <c r="AQ524" s="151"/>
      <c r="AR524" s="152"/>
      <c r="AS524" s="152"/>
      <c r="AT524" s="153"/>
      <c r="AU524" s="152"/>
      <c r="AV524" s="152"/>
      <c r="AW524" s="152"/>
      <c r="AX524" s="196"/>
      <c r="AY524">
        <f t="shared" si="80"/>
        <v>0</v>
      </c>
    </row>
    <row r="525" spans="1:51" ht="18.75" hidden="1" customHeight="1" x14ac:dyDescent="0.2">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2">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2">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6"/>
      <c r="AY527">
        <f t="shared" ref="AY527:AY529" si="81">$AY$525</f>
        <v>0</v>
      </c>
    </row>
    <row r="528" spans="1:51" ht="23.25" hidden="1" customHeight="1" x14ac:dyDescent="0.2">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7"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6"/>
      <c r="AY528">
        <f t="shared" si="81"/>
        <v>0</v>
      </c>
    </row>
    <row r="529" spans="1:51" ht="23.25" hidden="1" customHeight="1" x14ac:dyDescent="0.2">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7" t="s">
        <v>13</v>
      </c>
      <c r="Z529" s="143"/>
      <c r="AA529" s="144"/>
      <c r="AB529" s="198" t="s">
        <v>14</v>
      </c>
      <c r="AC529" s="198"/>
      <c r="AD529" s="198"/>
      <c r="AE529" s="151"/>
      <c r="AF529" s="152"/>
      <c r="AG529" s="152"/>
      <c r="AH529" s="153"/>
      <c r="AI529" s="151"/>
      <c r="AJ529" s="152"/>
      <c r="AK529" s="152"/>
      <c r="AL529" s="152"/>
      <c r="AM529" s="151"/>
      <c r="AN529" s="152"/>
      <c r="AO529" s="152"/>
      <c r="AP529" s="153"/>
      <c r="AQ529" s="151"/>
      <c r="AR529" s="152"/>
      <c r="AS529" s="152"/>
      <c r="AT529" s="153"/>
      <c r="AU529" s="152"/>
      <c r="AV529" s="152"/>
      <c r="AW529" s="152"/>
      <c r="AX529" s="196"/>
      <c r="AY529">
        <f t="shared" si="81"/>
        <v>0</v>
      </c>
    </row>
    <row r="530" spans="1:51" ht="18.75" hidden="1" customHeight="1" x14ac:dyDescent="0.2">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2">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2">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6"/>
      <c r="AY532">
        <f t="shared" ref="AY532:AY534" si="82">$AY$530</f>
        <v>0</v>
      </c>
    </row>
    <row r="533" spans="1:51" ht="23.25" hidden="1" customHeight="1" x14ac:dyDescent="0.2">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7"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6"/>
      <c r="AY533">
        <f t="shared" si="82"/>
        <v>0</v>
      </c>
    </row>
    <row r="534" spans="1:51" ht="23.25" hidden="1" customHeight="1" x14ac:dyDescent="0.2">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7" t="s">
        <v>13</v>
      </c>
      <c r="Z534" s="143"/>
      <c r="AA534" s="144"/>
      <c r="AB534" s="198" t="s">
        <v>14</v>
      </c>
      <c r="AC534" s="198"/>
      <c r="AD534" s="198"/>
      <c r="AE534" s="151"/>
      <c r="AF534" s="152"/>
      <c r="AG534" s="152"/>
      <c r="AH534" s="153"/>
      <c r="AI534" s="151"/>
      <c r="AJ534" s="152"/>
      <c r="AK534" s="152"/>
      <c r="AL534" s="152"/>
      <c r="AM534" s="151"/>
      <c r="AN534" s="152"/>
      <c r="AO534" s="152"/>
      <c r="AP534" s="153"/>
      <c r="AQ534" s="151"/>
      <c r="AR534" s="152"/>
      <c r="AS534" s="152"/>
      <c r="AT534" s="153"/>
      <c r="AU534" s="152"/>
      <c r="AV534" s="152"/>
      <c r="AW534" s="152"/>
      <c r="AX534" s="196"/>
      <c r="AY534">
        <f t="shared" si="82"/>
        <v>0</v>
      </c>
    </row>
    <row r="535" spans="1:51" ht="24" hidden="1" customHeight="1" x14ac:dyDescent="0.2">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2">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2">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2">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2">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2">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2">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6"/>
      <c r="AY541">
        <f t="shared" ref="AY541:AY543" si="83">$AY$539</f>
        <v>0</v>
      </c>
    </row>
    <row r="542" spans="1:51" ht="23.25" hidden="1" customHeight="1" x14ac:dyDescent="0.2">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7"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6"/>
      <c r="AY542">
        <f t="shared" si="83"/>
        <v>0</v>
      </c>
    </row>
    <row r="543" spans="1:51" ht="23.25" hidden="1" customHeight="1" x14ac:dyDescent="0.2">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7" t="s">
        <v>13</v>
      </c>
      <c r="Z543" s="143"/>
      <c r="AA543" s="144"/>
      <c r="AB543" s="198" t="s">
        <v>176</v>
      </c>
      <c r="AC543" s="198"/>
      <c r="AD543" s="198"/>
      <c r="AE543" s="151"/>
      <c r="AF543" s="152"/>
      <c r="AG543" s="152"/>
      <c r="AH543" s="153"/>
      <c r="AI543" s="151"/>
      <c r="AJ543" s="152"/>
      <c r="AK543" s="152"/>
      <c r="AL543" s="152"/>
      <c r="AM543" s="151"/>
      <c r="AN543" s="152"/>
      <c r="AO543" s="152"/>
      <c r="AP543" s="153"/>
      <c r="AQ543" s="151"/>
      <c r="AR543" s="152"/>
      <c r="AS543" s="152"/>
      <c r="AT543" s="153"/>
      <c r="AU543" s="152"/>
      <c r="AV543" s="152"/>
      <c r="AW543" s="152"/>
      <c r="AX543" s="196"/>
      <c r="AY543">
        <f t="shared" si="83"/>
        <v>0</v>
      </c>
    </row>
    <row r="544" spans="1:51" ht="18.75" hidden="1" customHeight="1" x14ac:dyDescent="0.2">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2">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2">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6"/>
      <c r="AY546">
        <f t="shared" ref="AY546:AY548" si="84">$AY$544</f>
        <v>0</v>
      </c>
    </row>
    <row r="547" spans="1:51" ht="23.25" hidden="1" customHeight="1" x14ac:dyDescent="0.2">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7"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6"/>
      <c r="AY547">
        <f t="shared" si="84"/>
        <v>0</v>
      </c>
    </row>
    <row r="548" spans="1:51" ht="23.25" hidden="1" customHeight="1" x14ac:dyDescent="0.2">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7" t="s">
        <v>13</v>
      </c>
      <c r="Z548" s="143"/>
      <c r="AA548" s="144"/>
      <c r="AB548" s="198" t="s">
        <v>176</v>
      </c>
      <c r="AC548" s="198"/>
      <c r="AD548" s="198"/>
      <c r="AE548" s="151"/>
      <c r="AF548" s="152"/>
      <c r="AG548" s="152"/>
      <c r="AH548" s="153"/>
      <c r="AI548" s="151"/>
      <c r="AJ548" s="152"/>
      <c r="AK548" s="152"/>
      <c r="AL548" s="152"/>
      <c r="AM548" s="151"/>
      <c r="AN548" s="152"/>
      <c r="AO548" s="152"/>
      <c r="AP548" s="153"/>
      <c r="AQ548" s="151"/>
      <c r="AR548" s="152"/>
      <c r="AS548" s="152"/>
      <c r="AT548" s="153"/>
      <c r="AU548" s="152"/>
      <c r="AV548" s="152"/>
      <c r="AW548" s="152"/>
      <c r="AX548" s="196"/>
      <c r="AY548">
        <f t="shared" si="84"/>
        <v>0</v>
      </c>
    </row>
    <row r="549" spans="1:51" ht="18.75" hidden="1" customHeight="1" x14ac:dyDescent="0.2">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2">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2">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6"/>
      <c r="AY551">
        <f t="shared" ref="AY551:AY553" si="85">$AY$549</f>
        <v>0</v>
      </c>
    </row>
    <row r="552" spans="1:51" ht="23.25" hidden="1" customHeight="1" x14ac:dyDescent="0.2">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7"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6"/>
      <c r="AY552">
        <f t="shared" si="85"/>
        <v>0</v>
      </c>
    </row>
    <row r="553" spans="1:51" ht="23.25" hidden="1" customHeight="1" x14ac:dyDescent="0.2">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7" t="s">
        <v>13</v>
      </c>
      <c r="Z553" s="143"/>
      <c r="AA553" s="144"/>
      <c r="AB553" s="198" t="s">
        <v>176</v>
      </c>
      <c r="AC553" s="198"/>
      <c r="AD553" s="198"/>
      <c r="AE553" s="151"/>
      <c r="AF553" s="152"/>
      <c r="AG553" s="152"/>
      <c r="AH553" s="153"/>
      <c r="AI553" s="151"/>
      <c r="AJ553" s="152"/>
      <c r="AK553" s="152"/>
      <c r="AL553" s="152"/>
      <c r="AM553" s="151"/>
      <c r="AN553" s="152"/>
      <c r="AO553" s="152"/>
      <c r="AP553" s="153"/>
      <c r="AQ553" s="151"/>
      <c r="AR553" s="152"/>
      <c r="AS553" s="152"/>
      <c r="AT553" s="153"/>
      <c r="AU553" s="152"/>
      <c r="AV553" s="152"/>
      <c r="AW553" s="152"/>
      <c r="AX553" s="196"/>
      <c r="AY553">
        <f t="shared" si="85"/>
        <v>0</v>
      </c>
    </row>
    <row r="554" spans="1:51" ht="18.75" hidden="1" customHeight="1" x14ac:dyDescent="0.2">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2">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2">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6"/>
      <c r="AY556">
        <f t="shared" ref="AY556:AY558" si="86">$AY$554</f>
        <v>0</v>
      </c>
    </row>
    <row r="557" spans="1:51" ht="23.25" hidden="1" customHeight="1" x14ac:dyDescent="0.2">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7"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6"/>
      <c r="AY557">
        <f t="shared" si="86"/>
        <v>0</v>
      </c>
    </row>
    <row r="558" spans="1:51" ht="23.25" hidden="1" customHeight="1" x14ac:dyDescent="0.2">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7" t="s">
        <v>13</v>
      </c>
      <c r="Z558" s="143"/>
      <c r="AA558" s="144"/>
      <c r="AB558" s="198" t="s">
        <v>176</v>
      </c>
      <c r="AC558" s="198"/>
      <c r="AD558" s="198"/>
      <c r="AE558" s="151"/>
      <c r="AF558" s="152"/>
      <c r="AG558" s="152"/>
      <c r="AH558" s="153"/>
      <c r="AI558" s="151"/>
      <c r="AJ558" s="152"/>
      <c r="AK558" s="152"/>
      <c r="AL558" s="152"/>
      <c r="AM558" s="151"/>
      <c r="AN558" s="152"/>
      <c r="AO558" s="152"/>
      <c r="AP558" s="153"/>
      <c r="AQ558" s="151"/>
      <c r="AR558" s="152"/>
      <c r="AS558" s="152"/>
      <c r="AT558" s="153"/>
      <c r="AU558" s="152"/>
      <c r="AV558" s="152"/>
      <c r="AW558" s="152"/>
      <c r="AX558" s="196"/>
      <c r="AY558">
        <f t="shared" si="86"/>
        <v>0</v>
      </c>
    </row>
    <row r="559" spans="1:51" ht="18.75" hidden="1" customHeight="1" x14ac:dyDescent="0.2">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2">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2">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6"/>
      <c r="AY561">
        <f t="shared" ref="AY561:AY563" si="87">$AY$559</f>
        <v>0</v>
      </c>
    </row>
    <row r="562" spans="1:51" ht="23.25" hidden="1" customHeight="1" x14ac:dyDescent="0.2">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7"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6"/>
      <c r="AY562">
        <f t="shared" si="87"/>
        <v>0</v>
      </c>
    </row>
    <row r="563" spans="1:51" ht="23.25" hidden="1" customHeight="1" x14ac:dyDescent="0.2">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7" t="s">
        <v>13</v>
      </c>
      <c r="Z563" s="143"/>
      <c r="AA563" s="144"/>
      <c r="AB563" s="198" t="s">
        <v>176</v>
      </c>
      <c r="AC563" s="198"/>
      <c r="AD563" s="198"/>
      <c r="AE563" s="151"/>
      <c r="AF563" s="152"/>
      <c r="AG563" s="152"/>
      <c r="AH563" s="153"/>
      <c r="AI563" s="151"/>
      <c r="AJ563" s="152"/>
      <c r="AK563" s="152"/>
      <c r="AL563" s="152"/>
      <c r="AM563" s="151"/>
      <c r="AN563" s="152"/>
      <c r="AO563" s="152"/>
      <c r="AP563" s="153"/>
      <c r="AQ563" s="151"/>
      <c r="AR563" s="152"/>
      <c r="AS563" s="152"/>
      <c r="AT563" s="153"/>
      <c r="AU563" s="152"/>
      <c r="AV563" s="152"/>
      <c r="AW563" s="152"/>
      <c r="AX563" s="196"/>
      <c r="AY563">
        <f t="shared" si="87"/>
        <v>0</v>
      </c>
    </row>
    <row r="564" spans="1:51" ht="18.75" hidden="1" customHeight="1" x14ac:dyDescent="0.2">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2">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2">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6"/>
      <c r="AY566">
        <f t="shared" ref="AY566:AY568" si="88">$AY$564</f>
        <v>0</v>
      </c>
    </row>
    <row r="567" spans="1:51" ht="23.25" hidden="1" customHeight="1" x14ac:dyDescent="0.2">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7"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6"/>
      <c r="AY567">
        <f t="shared" si="88"/>
        <v>0</v>
      </c>
    </row>
    <row r="568" spans="1:51" ht="23.25" hidden="1" customHeight="1" x14ac:dyDescent="0.2">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7" t="s">
        <v>13</v>
      </c>
      <c r="Z568" s="143"/>
      <c r="AA568" s="144"/>
      <c r="AB568" s="198" t="s">
        <v>14</v>
      </c>
      <c r="AC568" s="198"/>
      <c r="AD568" s="198"/>
      <c r="AE568" s="151"/>
      <c r="AF568" s="152"/>
      <c r="AG568" s="152"/>
      <c r="AH568" s="153"/>
      <c r="AI568" s="151"/>
      <c r="AJ568" s="152"/>
      <c r="AK568" s="152"/>
      <c r="AL568" s="152"/>
      <c r="AM568" s="151"/>
      <c r="AN568" s="152"/>
      <c r="AO568" s="152"/>
      <c r="AP568" s="153"/>
      <c r="AQ568" s="151"/>
      <c r="AR568" s="152"/>
      <c r="AS568" s="152"/>
      <c r="AT568" s="153"/>
      <c r="AU568" s="152"/>
      <c r="AV568" s="152"/>
      <c r="AW568" s="152"/>
      <c r="AX568" s="196"/>
      <c r="AY568">
        <f t="shared" si="88"/>
        <v>0</v>
      </c>
    </row>
    <row r="569" spans="1:51" ht="18.75" hidden="1" customHeight="1" x14ac:dyDescent="0.2">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2">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2">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6"/>
      <c r="AY571">
        <f t="shared" ref="AY571:AY573" si="89">$AY$569</f>
        <v>0</v>
      </c>
    </row>
    <row r="572" spans="1:51" ht="23.25" hidden="1" customHeight="1" x14ac:dyDescent="0.2">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7"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6"/>
      <c r="AY572">
        <f t="shared" si="89"/>
        <v>0</v>
      </c>
    </row>
    <row r="573" spans="1:51" ht="23.25" hidden="1" customHeight="1" x14ac:dyDescent="0.2">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7" t="s">
        <v>13</v>
      </c>
      <c r="Z573" s="143"/>
      <c r="AA573" s="144"/>
      <c r="AB573" s="198" t="s">
        <v>14</v>
      </c>
      <c r="AC573" s="198"/>
      <c r="AD573" s="198"/>
      <c r="AE573" s="151"/>
      <c r="AF573" s="152"/>
      <c r="AG573" s="152"/>
      <c r="AH573" s="153"/>
      <c r="AI573" s="151"/>
      <c r="AJ573" s="152"/>
      <c r="AK573" s="152"/>
      <c r="AL573" s="152"/>
      <c r="AM573" s="151"/>
      <c r="AN573" s="152"/>
      <c r="AO573" s="152"/>
      <c r="AP573" s="153"/>
      <c r="AQ573" s="151"/>
      <c r="AR573" s="152"/>
      <c r="AS573" s="152"/>
      <c r="AT573" s="153"/>
      <c r="AU573" s="152"/>
      <c r="AV573" s="152"/>
      <c r="AW573" s="152"/>
      <c r="AX573" s="196"/>
      <c r="AY573">
        <f t="shared" si="89"/>
        <v>0</v>
      </c>
    </row>
    <row r="574" spans="1:51" ht="18.75" hidden="1" customHeight="1" x14ac:dyDescent="0.2">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2">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2">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6"/>
      <c r="AY576">
        <f t="shared" ref="AY576:AY578" si="90">$AY$574</f>
        <v>0</v>
      </c>
    </row>
    <row r="577" spans="1:51" ht="23.25" hidden="1" customHeight="1" x14ac:dyDescent="0.2">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7"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6"/>
      <c r="AY577">
        <f t="shared" si="90"/>
        <v>0</v>
      </c>
    </row>
    <row r="578" spans="1:51" ht="23.25" hidden="1" customHeight="1" x14ac:dyDescent="0.2">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7" t="s">
        <v>13</v>
      </c>
      <c r="Z578" s="143"/>
      <c r="AA578" s="144"/>
      <c r="AB578" s="198" t="s">
        <v>14</v>
      </c>
      <c r="AC578" s="198"/>
      <c r="AD578" s="198"/>
      <c r="AE578" s="151"/>
      <c r="AF578" s="152"/>
      <c r="AG578" s="152"/>
      <c r="AH578" s="153"/>
      <c r="AI578" s="151"/>
      <c r="AJ578" s="152"/>
      <c r="AK578" s="152"/>
      <c r="AL578" s="152"/>
      <c r="AM578" s="151"/>
      <c r="AN578" s="152"/>
      <c r="AO578" s="152"/>
      <c r="AP578" s="153"/>
      <c r="AQ578" s="151"/>
      <c r="AR578" s="152"/>
      <c r="AS578" s="152"/>
      <c r="AT578" s="153"/>
      <c r="AU578" s="152"/>
      <c r="AV578" s="152"/>
      <c r="AW578" s="152"/>
      <c r="AX578" s="196"/>
      <c r="AY578">
        <f t="shared" si="90"/>
        <v>0</v>
      </c>
    </row>
    <row r="579" spans="1:51" ht="18.75" hidden="1" customHeight="1" x14ac:dyDescent="0.2">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2">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2">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6"/>
      <c r="AY581">
        <f t="shared" ref="AY581:AY583" si="91">$AY$579</f>
        <v>0</v>
      </c>
    </row>
    <row r="582" spans="1:51" ht="23.25" hidden="1" customHeight="1" x14ac:dyDescent="0.2">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7"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6"/>
      <c r="AY582">
        <f t="shared" si="91"/>
        <v>0</v>
      </c>
    </row>
    <row r="583" spans="1:51" ht="23.25" hidden="1" customHeight="1" x14ac:dyDescent="0.2">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7" t="s">
        <v>13</v>
      </c>
      <c r="Z583" s="143"/>
      <c r="AA583" s="144"/>
      <c r="AB583" s="198" t="s">
        <v>14</v>
      </c>
      <c r="AC583" s="198"/>
      <c r="AD583" s="198"/>
      <c r="AE583" s="151"/>
      <c r="AF583" s="152"/>
      <c r="AG583" s="152"/>
      <c r="AH583" s="153"/>
      <c r="AI583" s="151"/>
      <c r="AJ583" s="152"/>
      <c r="AK583" s="152"/>
      <c r="AL583" s="152"/>
      <c r="AM583" s="151"/>
      <c r="AN583" s="152"/>
      <c r="AO583" s="152"/>
      <c r="AP583" s="153"/>
      <c r="AQ583" s="151"/>
      <c r="AR583" s="152"/>
      <c r="AS583" s="152"/>
      <c r="AT583" s="153"/>
      <c r="AU583" s="152"/>
      <c r="AV583" s="152"/>
      <c r="AW583" s="152"/>
      <c r="AX583" s="196"/>
      <c r="AY583">
        <f t="shared" si="91"/>
        <v>0</v>
      </c>
    </row>
    <row r="584" spans="1:51" ht="18.75" hidden="1" customHeight="1" x14ac:dyDescent="0.2">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2">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2">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6"/>
      <c r="AY586">
        <f t="shared" ref="AY586:AY588" si="92">$AY$584</f>
        <v>0</v>
      </c>
    </row>
    <row r="587" spans="1:51" ht="23.25" hidden="1" customHeight="1" x14ac:dyDescent="0.2">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7"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6"/>
      <c r="AY587">
        <f t="shared" si="92"/>
        <v>0</v>
      </c>
    </row>
    <row r="588" spans="1:51" ht="23.25" hidden="1" customHeight="1" x14ac:dyDescent="0.2">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7" t="s">
        <v>13</v>
      </c>
      <c r="Z588" s="143"/>
      <c r="AA588" s="144"/>
      <c r="AB588" s="198" t="s">
        <v>14</v>
      </c>
      <c r="AC588" s="198"/>
      <c r="AD588" s="198"/>
      <c r="AE588" s="151"/>
      <c r="AF588" s="152"/>
      <c r="AG588" s="152"/>
      <c r="AH588" s="153"/>
      <c r="AI588" s="151"/>
      <c r="AJ588" s="152"/>
      <c r="AK588" s="152"/>
      <c r="AL588" s="152"/>
      <c r="AM588" s="151"/>
      <c r="AN588" s="152"/>
      <c r="AO588" s="152"/>
      <c r="AP588" s="153"/>
      <c r="AQ588" s="151"/>
      <c r="AR588" s="152"/>
      <c r="AS588" s="152"/>
      <c r="AT588" s="153"/>
      <c r="AU588" s="152"/>
      <c r="AV588" s="152"/>
      <c r="AW588" s="152"/>
      <c r="AX588" s="196"/>
      <c r="AY588">
        <f t="shared" si="92"/>
        <v>0</v>
      </c>
    </row>
    <row r="589" spans="1:51" ht="24" hidden="1" customHeight="1" x14ac:dyDescent="0.2">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2">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2">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2">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2">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2">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2">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6"/>
      <c r="AY595">
        <f t="shared" ref="AY595:AY597" si="93">$AY$593</f>
        <v>0</v>
      </c>
    </row>
    <row r="596" spans="1:51" ht="23.25" hidden="1" customHeight="1" x14ac:dyDescent="0.2">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7"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6"/>
      <c r="AY596">
        <f t="shared" si="93"/>
        <v>0</v>
      </c>
    </row>
    <row r="597" spans="1:51" ht="23.25" hidden="1" customHeight="1" x14ac:dyDescent="0.2">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7" t="s">
        <v>13</v>
      </c>
      <c r="Z597" s="143"/>
      <c r="AA597" s="144"/>
      <c r="AB597" s="198" t="s">
        <v>176</v>
      </c>
      <c r="AC597" s="198"/>
      <c r="AD597" s="198"/>
      <c r="AE597" s="151"/>
      <c r="AF597" s="152"/>
      <c r="AG597" s="152"/>
      <c r="AH597" s="153"/>
      <c r="AI597" s="151"/>
      <c r="AJ597" s="152"/>
      <c r="AK597" s="152"/>
      <c r="AL597" s="152"/>
      <c r="AM597" s="151"/>
      <c r="AN597" s="152"/>
      <c r="AO597" s="152"/>
      <c r="AP597" s="153"/>
      <c r="AQ597" s="151"/>
      <c r="AR597" s="152"/>
      <c r="AS597" s="152"/>
      <c r="AT597" s="153"/>
      <c r="AU597" s="152"/>
      <c r="AV597" s="152"/>
      <c r="AW597" s="152"/>
      <c r="AX597" s="196"/>
      <c r="AY597">
        <f t="shared" si="93"/>
        <v>0</v>
      </c>
    </row>
    <row r="598" spans="1:51" ht="18.75" hidden="1" customHeight="1" x14ac:dyDescent="0.2">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2">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2">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6"/>
      <c r="AY600">
        <f t="shared" ref="AY600:AY602" si="94">$AY$598</f>
        <v>0</v>
      </c>
    </row>
    <row r="601" spans="1:51" ht="23.25" hidden="1" customHeight="1" x14ac:dyDescent="0.2">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7"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6"/>
      <c r="AY601">
        <f t="shared" si="94"/>
        <v>0</v>
      </c>
    </row>
    <row r="602" spans="1:51" ht="23.25" hidden="1" customHeight="1" x14ac:dyDescent="0.2">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7" t="s">
        <v>13</v>
      </c>
      <c r="Z602" s="143"/>
      <c r="AA602" s="144"/>
      <c r="AB602" s="198" t="s">
        <v>176</v>
      </c>
      <c r="AC602" s="198"/>
      <c r="AD602" s="198"/>
      <c r="AE602" s="151"/>
      <c r="AF602" s="152"/>
      <c r="AG602" s="152"/>
      <c r="AH602" s="153"/>
      <c r="AI602" s="151"/>
      <c r="AJ602" s="152"/>
      <c r="AK602" s="152"/>
      <c r="AL602" s="152"/>
      <c r="AM602" s="151"/>
      <c r="AN602" s="152"/>
      <c r="AO602" s="152"/>
      <c r="AP602" s="153"/>
      <c r="AQ602" s="151"/>
      <c r="AR602" s="152"/>
      <c r="AS602" s="152"/>
      <c r="AT602" s="153"/>
      <c r="AU602" s="152"/>
      <c r="AV602" s="152"/>
      <c r="AW602" s="152"/>
      <c r="AX602" s="196"/>
      <c r="AY602">
        <f t="shared" si="94"/>
        <v>0</v>
      </c>
    </row>
    <row r="603" spans="1:51" ht="18.75" hidden="1" customHeight="1" x14ac:dyDescent="0.2">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2">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2">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6"/>
      <c r="AY605">
        <f t="shared" ref="AY605:AY607" si="95">$AY$603</f>
        <v>0</v>
      </c>
    </row>
    <row r="606" spans="1:51" ht="23.25" hidden="1" customHeight="1" x14ac:dyDescent="0.2">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7"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6"/>
      <c r="AY606">
        <f t="shared" si="95"/>
        <v>0</v>
      </c>
    </row>
    <row r="607" spans="1:51" ht="23.25" hidden="1" customHeight="1" x14ac:dyDescent="0.2">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7" t="s">
        <v>13</v>
      </c>
      <c r="Z607" s="143"/>
      <c r="AA607" s="144"/>
      <c r="AB607" s="198" t="s">
        <v>176</v>
      </c>
      <c r="AC607" s="198"/>
      <c r="AD607" s="198"/>
      <c r="AE607" s="151"/>
      <c r="AF607" s="152"/>
      <c r="AG607" s="152"/>
      <c r="AH607" s="153"/>
      <c r="AI607" s="151"/>
      <c r="AJ607" s="152"/>
      <c r="AK607" s="152"/>
      <c r="AL607" s="152"/>
      <c r="AM607" s="151"/>
      <c r="AN607" s="152"/>
      <c r="AO607" s="152"/>
      <c r="AP607" s="153"/>
      <c r="AQ607" s="151"/>
      <c r="AR607" s="152"/>
      <c r="AS607" s="152"/>
      <c r="AT607" s="153"/>
      <c r="AU607" s="152"/>
      <c r="AV607" s="152"/>
      <c r="AW607" s="152"/>
      <c r="AX607" s="196"/>
      <c r="AY607">
        <f t="shared" si="95"/>
        <v>0</v>
      </c>
    </row>
    <row r="608" spans="1:51" ht="18.75" hidden="1" customHeight="1" x14ac:dyDescent="0.2">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2">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2">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6"/>
      <c r="AY610">
        <f t="shared" ref="AY610:AY612" si="96">$AY$608</f>
        <v>0</v>
      </c>
    </row>
    <row r="611" spans="1:51" ht="23.25" hidden="1" customHeight="1" x14ac:dyDescent="0.2">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7"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6"/>
      <c r="AY611">
        <f t="shared" si="96"/>
        <v>0</v>
      </c>
    </row>
    <row r="612" spans="1:51" ht="23.25" hidden="1" customHeight="1" x14ac:dyDescent="0.2">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7" t="s">
        <v>13</v>
      </c>
      <c r="Z612" s="143"/>
      <c r="AA612" s="144"/>
      <c r="AB612" s="198" t="s">
        <v>176</v>
      </c>
      <c r="AC612" s="198"/>
      <c r="AD612" s="198"/>
      <c r="AE612" s="151"/>
      <c r="AF612" s="152"/>
      <c r="AG612" s="152"/>
      <c r="AH612" s="153"/>
      <c r="AI612" s="151"/>
      <c r="AJ612" s="152"/>
      <c r="AK612" s="152"/>
      <c r="AL612" s="152"/>
      <c r="AM612" s="151"/>
      <c r="AN612" s="152"/>
      <c r="AO612" s="152"/>
      <c r="AP612" s="153"/>
      <c r="AQ612" s="151"/>
      <c r="AR612" s="152"/>
      <c r="AS612" s="152"/>
      <c r="AT612" s="153"/>
      <c r="AU612" s="152"/>
      <c r="AV612" s="152"/>
      <c r="AW612" s="152"/>
      <c r="AX612" s="196"/>
      <c r="AY612">
        <f t="shared" si="96"/>
        <v>0</v>
      </c>
    </row>
    <row r="613" spans="1:51" ht="18.75" hidden="1" customHeight="1" x14ac:dyDescent="0.2">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2">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2">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6"/>
      <c r="AY615">
        <f t="shared" ref="AY615:AY617" si="97">$AY$613</f>
        <v>0</v>
      </c>
    </row>
    <row r="616" spans="1:51" ht="23.25" hidden="1" customHeight="1" x14ac:dyDescent="0.2">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7"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6"/>
      <c r="AY616">
        <f t="shared" si="97"/>
        <v>0</v>
      </c>
    </row>
    <row r="617" spans="1:51" ht="23.25" hidden="1" customHeight="1" x14ac:dyDescent="0.2">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7" t="s">
        <v>13</v>
      </c>
      <c r="Z617" s="143"/>
      <c r="AA617" s="144"/>
      <c r="AB617" s="198" t="s">
        <v>176</v>
      </c>
      <c r="AC617" s="198"/>
      <c r="AD617" s="198"/>
      <c r="AE617" s="151"/>
      <c r="AF617" s="152"/>
      <c r="AG617" s="152"/>
      <c r="AH617" s="153"/>
      <c r="AI617" s="151"/>
      <c r="AJ617" s="152"/>
      <c r="AK617" s="152"/>
      <c r="AL617" s="152"/>
      <c r="AM617" s="151"/>
      <c r="AN617" s="152"/>
      <c r="AO617" s="152"/>
      <c r="AP617" s="153"/>
      <c r="AQ617" s="151"/>
      <c r="AR617" s="152"/>
      <c r="AS617" s="152"/>
      <c r="AT617" s="153"/>
      <c r="AU617" s="152"/>
      <c r="AV617" s="152"/>
      <c r="AW617" s="152"/>
      <c r="AX617" s="196"/>
      <c r="AY617">
        <f t="shared" si="97"/>
        <v>0</v>
      </c>
    </row>
    <row r="618" spans="1:51" ht="18.75" hidden="1" customHeight="1" x14ac:dyDescent="0.2">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2">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2">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6"/>
      <c r="AY620">
        <f t="shared" ref="AY620:AY622" si="98">$AY$618</f>
        <v>0</v>
      </c>
    </row>
    <row r="621" spans="1:51" ht="23.25" hidden="1" customHeight="1" x14ac:dyDescent="0.2">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7"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6"/>
      <c r="AY621">
        <f t="shared" si="98"/>
        <v>0</v>
      </c>
    </row>
    <row r="622" spans="1:51" ht="23.25" hidden="1" customHeight="1" x14ac:dyDescent="0.2">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7" t="s">
        <v>13</v>
      </c>
      <c r="Z622" s="143"/>
      <c r="AA622" s="144"/>
      <c r="AB622" s="198" t="s">
        <v>14</v>
      </c>
      <c r="AC622" s="198"/>
      <c r="AD622" s="198"/>
      <c r="AE622" s="151"/>
      <c r="AF622" s="152"/>
      <c r="AG622" s="152"/>
      <c r="AH622" s="153"/>
      <c r="AI622" s="151"/>
      <c r="AJ622" s="152"/>
      <c r="AK622" s="152"/>
      <c r="AL622" s="152"/>
      <c r="AM622" s="151"/>
      <c r="AN622" s="152"/>
      <c r="AO622" s="152"/>
      <c r="AP622" s="153"/>
      <c r="AQ622" s="151"/>
      <c r="AR622" s="152"/>
      <c r="AS622" s="152"/>
      <c r="AT622" s="153"/>
      <c r="AU622" s="152"/>
      <c r="AV622" s="152"/>
      <c r="AW622" s="152"/>
      <c r="AX622" s="196"/>
      <c r="AY622">
        <f t="shared" si="98"/>
        <v>0</v>
      </c>
    </row>
    <row r="623" spans="1:51" ht="18.75" hidden="1" customHeight="1" x14ac:dyDescent="0.2">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2">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2">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6"/>
      <c r="AY625">
        <f t="shared" ref="AY625:AY627" si="99">$AY$623</f>
        <v>0</v>
      </c>
    </row>
    <row r="626" spans="1:51" ht="23.25" hidden="1" customHeight="1" x14ac:dyDescent="0.2">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7"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6"/>
      <c r="AY626">
        <f t="shared" si="99"/>
        <v>0</v>
      </c>
    </row>
    <row r="627" spans="1:51" ht="23.25" hidden="1" customHeight="1" x14ac:dyDescent="0.2">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7" t="s">
        <v>13</v>
      </c>
      <c r="Z627" s="143"/>
      <c r="AA627" s="144"/>
      <c r="AB627" s="198" t="s">
        <v>14</v>
      </c>
      <c r="AC627" s="198"/>
      <c r="AD627" s="198"/>
      <c r="AE627" s="151"/>
      <c r="AF627" s="152"/>
      <c r="AG627" s="152"/>
      <c r="AH627" s="153"/>
      <c r="AI627" s="151"/>
      <c r="AJ627" s="152"/>
      <c r="AK627" s="152"/>
      <c r="AL627" s="152"/>
      <c r="AM627" s="151"/>
      <c r="AN627" s="152"/>
      <c r="AO627" s="152"/>
      <c r="AP627" s="153"/>
      <c r="AQ627" s="151"/>
      <c r="AR627" s="152"/>
      <c r="AS627" s="152"/>
      <c r="AT627" s="153"/>
      <c r="AU627" s="152"/>
      <c r="AV627" s="152"/>
      <c r="AW627" s="152"/>
      <c r="AX627" s="196"/>
      <c r="AY627">
        <f t="shared" si="99"/>
        <v>0</v>
      </c>
    </row>
    <row r="628" spans="1:51" ht="18.75" hidden="1" customHeight="1" x14ac:dyDescent="0.2">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2">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2">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6"/>
      <c r="AY630">
        <f t="shared" ref="AY630:AY632" si="100">$AY$628</f>
        <v>0</v>
      </c>
    </row>
    <row r="631" spans="1:51" ht="23.25" hidden="1" customHeight="1" x14ac:dyDescent="0.2">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7"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6"/>
      <c r="AY631">
        <f t="shared" si="100"/>
        <v>0</v>
      </c>
    </row>
    <row r="632" spans="1:51" ht="23.25" hidden="1" customHeight="1" x14ac:dyDescent="0.2">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7" t="s">
        <v>13</v>
      </c>
      <c r="Z632" s="143"/>
      <c r="AA632" s="144"/>
      <c r="AB632" s="198" t="s">
        <v>14</v>
      </c>
      <c r="AC632" s="198"/>
      <c r="AD632" s="198"/>
      <c r="AE632" s="151"/>
      <c r="AF632" s="152"/>
      <c r="AG632" s="152"/>
      <c r="AH632" s="153"/>
      <c r="AI632" s="151"/>
      <c r="AJ632" s="152"/>
      <c r="AK632" s="152"/>
      <c r="AL632" s="152"/>
      <c r="AM632" s="151"/>
      <c r="AN632" s="152"/>
      <c r="AO632" s="152"/>
      <c r="AP632" s="153"/>
      <c r="AQ632" s="151"/>
      <c r="AR632" s="152"/>
      <c r="AS632" s="152"/>
      <c r="AT632" s="153"/>
      <c r="AU632" s="152"/>
      <c r="AV632" s="152"/>
      <c r="AW632" s="152"/>
      <c r="AX632" s="196"/>
      <c r="AY632">
        <f t="shared" si="100"/>
        <v>0</v>
      </c>
    </row>
    <row r="633" spans="1:51" ht="18.75" hidden="1" customHeight="1" x14ac:dyDescent="0.2">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2">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2">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6"/>
      <c r="AY635">
        <f t="shared" ref="AY635:AY637" si="101">$AY$633</f>
        <v>0</v>
      </c>
    </row>
    <row r="636" spans="1:51" ht="23.25" hidden="1" customHeight="1" x14ac:dyDescent="0.2">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7"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6"/>
      <c r="AY636">
        <f t="shared" si="101"/>
        <v>0</v>
      </c>
    </row>
    <row r="637" spans="1:51" ht="23.25" hidden="1" customHeight="1" x14ac:dyDescent="0.2">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7" t="s">
        <v>13</v>
      </c>
      <c r="Z637" s="143"/>
      <c r="AA637" s="144"/>
      <c r="AB637" s="198" t="s">
        <v>14</v>
      </c>
      <c r="AC637" s="198"/>
      <c r="AD637" s="198"/>
      <c r="AE637" s="151"/>
      <c r="AF637" s="152"/>
      <c r="AG637" s="152"/>
      <c r="AH637" s="153"/>
      <c r="AI637" s="151"/>
      <c r="AJ637" s="152"/>
      <c r="AK637" s="152"/>
      <c r="AL637" s="152"/>
      <c r="AM637" s="151"/>
      <c r="AN637" s="152"/>
      <c r="AO637" s="152"/>
      <c r="AP637" s="153"/>
      <c r="AQ637" s="151"/>
      <c r="AR637" s="152"/>
      <c r="AS637" s="152"/>
      <c r="AT637" s="153"/>
      <c r="AU637" s="152"/>
      <c r="AV637" s="152"/>
      <c r="AW637" s="152"/>
      <c r="AX637" s="196"/>
      <c r="AY637">
        <f t="shared" si="101"/>
        <v>0</v>
      </c>
    </row>
    <row r="638" spans="1:51" ht="18.75" hidden="1" customHeight="1" x14ac:dyDescent="0.2">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2">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2">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6"/>
      <c r="AY640">
        <f t="shared" ref="AY640:AY642" si="102">$AY$638</f>
        <v>0</v>
      </c>
    </row>
    <row r="641" spans="1:51" ht="23.25" hidden="1" customHeight="1" x14ac:dyDescent="0.2">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7"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6"/>
      <c r="AY641">
        <f t="shared" si="102"/>
        <v>0</v>
      </c>
    </row>
    <row r="642" spans="1:51" ht="23.25" hidden="1" customHeight="1" x14ac:dyDescent="0.2">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7" t="s">
        <v>13</v>
      </c>
      <c r="Z642" s="143"/>
      <c r="AA642" s="144"/>
      <c r="AB642" s="198" t="s">
        <v>14</v>
      </c>
      <c r="AC642" s="198"/>
      <c r="AD642" s="198"/>
      <c r="AE642" s="151"/>
      <c r="AF642" s="152"/>
      <c r="AG642" s="152"/>
      <c r="AH642" s="153"/>
      <c r="AI642" s="151"/>
      <c r="AJ642" s="152"/>
      <c r="AK642" s="152"/>
      <c r="AL642" s="152"/>
      <c r="AM642" s="151"/>
      <c r="AN642" s="152"/>
      <c r="AO642" s="152"/>
      <c r="AP642" s="153"/>
      <c r="AQ642" s="151"/>
      <c r="AR642" s="152"/>
      <c r="AS642" s="152"/>
      <c r="AT642" s="153"/>
      <c r="AU642" s="152"/>
      <c r="AV642" s="152"/>
      <c r="AW642" s="152"/>
      <c r="AX642" s="196"/>
      <c r="AY642">
        <f t="shared" si="102"/>
        <v>0</v>
      </c>
    </row>
    <row r="643" spans="1:51" ht="24" hidden="1" customHeight="1" x14ac:dyDescent="0.2">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2">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2">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2">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2">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2">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2">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6"/>
      <c r="AY649">
        <f t="shared" ref="AY649:AY651" si="103">$AY$647</f>
        <v>0</v>
      </c>
    </row>
    <row r="650" spans="1:51" ht="23.25" hidden="1" customHeight="1" x14ac:dyDescent="0.2">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7"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6"/>
      <c r="AY650">
        <f t="shared" si="103"/>
        <v>0</v>
      </c>
    </row>
    <row r="651" spans="1:51" ht="23.25" hidden="1" customHeight="1" x14ac:dyDescent="0.2">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7" t="s">
        <v>13</v>
      </c>
      <c r="Z651" s="143"/>
      <c r="AA651" s="144"/>
      <c r="AB651" s="198" t="s">
        <v>176</v>
      </c>
      <c r="AC651" s="198"/>
      <c r="AD651" s="198"/>
      <c r="AE651" s="151"/>
      <c r="AF651" s="152"/>
      <c r="AG651" s="152"/>
      <c r="AH651" s="153"/>
      <c r="AI651" s="151"/>
      <c r="AJ651" s="152"/>
      <c r="AK651" s="152"/>
      <c r="AL651" s="152"/>
      <c r="AM651" s="151"/>
      <c r="AN651" s="152"/>
      <c r="AO651" s="152"/>
      <c r="AP651" s="153"/>
      <c r="AQ651" s="151"/>
      <c r="AR651" s="152"/>
      <c r="AS651" s="152"/>
      <c r="AT651" s="153"/>
      <c r="AU651" s="152"/>
      <c r="AV651" s="152"/>
      <c r="AW651" s="152"/>
      <c r="AX651" s="196"/>
      <c r="AY651">
        <f t="shared" si="103"/>
        <v>0</v>
      </c>
    </row>
    <row r="652" spans="1:51" ht="18.75" hidden="1" customHeight="1" x14ac:dyDescent="0.2">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2">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2">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6"/>
      <c r="AY654">
        <f t="shared" ref="AY654:AY656" si="104">$AY$652</f>
        <v>0</v>
      </c>
    </row>
    <row r="655" spans="1:51" ht="23.25" hidden="1" customHeight="1" x14ac:dyDescent="0.2">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7"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6"/>
      <c r="AY655">
        <f t="shared" si="104"/>
        <v>0</v>
      </c>
    </row>
    <row r="656" spans="1:51" ht="23.25" hidden="1" customHeight="1" x14ac:dyDescent="0.2">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7" t="s">
        <v>13</v>
      </c>
      <c r="Z656" s="143"/>
      <c r="AA656" s="144"/>
      <c r="AB656" s="198" t="s">
        <v>176</v>
      </c>
      <c r="AC656" s="198"/>
      <c r="AD656" s="198"/>
      <c r="AE656" s="151"/>
      <c r="AF656" s="152"/>
      <c r="AG656" s="152"/>
      <c r="AH656" s="153"/>
      <c r="AI656" s="151"/>
      <c r="AJ656" s="152"/>
      <c r="AK656" s="152"/>
      <c r="AL656" s="152"/>
      <c r="AM656" s="151"/>
      <c r="AN656" s="152"/>
      <c r="AO656" s="152"/>
      <c r="AP656" s="153"/>
      <c r="AQ656" s="151"/>
      <c r="AR656" s="152"/>
      <c r="AS656" s="152"/>
      <c r="AT656" s="153"/>
      <c r="AU656" s="152"/>
      <c r="AV656" s="152"/>
      <c r="AW656" s="152"/>
      <c r="AX656" s="196"/>
      <c r="AY656">
        <f t="shared" si="104"/>
        <v>0</v>
      </c>
    </row>
    <row r="657" spans="1:51" ht="18.75" hidden="1" customHeight="1" x14ac:dyDescent="0.2">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2">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2">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6"/>
      <c r="AY659">
        <f t="shared" ref="AY659:AY661" si="105">$AY$657</f>
        <v>0</v>
      </c>
    </row>
    <row r="660" spans="1:51" ht="23.25" hidden="1" customHeight="1" x14ac:dyDescent="0.2">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7"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6"/>
      <c r="AY660">
        <f t="shared" si="105"/>
        <v>0</v>
      </c>
    </row>
    <row r="661" spans="1:51" ht="23.25" hidden="1" customHeight="1" x14ac:dyDescent="0.2">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7" t="s">
        <v>13</v>
      </c>
      <c r="Z661" s="143"/>
      <c r="AA661" s="144"/>
      <c r="AB661" s="198" t="s">
        <v>176</v>
      </c>
      <c r="AC661" s="198"/>
      <c r="AD661" s="198"/>
      <c r="AE661" s="151"/>
      <c r="AF661" s="152"/>
      <c r="AG661" s="152"/>
      <c r="AH661" s="153"/>
      <c r="AI661" s="151"/>
      <c r="AJ661" s="152"/>
      <c r="AK661" s="152"/>
      <c r="AL661" s="152"/>
      <c r="AM661" s="151"/>
      <c r="AN661" s="152"/>
      <c r="AO661" s="152"/>
      <c r="AP661" s="153"/>
      <c r="AQ661" s="151"/>
      <c r="AR661" s="152"/>
      <c r="AS661" s="152"/>
      <c r="AT661" s="153"/>
      <c r="AU661" s="152"/>
      <c r="AV661" s="152"/>
      <c r="AW661" s="152"/>
      <c r="AX661" s="196"/>
      <c r="AY661">
        <f t="shared" si="105"/>
        <v>0</v>
      </c>
    </row>
    <row r="662" spans="1:51" ht="18.75" hidden="1" customHeight="1" x14ac:dyDescent="0.2">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2">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2">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6"/>
      <c r="AY664">
        <f t="shared" ref="AY664:AY666" si="106">$AY$662</f>
        <v>0</v>
      </c>
    </row>
    <row r="665" spans="1:51" ht="23.25" hidden="1" customHeight="1" x14ac:dyDescent="0.2">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7"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6"/>
      <c r="AY665">
        <f t="shared" si="106"/>
        <v>0</v>
      </c>
    </row>
    <row r="666" spans="1:51" ht="23.25" hidden="1" customHeight="1" x14ac:dyDescent="0.2">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7" t="s">
        <v>13</v>
      </c>
      <c r="Z666" s="143"/>
      <c r="AA666" s="144"/>
      <c r="AB666" s="198" t="s">
        <v>176</v>
      </c>
      <c r="AC666" s="198"/>
      <c r="AD666" s="198"/>
      <c r="AE666" s="151"/>
      <c r="AF666" s="152"/>
      <c r="AG666" s="152"/>
      <c r="AH666" s="153"/>
      <c r="AI666" s="151"/>
      <c r="AJ666" s="152"/>
      <c r="AK666" s="152"/>
      <c r="AL666" s="152"/>
      <c r="AM666" s="151"/>
      <c r="AN666" s="152"/>
      <c r="AO666" s="152"/>
      <c r="AP666" s="153"/>
      <c r="AQ666" s="151"/>
      <c r="AR666" s="152"/>
      <c r="AS666" s="152"/>
      <c r="AT666" s="153"/>
      <c r="AU666" s="152"/>
      <c r="AV666" s="152"/>
      <c r="AW666" s="152"/>
      <c r="AX666" s="196"/>
      <c r="AY666">
        <f t="shared" si="106"/>
        <v>0</v>
      </c>
    </row>
    <row r="667" spans="1:51" ht="18.75" hidden="1" customHeight="1" x14ac:dyDescent="0.2">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2">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2">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6"/>
      <c r="AY669">
        <f t="shared" ref="AY669:AY671" si="107">$AY$667</f>
        <v>0</v>
      </c>
    </row>
    <row r="670" spans="1:51" ht="23.25" hidden="1" customHeight="1" x14ac:dyDescent="0.2">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7"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6"/>
      <c r="AY670">
        <f t="shared" si="107"/>
        <v>0</v>
      </c>
    </row>
    <row r="671" spans="1:51" ht="23.25" hidden="1" customHeight="1" x14ac:dyDescent="0.2">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7" t="s">
        <v>13</v>
      </c>
      <c r="Z671" s="143"/>
      <c r="AA671" s="144"/>
      <c r="AB671" s="198" t="s">
        <v>176</v>
      </c>
      <c r="AC671" s="198"/>
      <c r="AD671" s="198"/>
      <c r="AE671" s="151"/>
      <c r="AF671" s="152"/>
      <c r="AG671" s="152"/>
      <c r="AH671" s="153"/>
      <c r="AI671" s="151"/>
      <c r="AJ671" s="152"/>
      <c r="AK671" s="152"/>
      <c r="AL671" s="152"/>
      <c r="AM671" s="151"/>
      <c r="AN671" s="152"/>
      <c r="AO671" s="152"/>
      <c r="AP671" s="153"/>
      <c r="AQ671" s="151"/>
      <c r="AR671" s="152"/>
      <c r="AS671" s="152"/>
      <c r="AT671" s="153"/>
      <c r="AU671" s="152"/>
      <c r="AV671" s="152"/>
      <c r="AW671" s="152"/>
      <c r="AX671" s="196"/>
      <c r="AY671">
        <f t="shared" si="107"/>
        <v>0</v>
      </c>
    </row>
    <row r="672" spans="1:51" ht="18.75" hidden="1" customHeight="1" x14ac:dyDescent="0.2">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2">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2">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6"/>
      <c r="AY674">
        <f t="shared" ref="AY674:AY676" si="108">$AY$672</f>
        <v>0</v>
      </c>
    </row>
    <row r="675" spans="1:51" ht="23.25" hidden="1" customHeight="1" x14ac:dyDescent="0.2">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7"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6"/>
      <c r="AY675">
        <f t="shared" si="108"/>
        <v>0</v>
      </c>
    </row>
    <row r="676" spans="1:51" ht="23.25" hidden="1" customHeight="1" x14ac:dyDescent="0.2">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7" t="s">
        <v>13</v>
      </c>
      <c r="Z676" s="143"/>
      <c r="AA676" s="144"/>
      <c r="AB676" s="198" t="s">
        <v>14</v>
      </c>
      <c r="AC676" s="198"/>
      <c r="AD676" s="198"/>
      <c r="AE676" s="151"/>
      <c r="AF676" s="152"/>
      <c r="AG676" s="152"/>
      <c r="AH676" s="153"/>
      <c r="AI676" s="151"/>
      <c r="AJ676" s="152"/>
      <c r="AK676" s="152"/>
      <c r="AL676" s="152"/>
      <c r="AM676" s="151"/>
      <c r="AN676" s="152"/>
      <c r="AO676" s="152"/>
      <c r="AP676" s="153"/>
      <c r="AQ676" s="151"/>
      <c r="AR676" s="152"/>
      <c r="AS676" s="152"/>
      <c r="AT676" s="153"/>
      <c r="AU676" s="152"/>
      <c r="AV676" s="152"/>
      <c r="AW676" s="152"/>
      <c r="AX676" s="196"/>
      <c r="AY676">
        <f t="shared" si="108"/>
        <v>0</v>
      </c>
    </row>
    <row r="677" spans="1:51" ht="18.75" hidden="1" customHeight="1" x14ac:dyDescent="0.2">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2">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2">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6"/>
      <c r="AY679">
        <f t="shared" ref="AY679:AY681" si="109">$AY$677</f>
        <v>0</v>
      </c>
    </row>
    <row r="680" spans="1:51" ht="23.25" hidden="1" customHeight="1" x14ac:dyDescent="0.2">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7"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6"/>
      <c r="AY680">
        <f t="shared" si="109"/>
        <v>0</v>
      </c>
    </row>
    <row r="681" spans="1:51" ht="23.25" hidden="1" customHeight="1" x14ac:dyDescent="0.2">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7" t="s">
        <v>13</v>
      </c>
      <c r="Z681" s="143"/>
      <c r="AA681" s="144"/>
      <c r="AB681" s="198" t="s">
        <v>14</v>
      </c>
      <c r="AC681" s="198"/>
      <c r="AD681" s="198"/>
      <c r="AE681" s="151"/>
      <c r="AF681" s="152"/>
      <c r="AG681" s="152"/>
      <c r="AH681" s="153"/>
      <c r="AI681" s="151"/>
      <c r="AJ681" s="152"/>
      <c r="AK681" s="152"/>
      <c r="AL681" s="152"/>
      <c r="AM681" s="151"/>
      <c r="AN681" s="152"/>
      <c r="AO681" s="152"/>
      <c r="AP681" s="153"/>
      <c r="AQ681" s="151"/>
      <c r="AR681" s="152"/>
      <c r="AS681" s="152"/>
      <c r="AT681" s="153"/>
      <c r="AU681" s="152"/>
      <c r="AV681" s="152"/>
      <c r="AW681" s="152"/>
      <c r="AX681" s="196"/>
      <c r="AY681">
        <f t="shared" si="109"/>
        <v>0</v>
      </c>
    </row>
    <row r="682" spans="1:51" ht="18.75" hidden="1" customHeight="1" x14ac:dyDescent="0.2">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2">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2">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6"/>
      <c r="AY684">
        <f t="shared" ref="AY684:AY686" si="110">$AY$682</f>
        <v>0</v>
      </c>
    </row>
    <row r="685" spans="1:51" ht="23.25" hidden="1" customHeight="1" x14ac:dyDescent="0.2">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7"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6"/>
      <c r="AY685">
        <f t="shared" si="110"/>
        <v>0</v>
      </c>
    </row>
    <row r="686" spans="1:51" ht="23.25" hidden="1" customHeight="1" x14ac:dyDescent="0.2">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7" t="s">
        <v>13</v>
      </c>
      <c r="Z686" s="143"/>
      <c r="AA686" s="144"/>
      <c r="AB686" s="198" t="s">
        <v>14</v>
      </c>
      <c r="AC686" s="198"/>
      <c r="AD686" s="198"/>
      <c r="AE686" s="151"/>
      <c r="AF686" s="152"/>
      <c r="AG686" s="152"/>
      <c r="AH686" s="153"/>
      <c r="AI686" s="151"/>
      <c r="AJ686" s="152"/>
      <c r="AK686" s="152"/>
      <c r="AL686" s="152"/>
      <c r="AM686" s="151"/>
      <c r="AN686" s="152"/>
      <c r="AO686" s="152"/>
      <c r="AP686" s="153"/>
      <c r="AQ686" s="151"/>
      <c r="AR686" s="152"/>
      <c r="AS686" s="152"/>
      <c r="AT686" s="153"/>
      <c r="AU686" s="152"/>
      <c r="AV686" s="152"/>
      <c r="AW686" s="152"/>
      <c r="AX686" s="196"/>
      <c r="AY686">
        <f t="shared" si="110"/>
        <v>0</v>
      </c>
    </row>
    <row r="687" spans="1:51" ht="18.75" hidden="1" customHeight="1" x14ac:dyDescent="0.2">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2">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2">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6"/>
      <c r="AY689">
        <f t="shared" ref="AY689:AY691" si="111">$AY$687</f>
        <v>0</v>
      </c>
    </row>
    <row r="690" spans="1:51" ht="23.25" hidden="1" customHeight="1" x14ac:dyDescent="0.2">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7"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6"/>
      <c r="AY690">
        <f t="shared" si="111"/>
        <v>0</v>
      </c>
    </row>
    <row r="691" spans="1:51" ht="23.25" hidden="1" customHeight="1" x14ac:dyDescent="0.2">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7" t="s">
        <v>13</v>
      </c>
      <c r="Z691" s="143"/>
      <c r="AA691" s="144"/>
      <c r="AB691" s="198" t="s">
        <v>14</v>
      </c>
      <c r="AC691" s="198"/>
      <c r="AD691" s="198"/>
      <c r="AE691" s="151"/>
      <c r="AF691" s="152"/>
      <c r="AG691" s="152"/>
      <c r="AH691" s="153"/>
      <c r="AI691" s="151"/>
      <c r="AJ691" s="152"/>
      <c r="AK691" s="152"/>
      <c r="AL691" s="152"/>
      <c r="AM691" s="151"/>
      <c r="AN691" s="152"/>
      <c r="AO691" s="152"/>
      <c r="AP691" s="153"/>
      <c r="AQ691" s="151"/>
      <c r="AR691" s="152"/>
      <c r="AS691" s="152"/>
      <c r="AT691" s="153"/>
      <c r="AU691" s="152"/>
      <c r="AV691" s="152"/>
      <c r="AW691" s="152"/>
      <c r="AX691" s="196"/>
      <c r="AY691">
        <f t="shared" si="111"/>
        <v>0</v>
      </c>
    </row>
    <row r="692" spans="1:51" ht="18.75" hidden="1" customHeight="1" x14ac:dyDescent="0.2">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2">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2">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6"/>
      <c r="AY694">
        <f t="shared" ref="AY694:AY696" si="112">$AY$692</f>
        <v>0</v>
      </c>
    </row>
    <row r="695" spans="1:51" ht="23.25" hidden="1" customHeight="1" x14ac:dyDescent="0.2">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7"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6"/>
      <c r="AY695">
        <f t="shared" si="112"/>
        <v>0</v>
      </c>
    </row>
    <row r="696" spans="1:51" ht="23.25" hidden="1" customHeight="1" x14ac:dyDescent="0.2">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7" t="s">
        <v>13</v>
      </c>
      <c r="Z696" s="143"/>
      <c r="AA696" s="144"/>
      <c r="AB696" s="198" t="s">
        <v>14</v>
      </c>
      <c r="AC696" s="198"/>
      <c r="AD696" s="198"/>
      <c r="AE696" s="151"/>
      <c r="AF696" s="152"/>
      <c r="AG696" s="152"/>
      <c r="AH696" s="153"/>
      <c r="AI696" s="151"/>
      <c r="AJ696" s="152"/>
      <c r="AK696" s="152"/>
      <c r="AL696" s="152"/>
      <c r="AM696" s="151"/>
      <c r="AN696" s="152"/>
      <c r="AO696" s="152"/>
      <c r="AP696" s="153"/>
      <c r="AQ696" s="151"/>
      <c r="AR696" s="152"/>
      <c r="AS696" s="152"/>
      <c r="AT696" s="153"/>
      <c r="AU696" s="152"/>
      <c r="AV696" s="152"/>
      <c r="AW696" s="152"/>
      <c r="AX696" s="196"/>
      <c r="AY696">
        <f t="shared" si="112"/>
        <v>0</v>
      </c>
    </row>
    <row r="697" spans="1:51" ht="24" hidden="1" customHeight="1" x14ac:dyDescent="0.2">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2">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5">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2">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2">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50.25" customHeight="1" x14ac:dyDescent="0.2">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651</v>
      </c>
      <c r="AE702" s="875"/>
      <c r="AF702" s="875"/>
      <c r="AG702" s="864" t="s">
        <v>663</v>
      </c>
      <c r="AH702" s="865"/>
      <c r="AI702" s="865"/>
      <c r="AJ702" s="865"/>
      <c r="AK702" s="865"/>
      <c r="AL702" s="865"/>
      <c r="AM702" s="865"/>
      <c r="AN702" s="865"/>
      <c r="AO702" s="865"/>
      <c r="AP702" s="865"/>
      <c r="AQ702" s="865"/>
      <c r="AR702" s="865"/>
      <c r="AS702" s="865"/>
      <c r="AT702" s="865"/>
      <c r="AU702" s="865"/>
      <c r="AV702" s="865"/>
      <c r="AW702" s="865"/>
      <c r="AX702" s="866"/>
    </row>
    <row r="703" spans="1:51" ht="57.75" customHeight="1" x14ac:dyDescent="0.2">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651</v>
      </c>
      <c r="AE703" s="170"/>
      <c r="AF703" s="170"/>
      <c r="AG703" s="648" t="s">
        <v>664</v>
      </c>
      <c r="AH703" s="649"/>
      <c r="AI703" s="649"/>
      <c r="AJ703" s="649"/>
      <c r="AK703" s="649"/>
      <c r="AL703" s="649"/>
      <c r="AM703" s="649"/>
      <c r="AN703" s="649"/>
      <c r="AO703" s="649"/>
      <c r="AP703" s="649"/>
      <c r="AQ703" s="649"/>
      <c r="AR703" s="649"/>
      <c r="AS703" s="649"/>
      <c r="AT703" s="649"/>
      <c r="AU703" s="649"/>
      <c r="AV703" s="649"/>
      <c r="AW703" s="649"/>
      <c r="AX703" s="650"/>
    </row>
    <row r="704" spans="1:51" ht="78" customHeight="1" x14ac:dyDescent="0.2">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651</v>
      </c>
      <c r="AE704" s="567"/>
      <c r="AF704" s="567"/>
      <c r="AG704" s="409" t="s">
        <v>665</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2">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651</v>
      </c>
      <c r="AE705" s="717"/>
      <c r="AF705" s="717"/>
      <c r="AG705" s="175" t="s">
        <v>668</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2">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666</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2">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667</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2">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669</v>
      </c>
      <c r="AE708" s="652"/>
      <c r="AF708" s="652"/>
      <c r="AG708" s="507"/>
      <c r="AH708" s="508"/>
      <c r="AI708" s="508"/>
      <c r="AJ708" s="508"/>
      <c r="AK708" s="508"/>
      <c r="AL708" s="508"/>
      <c r="AM708" s="508"/>
      <c r="AN708" s="508"/>
      <c r="AO708" s="508"/>
      <c r="AP708" s="508"/>
      <c r="AQ708" s="508"/>
      <c r="AR708" s="508"/>
      <c r="AS708" s="508"/>
      <c r="AT708" s="508"/>
      <c r="AU708" s="508"/>
      <c r="AV708" s="508"/>
      <c r="AW708" s="508"/>
      <c r="AX708" s="509"/>
    </row>
    <row r="709" spans="1:50" ht="41.25" customHeight="1" x14ac:dyDescent="0.2">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651</v>
      </c>
      <c r="AE709" s="170"/>
      <c r="AF709" s="170"/>
      <c r="AG709" s="648" t="s">
        <v>680</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2">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669</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2">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651</v>
      </c>
      <c r="AE711" s="170"/>
      <c r="AF711" s="170"/>
      <c r="AG711" s="648" t="s">
        <v>670</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2">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669</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2">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669</v>
      </c>
      <c r="AE713" s="170"/>
      <c r="AF713" s="171"/>
      <c r="AG713" s="648"/>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2">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651</v>
      </c>
      <c r="AE714" s="573"/>
      <c r="AF714" s="574"/>
      <c r="AG714" s="673" t="s">
        <v>671</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2">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651</v>
      </c>
      <c r="AE715" s="652"/>
      <c r="AF715" s="758"/>
      <c r="AG715" s="507" t="s">
        <v>672</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2">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669</v>
      </c>
      <c r="AE716" s="740"/>
      <c r="AF716" s="740"/>
      <c r="AG716" s="648"/>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2">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651</v>
      </c>
      <c r="AE717" s="170"/>
      <c r="AF717" s="170"/>
      <c r="AG717" s="648" t="s">
        <v>673</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2">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669</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2">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669</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899999999999999" customHeight="1" x14ac:dyDescent="0.2">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2">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2">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2">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2">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2">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2">
      <c r="A726" s="602" t="s">
        <v>47</v>
      </c>
      <c r="B726" s="603"/>
      <c r="C726" s="424" t="s">
        <v>52</v>
      </c>
      <c r="D726" s="562"/>
      <c r="E726" s="562"/>
      <c r="F726" s="563"/>
      <c r="G726" s="778" t="s">
        <v>678</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5">
      <c r="A727" s="604"/>
      <c r="B727" s="605"/>
      <c r="C727" s="679" t="s">
        <v>56</v>
      </c>
      <c r="D727" s="680"/>
      <c r="E727" s="680"/>
      <c r="F727" s="681"/>
      <c r="G727" s="776" t="s">
        <v>660</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2">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5">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2">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5">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2">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5">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2">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5">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2">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2">
      <c r="A737" s="142" t="s">
        <v>591</v>
      </c>
      <c r="B737" s="143"/>
      <c r="C737" s="143"/>
      <c r="D737" s="144"/>
      <c r="E737" s="90" t="s">
        <v>636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2">
      <c r="A738" s="94" t="s">
        <v>316</v>
      </c>
      <c r="B738" s="94"/>
      <c r="C738" s="94"/>
      <c r="D738" s="94"/>
      <c r="E738" s="90" t="s">
        <v>636</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2">
      <c r="A739" s="94" t="s">
        <v>315</v>
      </c>
      <c r="B739" s="94"/>
      <c r="C739" s="94"/>
      <c r="D739" s="94"/>
      <c r="E739" s="90" t="s">
        <v>636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2">
      <c r="A740" s="94" t="s">
        <v>314</v>
      </c>
      <c r="B740" s="94"/>
      <c r="C740" s="94"/>
      <c r="D740" s="94"/>
      <c r="E740" s="90" t="s">
        <v>636</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2">
      <c r="A741" s="94" t="s">
        <v>313</v>
      </c>
      <c r="B741" s="94"/>
      <c r="C741" s="94"/>
      <c r="D741" s="94"/>
      <c r="E741" s="90" t="s">
        <v>636</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2">
      <c r="A742" s="94" t="s">
        <v>312</v>
      </c>
      <c r="B742" s="94"/>
      <c r="C742" s="94"/>
      <c r="D742" s="94"/>
      <c r="E742" s="90" t="s">
        <v>636</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2">
      <c r="A743" s="94" t="s">
        <v>311</v>
      </c>
      <c r="B743" s="94"/>
      <c r="C743" s="94"/>
      <c r="D743" s="94"/>
      <c r="E743" s="90" t="s">
        <v>636</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2">
      <c r="A744" s="94" t="s">
        <v>310</v>
      </c>
      <c r="B744" s="94"/>
      <c r="C744" s="94"/>
      <c r="D744" s="94"/>
      <c r="E744" s="90" t="s">
        <v>636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2">
      <c r="A745" s="94" t="s">
        <v>309</v>
      </c>
      <c r="B745" s="94"/>
      <c r="C745" s="94"/>
      <c r="D745" s="94"/>
      <c r="E745" s="99" t="s">
        <v>650</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2">
      <c r="A746" s="94" t="s">
        <v>464</v>
      </c>
      <c r="B746" s="94"/>
      <c r="C746" s="94"/>
      <c r="D746" s="94"/>
      <c r="E746" s="97" t="s">
        <v>658</v>
      </c>
      <c r="F746" s="98"/>
      <c r="G746" s="98"/>
      <c r="H746" s="85" t="str">
        <f>IF(E746="","","-")</f>
        <v>-</v>
      </c>
      <c r="I746" s="98"/>
      <c r="J746" s="98"/>
      <c r="K746" s="85" t="str">
        <f>IF(I746="","","-")</f>
        <v/>
      </c>
      <c r="L746" s="89">
        <v>453</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2">
      <c r="A747" s="94" t="s">
        <v>428</v>
      </c>
      <c r="B747" s="94"/>
      <c r="C747" s="94"/>
      <c r="D747" s="94"/>
      <c r="E747" s="97" t="s">
        <v>658</v>
      </c>
      <c r="F747" s="98"/>
      <c r="G747" s="98"/>
      <c r="H747" s="85" t="str">
        <f>IF(E747="","","-")</f>
        <v>-</v>
      </c>
      <c r="I747" s="98"/>
      <c r="J747" s="98"/>
      <c r="K747" s="85" t="str">
        <f>IF(I747="","","-")</f>
        <v/>
      </c>
      <c r="L747" s="89">
        <v>486</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5" customHeight="1" x14ac:dyDescent="0.2">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5" customHeight="1" x14ac:dyDescent="0.2">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5" customHeight="1" x14ac:dyDescent="0.2">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5" customHeight="1" x14ac:dyDescent="0.2">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2">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5" customHeight="1" x14ac:dyDescent="0.2">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5" customHeight="1" x14ac:dyDescent="0.2">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2">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5" customHeight="1" x14ac:dyDescent="0.2">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5" customHeight="1" x14ac:dyDescent="0.2">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5" customHeight="1" x14ac:dyDescent="0.2">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5" customHeight="1" x14ac:dyDescent="0.2">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5" customHeight="1" x14ac:dyDescent="0.2">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2">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5" customHeight="1" x14ac:dyDescent="0.2">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5" customHeight="1" x14ac:dyDescent="0.2">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5" customHeight="1" x14ac:dyDescent="0.2">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2">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28.5" customHeight="1" thickBot="1" x14ac:dyDescent="0.2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2">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2">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2">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2">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2">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2">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2">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2">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2">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2">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2">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2">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2">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2">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2">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2">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2">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2">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2">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5">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2">
      <c r="A787" s="741" t="s">
        <v>305</v>
      </c>
      <c r="B787" s="742"/>
      <c r="C787" s="742"/>
      <c r="D787" s="742"/>
      <c r="E787" s="742"/>
      <c r="F787" s="743"/>
      <c r="G787" s="420" t="s">
        <v>652</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2">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2">
      <c r="A789" s="537"/>
      <c r="B789" s="744"/>
      <c r="C789" s="744"/>
      <c r="D789" s="744"/>
      <c r="E789" s="744"/>
      <c r="F789" s="745"/>
      <c r="G789" s="430" t="s">
        <v>653</v>
      </c>
      <c r="H789" s="431"/>
      <c r="I789" s="431"/>
      <c r="J789" s="431"/>
      <c r="K789" s="432"/>
      <c r="L789" s="433" t="s">
        <v>654</v>
      </c>
      <c r="M789" s="434"/>
      <c r="N789" s="434"/>
      <c r="O789" s="434"/>
      <c r="P789" s="434"/>
      <c r="Q789" s="434"/>
      <c r="R789" s="434"/>
      <c r="S789" s="434"/>
      <c r="T789" s="434"/>
      <c r="U789" s="434"/>
      <c r="V789" s="434"/>
      <c r="W789" s="434"/>
      <c r="X789" s="435"/>
      <c r="Y789" s="436">
        <v>7</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2">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2">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2">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2">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2">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2">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2">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2">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2">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2">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7</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2">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2">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2">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v>0</v>
      </c>
      <c r="AV802" s="437"/>
      <c r="AW802" s="437"/>
      <c r="AX802" s="438"/>
      <c r="AY802">
        <f t="shared" ref="AY802:AY812" si="115">$AY$800</f>
        <v>0</v>
      </c>
    </row>
    <row r="803" spans="1:51" ht="24.75" hidden="1" customHeight="1" x14ac:dyDescent="0.2">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2">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2">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2">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2">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2">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2">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2">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2">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5">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2">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2">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2">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2">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2">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2">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2">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2">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2">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2">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2">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2">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5">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2">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2">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2">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2">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2">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2">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2">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2">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2">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2">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2">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2">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2">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5">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45.75" customHeight="1" x14ac:dyDescent="0.2">
      <c r="A845" s="386">
        <v>1</v>
      </c>
      <c r="B845" s="386">
        <v>1</v>
      </c>
      <c r="C845" s="400" t="s">
        <v>655</v>
      </c>
      <c r="D845" s="400"/>
      <c r="E845" s="400"/>
      <c r="F845" s="400"/>
      <c r="G845" s="400"/>
      <c r="H845" s="400"/>
      <c r="I845" s="400"/>
      <c r="J845" s="401">
        <v>7010001087368</v>
      </c>
      <c r="K845" s="402"/>
      <c r="L845" s="402"/>
      <c r="M845" s="402"/>
      <c r="N845" s="402"/>
      <c r="O845" s="402"/>
      <c r="P845" s="302" t="s">
        <v>654</v>
      </c>
      <c r="Q845" s="302"/>
      <c r="R845" s="302"/>
      <c r="S845" s="302"/>
      <c r="T845" s="302"/>
      <c r="U845" s="302"/>
      <c r="V845" s="302"/>
      <c r="W845" s="302"/>
      <c r="X845" s="302"/>
      <c r="Y845" s="303">
        <v>7</v>
      </c>
      <c r="Z845" s="304"/>
      <c r="AA845" s="304"/>
      <c r="AB845" s="305"/>
      <c r="AC845" s="307" t="s">
        <v>679</v>
      </c>
      <c r="AD845" s="308"/>
      <c r="AE845" s="308"/>
      <c r="AF845" s="308"/>
      <c r="AG845" s="308"/>
      <c r="AH845" s="403">
        <v>1</v>
      </c>
      <c r="AI845" s="404"/>
      <c r="AJ845" s="404"/>
      <c r="AK845" s="404"/>
      <c r="AL845" s="311">
        <v>99.5</v>
      </c>
      <c r="AM845" s="312"/>
      <c r="AN845" s="312"/>
      <c r="AO845" s="313"/>
      <c r="AP845" s="306"/>
      <c r="AQ845" s="306"/>
      <c r="AR845" s="306"/>
      <c r="AS845" s="306"/>
      <c r="AT845" s="306"/>
      <c r="AU845" s="306"/>
      <c r="AV845" s="306"/>
      <c r="AW845" s="306"/>
      <c r="AX845" s="306"/>
    </row>
    <row r="846" spans="1:51" ht="30" hidden="1" customHeight="1" x14ac:dyDescent="0.2">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2">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2">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2">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2">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2">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2">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2">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2">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2">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2">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2">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2">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2">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2">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2">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2">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2">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2">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2">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2">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2">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2">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2">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2">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2">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2">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2">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2">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2">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2">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2">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2">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2">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2">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2">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2">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2">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2">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2">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2">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2">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2">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2">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2">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2">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2">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2">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2">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2">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2">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2">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2">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2">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2">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2">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2">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2">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2">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2">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2">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2">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2">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2">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2">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2">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2">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2">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2">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2">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2">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2">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2">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2">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2">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2">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2">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2">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2">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2">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2">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2">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2">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2">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2">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2">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2">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2">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2">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2">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2">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2">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2">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2">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2">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2">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2">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2">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2">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2">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2">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2">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2">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2">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2">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2">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2">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2">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2">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2">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2">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2">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2">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2">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2">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2">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2">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2">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2">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2">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2">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2">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2">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2">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2">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2">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2">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2">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2">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2">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2">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2">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2">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2">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2">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2">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2">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2">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2">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2">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2">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2">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2">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2">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2">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2">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2">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2">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2">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2">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2">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2">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2">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2">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2">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2">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2">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2">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2">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2">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2">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2">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2">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2">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2">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2">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2">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2">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2">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2">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2">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2">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2">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2">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2">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2">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2">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2">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2">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2">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2">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2">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2">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2">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2">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2">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2">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2">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2">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2">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2">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2">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2">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2">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2">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2">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2">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2">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2">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2">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2">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2">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2">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2">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2">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2">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2">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2">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2">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2">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2">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2">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2">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2">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2">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2">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2">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2">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2">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2">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2">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2">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2">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2">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2">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2">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2">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2">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2">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2">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2">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2">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2">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2">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2">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2">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2">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2">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2">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2">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2">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2">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2">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2">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2">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2">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2">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2">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2">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2">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2">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2">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2">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2">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2">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2">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2">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2">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2">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2">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2">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customHeight="1" x14ac:dyDescent="0.2">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2">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2">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customHeight="1" x14ac:dyDescent="0.2">
      <c r="A1110" s="386">
        <v>1</v>
      </c>
      <c r="B1110" s="386">
        <v>1</v>
      </c>
      <c r="C1110" s="872"/>
      <c r="D1110" s="872"/>
      <c r="E1110" s="871"/>
      <c r="F1110" s="871"/>
      <c r="G1110" s="871"/>
      <c r="H1110" s="871"/>
      <c r="I1110" s="87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88.9" hidden="1" customHeight="1" x14ac:dyDescent="0.2">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88.9" hidden="1" customHeight="1" x14ac:dyDescent="0.2">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88.9" hidden="1" customHeight="1" x14ac:dyDescent="0.2">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88.9" hidden="1" customHeight="1" x14ac:dyDescent="0.2">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88.9" hidden="1" customHeight="1" x14ac:dyDescent="0.2">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88.9" hidden="1" customHeight="1" x14ac:dyDescent="0.2">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88.9" hidden="1" customHeight="1" x14ac:dyDescent="0.2">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88.9" hidden="1" customHeight="1" x14ac:dyDescent="0.2">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88.9" hidden="1" customHeight="1" x14ac:dyDescent="0.2">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88.9" hidden="1" customHeight="1" x14ac:dyDescent="0.2">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88.9" hidden="1" customHeight="1" x14ac:dyDescent="0.2">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88.9" hidden="1" customHeight="1" x14ac:dyDescent="0.2">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88.9" hidden="1" customHeight="1" x14ac:dyDescent="0.2">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88.9" hidden="1" customHeight="1" x14ac:dyDescent="0.2">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88.9" hidden="1" customHeight="1" x14ac:dyDescent="0.2">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88.9" hidden="1" customHeight="1" x14ac:dyDescent="0.2">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88.9" hidden="1" customHeight="1" x14ac:dyDescent="0.2">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88.9" hidden="1" customHeight="1" x14ac:dyDescent="0.2">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88.9" hidden="1" customHeight="1" x14ac:dyDescent="0.2">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88.9" hidden="1" customHeight="1" x14ac:dyDescent="0.2">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88.9" hidden="1" customHeight="1" x14ac:dyDescent="0.2">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88.9" hidden="1" customHeight="1" x14ac:dyDescent="0.2">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88.9" hidden="1" customHeight="1" x14ac:dyDescent="0.2">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88.9" hidden="1" customHeight="1" x14ac:dyDescent="0.2">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88.9" hidden="1" customHeight="1" x14ac:dyDescent="0.2">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88.9" hidden="1" customHeight="1" x14ac:dyDescent="0.2">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88.9" hidden="1" customHeight="1" x14ac:dyDescent="0.2">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88.9" hidden="1" customHeight="1" x14ac:dyDescent="0.2">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88.9" hidden="1" customHeight="1" x14ac:dyDescent="0.2">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16383" man="1"/>
    <brk id="718" max="16383" man="1"/>
    <brk id="747"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L21" sqref="L21"/>
    </sheetView>
  </sheetViews>
  <sheetFormatPr defaultColWidth="9" defaultRowHeight="13" x14ac:dyDescent="0.2"/>
  <cols>
    <col min="1" max="1" width="21.6328125" customWidth="1"/>
    <col min="2" max="2" width="8.63281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6328125"/>
    <col min="13" max="13" width="12" style="13" hidden="1" customWidth="1"/>
    <col min="14" max="14" width="4" style="13" hidden="1" customWidth="1"/>
    <col min="15" max="15" width="3.6328125" customWidth="1"/>
    <col min="16" max="16" width="8.36328125" customWidth="1"/>
    <col min="17" max="17" width="8.6328125" style="16" customWidth="1"/>
    <col min="18" max="18" width="9.453125" style="13" hidden="1" customWidth="1"/>
    <col min="19" max="19" width="4" style="13" hidden="1" customWidth="1"/>
    <col min="20" max="20" width="8.63281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36328125" style="33" customWidth="1"/>
    <col min="29" max="29" width="24.08984375" style="33" bestFit="1" customWidth="1"/>
    <col min="30" max="30" width="3.6328125" style="33" customWidth="1"/>
    <col min="31" max="31" width="33.63281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2">
      <c r="A2" s="14" t="s">
        <v>84</v>
      </c>
      <c r="B2" s="15"/>
      <c r="C2" s="13" t="str">
        <f>IF(B2="","",A2)</f>
        <v/>
      </c>
      <c r="D2" s="13" t="str">
        <f>IF(C2="","",IF(D1&lt;&gt;"",CONCATENATE(D1,"、",C2),C2))</f>
        <v/>
      </c>
      <c r="F2" s="12" t="s">
        <v>71</v>
      </c>
      <c r="G2" s="17" t="s">
        <v>651</v>
      </c>
      <c r="H2" s="13" t="str">
        <f>IF(G2="","",F2)</f>
        <v>一般会計</v>
      </c>
      <c r="I2" s="13" t="str">
        <f>IF(H2="","",IF(I1&lt;&gt;"",CONCATENATE(I1,"、",H2),H2))</f>
        <v>一般会計</v>
      </c>
      <c r="K2" s="14" t="s">
        <v>102</v>
      </c>
      <c r="L2" s="15"/>
      <c r="M2" s="13" t="str">
        <f>IF(L2="","",K2)</f>
        <v/>
      </c>
      <c r="N2" s="13" t="str">
        <f>IF(M2="","",IF(N1&lt;&gt;"",CONCATENATE(N1,"、",M2),M2))</f>
        <v/>
      </c>
      <c r="O2" s="13"/>
      <c r="P2" s="12" t="s">
        <v>73</v>
      </c>
      <c r="Q2" s="17" t="s">
        <v>651</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651</v>
      </c>
      <c r="M3" s="13" t="str">
        <f t="shared" ref="M3:M11" si="2">IF(L3="","",K3)</f>
        <v>文教及び科学振興</v>
      </c>
      <c r="N3" s="13" t="str">
        <f>IF(M3="",N2,IF(N2&lt;&gt;"",CONCATENATE(N2,"、",M3),M3))</f>
        <v>文教及び科学振興</v>
      </c>
      <c r="O3" s="13"/>
      <c r="P3" s="12" t="s">
        <v>74</v>
      </c>
      <c r="Q3" s="17" t="s">
        <v>651</v>
      </c>
      <c r="R3" s="13" t="str">
        <f t="shared" ref="R3:R8" si="3">IF(Q3="","",P3)</f>
        <v>委託・請負</v>
      </c>
      <c r="S3" s="13" t="str">
        <f t="shared" ref="S3:S8" si="4">IF(R3="",S2,IF(S2&lt;&gt;"",CONCATENATE(S2,"、",R3),R3))</f>
        <v>直接実施、委託・請負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2">
      <c r="A6" s="14" t="s">
        <v>88</v>
      </c>
      <c r="B6" s="15" t="s">
        <v>651</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2">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2">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2">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2">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2">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2">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2">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2">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2">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2">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2">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2">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2">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2">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2">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2">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2">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2">
      <c r="A24" s="74" t="s">
        <v>323</v>
      </c>
      <c r="B24" s="15"/>
      <c r="C24" s="13" t="str">
        <f t="shared" si="9"/>
        <v/>
      </c>
      <c r="D24" s="13" t="str">
        <f>IF(C24="",D23,IF(D23&lt;&gt;"",CONCATENATE(D23,"、",C24),C24))</f>
        <v>科学技術・イノベーション</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2">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2">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2">
      <c r="A27" s="13" t="str">
        <f>IF(D24="", "-", D24)</f>
        <v>科学技術・イノベーション</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2">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2">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2">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2">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2">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2">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2">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2">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2">
      <c r="A38" s="13"/>
      <c r="B38" s="13"/>
      <c r="F38" s="13"/>
      <c r="G38" s="19"/>
      <c r="K38" s="13"/>
      <c r="L38" s="13"/>
      <c r="O38" s="13"/>
      <c r="P38" s="13"/>
      <c r="Q38" s="19"/>
      <c r="T38" s="13"/>
      <c r="U38" s="32" t="s">
        <v>307</v>
      </c>
      <c r="Y38" s="32" t="s">
        <v>371</v>
      </c>
      <c r="Z38" s="32" t="s">
        <v>502</v>
      </c>
      <c r="AF38" s="30"/>
      <c r="AK38" s="42" t="str">
        <f t="shared" si="7"/>
        <v>k</v>
      </c>
    </row>
    <row r="39" spans="1:37" x14ac:dyDescent="0.2">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2">
      <c r="A40" s="13"/>
      <c r="B40" s="13"/>
      <c r="F40" s="13"/>
      <c r="G40" s="19"/>
      <c r="K40" s="13"/>
      <c r="L40" s="13"/>
      <c r="O40" s="13"/>
      <c r="P40" s="13"/>
      <c r="Q40" s="19"/>
      <c r="T40" s="13"/>
      <c r="Y40" s="32" t="s">
        <v>373</v>
      </c>
      <c r="Z40" s="32" t="s">
        <v>504</v>
      </c>
      <c r="AF40" s="30"/>
      <c r="AK40" s="42" t="str">
        <f t="shared" si="7"/>
        <v>m</v>
      </c>
    </row>
    <row r="41" spans="1:37" x14ac:dyDescent="0.2">
      <c r="A41" s="13"/>
      <c r="B41" s="13"/>
      <c r="F41" s="13"/>
      <c r="G41" s="19"/>
      <c r="K41" s="13"/>
      <c r="L41" s="13"/>
      <c r="O41" s="13"/>
      <c r="P41" s="13"/>
      <c r="Q41" s="19"/>
      <c r="T41" s="13"/>
      <c r="Y41" s="32" t="s">
        <v>374</v>
      </c>
      <c r="Z41" s="32" t="s">
        <v>505</v>
      </c>
      <c r="AF41" s="30"/>
      <c r="AK41" s="42" t="str">
        <f t="shared" si="7"/>
        <v>n</v>
      </c>
    </row>
    <row r="42" spans="1:37" x14ac:dyDescent="0.2">
      <c r="A42" s="13"/>
      <c r="B42" s="13"/>
      <c r="F42" s="13"/>
      <c r="G42" s="19"/>
      <c r="K42" s="13"/>
      <c r="L42" s="13"/>
      <c r="O42" s="13"/>
      <c r="P42" s="13"/>
      <c r="Q42" s="19"/>
      <c r="T42" s="13"/>
      <c r="Y42" s="32" t="s">
        <v>375</v>
      </c>
      <c r="Z42" s="32" t="s">
        <v>506</v>
      </c>
      <c r="AF42" s="30"/>
      <c r="AK42" s="42" t="str">
        <f t="shared" si="7"/>
        <v>o</v>
      </c>
    </row>
    <row r="43" spans="1:37" x14ac:dyDescent="0.2">
      <c r="A43" s="13"/>
      <c r="B43" s="13"/>
      <c r="F43" s="13"/>
      <c r="G43" s="19"/>
      <c r="K43" s="13"/>
      <c r="L43" s="13"/>
      <c r="O43" s="13"/>
      <c r="P43" s="13"/>
      <c r="Q43" s="19"/>
      <c r="T43" s="13"/>
      <c r="Y43" s="32" t="s">
        <v>376</v>
      </c>
      <c r="Z43" s="32" t="s">
        <v>507</v>
      </c>
      <c r="AF43" s="30"/>
      <c r="AK43" s="42" t="str">
        <f t="shared" si="7"/>
        <v>p</v>
      </c>
    </row>
    <row r="44" spans="1:37" x14ac:dyDescent="0.2">
      <c r="A44" s="13"/>
      <c r="B44" s="13"/>
      <c r="F44" s="13"/>
      <c r="G44" s="19"/>
      <c r="K44" s="13"/>
      <c r="L44" s="13"/>
      <c r="O44" s="13"/>
      <c r="P44" s="13"/>
      <c r="Q44" s="19"/>
      <c r="T44" s="13"/>
      <c r="Y44" s="32" t="s">
        <v>377</v>
      </c>
      <c r="Z44" s="32" t="s">
        <v>508</v>
      </c>
      <c r="AF44" s="30"/>
      <c r="AK44" s="42" t="str">
        <f t="shared" si="7"/>
        <v>q</v>
      </c>
    </row>
    <row r="45" spans="1:37" x14ac:dyDescent="0.2">
      <c r="A45" s="13"/>
      <c r="B45" s="13"/>
      <c r="F45" s="13"/>
      <c r="G45" s="19"/>
      <c r="K45" s="13"/>
      <c r="L45" s="13"/>
      <c r="O45" s="13"/>
      <c r="P45" s="13"/>
      <c r="Q45" s="19"/>
      <c r="T45" s="13"/>
      <c r="Y45" s="32" t="s">
        <v>378</v>
      </c>
      <c r="Z45" s="32" t="s">
        <v>509</v>
      </c>
      <c r="AF45" s="30"/>
      <c r="AK45" s="42" t="str">
        <f t="shared" si="7"/>
        <v>r</v>
      </c>
    </row>
    <row r="46" spans="1:37" x14ac:dyDescent="0.2">
      <c r="A46" s="13"/>
      <c r="B46" s="13"/>
      <c r="F46" s="13"/>
      <c r="G46" s="19"/>
      <c r="K46" s="13"/>
      <c r="L46" s="13"/>
      <c r="O46" s="13"/>
      <c r="P46" s="13"/>
      <c r="Q46" s="19"/>
      <c r="T46" s="13"/>
      <c r="Y46" s="32" t="s">
        <v>379</v>
      </c>
      <c r="Z46" s="32" t="s">
        <v>510</v>
      </c>
      <c r="AF46" s="30"/>
      <c r="AK46" s="42" t="str">
        <f t="shared" si="7"/>
        <v>s</v>
      </c>
    </row>
    <row r="47" spans="1:37" x14ac:dyDescent="0.2">
      <c r="A47" s="13"/>
      <c r="B47" s="13"/>
      <c r="F47" s="13"/>
      <c r="G47" s="19"/>
      <c r="K47" s="13"/>
      <c r="L47" s="13"/>
      <c r="O47" s="13"/>
      <c r="P47" s="13"/>
      <c r="Q47" s="19"/>
      <c r="T47" s="13"/>
      <c r="Y47" s="32" t="s">
        <v>380</v>
      </c>
      <c r="Z47" s="32" t="s">
        <v>511</v>
      </c>
      <c r="AF47" s="30"/>
      <c r="AK47" s="42" t="str">
        <f t="shared" si="7"/>
        <v>t</v>
      </c>
    </row>
    <row r="48" spans="1:37" x14ac:dyDescent="0.2">
      <c r="A48" s="13"/>
      <c r="B48" s="13"/>
      <c r="F48" s="13"/>
      <c r="G48" s="19"/>
      <c r="K48" s="13"/>
      <c r="L48" s="13"/>
      <c r="O48" s="13"/>
      <c r="P48" s="13"/>
      <c r="Q48" s="19"/>
      <c r="T48" s="13"/>
      <c r="Y48" s="32" t="s">
        <v>381</v>
      </c>
      <c r="Z48" s="32" t="s">
        <v>512</v>
      </c>
      <c r="AF48" s="30"/>
      <c r="AK48" s="42" t="str">
        <f t="shared" si="7"/>
        <v>u</v>
      </c>
    </row>
    <row r="49" spans="1:37" x14ac:dyDescent="0.2">
      <c r="A49" s="13"/>
      <c r="B49" s="13"/>
      <c r="F49" s="13"/>
      <c r="G49" s="19"/>
      <c r="K49" s="13"/>
      <c r="L49" s="13"/>
      <c r="O49" s="13"/>
      <c r="P49" s="13"/>
      <c r="Q49" s="19"/>
      <c r="T49" s="13"/>
      <c r="Y49" s="32" t="s">
        <v>382</v>
      </c>
      <c r="Z49" s="32" t="s">
        <v>513</v>
      </c>
      <c r="AF49" s="30"/>
      <c r="AK49" s="42" t="str">
        <f t="shared" si="7"/>
        <v>v</v>
      </c>
    </row>
    <row r="50" spans="1:37" x14ac:dyDescent="0.2">
      <c r="A50" s="13"/>
      <c r="B50" s="13"/>
      <c r="F50" s="13"/>
      <c r="G50" s="19"/>
      <c r="K50" s="13"/>
      <c r="L50" s="13"/>
      <c r="O50" s="13"/>
      <c r="P50" s="13"/>
      <c r="Q50" s="19"/>
      <c r="T50" s="13"/>
      <c r="Y50" s="32" t="s">
        <v>383</v>
      </c>
      <c r="Z50" s="32" t="s">
        <v>514</v>
      </c>
      <c r="AF50" s="30"/>
    </row>
    <row r="51" spans="1:37" x14ac:dyDescent="0.2">
      <c r="A51" s="13"/>
      <c r="B51" s="13"/>
      <c r="F51" s="13"/>
      <c r="G51" s="19"/>
      <c r="K51" s="13"/>
      <c r="L51" s="13"/>
      <c r="O51" s="13"/>
      <c r="P51" s="13"/>
      <c r="Q51" s="19"/>
      <c r="T51" s="13"/>
      <c r="Y51" s="32" t="s">
        <v>384</v>
      </c>
      <c r="Z51" s="32" t="s">
        <v>515</v>
      </c>
      <c r="AF51" s="30"/>
    </row>
    <row r="52" spans="1:37" x14ac:dyDescent="0.2">
      <c r="A52" s="13"/>
      <c r="B52" s="13"/>
      <c r="F52" s="13"/>
      <c r="G52" s="19"/>
      <c r="K52" s="13"/>
      <c r="L52" s="13"/>
      <c r="O52" s="13"/>
      <c r="P52" s="13"/>
      <c r="Q52" s="19"/>
      <c r="T52" s="13"/>
      <c r="Y52" s="32" t="s">
        <v>385</v>
      </c>
      <c r="Z52" s="32" t="s">
        <v>516</v>
      </c>
      <c r="AF52" s="30"/>
    </row>
    <row r="53" spans="1:37" x14ac:dyDescent="0.2">
      <c r="A53" s="13"/>
      <c r="B53" s="13"/>
      <c r="F53" s="13"/>
      <c r="G53" s="19"/>
      <c r="K53" s="13"/>
      <c r="L53" s="13"/>
      <c r="O53" s="13"/>
      <c r="P53" s="13"/>
      <c r="Q53" s="19"/>
      <c r="T53" s="13"/>
      <c r="Y53" s="32" t="s">
        <v>386</v>
      </c>
      <c r="Z53" s="32" t="s">
        <v>517</v>
      </c>
      <c r="AF53" s="30"/>
    </row>
    <row r="54" spans="1:37" x14ac:dyDescent="0.2">
      <c r="A54" s="13"/>
      <c r="B54" s="13"/>
      <c r="F54" s="13"/>
      <c r="G54" s="19"/>
      <c r="K54" s="13"/>
      <c r="L54" s="13"/>
      <c r="O54" s="13"/>
      <c r="P54" s="20"/>
      <c r="Q54" s="19"/>
      <c r="T54" s="13"/>
      <c r="Y54" s="32" t="s">
        <v>387</v>
      </c>
      <c r="Z54" s="32" t="s">
        <v>518</v>
      </c>
      <c r="AF54" s="30"/>
    </row>
    <row r="55" spans="1:37" x14ac:dyDescent="0.2">
      <c r="A55" s="13"/>
      <c r="B55" s="13"/>
      <c r="F55" s="13"/>
      <c r="G55" s="19"/>
      <c r="K55" s="13"/>
      <c r="L55" s="13"/>
      <c r="O55" s="13"/>
      <c r="P55" s="13"/>
      <c r="Q55" s="19"/>
      <c r="T55" s="13"/>
      <c r="Y55" s="32" t="s">
        <v>388</v>
      </c>
      <c r="Z55" s="32" t="s">
        <v>519</v>
      </c>
      <c r="AF55" s="30"/>
    </row>
    <row r="56" spans="1:37" x14ac:dyDescent="0.2">
      <c r="A56" s="13"/>
      <c r="B56" s="13"/>
      <c r="F56" s="13"/>
      <c r="G56" s="19"/>
      <c r="K56" s="13"/>
      <c r="L56" s="13"/>
      <c r="O56" s="13"/>
      <c r="P56" s="13"/>
      <c r="Q56" s="19"/>
      <c r="T56" s="13"/>
      <c r="Y56" s="32" t="s">
        <v>389</v>
      </c>
      <c r="Z56" s="32" t="s">
        <v>520</v>
      </c>
      <c r="AF56" s="30"/>
    </row>
    <row r="57" spans="1:37" x14ac:dyDescent="0.2">
      <c r="A57" s="13"/>
      <c r="B57" s="13"/>
      <c r="F57" s="13"/>
      <c r="G57" s="19"/>
      <c r="K57" s="13"/>
      <c r="L57" s="13"/>
      <c r="O57" s="13"/>
      <c r="P57" s="13"/>
      <c r="Q57" s="19"/>
      <c r="T57" s="13"/>
      <c r="Y57" s="32" t="s">
        <v>390</v>
      </c>
      <c r="Z57" s="32" t="s">
        <v>521</v>
      </c>
      <c r="AF57" s="30"/>
    </row>
    <row r="58" spans="1:37" x14ac:dyDescent="0.2">
      <c r="A58" s="13"/>
      <c r="B58" s="13"/>
      <c r="F58" s="13"/>
      <c r="G58" s="19"/>
      <c r="K58" s="13"/>
      <c r="L58" s="13"/>
      <c r="O58" s="13"/>
      <c r="P58" s="13"/>
      <c r="Q58" s="19"/>
      <c r="T58" s="13"/>
      <c r="Y58" s="32" t="s">
        <v>391</v>
      </c>
      <c r="Z58" s="32" t="s">
        <v>522</v>
      </c>
      <c r="AF58" s="30"/>
    </row>
    <row r="59" spans="1:37" x14ac:dyDescent="0.2">
      <c r="A59" s="13"/>
      <c r="B59" s="13"/>
      <c r="F59" s="13"/>
      <c r="G59" s="19"/>
      <c r="K59" s="13"/>
      <c r="L59" s="13"/>
      <c r="O59" s="13"/>
      <c r="P59" s="13"/>
      <c r="Q59" s="19"/>
      <c r="T59" s="13"/>
      <c r="Y59" s="32" t="s">
        <v>392</v>
      </c>
      <c r="Z59" s="32" t="s">
        <v>523</v>
      </c>
      <c r="AF59" s="30"/>
    </row>
    <row r="60" spans="1:37" x14ac:dyDescent="0.2">
      <c r="A60" s="13"/>
      <c r="B60" s="13"/>
      <c r="F60" s="13"/>
      <c r="G60" s="19"/>
      <c r="K60" s="13"/>
      <c r="L60" s="13"/>
      <c r="O60" s="13"/>
      <c r="P60" s="13"/>
      <c r="Q60" s="19"/>
      <c r="T60" s="13"/>
      <c r="Y60" s="32" t="s">
        <v>393</v>
      </c>
      <c r="Z60" s="32" t="s">
        <v>524</v>
      </c>
      <c r="AF60" s="30"/>
    </row>
    <row r="61" spans="1:37" x14ac:dyDescent="0.2">
      <c r="A61" s="13"/>
      <c r="B61" s="13"/>
      <c r="F61" s="13"/>
      <c r="G61" s="19"/>
      <c r="K61" s="13"/>
      <c r="L61" s="13"/>
      <c r="O61" s="13"/>
      <c r="P61" s="13"/>
      <c r="Q61" s="19"/>
      <c r="T61" s="13"/>
      <c r="Y61" s="32" t="s">
        <v>394</v>
      </c>
      <c r="Z61" s="32" t="s">
        <v>525</v>
      </c>
      <c r="AF61" s="30"/>
    </row>
    <row r="62" spans="1:37" x14ac:dyDescent="0.2">
      <c r="A62" s="13"/>
      <c r="B62" s="13"/>
      <c r="F62" s="13"/>
      <c r="G62" s="19"/>
      <c r="K62" s="13"/>
      <c r="L62" s="13"/>
      <c r="O62" s="13"/>
      <c r="P62" s="13"/>
      <c r="Q62" s="19"/>
      <c r="T62" s="13"/>
      <c r="Y62" s="32" t="s">
        <v>395</v>
      </c>
      <c r="Z62" s="32" t="s">
        <v>526</v>
      </c>
      <c r="AF62" s="30"/>
    </row>
    <row r="63" spans="1:37" x14ac:dyDescent="0.2">
      <c r="A63" s="13"/>
      <c r="B63" s="13"/>
      <c r="F63" s="13"/>
      <c r="G63" s="19"/>
      <c r="K63" s="13"/>
      <c r="L63" s="13"/>
      <c r="O63" s="13"/>
      <c r="P63" s="13"/>
      <c r="Q63" s="19"/>
      <c r="T63" s="13"/>
      <c r="Y63" s="32" t="s">
        <v>396</v>
      </c>
      <c r="Z63" s="32" t="s">
        <v>527</v>
      </c>
      <c r="AF63" s="30"/>
    </row>
    <row r="64" spans="1:37" x14ac:dyDescent="0.2">
      <c r="A64" s="13"/>
      <c r="B64" s="13"/>
      <c r="F64" s="13"/>
      <c r="G64" s="19"/>
      <c r="K64" s="13"/>
      <c r="L64" s="13"/>
      <c r="O64" s="13"/>
      <c r="P64" s="13"/>
      <c r="Q64" s="19"/>
      <c r="T64" s="13"/>
      <c r="Y64" s="32" t="s">
        <v>397</v>
      </c>
      <c r="Z64" s="32" t="s">
        <v>528</v>
      </c>
      <c r="AF64" s="30"/>
    </row>
    <row r="65" spans="1:32" x14ac:dyDescent="0.2">
      <c r="A65" s="13"/>
      <c r="B65" s="13"/>
      <c r="F65" s="13"/>
      <c r="G65" s="19"/>
      <c r="K65" s="13"/>
      <c r="L65" s="13"/>
      <c r="O65" s="13"/>
      <c r="P65" s="13"/>
      <c r="Q65" s="19"/>
      <c r="T65" s="13"/>
      <c r="Y65" s="32" t="s">
        <v>398</v>
      </c>
      <c r="Z65" s="32" t="s">
        <v>529</v>
      </c>
      <c r="AF65" s="30"/>
    </row>
    <row r="66" spans="1:32" x14ac:dyDescent="0.2">
      <c r="A66" s="13"/>
      <c r="B66" s="13"/>
      <c r="F66" s="13"/>
      <c r="G66" s="19"/>
      <c r="K66" s="13"/>
      <c r="L66" s="13"/>
      <c r="O66" s="13"/>
      <c r="P66" s="13"/>
      <c r="Q66" s="19"/>
      <c r="T66" s="13"/>
      <c r="Y66" s="32" t="s">
        <v>70</v>
      </c>
      <c r="Z66" s="32" t="s">
        <v>530</v>
      </c>
      <c r="AF66" s="30"/>
    </row>
    <row r="67" spans="1:32" x14ac:dyDescent="0.2">
      <c r="A67" s="13"/>
      <c r="B67" s="13"/>
      <c r="F67" s="13"/>
      <c r="G67" s="19"/>
      <c r="K67" s="13"/>
      <c r="L67" s="13"/>
      <c r="O67" s="13"/>
      <c r="P67" s="13"/>
      <c r="Q67" s="19"/>
      <c r="T67" s="13"/>
      <c r="Y67" s="32" t="s">
        <v>399</v>
      </c>
      <c r="Z67" s="32" t="s">
        <v>531</v>
      </c>
      <c r="AF67" s="30"/>
    </row>
    <row r="68" spans="1:32" x14ac:dyDescent="0.2">
      <c r="A68" s="13"/>
      <c r="B68" s="13"/>
      <c r="F68" s="13"/>
      <c r="G68" s="19"/>
      <c r="K68" s="13"/>
      <c r="L68" s="13"/>
      <c r="O68" s="13"/>
      <c r="P68" s="13"/>
      <c r="Q68" s="19"/>
      <c r="T68" s="13"/>
      <c r="Y68" s="32" t="s">
        <v>400</v>
      </c>
      <c r="Z68" s="32" t="s">
        <v>532</v>
      </c>
      <c r="AF68" s="30"/>
    </row>
    <row r="69" spans="1:32" x14ac:dyDescent="0.2">
      <c r="A69" s="13"/>
      <c r="B69" s="13"/>
      <c r="F69" s="13"/>
      <c r="G69" s="19"/>
      <c r="K69" s="13"/>
      <c r="L69" s="13"/>
      <c r="O69" s="13"/>
      <c r="P69" s="13"/>
      <c r="Q69" s="19"/>
      <c r="T69" s="13"/>
      <c r="Y69" s="32" t="s">
        <v>401</v>
      </c>
      <c r="Z69" s="32" t="s">
        <v>533</v>
      </c>
      <c r="AF69" s="30"/>
    </row>
    <row r="70" spans="1:32" x14ac:dyDescent="0.2">
      <c r="A70" s="13"/>
      <c r="B70" s="13"/>
      <c r="Y70" s="32" t="s">
        <v>402</v>
      </c>
      <c r="Z70" s="32" t="s">
        <v>534</v>
      </c>
    </row>
    <row r="71" spans="1:32" x14ac:dyDescent="0.2">
      <c r="Y71" s="32" t="s">
        <v>403</v>
      </c>
      <c r="Z71" s="32" t="s">
        <v>535</v>
      </c>
    </row>
    <row r="72" spans="1:32" x14ac:dyDescent="0.2">
      <c r="Y72" s="32" t="s">
        <v>404</v>
      </c>
      <c r="Z72" s="32" t="s">
        <v>536</v>
      </c>
    </row>
    <row r="73" spans="1:32" x14ac:dyDescent="0.2">
      <c r="Y73" s="32" t="s">
        <v>405</v>
      </c>
      <c r="Z73" s="32" t="s">
        <v>537</v>
      </c>
    </row>
    <row r="74" spans="1:32" x14ac:dyDescent="0.2">
      <c r="Y74" s="32" t="s">
        <v>406</v>
      </c>
      <c r="Z74" s="32" t="s">
        <v>538</v>
      </c>
    </row>
    <row r="75" spans="1:32" x14ac:dyDescent="0.2">
      <c r="Y75" s="32" t="s">
        <v>407</v>
      </c>
      <c r="Z75" s="32" t="s">
        <v>539</v>
      </c>
    </row>
    <row r="76" spans="1:32" x14ac:dyDescent="0.2">
      <c r="Y76" s="32" t="s">
        <v>408</v>
      </c>
      <c r="Z76" s="32" t="s">
        <v>540</v>
      </c>
    </row>
    <row r="77" spans="1:32" x14ac:dyDescent="0.2">
      <c r="Y77" s="32" t="s">
        <v>409</v>
      </c>
      <c r="Z77" s="32" t="s">
        <v>541</v>
      </c>
    </row>
    <row r="78" spans="1:32" x14ac:dyDescent="0.2">
      <c r="Y78" s="32" t="s">
        <v>410</v>
      </c>
      <c r="Z78" s="32" t="s">
        <v>542</v>
      </c>
    </row>
    <row r="79" spans="1:32" x14ac:dyDescent="0.2">
      <c r="Y79" s="32" t="s">
        <v>411</v>
      </c>
      <c r="Z79" s="32" t="s">
        <v>543</v>
      </c>
    </row>
    <row r="80" spans="1:32" x14ac:dyDescent="0.2">
      <c r="Y80" s="32" t="s">
        <v>412</v>
      </c>
      <c r="Z80" s="32" t="s">
        <v>544</v>
      </c>
    </row>
    <row r="81" spans="25:26" x14ac:dyDescent="0.2">
      <c r="Y81" s="32" t="s">
        <v>413</v>
      </c>
      <c r="Z81" s="32" t="s">
        <v>545</v>
      </c>
    </row>
    <row r="82" spans="25:26" x14ac:dyDescent="0.2">
      <c r="Y82" s="32" t="s">
        <v>414</v>
      </c>
      <c r="Z82" s="32" t="s">
        <v>546</v>
      </c>
    </row>
    <row r="83" spans="25:26" x14ac:dyDescent="0.2">
      <c r="Y83" s="32" t="s">
        <v>415</v>
      </c>
      <c r="Z83" s="32" t="s">
        <v>547</v>
      </c>
    </row>
    <row r="84" spans="25:26" x14ac:dyDescent="0.2">
      <c r="Y84" s="32" t="s">
        <v>416</v>
      </c>
      <c r="Z84" s="32" t="s">
        <v>548</v>
      </c>
    </row>
    <row r="85" spans="25:26" x14ac:dyDescent="0.2">
      <c r="Y85" s="32" t="s">
        <v>417</v>
      </c>
      <c r="Z85" s="32" t="s">
        <v>549</v>
      </c>
    </row>
    <row r="86" spans="25:26" x14ac:dyDescent="0.2">
      <c r="Y86" s="32" t="s">
        <v>418</v>
      </c>
      <c r="Z86" s="32" t="s">
        <v>550</v>
      </c>
    </row>
    <row r="87" spans="25:26" x14ac:dyDescent="0.2">
      <c r="Y87" s="32" t="s">
        <v>419</v>
      </c>
      <c r="Z87" s="32" t="s">
        <v>551</v>
      </c>
    </row>
    <row r="88" spans="25:26" x14ac:dyDescent="0.2">
      <c r="Y88" s="32" t="s">
        <v>420</v>
      </c>
      <c r="Z88" s="32" t="s">
        <v>552</v>
      </c>
    </row>
    <row r="89" spans="25:26" x14ac:dyDescent="0.2">
      <c r="Y89" s="32" t="s">
        <v>421</v>
      </c>
      <c r="Z89" s="32" t="s">
        <v>553</v>
      </c>
    </row>
    <row r="90" spans="25:26" x14ac:dyDescent="0.2">
      <c r="Y90" s="32" t="s">
        <v>422</v>
      </c>
      <c r="Z90" s="32" t="s">
        <v>554</v>
      </c>
    </row>
    <row r="91" spans="25:26" x14ac:dyDescent="0.2">
      <c r="Y91" s="32" t="s">
        <v>423</v>
      </c>
      <c r="Z91" s="32" t="s">
        <v>555</v>
      </c>
    </row>
    <row r="92" spans="25:26" x14ac:dyDescent="0.2">
      <c r="Y92" s="32" t="s">
        <v>424</v>
      </c>
      <c r="Z92" s="32" t="s">
        <v>556</v>
      </c>
    </row>
    <row r="93" spans="25:26" x14ac:dyDescent="0.2">
      <c r="Y93" s="32" t="s">
        <v>425</v>
      </c>
      <c r="Z93" s="32" t="s">
        <v>557</v>
      </c>
    </row>
    <row r="94" spans="25:26" x14ac:dyDescent="0.2">
      <c r="Y94" s="32" t="s">
        <v>426</v>
      </c>
      <c r="Z94" s="32" t="s">
        <v>558</v>
      </c>
    </row>
    <row r="95" spans="25:26" x14ac:dyDescent="0.2">
      <c r="Y95" s="32" t="s">
        <v>427</v>
      </c>
      <c r="Z95" s="32" t="s">
        <v>559</v>
      </c>
    </row>
    <row r="96" spans="25:26" x14ac:dyDescent="0.2">
      <c r="Y96" s="32" t="s">
        <v>329</v>
      </c>
      <c r="Z96" s="32" t="s">
        <v>560</v>
      </c>
    </row>
    <row r="97" spans="25:26" x14ac:dyDescent="0.2">
      <c r="Y97" s="32" t="s">
        <v>428</v>
      </c>
      <c r="Z97" s="32" t="s">
        <v>561</v>
      </c>
    </row>
    <row r="98" spans="25:26" x14ac:dyDescent="0.2">
      <c r="Y98" s="32" t="s">
        <v>429</v>
      </c>
      <c r="Z98" s="32" t="s">
        <v>562</v>
      </c>
    </row>
    <row r="99" spans="25:26" x14ac:dyDescent="0.2">
      <c r="Y99" s="32" t="s">
        <v>459</v>
      </c>
      <c r="Z99" s="32" t="s">
        <v>563</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宮田 由美</cp:lastModifiedBy>
  <cp:lastPrinted>2021-05-24T01:29:42Z</cp:lastPrinted>
  <dcterms:created xsi:type="dcterms:W3CDTF">2012-03-13T00:50:25Z</dcterms:created>
  <dcterms:modified xsi:type="dcterms:W3CDTF">2021-06-28T08:50:34Z</dcterms:modified>
</cp:coreProperties>
</file>