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5"/>
  <workbookPr codeName="ThisWorkbook" defaultThemeVersion="124226"/>
  <mc:AlternateContent xmlns:mc="http://schemas.openxmlformats.org/markup-compatibility/2006">
    <mc:Choice Requires="x15">
      <x15ac:absPath xmlns:x15ac="http://schemas.microsoft.com/office/spreadsheetml/2010/11/ac" url="\\10.194.50.222\企画課共用\調整係関係\01_行政部費概算要求\R4概算要求関係\行政事業レビュー\21210625【中間公表】最終確認\02_確認\【継続課題】国総研（つくば）\"/>
    </mc:Choice>
  </mc:AlternateContent>
  <xr:revisionPtr revIDLastSave="0" documentId="13_ncr:1_{EE345D67-9189-4CA7-9E0D-65AD74A5BFA7}" xr6:coauthVersionLast="36" xr6:coauthVersionMax="36" xr10:uidLastSave="{00000000-0000-0000-0000-000000000000}"/>
  <bookViews>
    <workbookView xWindow="0" yWindow="0" windowWidth="19200" windowHeight="6860" xr2:uid="{00000000-000D-0000-FFFF-FFFF0000000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235" i="3"/>
  <c r="AY645" i="3"/>
  <c r="AY417"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<sst xmlns="http://schemas.openxmlformats.org/spreadsheetml/2006/main" count="2315" uniqueCount="684">
  <si>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</si>
  <si>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</si>
  <si>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</si>
  <si>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</si>
  <si>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</si>
  <si>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</si>
  <si>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</si>
  <si>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</si>
  <si>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</si>
  <si>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</si>
  <si>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</si>
  <si>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</si>
  <si>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</si>
  <si>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</si>
  <si>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</si>
  <si>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</si>
  <si>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</si>
  <si>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</si>
  <si>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</si>
  <si>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</si>
  <si>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</si>
  <si>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</si>
  <si>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</si>
  <si>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</si>
  <si>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</si>
  <si>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</si>
  <si>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</si>
  <si>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</si>
  <si>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</si>
  <si>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</si>
  <si>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</si>
  <si>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</si>
  <si>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</si>
  <si>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</si>
  <si>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</si>
  <si>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</si>
  <si>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</si>
  <si>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</si>
  <si>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</si>
  <si>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</si>
  <si>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</si>
  <si>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</si>
  <si>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</si>
  <si>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</si>
  <si>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</si>
  <si>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</si>
  <si>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</si>
  <si>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</si>
  <si>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</si>
  <si>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</si>
  <si>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</si>
  <si>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</si>
  <si>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</si>
  <si>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</si>
  <si>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</si>
  <si>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</si>
  <si>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</si>
  <si>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</si>
  <si>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</si>
  <si>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</si>
  <si>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</si>
  <si>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</si>
  <si>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</si>
  <si>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</si>
  <si>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</si>
  <si>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</si>
  <si>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</si>
  <si>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</si>
  <si>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</si>
  <si>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</si>
  <si>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</si>
  <si>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</si>
  <si>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</si>
  <si>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</si>
  <si>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</si>
  <si>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</si>
  <si>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</si>
  <si>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</si>
  <si>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</si>
  <si>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</si>
  <si>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</si>
  <si>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</si>
  <si>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</si>
  <si>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</si>
  <si>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</si>
  <si>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</si>
  <si>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</si>
  <si>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</si>
  <si>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</si>
  <si>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</si>
  <si>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</si>
  <si>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</si>
  <si>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</si>
  <si>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</si>
  <si>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</si>
  <si>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</si>
  <si>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</si>
  <si>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</si>
  <si>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</si>
  <si>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</si>
  <si>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</si>
  <si>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</si>
  <si>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</si>
  <si>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</si>
  <si>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</si>
  <si>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</si>
  <si>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</si>
  <si>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</si>
  <si>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</si>
  <si>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</si>
  <si>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</si>
  <si>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</si>
  <si>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</si>
  <si>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</si>
  <si>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</si>
  <si>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</si>
  <si>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</si>
  <si>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</si>
  <si>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</si>
  <si>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</si>
  <si>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</si>
  <si>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</si>
  <si>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</si>
  <si>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</si>
  <si>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</si>
  <si>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</si>
  <si>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</si>
  <si>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</si>
  <si>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</si>
  <si>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</si>
  <si>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</si>
  <si>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</si>
  <si>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</si>
  <si>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</si>
  <si>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</si>
  <si>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</si>
  <si>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</si>
  <si>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</si>
  <si>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</si>
  <si>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</si>
  <si>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</si>
  <si>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</si>
  <si>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</si>
  <si>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</si>
  <si>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</si>
  <si>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</si>
  <si>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</si>
  <si>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</si>
  <si>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</si>
  <si>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</si>
  <si>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</si>
  <si>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</si>
  <si>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</si>
  <si>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</si>
  <si>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</si>
  <si>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</si>
  <si>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</si>
  <si>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</si>
  <si>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</si>
  <si>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</si>
  <si>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</si>
  <si>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</si>
  <si>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</si>
  <si>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</si>
  <si>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</si>
  <si>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</si>
  <si>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</si>
  <si>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</si>
  <si>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</si>
  <si>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</si>
  <si>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</si>
  <si>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</si>
  <si>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</si>
  <si>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</si>
  <si>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</si>
  <si>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</si>
  <si>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</si>
  <si>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</si>
  <si>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</si>
  <si>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</si>
  <si>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</si>
  <si>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</si>
  <si>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</si>
  <si>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</si>
  <si>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</si>
  <si>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</si>
  <si>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</si>
  <si>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</si>
  <si>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</si>
  <si>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</si>
  <si>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</si>
  <si>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</si>
  <si>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</si>
  <si>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</si>
  <si>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</si>
  <si>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</si>
  <si>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</si>
  <si>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</si>
  <si>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</si>
  <si>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</si>
  <si>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</si>
  <si>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</si>
  <si>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</si>
  <si>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</si>
  <si>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</si>
  <si>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</si>
  <si>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</si>
  <si>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</si>
  <si>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</si>
  <si>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</si>
  <si>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</si>
  <si>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</si>
  <si>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</si>
  <si>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</si>
  <si>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</si>
  <si>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</si>
  <si>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</si>
  <si>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</si>
  <si>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</si>
  <si>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</si>
  <si>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</si>
  <si>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</si>
  <si>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</si>
  <si>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</si>
  <si>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</si>
  <si>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</si>
  <si>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</si>
  <si>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</si>
  <si>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</si>
  <si>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</si>
  <si>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</si>
  <si>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</si>
  <si>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</si>
  <si>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</si>
  <si>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</si>
  <si>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</si>
  <si>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</si>
  <si>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</si>
  <si>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</si>
  <si>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</si>
  <si>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</si>
  <si>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</si>
  <si>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</si>
  <si>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</si>
  <si>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</si>
  <si>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</si>
  <si>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</si>
  <si>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</si>
  <si>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</si>
  <si>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</si>
  <si>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</si>
  <si>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</si>
  <si>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</si>
  <si>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</si>
  <si>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</si>
  <si>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</si>
  <si>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</si>
  <si>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</si>
  <si>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</si>
  <si>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</si>
  <si>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</si>
  <si>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</si>
  <si>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</si>
  <si>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</si>
  <si>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</si>
  <si>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</si>
  <si>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</si>
  <si>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</si>
  <si>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</si>
  <si>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</si>
  <si>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</si>
  <si>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</si>
  <si>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</si>
  <si>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</si>
  <si>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</si>
  <si>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</si>
  <si>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</si>
  <si>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</si>
  <si>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</si>
  <si>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</si>
  <si>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</si>
  <si>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</si>
  <si>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</si>
  <si>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</si>
  <si>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</si>
  <si>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</si>
  <si>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</si>
  <si>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</si>
  <si>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</si>
  <si>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</si>
  <si>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</si>
  <si>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</si>
  <si>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</si>
  <si>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</si>
  <si>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</si>
  <si>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</si>
  <si>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</si>
  <si>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</si>
  <si>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</si>
  <si>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</si>
  <si>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</si>
  <si>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</si>
  <si>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</si>
  <si>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</si>
  <si>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</si>
  <si>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</si>
  <si>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</si>
  <si>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</si>
  <si>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</si>
  <si>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</si>
  <si>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</si>
  <si>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</si>
  <si>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</si>
  <si>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</si>
  <si>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</si>
  <si>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</si>
  <si>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</si>
  <si>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</si>
  <si>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</si>
  <si>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</si>
  <si>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</si>
  <si>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</si>
  <si>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</si>
  <si>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</si>
  <si>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</si>
  <si>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</si>
  <si>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</si>
  <si>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</si>
  <si>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</si>
  <si>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</si>
  <si>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</si>
  <si>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</si>
  <si>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</si>
  <si>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</si>
  <si>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</si>
  <si>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</si>
  <si>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</si>
  <si>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</si>
  <si>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</si>
  <si>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</si>
  <si>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</si>
  <si>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</si>
  <si>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</si>
  <si>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</si>
  <si>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</si>
  <si>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</si>
  <si>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</si>
  <si>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</si>
  <si>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</si>
  <si>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</si>
  <si>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</si>
  <si>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</si>
  <si>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</si>
  <si>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</si>
  <si>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</si>
  <si>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</si>
  <si>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</si>
  <si>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</si>
  <si>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</si>
  <si>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</si>
  <si>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</si>
  <si>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</si>
  <si>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</si>
  <si>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</si>
  <si>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</si>
  <si>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</si>
  <si>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</si>
  <si>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</si>
  <si>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</si>
  <si>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</si>
  <si>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</si>
  <si>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</si>
  <si>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</si>
  <si>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</si>
  <si>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</si>
  <si>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</si>
  <si>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</si>
  <si>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</si>
  <si>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</si>
  <si>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</si>
  <si>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</si>
  <si>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</si>
  <si>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</si>
  <si>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</si>
  <si>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</si>
  <si>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</si>
  <si>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</si>
  <si>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</si>
  <si>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</si>
  <si>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</si>
  <si>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</si>
  <si>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</si>
  <si>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</si>
  <si>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</si>
  <si>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</si>
  <si>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</si>
  <si>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</si>
  <si>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</si>
  <si>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</si>
  <si>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</si>
  <si>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</si>
  <si>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</si>
  <si>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</si>
  <si>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</si>
  <si>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</si>
  <si>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</si>
  <si>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</si>
  <si>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</si>
  <si>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</si>
  <si>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</si>
  <si>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</si>
  <si>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</si>
  <si>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</si>
  <si>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</si>
  <si>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</si>
  <si>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</si>
  <si>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</si>
  <si>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</si>
  <si>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</si>
  <si>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</si>
  <si>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</si>
  <si>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</si>
  <si>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</si>
  <si>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</si>
  <si>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</si>
  <si>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</si>
  <si>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</si>
  <si>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</si>
  <si>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</si>
  <si>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</si>
  <si>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</si>
  <si>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</si>
  <si>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</si>
  <si>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</si>
  <si>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</si>
  <si>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</si>
  <si>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</si>
  <si>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</si>
  <si>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</si>
  <si>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</si>
  <si>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</si>
  <si>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</si>
  <si>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</si>
  <si>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</si>
  <si>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</si>
  <si>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</si>
  <si>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</si>
  <si>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</si>
  <si>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</si>
  <si>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</si>
  <si>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</si>
  <si>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</si>
  <si>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</si>
  <si>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</si>
  <si>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</si>
  <si>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</si>
  <si>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</si>
  <si>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</si>
  <si>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</si>
  <si>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</si>
  <si>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</si>
  <si>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</si>
  <si>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</si>
  <si>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</si>
  <si>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</si>
  <si>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</si>
  <si>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</si>
  <si>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</si>
  <si>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</si>
  <si>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</si>
  <si>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</si>
  <si>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</si>
  <si>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</si>
  <si>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</si>
  <si>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</si>
  <si>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</si>
  <si>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</si>
  <si>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</si>
  <si>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</si>
  <si>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</si>
  <si>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</si>
  <si>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</si>
  <si>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</si>
  <si>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</si>
  <si>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</si>
  <si>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</si>
  <si>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</si>
  <si>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</si>
  <si>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</si>
  <si>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</si>
  <si>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</si>
  <si>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</si>
  <si>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</si>
  <si>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</si>
  <si>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</si>
  <si>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</si>
  <si>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</si>
  <si>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</si>
  <si>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</si>
  <si>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</si>
  <si>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</si>
  <si>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</si>
  <si>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</si>
  <si>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</si>
  <si>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</si>
  <si>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</si>
  <si>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</si>
  <si>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</si>
  <si>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</si>
  <si>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</si>
  <si>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</si>
  <si>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</si>
  <si>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</si>
  <si>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</si>
  <si>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</si>
  <si>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</si>
  <si>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</si>
  <si>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</si>
  <si>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</si>
  <si>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</si>
  <si>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</si>
  <si>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</si>
  <si>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</si>
  <si>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</si>
  <si>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</si>
  <si>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</si>
  <si>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</si>
  <si>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</si>
  <si>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</si>
  <si>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</si>
  <si>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</si>
  <si>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</si>
  <si>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</si>
  <si>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</si>
  <si>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</si>
  <si>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</si>
  <si>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</si>
  <si>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</si>
  <si>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</si>
  <si>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</si>
  <si>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</si>
  <si>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</si>
  <si>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</si>
  <si>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</si>
  <si>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</si>
  <si>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</si>
  <si>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</si>
  <si>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</si>
  <si>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</si>
  <si>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</si>
  <si>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</si>
  <si>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</si>
  <si>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</si>
  <si>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</si>
  <si>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</si>
  <si>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</si>
  <si>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</si>
  <si>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</si>
  <si>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</si>
  <si>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</si>
  <si>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</si>
  <si>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</si>
  <si>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</si>
  <si>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</si>
  <si>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</si>
  <si>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</si>
  <si>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</si>
  <si>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</si>
  <si>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</si>
  <si>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</si>
  <si>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</si>
  <si>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</si>
  <si>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</si>
  <si>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</si>
  <si>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</si>
  <si>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</si>
  <si>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</si>
  <si>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</si>
  <si>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</si>
  <si>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</si>
  <si>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</si>
  <si>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</si>
  <si>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</si>
  <si>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</si>
  <si>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</si>
  <si>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</si>
  <si>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</si>
  <si>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</si>
  <si>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</si>
  <si>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</si>
  <si>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</si>
  <si>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</si>
  <si>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</si>
  <si>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</si>
  <si>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</si>
  <si>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</si>
  <si>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</si>
  <si>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</si>
  <si>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</si>
  <si>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</si>
  <si>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</si>
  <si>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</si>
  <si>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</si>
  <si>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</si>
  <si>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</si>
  <si>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</si>
  <si>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</si>
  <si>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</si>
  <si>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</si>
  <si>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</si>
  <si>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</si>
  <si>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</si>
  <si>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</si>
  <si>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</si>
  <si>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</si>
  <si>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</si>
  <si>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</si>
  <si>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</si>
  <si>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</si>
  <si>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</si>
  <si>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</si>
  <si>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</si>
  <si>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</si>
  <si>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</si>
  <si>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</si>
  <si>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</si>
  <si>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</si>
  <si>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</si>
  <si>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インフラ等の液状化被害推定手法の高精度化</t>
  </si>
  <si>
    <t>国土技術政策総合研究所</t>
  </si>
  <si>
    <t>課長　尾崎　悠太</t>
  </si>
  <si>
    <t>平成30年度</t>
  </si>
  <si>
    <t>令和2年度</t>
  </si>
  <si>
    <t>企画課、下水道研究室、道路構造研究部</t>
  </si>
  <si>
    <t>-</t>
  </si>
  <si>
    <t>防災・減災、国土強靱化のための３か年緊急対策（平成30年12月14日　閣議決定）</t>
  </si>
  <si>
    <t>3次元地盤モデルの解析等を用いた高度なハザードマップの作成方法を開発し、特に重要なエリアに限定した上で、高精度なインフラ等の液状化被害の推定を行うことを目的とする。</t>
  </si>
  <si>
    <t>本研究は、社会インフラの液状化に対する脆弱度を把握するため、ハザードマップの作成方法を開発し、高精度な液状化被害の推定を行うものである。事業の概要は次の通り。１）データ収集　２）高精度液状化評価手法の構築（過去の液状化被害と地盤構造の関係を分析、実際の地盤構造を考慮した３次元モデルによる地震動設定・液状化判定の試行）　３）液状化等によるインフラの被災リスク評価手法の検討（既往の被災事例を調査、既往の被災事例との類似箇所等における土質調査、液状化時におけるインフラの挙動に関する実験等）</t>
  </si>
  <si>
    <t>高精度な液状化ハザードマップの作成マニュアル一式を策定する</t>
  </si>
  <si>
    <t>高精度な液状化ハザードマップの作成マニュアルの策定数</t>
  </si>
  <si>
    <t>式</t>
  </si>
  <si>
    <t>国土技術政策総合研究所調べ</t>
  </si>
  <si>
    <t>インフラ等の液状化被害推定手法の高精度化に関する研究項目の終了件数　</t>
  </si>
  <si>
    <t>執行額（百万円）／　インフラ等の液状化被害推定手法の高精度化に関する研究項目　　　　　　</t>
    <phoneticPr fontId="5"/>
  </si>
  <si>
    <t>百万円/件</t>
  </si>
  <si>
    <t>11 ICTの利活用及び技術研究開発の推進</t>
  </si>
  <si>
    <t>41 技術研究開発を推進する</t>
  </si>
  <si>
    <t>目標を達成した技術研究開発の割合</t>
  </si>
  <si>
    <t>%</t>
  </si>
  <si>
    <t>0450</t>
  </si>
  <si>
    <t>○</t>
  </si>
  <si>
    <t>A.株式会社建設技術研究所</t>
    <phoneticPr fontId="5"/>
  </si>
  <si>
    <t>役務費</t>
  </si>
  <si>
    <t>鋼製水槽を使用した土砂流出状況把握実験業務</t>
  </si>
  <si>
    <t>株式会社建設技術研究所</t>
  </si>
  <si>
    <t>B.株式会社長大</t>
    <phoneticPr fontId="5"/>
  </si>
  <si>
    <t>３次元地盤構造モデル可視化システムの開発に関する業務</t>
  </si>
  <si>
    <t>株式会社長大</t>
  </si>
  <si>
    <t>C.一般社団法人全国地質調査業協会連合会</t>
    <phoneticPr fontId="5"/>
  </si>
  <si>
    <t>インフラ施設の液状化評価のための３次元地盤構造モデルの作成手法の開発</t>
  </si>
  <si>
    <t>一般社団法人全国地質調査業協会連合会</t>
  </si>
  <si>
    <t>国交</t>
    <rPh sb="0" eb="2">
      <t>コッコウ</t>
    </rPh>
    <phoneticPr fontId="5"/>
  </si>
  <si>
    <t>-</t>
    <phoneticPr fontId="5"/>
  </si>
  <si>
    <t>国土交通省</t>
    <phoneticPr fontId="5"/>
  </si>
  <si>
    <t>役務費</t>
    <rPh sb="0" eb="2">
      <t>エキム</t>
    </rPh>
    <rPh sb="2" eb="3">
      <t>ヒ</t>
    </rPh>
    <phoneticPr fontId="5"/>
  </si>
  <si>
    <t>令和2年度で事業終了</t>
    <rPh sb="0" eb="2">
      <t>レイワ</t>
    </rPh>
    <rPh sb="3" eb="5">
      <t>ネンド</t>
    </rPh>
    <rPh sb="6" eb="10">
      <t>ジギョウシュウリョウ</t>
    </rPh>
    <phoneticPr fontId="5"/>
  </si>
  <si>
    <t>-</t>
    <phoneticPr fontId="5"/>
  </si>
  <si>
    <t>国土交通省が実施している技術研究開発課題を効果的・効率的に推進することに資する。</t>
    <phoneticPr fontId="5"/>
  </si>
  <si>
    <t>362百万円/1</t>
    <phoneticPr fontId="5"/>
  </si>
  <si>
    <t>社会インフラの液状化に対する脆弱度は面的に把握されていないという背景がある中で、本研究は3次元地盤モデルの解析等を用いた高度なハザードマップの作成方法を開発し、特に重要なエリアに限定した上で、高精度なインフラ等の液状化被害の推定を行うことを目的としており、社会的ニーズが高いと評価できる。</t>
    <phoneticPr fontId="5"/>
  </si>
  <si>
    <t>防災・減災、国土強靱化のための３か年緊急対策（H30 .12.14閣議決定）において掲げられている「宅地の滑動崩落及び液状化のソフト対策に関する緊急対策（国土交通省）」の中で、本事業を国が実施することとされており、妥当である。</t>
    <phoneticPr fontId="5"/>
  </si>
  <si>
    <t>道路ネットワークや下水道施設の地盤など社会インフラの液状化に対する脆弱度は面的に把握されておらず、また既存の液状化マップでは、地盤情報の量と質の不足等から社会インフラの脆弱度のスクリーニングに十分な精度が確保されていないため、社会インフラ全体としての地震被害に対する強靱化を進める必要があり、本事業の優先度は高い。</t>
    <phoneticPr fontId="5"/>
  </si>
  <si>
    <t>有</t>
  </si>
  <si>
    <t>無</t>
  </si>
  <si>
    <t>委託先の選定においては、公募による研究提案を受け、学識者等への意見聴取を通じて、競争性や妥当性の確保に努めている。</t>
    <phoneticPr fontId="5"/>
  </si>
  <si>
    <t>‐</t>
  </si>
  <si>
    <t>類似業務等を参考にしてコスト水準の妥当性を確認している。</t>
    <phoneticPr fontId="5"/>
  </si>
  <si>
    <t>事業に必要な経費のみ支出している。</t>
    <phoneticPr fontId="5"/>
  </si>
  <si>
    <t>新型コロナウイルスの影響により業務が一時中断されたため、遅延した研究・業務があるものの、最終的には見込み通りの活動実績をあげている。</t>
    <rPh sb="28" eb="30">
      <t>チエン</t>
    </rPh>
    <rPh sb="44" eb="47">
      <t>サイシュウテキ</t>
    </rPh>
    <phoneticPr fontId="5"/>
  </si>
  <si>
    <t>研究の委託にあたっては、公募により競争性の確保に努めた。
技術提案が必要となる業務の発注にあたっては、企画競争により競争性の確保に努めた。</t>
    <phoneticPr fontId="5"/>
  </si>
  <si>
    <t>成果目標である、高精度な液状化ハザードマップの作成マニュアルを作成するために必要な、高精度液状化評価手法の構築および液状化等によるインフラの被災リスク評価手法の検討ができた。</t>
    <phoneticPr fontId="5"/>
  </si>
  <si>
    <t>随意契約
（企画競争）</t>
    <phoneticPr fontId="5"/>
  </si>
  <si>
    <t>随意契約
（公募）</t>
    <phoneticPr fontId="5"/>
  </si>
  <si>
    <t>632百万円/1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</si>
</sst>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146317</xdr:colOff>
      <xdr:row>763</xdr:row>
      <xdr:rowOff>272383</xdr:rowOff>
    </xdr:from>
    <xdr:to>
      <xdr:col>33</xdr:col>
      <xdr:colOff>162533</xdr:colOff>
      <xdr:row>767</xdr:row>
      <xdr:rowOff>366234</xdr:rowOff>
    </xdr:to>
    <xdr:grpSp>
      <xdr:nvGrpSpPr>
        <xdr:cNvPr id="9" name="契約方式３線">
          <a:extLst>
            <a:ext uri="{FF2B5EF4-FFF2-40B4-BE49-F238E27FC236}">
              <a16:creationId xmlns:a16="http://schemas.microsoft.com/office/drawing/2014/main" id="{717875D4-FB8C-45CC-B31A-8DCDAFD0A83B}"/>
            </a:ext>
          </a:extLst>
        </xdr:cNvPr>
        <xdr:cNvGrpSpPr/>
      </xdr:nvGrpSpPr>
      <xdr:grpSpPr>
        <a:xfrm>
          <a:off x="3126584" y="47575650"/>
          <a:ext cx="3182749" cy="2456051"/>
          <a:chOff x="3354265" y="238342610"/>
          <a:chExt cx="3413465" cy="2439268"/>
        </a:xfrm>
      </xdr:grpSpPr>
      <xdr:cxnSp macro="">
        <xdr:nvCxnSpPr>
          <xdr:cNvPr id="10" name="直線コネクタ 9">
            <a:extLst>
              <a:ext uri="{FF2B5EF4-FFF2-40B4-BE49-F238E27FC236}">
                <a16:creationId xmlns:a16="http://schemas.microsoft.com/office/drawing/2014/main" id="{0183DE1E-CC94-475A-956D-3AE315051A4B}"/>
              </a:ext>
            </a:extLst>
          </xdr:cNvPr>
          <xdr:cNvCxnSpPr/>
        </xdr:nvCxnSpPr>
        <xdr:spPr>
          <a:xfrm>
            <a:off x="3354265" y="238342610"/>
            <a:ext cx="0" cy="2439132"/>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11" name="直線矢印コネクタ 10">
            <a:extLst>
              <a:ext uri="{FF2B5EF4-FFF2-40B4-BE49-F238E27FC236}">
                <a16:creationId xmlns:a16="http://schemas.microsoft.com/office/drawing/2014/main" id="{C5626737-A76F-4731-8AC9-087CE4405E65}"/>
              </a:ext>
            </a:extLst>
          </xdr:cNvPr>
          <xdr:cNvCxnSpPr/>
        </xdr:nvCxnSpPr>
        <xdr:spPr>
          <a:xfrm>
            <a:off x="3354265" y="240781878"/>
            <a:ext cx="341346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clientData/>
  </xdr:twoCellAnchor>
  <xdr:oneCellAnchor>
    <xdr:from>
      <xdr:col>33</xdr:col>
      <xdr:colOff>113423</xdr:colOff>
      <xdr:row>769</xdr:row>
      <xdr:rowOff>150185</xdr:rowOff>
    </xdr:from>
    <xdr:ext cx="3013362" cy="1116618"/>
    <xdr:sp macro="" textlink="">
      <xdr:nvSpPr>
        <xdr:cNvPr id="12" name="契約方式３大かっこ">
          <a:extLst>
            <a:ext uri="{FF2B5EF4-FFF2-40B4-BE49-F238E27FC236}">
              <a16:creationId xmlns:a16="http://schemas.microsoft.com/office/drawing/2014/main" id="{3F0BA93A-51AE-4FB8-BA53-DDF7B4F04E0F}"/>
            </a:ext>
          </a:extLst>
        </xdr:cNvPr>
        <xdr:cNvSpPr/>
      </xdr:nvSpPr>
      <xdr:spPr>
        <a:xfrm>
          <a:off x="6819023" y="49587052"/>
          <a:ext cx="3013362" cy="11166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ja-JP" sz="1100" b="0" i="0" baseline="0">
              <a:solidFill>
                <a:schemeClr val="tx1"/>
              </a:solidFill>
              <a:effectLst/>
              <a:latin typeface="+mn-lt"/>
              <a:ea typeface="+mn-ea"/>
              <a:cs typeface="+mn-cs"/>
            </a:rPr>
            <a:t>インフラ施設の液状化被害を表現できる</a:t>
          </a:r>
          <a:endParaRPr lang="ja-JP" altLang="ja-JP">
            <a:effectLst/>
          </a:endParaRPr>
        </a:p>
        <a:p>
          <a:pPr eaLnBrk="1" fontAlgn="auto" latinLnBrk="0" hangingPunct="1"/>
          <a:r>
            <a:rPr lang="en-US" altLang="ja-JP" sz="1100" b="0" i="0">
              <a:solidFill>
                <a:schemeClr val="tx1"/>
              </a:solidFill>
              <a:effectLst/>
              <a:latin typeface="+mn-lt"/>
              <a:ea typeface="+mn-ea"/>
              <a:cs typeface="+mn-cs"/>
            </a:rPr>
            <a:t> </a:t>
          </a:r>
          <a:r>
            <a:rPr kumimoji="1" lang="ja-JP" altLang="ja-JP" sz="1100" b="0" i="0" baseline="0">
              <a:solidFill>
                <a:schemeClr val="tx1"/>
              </a:solidFill>
              <a:effectLst/>
              <a:latin typeface="+mn-lt"/>
              <a:ea typeface="+mn-ea"/>
              <a:cs typeface="+mn-cs"/>
            </a:rPr>
            <a:t>３次元地盤構造モデルの作成手法の開発</a:t>
          </a:r>
          <a:endParaRPr lang="ja-JP" altLang="ja-JP">
            <a:effectLst/>
          </a:endParaRPr>
        </a:p>
        <a:p>
          <a:pPr eaLnBrk="1" fontAlgn="auto" latinLnBrk="0" hangingPunct="1"/>
          <a:r>
            <a:rPr kumimoji="1" lang="ja-JP" altLang="ja-JP" sz="1100" b="0" i="0" baseline="0">
              <a:solidFill>
                <a:schemeClr val="tx1"/>
              </a:solidFill>
              <a:effectLst/>
              <a:latin typeface="+mn-lt"/>
              <a:ea typeface="+mn-ea"/>
              <a:cs typeface="+mn-cs"/>
            </a:rPr>
            <a:t>及びインフラ施設の液状化リスク評価のためのハザードマップ作成手法の開発</a:t>
          </a:r>
          <a:endParaRPr lang="ja-JP" altLang="ja-JP">
            <a:effectLst/>
          </a:endParaRPr>
        </a:p>
        <a:p>
          <a:pPr eaLnBrk="1" fontAlgn="auto" latinLnBrk="0" hangingPunct="1"/>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34</xdr:col>
      <xdr:colOff>58037</xdr:colOff>
      <xdr:row>767</xdr:row>
      <xdr:rowOff>23129</xdr:rowOff>
    </xdr:from>
    <xdr:to>
      <xdr:col>47</xdr:col>
      <xdr:colOff>53260</xdr:colOff>
      <xdr:row>769</xdr:row>
      <xdr:rowOff>137402</xdr:rowOff>
    </xdr:to>
    <xdr:sp macro="" textlink="">
      <xdr:nvSpPr>
        <xdr:cNvPr id="13" name="契約方式３上位">
          <a:extLst>
            <a:ext uri="{FF2B5EF4-FFF2-40B4-BE49-F238E27FC236}">
              <a16:creationId xmlns:a16="http://schemas.microsoft.com/office/drawing/2014/main" id="{FD54D345-AE88-483C-A02F-1FFD1D8D6807}"/>
            </a:ext>
          </a:extLst>
        </xdr:cNvPr>
        <xdr:cNvSpPr txBox="1"/>
      </xdr:nvSpPr>
      <xdr:spPr>
        <a:xfrm>
          <a:off x="6997680" y="45307700"/>
          <a:ext cx="2648616" cy="71298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en-US" sz="1100"/>
            <a:t>Ｃ. </a:t>
          </a:r>
          <a:r>
            <a:rPr kumimoji="1" lang="ja-JP" altLang="en-US" sz="1100"/>
            <a:t>一般社団法人全国地質調査業協会連合会
　　３２２．３百万円</a:t>
          </a:r>
          <a:endParaRPr kumimoji="1" lang="en-US" altLang="en-US" sz="1100"/>
        </a:p>
      </xdr:txBody>
    </xdr:sp>
    <xdr:clientData/>
  </xdr:twoCellAnchor>
  <xdr:oneCellAnchor>
    <xdr:from>
      <xdr:col>34</xdr:col>
      <xdr:colOff>21801</xdr:colOff>
      <xdr:row>766</xdr:row>
      <xdr:rowOff>349008</xdr:rowOff>
    </xdr:from>
    <xdr:ext cx="2313214" cy="275717"/>
    <xdr:sp macro="" textlink="">
      <xdr:nvSpPr>
        <xdr:cNvPr id="14" name="契約方式３">
          <a:extLst>
            <a:ext uri="{FF2B5EF4-FFF2-40B4-BE49-F238E27FC236}">
              <a16:creationId xmlns:a16="http://schemas.microsoft.com/office/drawing/2014/main" id="{F81BF5C6-BFB8-426F-9DEB-B440B187DB41}"/>
            </a:ext>
          </a:extLst>
        </xdr:cNvPr>
        <xdr:cNvSpPr txBox="1"/>
      </xdr:nvSpPr>
      <xdr:spPr>
        <a:xfrm>
          <a:off x="6961444" y="44966829"/>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随意契約（公募）</a:t>
          </a:r>
          <a:r>
            <a:rPr kumimoji="1" lang="en-US" altLang="ja-JP" sz="1100"/>
            <a:t>】</a:t>
          </a:r>
          <a:endParaRPr kumimoji="1" lang="ja-JP" altLang="en-US" sz="1100"/>
        </a:p>
      </xdr:txBody>
    </xdr:sp>
    <xdr:clientData/>
  </xdr:oneCellAnchor>
  <xdr:twoCellAnchor>
    <xdr:from>
      <xdr:col>16</xdr:col>
      <xdr:colOff>146317</xdr:colOff>
      <xdr:row>757</xdr:row>
      <xdr:rowOff>46597</xdr:rowOff>
    </xdr:from>
    <xdr:to>
      <xdr:col>33</xdr:col>
      <xdr:colOff>162533</xdr:colOff>
      <xdr:row>763</xdr:row>
      <xdr:rowOff>310290</xdr:rowOff>
    </xdr:to>
    <xdr:grpSp>
      <xdr:nvGrpSpPr>
        <xdr:cNvPr id="15" name="契約方式２線">
          <a:extLst>
            <a:ext uri="{FF2B5EF4-FFF2-40B4-BE49-F238E27FC236}">
              <a16:creationId xmlns:a16="http://schemas.microsoft.com/office/drawing/2014/main" id="{E0344583-58AF-4FAE-8F37-C328B087F5C3}"/>
            </a:ext>
          </a:extLst>
        </xdr:cNvPr>
        <xdr:cNvGrpSpPr/>
      </xdr:nvGrpSpPr>
      <xdr:grpSpPr>
        <a:xfrm>
          <a:off x="3126584" y="45224730"/>
          <a:ext cx="3182749" cy="2388827"/>
          <a:chOff x="3354265" y="236000925"/>
          <a:chExt cx="3413465" cy="2378455"/>
        </a:xfrm>
      </xdr:grpSpPr>
      <xdr:cxnSp macro="">
        <xdr:nvCxnSpPr>
          <xdr:cNvPr id="16" name="直線コネクタ 15">
            <a:extLst>
              <a:ext uri="{FF2B5EF4-FFF2-40B4-BE49-F238E27FC236}">
                <a16:creationId xmlns:a16="http://schemas.microsoft.com/office/drawing/2014/main" id="{C6C9F1BB-0FD5-4237-BC99-B7E9FBDD90C2}"/>
              </a:ext>
            </a:extLst>
          </xdr:cNvPr>
          <xdr:cNvCxnSpPr/>
        </xdr:nvCxnSpPr>
        <xdr:spPr>
          <a:xfrm>
            <a:off x="3354265" y="236000925"/>
            <a:ext cx="0" cy="2377494"/>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17" name="直線矢印コネクタ 16">
            <a:extLst>
              <a:ext uri="{FF2B5EF4-FFF2-40B4-BE49-F238E27FC236}">
                <a16:creationId xmlns:a16="http://schemas.microsoft.com/office/drawing/2014/main" id="{9342F784-2694-4DFF-A999-6FA5ED464448}"/>
              </a:ext>
            </a:extLst>
          </xdr:cNvPr>
          <xdr:cNvCxnSpPr/>
        </xdr:nvCxnSpPr>
        <xdr:spPr>
          <a:xfrm>
            <a:off x="3354265" y="238379380"/>
            <a:ext cx="341346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clientData/>
  </xdr:twoCellAnchor>
  <xdr:oneCellAnchor>
    <xdr:from>
      <xdr:col>33</xdr:col>
      <xdr:colOff>113423</xdr:colOff>
      <xdr:row>764</xdr:row>
      <xdr:rowOff>324427</xdr:rowOff>
    </xdr:from>
    <xdr:ext cx="3013362" cy="1116618"/>
    <xdr:sp macro="" textlink="">
      <xdr:nvSpPr>
        <xdr:cNvPr id="18" name="契約方式２大かっこ">
          <a:extLst>
            <a:ext uri="{FF2B5EF4-FFF2-40B4-BE49-F238E27FC236}">
              <a16:creationId xmlns:a16="http://schemas.microsoft.com/office/drawing/2014/main" id="{8266CC8C-35A1-43A5-ADBE-A5AA0418292F}"/>
            </a:ext>
          </a:extLst>
        </xdr:cNvPr>
        <xdr:cNvSpPr/>
      </xdr:nvSpPr>
      <xdr:spPr>
        <a:xfrm>
          <a:off x="6819023" y="47153560"/>
          <a:ext cx="3013362" cy="11166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lang="ja-JP" altLang="ja-JP" sz="1100">
              <a:solidFill>
                <a:schemeClr val="tx1"/>
              </a:solidFill>
              <a:effectLst/>
              <a:latin typeface="+mn-lt"/>
              <a:ea typeface="+mn-ea"/>
              <a:cs typeface="+mn-cs"/>
            </a:rPr>
            <a:t>インフラ施設の液状化リスク評価に資する</a:t>
          </a:r>
          <a:endParaRPr lang="ja-JP" altLang="ja-JP">
            <a:effectLst/>
          </a:endParaRPr>
        </a:p>
        <a:p>
          <a:pPr eaLnBrk="1" fontAlgn="auto" latinLnBrk="0" hangingPunct="1"/>
          <a:r>
            <a:rPr lang="ja-JP" altLang="ja-JP" sz="1100">
              <a:solidFill>
                <a:schemeClr val="tx1"/>
              </a:solidFill>
              <a:effectLst/>
              <a:latin typeface="+mn-lt"/>
              <a:ea typeface="+mn-ea"/>
              <a:cs typeface="+mn-cs"/>
            </a:rPr>
            <a:t>　液状化等のリスク情報の提供に関する検討</a:t>
          </a:r>
          <a:endParaRPr lang="ja-JP" altLang="ja-JP">
            <a:effectLst/>
          </a:endParaRPr>
        </a:p>
        <a:p>
          <a:pPr eaLnBrk="1" fontAlgn="auto" latinLnBrk="0" hangingPunct="1"/>
          <a:r>
            <a:rPr lang="ja-JP" altLang="ja-JP" sz="1100" baseline="0">
              <a:solidFill>
                <a:schemeClr val="tx1"/>
              </a:solidFill>
              <a:effectLst/>
              <a:latin typeface="+mn-lt"/>
              <a:ea typeface="+mn-ea"/>
              <a:cs typeface="+mn-cs"/>
            </a:rPr>
            <a:t> </a:t>
          </a:r>
          <a:r>
            <a:rPr lang="en-US" altLang="ja-JP" sz="1100" baseline="0">
              <a:solidFill>
                <a:schemeClr val="tx1"/>
              </a:solidFill>
              <a:effectLst/>
              <a:latin typeface="+mn-lt"/>
              <a:ea typeface="+mn-ea"/>
              <a:cs typeface="+mn-cs"/>
            </a:rPr>
            <a:t> </a:t>
          </a:r>
          <a:r>
            <a:rPr lang="ja-JP" altLang="ja-JP" sz="1100" baseline="0">
              <a:solidFill>
                <a:schemeClr val="tx1"/>
              </a:solidFill>
              <a:effectLst/>
              <a:latin typeface="+mn-lt"/>
              <a:ea typeface="+mn-ea"/>
              <a:cs typeface="+mn-cs"/>
            </a:rPr>
            <a:t>・</a:t>
          </a:r>
          <a:r>
            <a:rPr lang="ja-JP" altLang="en-US" sz="1100" baseline="0">
              <a:solidFill>
                <a:schemeClr val="tx1"/>
              </a:solidFill>
              <a:effectLst/>
              <a:latin typeface="+mn-lt"/>
              <a:ea typeface="+mn-ea"/>
              <a:cs typeface="+mn-cs"/>
            </a:rPr>
            <a:t>３次元地盤構造モデルデータの提供に関する検討</a:t>
          </a:r>
          <a:endParaRPr lang="ja-JP" altLang="ja-JP">
            <a:effectLst/>
          </a:endParaRPr>
        </a:p>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34</xdr:col>
      <xdr:colOff>28729</xdr:colOff>
      <xdr:row>762</xdr:row>
      <xdr:rowOff>288180</xdr:rowOff>
    </xdr:from>
    <xdr:to>
      <xdr:col>47</xdr:col>
      <xdr:colOff>23952</xdr:colOff>
      <xdr:row>764</xdr:row>
      <xdr:rowOff>311655</xdr:rowOff>
    </xdr:to>
    <xdr:sp macro="" textlink="">
      <xdr:nvSpPr>
        <xdr:cNvPr id="19" name="契約方式２上位">
          <a:extLst>
            <a:ext uri="{FF2B5EF4-FFF2-40B4-BE49-F238E27FC236}">
              <a16:creationId xmlns:a16="http://schemas.microsoft.com/office/drawing/2014/main" id="{F37C14E4-77BE-44D7-BFF3-98B36D161E96}"/>
            </a:ext>
          </a:extLst>
        </xdr:cNvPr>
        <xdr:cNvSpPr txBox="1"/>
      </xdr:nvSpPr>
      <xdr:spPr>
        <a:xfrm>
          <a:off x="6968372" y="42864930"/>
          <a:ext cx="2648616" cy="73104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en-US" sz="1100"/>
            <a:t>Ｂ. </a:t>
          </a:r>
          <a:r>
            <a:rPr kumimoji="1" lang="ja-JP" altLang="en-US" sz="1100"/>
            <a:t>株式会社長大
　　３４．９百万円</a:t>
          </a:r>
          <a:endParaRPr kumimoji="1" lang="en-US" altLang="en-US" sz="1100"/>
        </a:p>
      </xdr:txBody>
    </xdr:sp>
    <xdr:clientData/>
  </xdr:twoCellAnchor>
  <xdr:oneCellAnchor>
    <xdr:from>
      <xdr:col>34</xdr:col>
      <xdr:colOff>21801</xdr:colOff>
      <xdr:row>761</xdr:row>
      <xdr:rowOff>290905</xdr:rowOff>
    </xdr:from>
    <xdr:ext cx="2313214" cy="275717"/>
    <xdr:sp macro="" textlink="">
      <xdr:nvSpPr>
        <xdr:cNvPr id="20" name="契約方式２">
          <a:extLst>
            <a:ext uri="{FF2B5EF4-FFF2-40B4-BE49-F238E27FC236}">
              <a16:creationId xmlns:a16="http://schemas.microsoft.com/office/drawing/2014/main" id="{25A1C4A4-50B9-45F8-A408-17CD9C9BDFAC}"/>
            </a:ext>
          </a:extLst>
        </xdr:cNvPr>
        <xdr:cNvSpPr txBox="1"/>
      </xdr:nvSpPr>
      <xdr:spPr>
        <a:xfrm>
          <a:off x="6961444" y="42513869"/>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33</xdr:col>
      <xdr:colOff>113423</xdr:colOff>
      <xdr:row>758</xdr:row>
      <xdr:rowOff>123368</xdr:rowOff>
    </xdr:from>
    <xdr:ext cx="3013362" cy="1116618"/>
    <xdr:sp macro="" textlink="">
      <xdr:nvSpPr>
        <xdr:cNvPr id="21" name="契約方式大かっこ">
          <a:extLst>
            <a:ext uri="{FF2B5EF4-FFF2-40B4-BE49-F238E27FC236}">
              <a16:creationId xmlns:a16="http://schemas.microsoft.com/office/drawing/2014/main" id="{9A118ED7-8F3D-4D3E-A462-554956FF7590}"/>
            </a:ext>
          </a:extLst>
        </xdr:cNvPr>
        <xdr:cNvSpPr/>
      </xdr:nvSpPr>
      <xdr:spPr>
        <a:xfrm>
          <a:off x="6819023" y="44586068"/>
          <a:ext cx="3013362" cy="11166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lang="ja-JP" altLang="ja-JP" sz="1100">
              <a:solidFill>
                <a:schemeClr val="tx1"/>
              </a:solidFill>
              <a:effectLst/>
              <a:latin typeface="+mn-lt"/>
              <a:ea typeface="+mn-ea"/>
              <a:cs typeface="+mn-cs"/>
            </a:rPr>
            <a:t>インフラ施設の高精度液状化リスク評価手</a:t>
          </a:r>
          <a:endParaRPr lang="ja-JP" altLang="ja-JP">
            <a:effectLst/>
          </a:endParaRPr>
        </a:p>
        <a:p>
          <a:pPr eaLnBrk="1" fontAlgn="auto" latinLnBrk="0" hangingPunct="1"/>
          <a:r>
            <a:rPr lang="ja-JP" altLang="ja-JP" sz="1100">
              <a:solidFill>
                <a:schemeClr val="tx1"/>
              </a:solidFill>
              <a:effectLst/>
              <a:latin typeface="+mn-lt"/>
              <a:ea typeface="+mn-ea"/>
              <a:cs typeface="+mn-cs"/>
            </a:rPr>
            <a:t>　法の検討</a:t>
          </a:r>
          <a:endParaRPr lang="ja-JP" altLang="ja-JP">
            <a:effectLst/>
          </a:endParaRPr>
        </a:p>
        <a:p>
          <a:pPr eaLnBrk="1" fontAlgn="auto" latinLnBrk="0" hangingPunct="1"/>
          <a:r>
            <a:rPr lang="ja-JP" altLang="ja-JP" sz="1100">
              <a:solidFill>
                <a:schemeClr val="tx1"/>
              </a:solidFill>
              <a:effectLst/>
              <a:latin typeface="+mn-lt"/>
              <a:ea typeface="+mn-ea"/>
              <a:cs typeface="+mn-cs"/>
            </a:rPr>
            <a:t> ・下水道管路施設の液状化被災時の</a:t>
          </a:r>
          <a:r>
            <a:rPr lang="ja-JP" altLang="en-US" sz="1100">
              <a:solidFill>
                <a:schemeClr val="tx1"/>
              </a:solidFill>
              <a:effectLst/>
              <a:latin typeface="+mn-lt"/>
              <a:ea typeface="+mn-ea"/>
              <a:cs typeface="+mn-cs"/>
            </a:rPr>
            <a:t>土砂流出メカニズム解明のための実験業務</a:t>
          </a:r>
          <a:endParaRPr lang="ja-JP" altLang="ja-JP">
            <a:effectLst/>
          </a:endParaRPr>
        </a:p>
        <a:p>
          <a:pPr eaLnBrk="1" fontAlgn="auto" latinLnBrk="0" hangingPunct="1"/>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34</xdr:col>
      <xdr:colOff>28729</xdr:colOff>
      <xdr:row>756</xdr:row>
      <xdr:rowOff>12440</xdr:rowOff>
    </xdr:from>
    <xdr:to>
      <xdr:col>47</xdr:col>
      <xdr:colOff>22046</xdr:colOff>
      <xdr:row>758</xdr:row>
      <xdr:rowOff>82706</xdr:rowOff>
    </xdr:to>
    <xdr:sp macro="" textlink="">
      <xdr:nvSpPr>
        <xdr:cNvPr id="22" name="契約方式上位">
          <a:extLst>
            <a:ext uri="{FF2B5EF4-FFF2-40B4-BE49-F238E27FC236}">
              <a16:creationId xmlns:a16="http://schemas.microsoft.com/office/drawing/2014/main" id="{AEEEA2E4-6051-410B-B00F-1B381DE947AA}"/>
            </a:ext>
          </a:extLst>
        </xdr:cNvPr>
        <xdr:cNvSpPr txBox="1"/>
      </xdr:nvSpPr>
      <xdr:spPr>
        <a:xfrm>
          <a:off x="6968372" y="40466476"/>
          <a:ext cx="2646710" cy="77783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en-US">
              <a:effectLst/>
            </a:rPr>
            <a:t>Ａ. </a:t>
          </a:r>
          <a:r>
            <a:rPr lang="ja-JP" altLang="en-US">
              <a:effectLst/>
            </a:rPr>
            <a:t>株式会社建設技術研究所
　　４．８百万円</a:t>
          </a:r>
          <a:endParaRPr lang="en-US" altLang="en-US">
            <a:effectLst/>
          </a:endParaRPr>
        </a:p>
      </xdr:txBody>
    </xdr:sp>
    <xdr:clientData/>
  </xdr:twoCellAnchor>
  <xdr:oneCellAnchor>
    <xdr:from>
      <xdr:col>34</xdr:col>
      <xdr:colOff>21801</xdr:colOff>
      <xdr:row>755</xdr:row>
      <xdr:rowOff>9142</xdr:rowOff>
    </xdr:from>
    <xdr:ext cx="2313214" cy="275717"/>
    <xdr:sp macro="" textlink="">
      <xdr:nvSpPr>
        <xdr:cNvPr id="23" name="契約方式">
          <a:extLst>
            <a:ext uri="{FF2B5EF4-FFF2-40B4-BE49-F238E27FC236}">
              <a16:creationId xmlns:a16="http://schemas.microsoft.com/office/drawing/2014/main" id="{537663AA-CA71-4326-8F80-1BC2299AE03F}"/>
            </a:ext>
          </a:extLst>
        </xdr:cNvPr>
        <xdr:cNvSpPr txBox="1"/>
      </xdr:nvSpPr>
      <xdr:spPr>
        <a:xfrm>
          <a:off x="6961444" y="40109392"/>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twoCellAnchor>
    <xdr:from>
      <xdr:col>9</xdr:col>
      <xdr:colOff>5443</xdr:colOff>
      <xdr:row>748</xdr:row>
      <xdr:rowOff>107493</xdr:rowOff>
    </xdr:from>
    <xdr:to>
      <xdr:col>25</xdr:col>
      <xdr:colOff>92654</xdr:colOff>
      <xdr:row>750</xdr:row>
      <xdr:rowOff>140478</xdr:rowOff>
    </xdr:to>
    <xdr:sp macro="" textlink="">
      <xdr:nvSpPr>
        <xdr:cNvPr id="27" name="機関名">
          <a:extLst>
            <a:ext uri="{FF2B5EF4-FFF2-40B4-BE49-F238E27FC236}">
              <a16:creationId xmlns:a16="http://schemas.microsoft.com/office/drawing/2014/main" id="{870E4F18-C188-4D4B-9F84-78E7B03FD6B9}"/>
            </a:ext>
          </a:extLst>
        </xdr:cNvPr>
        <xdr:cNvSpPr txBox="1"/>
      </xdr:nvSpPr>
      <xdr:spPr>
        <a:xfrm>
          <a:off x="1842407" y="37731243"/>
          <a:ext cx="3352926" cy="7405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a:effectLst/>
            </a:rPr>
            <a:t>国土技術政策総合研究所
３６２百万円</a:t>
          </a:r>
        </a:p>
      </xdr:txBody>
    </xdr:sp>
    <xdr:clientData/>
  </xdr:twoCellAnchor>
  <xdr:twoCellAnchor>
    <xdr:from>
      <xdr:col>16</xdr:col>
      <xdr:colOff>146317</xdr:colOff>
      <xdr:row>757</xdr:row>
      <xdr:rowOff>49971</xdr:rowOff>
    </xdr:from>
    <xdr:to>
      <xdr:col>33</xdr:col>
      <xdr:colOff>159357</xdr:colOff>
      <xdr:row>757</xdr:row>
      <xdr:rowOff>49971</xdr:rowOff>
    </xdr:to>
    <xdr:cxnSp macro="">
      <xdr:nvCxnSpPr>
        <xdr:cNvPr id="28" name="直線矢印コネクタ 27">
          <a:extLst>
            <a:ext uri="{FF2B5EF4-FFF2-40B4-BE49-F238E27FC236}">
              <a16:creationId xmlns:a16="http://schemas.microsoft.com/office/drawing/2014/main" id="{D8937AA7-5025-4AC2-B037-E26036C7602D}"/>
            </a:ext>
          </a:extLst>
        </xdr:cNvPr>
        <xdr:cNvCxnSpPr/>
      </xdr:nvCxnSpPr>
      <xdr:spPr>
        <a:xfrm>
          <a:off x="3412031" y="40857792"/>
          <a:ext cx="3482862"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146317</xdr:colOff>
      <xdr:row>756</xdr:row>
      <xdr:rowOff>39056</xdr:rowOff>
    </xdr:from>
    <xdr:to>
      <xdr:col>16</xdr:col>
      <xdr:colOff>146317</xdr:colOff>
      <xdr:row>757</xdr:row>
      <xdr:rowOff>48477</xdr:rowOff>
    </xdr:to>
    <xdr:cxnSp macro="">
      <xdr:nvCxnSpPr>
        <xdr:cNvPr id="29" name="直線コネクタ 28">
          <a:extLst>
            <a:ext uri="{FF2B5EF4-FFF2-40B4-BE49-F238E27FC236}">
              <a16:creationId xmlns:a16="http://schemas.microsoft.com/office/drawing/2014/main" id="{AC1A7D5E-5A78-4507-995D-301C1F24C30B}"/>
            </a:ext>
          </a:extLst>
        </xdr:cNvPr>
        <xdr:cNvCxnSpPr/>
      </xdr:nvCxnSpPr>
      <xdr:spPr>
        <a:xfrm>
          <a:off x="3412031" y="40493092"/>
          <a:ext cx="0" cy="363206"/>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oneCellAnchor>
    <xdr:from>
      <xdr:col>9</xdr:col>
      <xdr:colOff>86888</xdr:colOff>
      <xdr:row>751</xdr:row>
      <xdr:rowOff>2714</xdr:rowOff>
    </xdr:from>
    <xdr:ext cx="3013362" cy="913725"/>
    <xdr:sp macro="" textlink="">
      <xdr:nvSpPr>
        <xdr:cNvPr id="30" name="契約方式大かっこ">
          <a:extLst>
            <a:ext uri="{FF2B5EF4-FFF2-40B4-BE49-F238E27FC236}">
              <a16:creationId xmlns:a16="http://schemas.microsoft.com/office/drawing/2014/main" id="{865CC690-144B-4399-98DE-038C47A73455}"/>
            </a:ext>
          </a:extLst>
        </xdr:cNvPr>
        <xdr:cNvSpPr/>
      </xdr:nvSpPr>
      <xdr:spPr>
        <a:xfrm>
          <a:off x="1896638" y="41986797"/>
          <a:ext cx="3013362" cy="9137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ja-JP" sz="1100" b="0" i="0" baseline="0">
              <a:solidFill>
                <a:schemeClr val="tx1"/>
              </a:solidFill>
              <a:effectLst/>
              <a:latin typeface="+mn-lt"/>
              <a:ea typeface="+mn-ea"/>
              <a:cs typeface="+mn-cs"/>
            </a:rPr>
            <a:t>本研究は、高精度な地盤の液状化評価手法</a:t>
          </a:r>
          <a:endParaRPr lang="ja-JP" altLang="ja-JP">
            <a:effectLst/>
          </a:endParaRPr>
        </a:p>
        <a:p>
          <a:pPr eaLnBrk="1" fontAlgn="auto" latinLnBrk="0" hangingPunct="1"/>
          <a:r>
            <a:rPr kumimoji="1" lang="ja-JP" altLang="ja-JP" sz="1100" b="0" i="0" baseline="0">
              <a:solidFill>
                <a:schemeClr val="tx1"/>
              </a:solidFill>
              <a:effectLst/>
              <a:latin typeface="+mn-lt"/>
              <a:ea typeface="+mn-ea"/>
              <a:cs typeface="+mn-cs"/>
            </a:rPr>
            <a:t>を開発し、液状化によるインフラ被害推定手法</a:t>
          </a:r>
          <a:endParaRPr lang="ja-JP" altLang="ja-JP">
            <a:effectLst/>
          </a:endParaRPr>
        </a:p>
        <a:p>
          <a:pPr eaLnBrk="1" fontAlgn="auto" latinLnBrk="0" hangingPunct="1"/>
          <a:r>
            <a:rPr kumimoji="1" lang="ja-JP" altLang="ja-JP" sz="1100" b="0" i="0" baseline="0">
              <a:solidFill>
                <a:schemeClr val="tx1"/>
              </a:solidFill>
              <a:effectLst/>
              <a:latin typeface="+mn-lt"/>
              <a:ea typeface="+mn-ea"/>
              <a:cs typeface="+mn-cs"/>
            </a:rPr>
            <a:t>を開発するものである。</a:t>
          </a:r>
          <a:endParaRPr lang="ja-JP" altLang="ja-JP">
            <a:effectLst/>
          </a:endParaRPr>
        </a:p>
        <a:p>
          <a:pPr eaLnBrk="1" fontAlgn="auto" latinLnBrk="0" hangingPunct="1"/>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zoomScale="75" zoomScaleNormal="75" zoomScaleSheetLayoutView="75" zoomScalePageLayoutView="85" workbookViewId="0">
      <selection activeCell="AJ3" sqref="AJ3:AW3"/>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323</v>
      </c>
      <c r="AJ2" s="925" t="s">
        <v>661</v>
      </c>
      <c r="AK2" s="925"/>
      <c r="AL2" s="925"/>
      <c r="AM2" s="925"/>
      <c r="AN2" s="83" t="s">
        <v>323</v>
      </c>
      <c r="AO2" s="925">
        <v>20</v>
      </c>
      <c r="AP2" s="925"/>
      <c r="AQ2" s="925"/>
      <c r="AR2" s="84" t="s">
        <v>626</v>
      </c>
      <c r="AS2" s="931">
        <v>525</v>
      </c>
      <c r="AT2" s="931"/>
      <c r="AU2" s="931"/>
      <c r="AV2" s="83" t="str">
        <f>IF(AW2="","","-")</f>
        <v/>
      </c>
      <c r="AW2" s="891"/>
      <c r="AX2" s="891"/>
    </row>
    <row r="3" spans="1:50" ht="21" customHeight="1" thickBot="1" x14ac:dyDescent="0.25">
      <c r="A3" s="847" t="s">
        <v>619</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627</v>
      </c>
      <c r="AK3" s="849"/>
      <c r="AL3" s="849"/>
      <c r="AM3" s="849"/>
      <c r="AN3" s="849"/>
      <c r="AO3" s="849"/>
      <c r="AP3" s="849"/>
      <c r="AQ3" s="849"/>
      <c r="AR3" s="849"/>
      <c r="AS3" s="849"/>
      <c r="AT3" s="849"/>
      <c r="AU3" s="849"/>
      <c r="AV3" s="849"/>
      <c r="AW3" s="849"/>
      <c r="AX3" s="24" t="s">
        <v>64</v>
      </c>
    </row>
    <row r="4" spans="1:50" ht="24.75" customHeight="1" x14ac:dyDescent="0.2">
      <c r="A4" s="687" t="s">
        <v>25</v>
      </c>
      <c r="B4" s="688"/>
      <c r="C4" s="688"/>
      <c r="D4" s="688"/>
      <c r="E4" s="688"/>
      <c r="F4" s="688"/>
      <c r="G4" s="665" t="s">
        <v>628</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629</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2">
      <c r="A5" s="675" t="s">
        <v>66</v>
      </c>
      <c r="B5" s="676"/>
      <c r="C5" s="676"/>
      <c r="D5" s="676"/>
      <c r="E5" s="676"/>
      <c r="F5" s="677"/>
      <c r="G5" s="819" t="s">
        <v>631</v>
      </c>
      <c r="H5" s="820"/>
      <c r="I5" s="820"/>
      <c r="J5" s="820"/>
      <c r="K5" s="820"/>
      <c r="L5" s="820"/>
      <c r="M5" s="821" t="s">
        <v>65</v>
      </c>
      <c r="N5" s="822"/>
      <c r="O5" s="822"/>
      <c r="P5" s="822"/>
      <c r="Q5" s="822"/>
      <c r="R5" s="823"/>
      <c r="S5" s="824" t="s">
        <v>632</v>
      </c>
      <c r="T5" s="820"/>
      <c r="U5" s="820"/>
      <c r="V5" s="820"/>
      <c r="W5" s="820"/>
      <c r="X5" s="825"/>
      <c r="Y5" s="681" t="s">
        <v>3</v>
      </c>
      <c r="Z5" s="527"/>
      <c r="AA5" s="527"/>
      <c r="AB5" s="527"/>
      <c r="AC5" s="527"/>
      <c r="AD5" s="528"/>
      <c r="AE5" s="682" t="s">
        <v>633</v>
      </c>
      <c r="AF5" s="682"/>
      <c r="AG5" s="682"/>
      <c r="AH5" s="682"/>
      <c r="AI5" s="682"/>
      <c r="AJ5" s="682"/>
      <c r="AK5" s="682"/>
      <c r="AL5" s="682"/>
      <c r="AM5" s="682"/>
      <c r="AN5" s="682"/>
      <c r="AO5" s="682"/>
      <c r="AP5" s="683"/>
      <c r="AQ5" s="684" t="s">
        <v>630</v>
      </c>
      <c r="AR5" s="685"/>
      <c r="AS5" s="685"/>
      <c r="AT5" s="685"/>
      <c r="AU5" s="685"/>
      <c r="AV5" s="685"/>
      <c r="AW5" s="685"/>
      <c r="AX5" s="686"/>
    </row>
    <row r="6" spans="1:50" ht="39" customHeight="1" x14ac:dyDescent="0.2">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2">
      <c r="A7" s="479" t="s">
        <v>22</v>
      </c>
      <c r="B7" s="480"/>
      <c r="C7" s="480"/>
      <c r="D7" s="480"/>
      <c r="E7" s="480"/>
      <c r="F7" s="481"/>
      <c r="G7" s="482" t="s">
        <v>634</v>
      </c>
      <c r="H7" s="483"/>
      <c r="I7" s="483"/>
      <c r="J7" s="483"/>
      <c r="K7" s="483"/>
      <c r="L7" s="483"/>
      <c r="M7" s="483"/>
      <c r="N7" s="483"/>
      <c r="O7" s="483"/>
      <c r="P7" s="483"/>
      <c r="Q7" s="483"/>
      <c r="R7" s="483"/>
      <c r="S7" s="483"/>
      <c r="T7" s="483"/>
      <c r="U7" s="483"/>
      <c r="V7" s="483"/>
      <c r="W7" s="483"/>
      <c r="X7" s="484"/>
      <c r="Y7" s="903" t="s">
        <v>306</v>
      </c>
      <c r="Z7" s="424"/>
      <c r="AA7" s="424"/>
      <c r="AB7" s="424"/>
      <c r="AC7" s="424"/>
      <c r="AD7" s="904"/>
      <c r="AE7" s="892" t="s">
        <v>635</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2">
      <c r="A8" s="479" t="s">
        <v>208</v>
      </c>
      <c r="B8" s="480"/>
      <c r="C8" s="480"/>
      <c r="D8" s="480"/>
      <c r="E8" s="480"/>
      <c r="F8" s="481"/>
      <c r="G8" s="926" t="str">
        <f>入力規則等!A27</f>
        <v>科学技術・イノベーション、国土強靱化施策</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文教及び科学振興</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2">
      <c r="A9" s="829" t="s">
        <v>23</v>
      </c>
      <c r="B9" s="830"/>
      <c r="C9" s="830"/>
      <c r="D9" s="830"/>
      <c r="E9" s="830"/>
      <c r="F9" s="830"/>
      <c r="G9" s="831" t="s">
        <v>636</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2">
      <c r="A10" s="643" t="s">
        <v>29</v>
      </c>
      <c r="B10" s="644"/>
      <c r="C10" s="644"/>
      <c r="D10" s="644"/>
      <c r="E10" s="644"/>
      <c r="F10" s="644"/>
      <c r="G10" s="737" t="s">
        <v>637</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2">
      <c r="A11" s="643" t="s">
        <v>5</v>
      </c>
      <c r="B11" s="644"/>
      <c r="C11" s="644"/>
      <c r="D11" s="644"/>
      <c r="E11" s="644"/>
      <c r="F11" s="645"/>
      <c r="G11" s="678" t="str">
        <f>入力規則等!P10</f>
        <v>直接実施、委託・請負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2">
      <c r="A12" s="944" t="s">
        <v>24</v>
      </c>
      <c r="B12" s="945"/>
      <c r="C12" s="945"/>
      <c r="D12" s="945"/>
      <c r="E12" s="945"/>
      <c r="F12" s="946"/>
      <c r="G12" s="743"/>
      <c r="H12" s="744"/>
      <c r="I12" s="744"/>
      <c r="J12" s="744"/>
      <c r="K12" s="744"/>
      <c r="L12" s="744"/>
      <c r="M12" s="744"/>
      <c r="N12" s="744"/>
      <c r="O12" s="744"/>
      <c r="P12" s="431" t="s">
        <v>307</v>
      </c>
      <c r="Q12" s="426"/>
      <c r="R12" s="426"/>
      <c r="S12" s="426"/>
      <c r="T12" s="426"/>
      <c r="U12" s="426"/>
      <c r="V12" s="427"/>
      <c r="W12" s="431" t="s">
        <v>329</v>
      </c>
      <c r="X12" s="426"/>
      <c r="Y12" s="426"/>
      <c r="Z12" s="426"/>
      <c r="AA12" s="426"/>
      <c r="AB12" s="426"/>
      <c r="AC12" s="427"/>
      <c r="AD12" s="431" t="s">
        <v>616</v>
      </c>
      <c r="AE12" s="426"/>
      <c r="AF12" s="426"/>
      <c r="AG12" s="426"/>
      <c r="AH12" s="426"/>
      <c r="AI12" s="426"/>
      <c r="AJ12" s="427"/>
      <c r="AK12" s="431" t="s">
        <v>620</v>
      </c>
      <c r="AL12" s="426"/>
      <c r="AM12" s="426"/>
      <c r="AN12" s="426"/>
      <c r="AO12" s="426"/>
      <c r="AP12" s="426"/>
      <c r="AQ12" s="427"/>
      <c r="AR12" s="431" t="s">
        <v>621</v>
      </c>
      <c r="AS12" s="426"/>
      <c r="AT12" s="426"/>
      <c r="AU12" s="426"/>
      <c r="AV12" s="426"/>
      <c r="AW12" s="426"/>
      <c r="AX12" s="705"/>
    </row>
    <row r="13" spans="1:50" ht="21" customHeight="1" x14ac:dyDescent="0.2">
      <c r="A13" s="597"/>
      <c r="B13" s="598"/>
      <c r="C13" s="598"/>
      <c r="D13" s="598"/>
      <c r="E13" s="598"/>
      <c r="F13" s="599"/>
      <c r="G13" s="706" t="s">
        <v>6</v>
      </c>
      <c r="H13" s="707"/>
      <c r="I13" s="747" t="s">
        <v>7</v>
      </c>
      <c r="J13" s="748"/>
      <c r="K13" s="748"/>
      <c r="L13" s="748"/>
      <c r="M13" s="748"/>
      <c r="N13" s="748"/>
      <c r="O13" s="749"/>
      <c r="P13" s="640" t="s">
        <v>634</v>
      </c>
      <c r="Q13" s="641"/>
      <c r="R13" s="641"/>
      <c r="S13" s="641"/>
      <c r="T13" s="641"/>
      <c r="U13" s="641"/>
      <c r="V13" s="642"/>
      <c r="W13" s="640">
        <v>0</v>
      </c>
      <c r="X13" s="641"/>
      <c r="Y13" s="641"/>
      <c r="Z13" s="641"/>
      <c r="AA13" s="641"/>
      <c r="AB13" s="641"/>
      <c r="AC13" s="642"/>
      <c r="AD13" s="640">
        <v>0</v>
      </c>
      <c r="AE13" s="641"/>
      <c r="AF13" s="641"/>
      <c r="AG13" s="641"/>
      <c r="AH13" s="641"/>
      <c r="AI13" s="641"/>
      <c r="AJ13" s="642"/>
      <c r="AK13" s="640" t="s">
        <v>662</v>
      </c>
      <c r="AL13" s="641"/>
      <c r="AM13" s="641"/>
      <c r="AN13" s="641"/>
      <c r="AO13" s="641"/>
      <c r="AP13" s="641"/>
      <c r="AQ13" s="642"/>
      <c r="AR13" s="900" t="s">
        <v>662</v>
      </c>
      <c r="AS13" s="901"/>
      <c r="AT13" s="901"/>
      <c r="AU13" s="901"/>
      <c r="AV13" s="901"/>
      <c r="AW13" s="901"/>
      <c r="AX13" s="902"/>
    </row>
    <row r="14" spans="1:50" ht="21" customHeight="1" x14ac:dyDescent="0.2">
      <c r="A14" s="597"/>
      <c r="B14" s="598"/>
      <c r="C14" s="598"/>
      <c r="D14" s="598"/>
      <c r="E14" s="598"/>
      <c r="F14" s="599"/>
      <c r="G14" s="708"/>
      <c r="H14" s="709"/>
      <c r="I14" s="694" t="s">
        <v>8</v>
      </c>
      <c r="J14" s="745"/>
      <c r="K14" s="745"/>
      <c r="L14" s="745"/>
      <c r="M14" s="745"/>
      <c r="N14" s="745"/>
      <c r="O14" s="746"/>
      <c r="P14" s="640">
        <v>1000</v>
      </c>
      <c r="Q14" s="641"/>
      <c r="R14" s="641"/>
      <c r="S14" s="641"/>
      <c r="T14" s="641"/>
      <c r="U14" s="641"/>
      <c r="V14" s="642"/>
      <c r="W14" s="640">
        <v>0</v>
      </c>
      <c r="X14" s="641"/>
      <c r="Y14" s="641"/>
      <c r="Z14" s="641"/>
      <c r="AA14" s="641"/>
      <c r="AB14" s="641"/>
      <c r="AC14" s="642"/>
      <c r="AD14" s="640">
        <v>0</v>
      </c>
      <c r="AE14" s="641"/>
      <c r="AF14" s="641"/>
      <c r="AG14" s="641"/>
      <c r="AH14" s="641"/>
      <c r="AI14" s="641"/>
      <c r="AJ14" s="642"/>
      <c r="AK14" s="640" t="s">
        <v>662</v>
      </c>
      <c r="AL14" s="641"/>
      <c r="AM14" s="641"/>
      <c r="AN14" s="641"/>
      <c r="AO14" s="641"/>
      <c r="AP14" s="641"/>
      <c r="AQ14" s="642"/>
      <c r="AR14" s="771"/>
      <c r="AS14" s="771"/>
      <c r="AT14" s="771"/>
      <c r="AU14" s="771"/>
      <c r="AV14" s="771"/>
      <c r="AW14" s="771"/>
      <c r="AX14" s="772"/>
    </row>
    <row r="15" spans="1:50" ht="21" customHeight="1" x14ac:dyDescent="0.2">
      <c r="A15" s="597"/>
      <c r="B15" s="598"/>
      <c r="C15" s="598"/>
      <c r="D15" s="598"/>
      <c r="E15" s="598"/>
      <c r="F15" s="599"/>
      <c r="G15" s="708"/>
      <c r="H15" s="709"/>
      <c r="I15" s="694" t="s">
        <v>50</v>
      </c>
      <c r="J15" s="695"/>
      <c r="K15" s="695"/>
      <c r="L15" s="695"/>
      <c r="M15" s="695"/>
      <c r="N15" s="695"/>
      <c r="O15" s="696"/>
      <c r="P15" s="640" t="s">
        <v>634</v>
      </c>
      <c r="Q15" s="641"/>
      <c r="R15" s="641"/>
      <c r="S15" s="641"/>
      <c r="T15" s="641"/>
      <c r="U15" s="641"/>
      <c r="V15" s="642"/>
      <c r="W15" s="640">
        <v>1000</v>
      </c>
      <c r="X15" s="641"/>
      <c r="Y15" s="641"/>
      <c r="Z15" s="641"/>
      <c r="AA15" s="641"/>
      <c r="AB15" s="641"/>
      <c r="AC15" s="642"/>
      <c r="AD15" s="640">
        <v>362</v>
      </c>
      <c r="AE15" s="641"/>
      <c r="AF15" s="641"/>
      <c r="AG15" s="641"/>
      <c r="AH15" s="641"/>
      <c r="AI15" s="641"/>
      <c r="AJ15" s="642"/>
      <c r="AK15" s="640" t="s">
        <v>662</v>
      </c>
      <c r="AL15" s="641"/>
      <c r="AM15" s="641"/>
      <c r="AN15" s="641"/>
      <c r="AO15" s="641"/>
      <c r="AP15" s="641"/>
      <c r="AQ15" s="642"/>
      <c r="AR15" s="640" t="s">
        <v>662</v>
      </c>
      <c r="AS15" s="641"/>
      <c r="AT15" s="641"/>
      <c r="AU15" s="641"/>
      <c r="AV15" s="641"/>
      <c r="AW15" s="641"/>
      <c r="AX15" s="786"/>
    </row>
    <row r="16" spans="1:50" ht="21" customHeight="1" x14ac:dyDescent="0.2">
      <c r="A16" s="597"/>
      <c r="B16" s="598"/>
      <c r="C16" s="598"/>
      <c r="D16" s="598"/>
      <c r="E16" s="598"/>
      <c r="F16" s="599"/>
      <c r="G16" s="708"/>
      <c r="H16" s="709"/>
      <c r="I16" s="694" t="s">
        <v>51</v>
      </c>
      <c r="J16" s="695"/>
      <c r="K16" s="695"/>
      <c r="L16" s="695"/>
      <c r="M16" s="695"/>
      <c r="N16" s="695"/>
      <c r="O16" s="696"/>
      <c r="P16" s="640">
        <v>-1000</v>
      </c>
      <c r="Q16" s="641"/>
      <c r="R16" s="641"/>
      <c r="S16" s="641"/>
      <c r="T16" s="641"/>
      <c r="U16" s="641"/>
      <c r="V16" s="642"/>
      <c r="W16" s="640">
        <v>-362</v>
      </c>
      <c r="X16" s="641"/>
      <c r="Y16" s="641"/>
      <c r="Z16" s="641"/>
      <c r="AA16" s="641"/>
      <c r="AB16" s="641"/>
      <c r="AC16" s="642"/>
      <c r="AD16" s="640">
        <v>0</v>
      </c>
      <c r="AE16" s="641"/>
      <c r="AF16" s="641"/>
      <c r="AG16" s="641"/>
      <c r="AH16" s="641"/>
      <c r="AI16" s="641"/>
      <c r="AJ16" s="642"/>
      <c r="AK16" s="640" t="s">
        <v>634</v>
      </c>
      <c r="AL16" s="641"/>
      <c r="AM16" s="641"/>
      <c r="AN16" s="641"/>
      <c r="AO16" s="641"/>
      <c r="AP16" s="641"/>
      <c r="AQ16" s="642"/>
      <c r="AR16" s="740"/>
      <c r="AS16" s="741"/>
      <c r="AT16" s="741"/>
      <c r="AU16" s="741"/>
      <c r="AV16" s="741"/>
      <c r="AW16" s="741"/>
      <c r="AX16" s="742"/>
    </row>
    <row r="17" spans="1:50" ht="24.75" customHeight="1" x14ac:dyDescent="0.2">
      <c r="A17" s="597"/>
      <c r="B17" s="598"/>
      <c r="C17" s="598"/>
      <c r="D17" s="598"/>
      <c r="E17" s="598"/>
      <c r="F17" s="599"/>
      <c r="G17" s="708"/>
      <c r="H17" s="709"/>
      <c r="I17" s="694" t="s">
        <v>49</v>
      </c>
      <c r="J17" s="745"/>
      <c r="K17" s="745"/>
      <c r="L17" s="745"/>
      <c r="M17" s="745"/>
      <c r="N17" s="745"/>
      <c r="O17" s="746"/>
      <c r="P17" s="640" t="s">
        <v>634</v>
      </c>
      <c r="Q17" s="641"/>
      <c r="R17" s="641"/>
      <c r="S17" s="641"/>
      <c r="T17" s="641"/>
      <c r="U17" s="641"/>
      <c r="V17" s="642"/>
      <c r="W17" s="640" t="s">
        <v>634</v>
      </c>
      <c r="X17" s="641"/>
      <c r="Y17" s="641"/>
      <c r="Z17" s="641"/>
      <c r="AA17" s="641"/>
      <c r="AB17" s="641"/>
      <c r="AC17" s="642"/>
      <c r="AD17" s="640" t="s">
        <v>634</v>
      </c>
      <c r="AE17" s="641"/>
      <c r="AF17" s="641"/>
      <c r="AG17" s="641"/>
      <c r="AH17" s="641"/>
      <c r="AI17" s="641"/>
      <c r="AJ17" s="642"/>
      <c r="AK17" s="640" t="s">
        <v>634</v>
      </c>
      <c r="AL17" s="641"/>
      <c r="AM17" s="641"/>
      <c r="AN17" s="641"/>
      <c r="AO17" s="641"/>
      <c r="AP17" s="641"/>
      <c r="AQ17" s="642"/>
      <c r="AR17" s="898"/>
      <c r="AS17" s="898"/>
      <c r="AT17" s="898"/>
      <c r="AU17" s="898"/>
      <c r="AV17" s="898"/>
      <c r="AW17" s="898"/>
      <c r="AX17" s="899"/>
    </row>
    <row r="18" spans="1:50" ht="24.75" customHeight="1" x14ac:dyDescent="0.2">
      <c r="A18" s="597"/>
      <c r="B18" s="598"/>
      <c r="C18" s="598"/>
      <c r="D18" s="598"/>
      <c r="E18" s="598"/>
      <c r="F18" s="599"/>
      <c r="G18" s="710"/>
      <c r="H18" s="711"/>
      <c r="I18" s="699" t="s">
        <v>20</v>
      </c>
      <c r="J18" s="700"/>
      <c r="K18" s="700"/>
      <c r="L18" s="700"/>
      <c r="M18" s="700"/>
      <c r="N18" s="700"/>
      <c r="O18" s="701"/>
      <c r="P18" s="858">
        <f>SUM(P13:V17)</f>
        <v>0</v>
      </c>
      <c r="Q18" s="859"/>
      <c r="R18" s="859"/>
      <c r="S18" s="859"/>
      <c r="T18" s="859"/>
      <c r="U18" s="859"/>
      <c r="V18" s="860"/>
      <c r="W18" s="858">
        <f>SUM(W13:AC17)</f>
        <v>638</v>
      </c>
      <c r="X18" s="859"/>
      <c r="Y18" s="859"/>
      <c r="Z18" s="859"/>
      <c r="AA18" s="859"/>
      <c r="AB18" s="859"/>
      <c r="AC18" s="860"/>
      <c r="AD18" s="858">
        <f>SUM(AD13:AJ17)</f>
        <v>362</v>
      </c>
      <c r="AE18" s="859"/>
      <c r="AF18" s="859"/>
      <c r="AG18" s="859"/>
      <c r="AH18" s="859"/>
      <c r="AI18" s="859"/>
      <c r="AJ18" s="860"/>
      <c r="AK18" s="858">
        <f>SUM(AK13:AQ17)</f>
        <v>0</v>
      </c>
      <c r="AL18" s="859"/>
      <c r="AM18" s="859"/>
      <c r="AN18" s="859"/>
      <c r="AO18" s="859"/>
      <c r="AP18" s="859"/>
      <c r="AQ18" s="860"/>
      <c r="AR18" s="858">
        <f>SUM(AR13:AX17)</f>
        <v>0</v>
      </c>
      <c r="AS18" s="859"/>
      <c r="AT18" s="859"/>
      <c r="AU18" s="859"/>
      <c r="AV18" s="859"/>
      <c r="AW18" s="859"/>
      <c r="AX18" s="861"/>
    </row>
    <row r="19" spans="1:50" ht="24.75" customHeight="1" x14ac:dyDescent="0.2">
      <c r="A19" s="597"/>
      <c r="B19" s="598"/>
      <c r="C19" s="598"/>
      <c r="D19" s="598"/>
      <c r="E19" s="598"/>
      <c r="F19" s="599"/>
      <c r="G19" s="856" t="s">
        <v>9</v>
      </c>
      <c r="H19" s="857"/>
      <c r="I19" s="857"/>
      <c r="J19" s="857"/>
      <c r="K19" s="857"/>
      <c r="L19" s="857"/>
      <c r="M19" s="857"/>
      <c r="N19" s="857"/>
      <c r="O19" s="857"/>
      <c r="P19" s="640">
        <v>0</v>
      </c>
      <c r="Q19" s="641"/>
      <c r="R19" s="641"/>
      <c r="S19" s="641"/>
      <c r="T19" s="641"/>
      <c r="U19" s="641"/>
      <c r="V19" s="642"/>
      <c r="W19" s="640">
        <v>632</v>
      </c>
      <c r="X19" s="641"/>
      <c r="Y19" s="641"/>
      <c r="Z19" s="641"/>
      <c r="AA19" s="641"/>
      <c r="AB19" s="641"/>
      <c r="AC19" s="642"/>
      <c r="AD19" s="640">
        <v>362</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2">
      <c r="A20" s="597"/>
      <c r="B20" s="598"/>
      <c r="C20" s="598"/>
      <c r="D20" s="598"/>
      <c r="E20" s="598"/>
      <c r="F20" s="599"/>
      <c r="G20" s="856" t="s">
        <v>10</v>
      </c>
      <c r="H20" s="857"/>
      <c r="I20" s="857"/>
      <c r="J20" s="857"/>
      <c r="K20" s="857"/>
      <c r="L20" s="857"/>
      <c r="M20" s="857"/>
      <c r="N20" s="857"/>
      <c r="O20" s="857"/>
      <c r="P20" s="301" t="str">
        <f>IF(P18=0, "-", SUM(P19)/P18)</f>
        <v>-</v>
      </c>
      <c r="Q20" s="301"/>
      <c r="R20" s="301"/>
      <c r="S20" s="301"/>
      <c r="T20" s="301"/>
      <c r="U20" s="301"/>
      <c r="V20" s="301"/>
      <c r="W20" s="301">
        <f t="shared" ref="W20" si="0">IF(W18=0, "-", SUM(W19)/W18)</f>
        <v>0.99059561128526641</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2">
      <c r="A21" s="829"/>
      <c r="B21" s="830"/>
      <c r="C21" s="830"/>
      <c r="D21" s="830"/>
      <c r="E21" s="830"/>
      <c r="F21" s="947"/>
      <c r="G21" s="299" t="s">
        <v>273</v>
      </c>
      <c r="H21" s="300"/>
      <c r="I21" s="300"/>
      <c r="J21" s="300"/>
      <c r="K21" s="300"/>
      <c r="L21" s="300"/>
      <c r="M21" s="300"/>
      <c r="N21" s="300"/>
      <c r="O21" s="300"/>
      <c r="P21" s="301" t="str">
        <f>IF(P19=0, "-", SUM(P19)/SUM(P13,P14))</f>
        <v>-</v>
      </c>
      <c r="Q21" s="301"/>
      <c r="R21" s="301"/>
      <c r="S21" s="301"/>
      <c r="T21" s="301"/>
      <c r="U21" s="301"/>
      <c r="V21" s="301"/>
      <c r="W21" s="301" t="e">
        <f t="shared" ref="W21" si="2">IF(W19=0, "-", SUM(W19)/SUM(W13,W14))</f>
        <v>#DIV/0!</v>
      </c>
      <c r="X21" s="301"/>
      <c r="Y21" s="301"/>
      <c r="Z21" s="301"/>
      <c r="AA21" s="301"/>
      <c r="AB21" s="301"/>
      <c r="AC21" s="301"/>
      <c r="AD21" s="301" t="e">
        <f t="shared" ref="AD21" si="3">IF(AD19=0, "-", SUM(AD19)/SUM(AD13,AD14))</f>
        <v>#DIV/0!</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2">
      <c r="A22" s="953" t="s">
        <v>624</v>
      </c>
      <c r="B22" s="954"/>
      <c r="C22" s="954"/>
      <c r="D22" s="954"/>
      <c r="E22" s="954"/>
      <c r="F22" s="955"/>
      <c r="G22" s="949" t="s">
        <v>253</v>
      </c>
      <c r="H22" s="207"/>
      <c r="I22" s="207"/>
      <c r="J22" s="207"/>
      <c r="K22" s="207"/>
      <c r="L22" s="207"/>
      <c r="M22" s="207"/>
      <c r="N22" s="207"/>
      <c r="O22" s="208"/>
      <c r="P22" s="914" t="s">
        <v>622</v>
      </c>
      <c r="Q22" s="207"/>
      <c r="R22" s="207"/>
      <c r="S22" s="207"/>
      <c r="T22" s="207"/>
      <c r="U22" s="207"/>
      <c r="V22" s="208"/>
      <c r="W22" s="914" t="s">
        <v>623</v>
      </c>
      <c r="X22" s="207"/>
      <c r="Y22" s="207"/>
      <c r="Z22" s="207"/>
      <c r="AA22" s="207"/>
      <c r="AB22" s="207"/>
      <c r="AC22" s="208"/>
      <c r="AD22" s="914" t="s">
        <v>252</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2">
      <c r="A23" s="956"/>
      <c r="B23" s="957"/>
      <c r="C23" s="957"/>
      <c r="D23" s="957"/>
      <c r="E23" s="957"/>
      <c r="F23" s="958"/>
      <c r="G23" s="950" t="s">
        <v>662</v>
      </c>
      <c r="H23" s="951"/>
      <c r="I23" s="951"/>
      <c r="J23" s="951"/>
      <c r="K23" s="951"/>
      <c r="L23" s="951"/>
      <c r="M23" s="951"/>
      <c r="N23" s="951"/>
      <c r="O23" s="952"/>
      <c r="P23" s="900" t="s">
        <v>634</v>
      </c>
      <c r="Q23" s="901"/>
      <c r="R23" s="901"/>
      <c r="S23" s="901"/>
      <c r="T23" s="901"/>
      <c r="U23" s="901"/>
      <c r="V23" s="915"/>
      <c r="W23" s="900" t="s">
        <v>662</v>
      </c>
      <c r="X23" s="901"/>
      <c r="Y23" s="901"/>
      <c r="Z23" s="901"/>
      <c r="AA23" s="901"/>
      <c r="AB23" s="901"/>
      <c r="AC23" s="915"/>
      <c r="AD23" s="963" t="s">
        <v>666</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2">
      <c r="A24" s="956"/>
      <c r="B24" s="957"/>
      <c r="C24" s="957"/>
      <c r="D24" s="957"/>
      <c r="E24" s="957"/>
      <c r="F24" s="958"/>
      <c r="G24" s="916" t="s">
        <v>662</v>
      </c>
      <c r="H24" s="917"/>
      <c r="I24" s="917"/>
      <c r="J24" s="917"/>
      <c r="K24" s="917"/>
      <c r="L24" s="917"/>
      <c r="M24" s="917"/>
      <c r="N24" s="917"/>
      <c r="O24" s="918"/>
      <c r="P24" s="640" t="s">
        <v>634</v>
      </c>
      <c r="Q24" s="641"/>
      <c r="R24" s="641"/>
      <c r="S24" s="641"/>
      <c r="T24" s="641"/>
      <c r="U24" s="641"/>
      <c r="V24" s="642"/>
      <c r="W24" s="640" t="s">
        <v>662</v>
      </c>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x14ac:dyDescent="0.2">
      <c r="A25" s="956"/>
      <c r="B25" s="957"/>
      <c r="C25" s="957"/>
      <c r="D25" s="957"/>
      <c r="E25" s="957"/>
      <c r="F25" s="958"/>
      <c r="G25" s="916"/>
      <c r="H25" s="917"/>
      <c r="I25" s="917"/>
      <c r="J25" s="917"/>
      <c r="K25" s="917"/>
      <c r="L25" s="917"/>
      <c r="M25" s="917"/>
      <c r="N25" s="917"/>
      <c r="O25" s="918"/>
      <c r="P25" s="640">
        <v>0</v>
      </c>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2">
      <c r="A26" s="956"/>
      <c r="B26" s="957"/>
      <c r="C26" s="957"/>
      <c r="D26" s="957"/>
      <c r="E26" s="957"/>
      <c r="F26" s="958"/>
      <c r="G26" s="916"/>
      <c r="H26" s="917"/>
      <c r="I26" s="917"/>
      <c r="J26" s="917"/>
      <c r="K26" s="917"/>
      <c r="L26" s="917"/>
      <c r="M26" s="917"/>
      <c r="N26" s="917"/>
      <c r="O26" s="918"/>
      <c r="P26" s="640"/>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2">
      <c r="A27" s="956"/>
      <c r="B27" s="957"/>
      <c r="C27" s="957"/>
      <c r="D27" s="957"/>
      <c r="E27" s="957"/>
      <c r="F27" s="958"/>
      <c r="G27" s="916"/>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2">
      <c r="A28" s="956"/>
      <c r="B28" s="957"/>
      <c r="C28" s="957"/>
      <c r="D28" s="957"/>
      <c r="E28" s="957"/>
      <c r="F28" s="958"/>
      <c r="G28" s="919" t="s">
        <v>257</v>
      </c>
      <c r="H28" s="920"/>
      <c r="I28" s="920"/>
      <c r="J28" s="920"/>
      <c r="K28" s="920"/>
      <c r="L28" s="920"/>
      <c r="M28" s="920"/>
      <c r="N28" s="920"/>
      <c r="O28" s="921"/>
      <c r="P28" s="858" t="e">
        <f>P29-SUM(P23:P27)</f>
        <v>#VALUE!</v>
      </c>
      <c r="Q28" s="859"/>
      <c r="R28" s="859"/>
      <c r="S28" s="859"/>
      <c r="T28" s="859"/>
      <c r="U28" s="859"/>
      <c r="V28" s="860"/>
      <c r="W28" s="858" t="e">
        <f>W29-SUM(W23:W27)</f>
        <v>#VALUE!</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5">
      <c r="A29" s="959"/>
      <c r="B29" s="960"/>
      <c r="C29" s="960"/>
      <c r="D29" s="960"/>
      <c r="E29" s="960"/>
      <c r="F29" s="961"/>
      <c r="G29" s="922" t="s">
        <v>254</v>
      </c>
      <c r="H29" s="923"/>
      <c r="I29" s="923"/>
      <c r="J29" s="923"/>
      <c r="K29" s="923"/>
      <c r="L29" s="923"/>
      <c r="M29" s="923"/>
      <c r="N29" s="923"/>
      <c r="O29" s="924"/>
      <c r="P29" s="932" t="str">
        <f>AK13</f>
        <v>-</v>
      </c>
      <c r="Q29" s="933"/>
      <c r="R29" s="933"/>
      <c r="S29" s="933"/>
      <c r="T29" s="933"/>
      <c r="U29" s="933"/>
      <c r="V29" s="934"/>
      <c r="W29" s="932" t="str">
        <f>AR13</f>
        <v>-</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2">
      <c r="A30" s="841" t="s">
        <v>269</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307</v>
      </c>
      <c r="AF30" s="839"/>
      <c r="AG30" s="839"/>
      <c r="AH30" s="840"/>
      <c r="AI30" s="895" t="s">
        <v>329</v>
      </c>
      <c r="AJ30" s="895"/>
      <c r="AK30" s="895"/>
      <c r="AL30" s="838"/>
      <c r="AM30" s="895" t="s">
        <v>426</v>
      </c>
      <c r="AN30" s="895"/>
      <c r="AO30" s="895"/>
      <c r="AP30" s="838"/>
      <c r="AQ30" s="750" t="s">
        <v>184</v>
      </c>
      <c r="AR30" s="751"/>
      <c r="AS30" s="751"/>
      <c r="AT30" s="752"/>
      <c r="AU30" s="757" t="s">
        <v>133</v>
      </c>
      <c r="AV30" s="757"/>
      <c r="AW30" s="757"/>
      <c r="AX30" s="897"/>
    </row>
    <row r="31" spans="1:50" ht="18.75" customHeight="1" x14ac:dyDescent="0.2">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t="s">
        <v>634</v>
      </c>
      <c r="AR31" s="186"/>
      <c r="AS31" s="121" t="s">
        <v>185</v>
      </c>
      <c r="AT31" s="122"/>
      <c r="AU31" s="185">
        <v>2</v>
      </c>
      <c r="AV31" s="185"/>
      <c r="AW31" s="377" t="s">
        <v>175</v>
      </c>
      <c r="AX31" s="378"/>
    </row>
    <row r="32" spans="1:50" ht="23.25" customHeight="1" x14ac:dyDescent="0.2">
      <c r="A32" s="382"/>
      <c r="B32" s="380"/>
      <c r="C32" s="380"/>
      <c r="D32" s="380"/>
      <c r="E32" s="380"/>
      <c r="F32" s="381"/>
      <c r="G32" s="548" t="s">
        <v>638</v>
      </c>
      <c r="H32" s="549"/>
      <c r="I32" s="549"/>
      <c r="J32" s="549"/>
      <c r="K32" s="549"/>
      <c r="L32" s="549"/>
      <c r="M32" s="549"/>
      <c r="N32" s="549"/>
      <c r="O32" s="550"/>
      <c r="P32" s="93" t="s">
        <v>639</v>
      </c>
      <c r="Q32" s="93"/>
      <c r="R32" s="93"/>
      <c r="S32" s="93"/>
      <c r="T32" s="93"/>
      <c r="U32" s="93"/>
      <c r="V32" s="93"/>
      <c r="W32" s="93"/>
      <c r="X32" s="94"/>
      <c r="Y32" s="455" t="s">
        <v>12</v>
      </c>
      <c r="Z32" s="515"/>
      <c r="AA32" s="516"/>
      <c r="AB32" s="445" t="s">
        <v>634</v>
      </c>
      <c r="AC32" s="445"/>
      <c r="AD32" s="445"/>
      <c r="AE32" s="203" t="s">
        <v>634</v>
      </c>
      <c r="AF32" s="204"/>
      <c r="AG32" s="204"/>
      <c r="AH32" s="204"/>
      <c r="AI32" s="203">
        <v>0</v>
      </c>
      <c r="AJ32" s="204"/>
      <c r="AK32" s="204"/>
      <c r="AL32" s="204"/>
      <c r="AM32" s="203">
        <v>1</v>
      </c>
      <c r="AN32" s="204"/>
      <c r="AO32" s="204"/>
      <c r="AP32" s="204"/>
      <c r="AQ32" s="321" t="s">
        <v>634</v>
      </c>
      <c r="AR32" s="193"/>
      <c r="AS32" s="193"/>
      <c r="AT32" s="322"/>
      <c r="AU32" s="204">
        <v>1</v>
      </c>
      <c r="AV32" s="204"/>
      <c r="AW32" s="204"/>
      <c r="AX32" s="206"/>
    </row>
    <row r="33" spans="1:51" ht="23.25" customHeight="1" x14ac:dyDescent="0.2">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640</v>
      </c>
      <c r="AC33" s="507"/>
      <c r="AD33" s="507"/>
      <c r="AE33" s="203" t="s">
        <v>634</v>
      </c>
      <c r="AF33" s="204"/>
      <c r="AG33" s="204"/>
      <c r="AH33" s="204"/>
      <c r="AI33" s="203">
        <v>0</v>
      </c>
      <c r="AJ33" s="204"/>
      <c r="AK33" s="204"/>
      <c r="AL33" s="204"/>
      <c r="AM33" s="203">
        <v>1</v>
      </c>
      <c r="AN33" s="204"/>
      <c r="AO33" s="204"/>
      <c r="AP33" s="204"/>
      <c r="AQ33" s="321" t="s">
        <v>634</v>
      </c>
      <c r="AR33" s="193"/>
      <c r="AS33" s="193"/>
      <c r="AT33" s="322"/>
      <c r="AU33" s="204">
        <v>1</v>
      </c>
      <c r="AV33" s="204"/>
      <c r="AW33" s="204"/>
      <c r="AX33" s="206"/>
    </row>
    <row r="34" spans="1:51" ht="23.25" customHeight="1" x14ac:dyDescent="0.2">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634</v>
      </c>
      <c r="AF34" s="204"/>
      <c r="AG34" s="204"/>
      <c r="AH34" s="204"/>
      <c r="AI34" s="203">
        <v>0</v>
      </c>
      <c r="AJ34" s="204"/>
      <c r="AK34" s="204"/>
      <c r="AL34" s="204"/>
      <c r="AM34" s="203">
        <v>100</v>
      </c>
      <c r="AN34" s="204"/>
      <c r="AO34" s="204"/>
      <c r="AP34" s="204"/>
      <c r="AQ34" s="321" t="s">
        <v>634</v>
      </c>
      <c r="AR34" s="193"/>
      <c r="AS34" s="193"/>
      <c r="AT34" s="322"/>
      <c r="AU34" s="204">
        <v>100</v>
      </c>
      <c r="AV34" s="204"/>
      <c r="AW34" s="204"/>
      <c r="AX34" s="206"/>
    </row>
    <row r="35" spans="1:51" ht="23.25" customHeight="1" x14ac:dyDescent="0.2">
      <c r="A35" s="213" t="s">
        <v>297</v>
      </c>
      <c r="B35" s="214"/>
      <c r="C35" s="214"/>
      <c r="D35" s="214"/>
      <c r="E35" s="214"/>
      <c r="F35" s="215"/>
      <c r="G35" s="219" t="s">
        <v>641</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2">
      <c r="A37" s="753" t="s">
        <v>269</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307</v>
      </c>
      <c r="AF37" s="232"/>
      <c r="AG37" s="232"/>
      <c r="AH37" s="232"/>
      <c r="AI37" s="232" t="s">
        <v>329</v>
      </c>
      <c r="AJ37" s="232"/>
      <c r="AK37" s="232"/>
      <c r="AL37" s="232"/>
      <c r="AM37" s="232" t="s">
        <v>426</v>
      </c>
      <c r="AN37" s="232"/>
      <c r="AO37" s="232"/>
      <c r="AP37" s="232"/>
      <c r="AQ37" s="139" t="s">
        <v>184</v>
      </c>
      <c r="AR37" s="140"/>
      <c r="AS37" s="140"/>
      <c r="AT37" s="141"/>
      <c r="AU37" s="396" t="s">
        <v>133</v>
      </c>
      <c r="AV37" s="396"/>
      <c r="AW37" s="396"/>
      <c r="AX37" s="890"/>
      <c r="AY37">
        <f>COUNTA($G$39)</f>
        <v>0</v>
      </c>
    </row>
    <row r="38" spans="1:51" ht="18.75" hidden="1" customHeight="1" x14ac:dyDescent="0.2">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2">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2">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2">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2">
      <c r="A42" s="213" t="s">
        <v>297</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2">
      <c r="A44" s="753" t="s">
        <v>269</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307</v>
      </c>
      <c r="AF44" s="232"/>
      <c r="AG44" s="232"/>
      <c r="AH44" s="232"/>
      <c r="AI44" s="232" t="s">
        <v>329</v>
      </c>
      <c r="AJ44" s="232"/>
      <c r="AK44" s="232"/>
      <c r="AL44" s="232"/>
      <c r="AM44" s="232" t="s">
        <v>426</v>
      </c>
      <c r="AN44" s="232"/>
      <c r="AO44" s="232"/>
      <c r="AP44" s="232"/>
      <c r="AQ44" s="139" t="s">
        <v>184</v>
      </c>
      <c r="AR44" s="140"/>
      <c r="AS44" s="140"/>
      <c r="AT44" s="141"/>
      <c r="AU44" s="396" t="s">
        <v>133</v>
      </c>
      <c r="AV44" s="396"/>
      <c r="AW44" s="396"/>
      <c r="AX44" s="890"/>
      <c r="AY44">
        <f>COUNTA($G$46)</f>
        <v>0</v>
      </c>
    </row>
    <row r="45" spans="1:51" ht="18.75" hidden="1" customHeight="1" x14ac:dyDescent="0.2">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2">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2">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2">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2">
      <c r="A49" s="213" t="s">
        <v>297</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2">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2">
      <c r="A51" s="379" t="s">
        <v>269</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307</v>
      </c>
      <c r="AF51" s="232"/>
      <c r="AG51" s="232"/>
      <c r="AH51" s="232"/>
      <c r="AI51" s="232" t="s">
        <v>329</v>
      </c>
      <c r="AJ51" s="232"/>
      <c r="AK51" s="232"/>
      <c r="AL51" s="232"/>
      <c r="AM51" s="232" t="s">
        <v>426</v>
      </c>
      <c r="AN51" s="232"/>
      <c r="AO51" s="232"/>
      <c r="AP51" s="232"/>
      <c r="AQ51" s="139" t="s">
        <v>184</v>
      </c>
      <c r="AR51" s="140"/>
      <c r="AS51" s="140"/>
      <c r="AT51" s="141"/>
      <c r="AU51" s="905" t="s">
        <v>133</v>
      </c>
      <c r="AV51" s="905"/>
      <c r="AW51" s="905"/>
      <c r="AX51" s="906"/>
      <c r="AY51">
        <f>COUNTA($G$53)</f>
        <v>0</v>
      </c>
    </row>
    <row r="52" spans="1:51" ht="18.75" hidden="1" customHeight="1" x14ac:dyDescent="0.2">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2">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2">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2">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2">
      <c r="A56" s="213" t="s">
        <v>297</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2">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2">
      <c r="A58" s="379" t="s">
        <v>269</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307</v>
      </c>
      <c r="AF58" s="232"/>
      <c r="AG58" s="232"/>
      <c r="AH58" s="232"/>
      <c r="AI58" s="232" t="s">
        <v>329</v>
      </c>
      <c r="AJ58" s="232"/>
      <c r="AK58" s="232"/>
      <c r="AL58" s="232"/>
      <c r="AM58" s="232" t="s">
        <v>426</v>
      </c>
      <c r="AN58" s="232"/>
      <c r="AO58" s="232"/>
      <c r="AP58" s="232"/>
      <c r="AQ58" s="139" t="s">
        <v>184</v>
      </c>
      <c r="AR58" s="140"/>
      <c r="AS58" s="140"/>
      <c r="AT58" s="141"/>
      <c r="AU58" s="905" t="s">
        <v>133</v>
      </c>
      <c r="AV58" s="905"/>
      <c r="AW58" s="905"/>
      <c r="AX58" s="906"/>
      <c r="AY58">
        <f>COUNTA($G$60)</f>
        <v>0</v>
      </c>
    </row>
    <row r="59" spans="1:51" ht="18.75" hidden="1" customHeight="1" x14ac:dyDescent="0.2">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2">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2">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2">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2">
      <c r="A63" s="213" t="s">
        <v>297</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2">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2">
      <c r="A65" s="466" t="s">
        <v>270</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265</v>
      </c>
      <c r="X65" s="472"/>
      <c r="Y65" s="475"/>
      <c r="Z65" s="475"/>
      <c r="AA65" s="476"/>
      <c r="AB65" s="226" t="s">
        <v>11</v>
      </c>
      <c r="AC65" s="227"/>
      <c r="AD65" s="228"/>
      <c r="AE65" s="232" t="s">
        <v>307</v>
      </c>
      <c r="AF65" s="232"/>
      <c r="AG65" s="232"/>
      <c r="AH65" s="232"/>
      <c r="AI65" s="232" t="s">
        <v>329</v>
      </c>
      <c r="AJ65" s="232"/>
      <c r="AK65" s="232"/>
      <c r="AL65" s="232"/>
      <c r="AM65" s="232" t="s">
        <v>426</v>
      </c>
      <c r="AN65" s="232"/>
      <c r="AO65" s="232"/>
      <c r="AP65" s="232"/>
      <c r="AQ65" s="143" t="s">
        <v>184</v>
      </c>
      <c r="AR65" s="118"/>
      <c r="AS65" s="118"/>
      <c r="AT65" s="119"/>
      <c r="AU65" s="233" t="s">
        <v>133</v>
      </c>
      <c r="AV65" s="233"/>
      <c r="AW65" s="233"/>
      <c r="AX65" s="234"/>
      <c r="AY65">
        <f>COUNTA($H$67)</f>
        <v>0</v>
      </c>
    </row>
    <row r="66" spans="1:51" ht="18.75" hidden="1" customHeight="1" x14ac:dyDescent="0.2">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268</v>
      </c>
      <c r="AX66" s="236"/>
      <c r="AY66">
        <f>$AY$65</f>
        <v>0</v>
      </c>
    </row>
    <row r="67" spans="1:51" ht="23.25" hidden="1" customHeight="1" x14ac:dyDescent="0.2">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287</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2">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287</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2">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288</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2">
      <c r="A70" s="459" t="s">
        <v>274</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286</v>
      </c>
      <c r="X70" s="294"/>
      <c r="Y70" s="252" t="s">
        <v>12</v>
      </c>
      <c r="Z70" s="252"/>
      <c r="AA70" s="253"/>
      <c r="AB70" s="254" t="s">
        <v>287</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2">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287</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2">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288</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2">
      <c r="A73" s="490" t="s">
        <v>270</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307</v>
      </c>
      <c r="AF73" s="232"/>
      <c r="AG73" s="232"/>
      <c r="AH73" s="232"/>
      <c r="AI73" s="232" t="s">
        <v>329</v>
      </c>
      <c r="AJ73" s="232"/>
      <c r="AK73" s="232"/>
      <c r="AL73" s="232"/>
      <c r="AM73" s="232" t="s">
        <v>426</v>
      </c>
      <c r="AN73" s="232"/>
      <c r="AO73" s="232"/>
      <c r="AP73" s="232"/>
      <c r="AQ73" s="143" t="s">
        <v>184</v>
      </c>
      <c r="AR73" s="118"/>
      <c r="AS73" s="118"/>
      <c r="AT73" s="119"/>
      <c r="AU73" s="123" t="s">
        <v>133</v>
      </c>
      <c r="AV73" s="124"/>
      <c r="AW73" s="124"/>
      <c r="AX73" s="125"/>
      <c r="AY73">
        <f>COUNTA($H$75)</f>
        <v>0</v>
      </c>
    </row>
    <row r="74" spans="1:51" ht="18.75" hidden="1" customHeight="1" x14ac:dyDescent="0.2">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2">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2">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2">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2">
      <c r="A78" s="314" t="s">
        <v>300</v>
      </c>
      <c r="B78" s="315"/>
      <c r="C78" s="315"/>
      <c r="D78" s="315"/>
      <c r="E78" s="312" t="s">
        <v>248</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2">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264</v>
      </c>
      <c r="AP79" s="259"/>
      <c r="AQ79" s="259"/>
      <c r="AR79" s="62" t="s">
        <v>262</v>
      </c>
      <c r="AS79" s="258"/>
      <c r="AT79" s="259"/>
      <c r="AU79" s="259"/>
      <c r="AV79" s="259"/>
      <c r="AW79" s="259"/>
      <c r="AX79" s="948"/>
      <c r="AY79">
        <f>COUNTIF($AR$79,"☑")</f>
        <v>0</v>
      </c>
    </row>
    <row r="80" spans="1:51" ht="18.75" hidden="1" customHeight="1" x14ac:dyDescent="0.2">
      <c r="A80" s="844" t="s">
        <v>146</v>
      </c>
      <c r="B80" s="508" t="s">
        <v>261</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617</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2">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2">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2">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2">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2">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307</v>
      </c>
      <c r="AF85" s="232"/>
      <c r="AG85" s="232"/>
      <c r="AH85" s="232"/>
      <c r="AI85" s="232" t="s">
        <v>329</v>
      </c>
      <c r="AJ85" s="232"/>
      <c r="AK85" s="232"/>
      <c r="AL85" s="232"/>
      <c r="AM85" s="232" t="s">
        <v>426</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2">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2">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2">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2">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2">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307</v>
      </c>
      <c r="AF90" s="232"/>
      <c r="AG90" s="232"/>
      <c r="AH90" s="232"/>
      <c r="AI90" s="232" t="s">
        <v>329</v>
      </c>
      <c r="AJ90" s="232"/>
      <c r="AK90" s="232"/>
      <c r="AL90" s="232"/>
      <c r="AM90" s="232" t="s">
        <v>426</v>
      </c>
      <c r="AN90" s="232"/>
      <c r="AO90" s="232"/>
      <c r="AP90" s="232"/>
      <c r="AQ90" s="143" t="s">
        <v>184</v>
      </c>
      <c r="AR90" s="118"/>
      <c r="AS90" s="118"/>
      <c r="AT90" s="119"/>
      <c r="AU90" s="517" t="s">
        <v>133</v>
      </c>
      <c r="AV90" s="517"/>
      <c r="AW90" s="517"/>
      <c r="AX90" s="518"/>
      <c r="AY90">
        <f>COUNTA($G$92)</f>
        <v>0</v>
      </c>
    </row>
    <row r="91" spans="1:60" ht="18.75" hidden="1" customHeight="1" x14ac:dyDescent="0.2">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2">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2">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2">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2">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307</v>
      </c>
      <c r="AF95" s="232"/>
      <c r="AG95" s="232"/>
      <c r="AH95" s="232"/>
      <c r="AI95" s="232" t="s">
        <v>329</v>
      </c>
      <c r="AJ95" s="232"/>
      <c r="AK95" s="232"/>
      <c r="AL95" s="232"/>
      <c r="AM95" s="232" t="s">
        <v>426</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2">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2">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2">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5">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2">
      <c r="A100" s="485" t="s">
        <v>271</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307</v>
      </c>
      <c r="AF100" s="524"/>
      <c r="AG100" s="524"/>
      <c r="AH100" s="525"/>
      <c r="AI100" s="523" t="s">
        <v>329</v>
      </c>
      <c r="AJ100" s="524"/>
      <c r="AK100" s="524"/>
      <c r="AL100" s="525"/>
      <c r="AM100" s="523" t="s">
        <v>426</v>
      </c>
      <c r="AN100" s="524"/>
      <c r="AO100" s="524"/>
      <c r="AP100" s="525"/>
      <c r="AQ100" s="302" t="s">
        <v>334</v>
      </c>
      <c r="AR100" s="303"/>
      <c r="AS100" s="303"/>
      <c r="AT100" s="304"/>
      <c r="AU100" s="302" t="s">
        <v>458</v>
      </c>
      <c r="AV100" s="303"/>
      <c r="AW100" s="303"/>
      <c r="AX100" s="305"/>
    </row>
    <row r="101" spans="1:60" ht="23.25" customHeight="1" x14ac:dyDescent="0.2">
      <c r="A101" s="403"/>
      <c r="B101" s="404"/>
      <c r="C101" s="404"/>
      <c r="D101" s="404"/>
      <c r="E101" s="404"/>
      <c r="F101" s="405"/>
      <c r="G101" s="93" t="s">
        <v>642</v>
      </c>
      <c r="H101" s="93"/>
      <c r="I101" s="93"/>
      <c r="J101" s="93"/>
      <c r="K101" s="93"/>
      <c r="L101" s="93"/>
      <c r="M101" s="93"/>
      <c r="N101" s="93"/>
      <c r="O101" s="93"/>
      <c r="P101" s="93"/>
      <c r="Q101" s="93"/>
      <c r="R101" s="93"/>
      <c r="S101" s="93"/>
      <c r="T101" s="93"/>
      <c r="U101" s="93"/>
      <c r="V101" s="93"/>
      <c r="W101" s="93"/>
      <c r="X101" s="94"/>
      <c r="Y101" s="526" t="s">
        <v>54</v>
      </c>
      <c r="Z101" s="527"/>
      <c r="AA101" s="528"/>
      <c r="AB101" s="445" t="s">
        <v>634</v>
      </c>
      <c r="AC101" s="445"/>
      <c r="AD101" s="445"/>
      <c r="AE101" s="267" t="s">
        <v>634</v>
      </c>
      <c r="AF101" s="267"/>
      <c r="AG101" s="267"/>
      <c r="AH101" s="267"/>
      <c r="AI101" s="267">
        <v>0</v>
      </c>
      <c r="AJ101" s="267"/>
      <c r="AK101" s="267"/>
      <c r="AL101" s="267"/>
      <c r="AM101" s="267">
        <v>1</v>
      </c>
      <c r="AN101" s="267"/>
      <c r="AO101" s="267"/>
      <c r="AP101" s="267"/>
      <c r="AQ101" s="267" t="s">
        <v>662</v>
      </c>
      <c r="AR101" s="267"/>
      <c r="AS101" s="267"/>
      <c r="AT101" s="267"/>
      <c r="AU101" s="203" t="s">
        <v>662</v>
      </c>
      <c r="AV101" s="204"/>
      <c r="AW101" s="204"/>
      <c r="AX101" s="206"/>
    </row>
    <row r="102" spans="1:60" ht="23.25" customHeight="1" x14ac:dyDescent="0.2">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634</v>
      </c>
      <c r="AC102" s="445"/>
      <c r="AD102" s="445"/>
      <c r="AE102" s="267" t="s">
        <v>634</v>
      </c>
      <c r="AF102" s="267"/>
      <c r="AG102" s="267"/>
      <c r="AH102" s="267"/>
      <c r="AI102" s="267">
        <v>1</v>
      </c>
      <c r="AJ102" s="267"/>
      <c r="AK102" s="267"/>
      <c r="AL102" s="267"/>
      <c r="AM102" s="267">
        <v>1</v>
      </c>
      <c r="AN102" s="267"/>
      <c r="AO102" s="267"/>
      <c r="AP102" s="267"/>
      <c r="AQ102" s="267" t="s">
        <v>662</v>
      </c>
      <c r="AR102" s="267"/>
      <c r="AS102" s="267"/>
      <c r="AT102" s="267"/>
      <c r="AU102" s="210" t="s">
        <v>662</v>
      </c>
      <c r="AV102" s="211"/>
      <c r="AW102" s="211"/>
      <c r="AX102" s="306"/>
    </row>
    <row r="103" spans="1:60" ht="31.5" hidden="1" customHeight="1" x14ac:dyDescent="0.2">
      <c r="A103" s="400" t="s">
        <v>271</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307</v>
      </c>
      <c r="AF103" s="232"/>
      <c r="AG103" s="232"/>
      <c r="AH103" s="232"/>
      <c r="AI103" s="232" t="s">
        <v>329</v>
      </c>
      <c r="AJ103" s="232"/>
      <c r="AK103" s="232"/>
      <c r="AL103" s="232"/>
      <c r="AM103" s="232" t="s">
        <v>426</v>
      </c>
      <c r="AN103" s="232"/>
      <c r="AO103" s="232"/>
      <c r="AP103" s="232"/>
      <c r="AQ103" s="264" t="s">
        <v>334</v>
      </c>
      <c r="AR103" s="265"/>
      <c r="AS103" s="265"/>
      <c r="AT103" s="265"/>
      <c r="AU103" s="264" t="s">
        <v>458</v>
      </c>
      <c r="AV103" s="265"/>
      <c r="AW103" s="265"/>
      <c r="AX103" s="266"/>
      <c r="AY103">
        <f>COUNTA($G$104)</f>
        <v>0</v>
      </c>
    </row>
    <row r="104" spans="1:60" ht="23.25" hidden="1" customHeight="1" x14ac:dyDescent="0.2">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2">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2">
      <c r="A106" s="400" t="s">
        <v>271</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307</v>
      </c>
      <c r="AF106" s="232"/>
      <c r="AG106" s="232"/>
      <c r="AH106" s="232"/>
      <c r="AI106" s="232" t="s">
        <v>329</v>
      </c>
      <c r="AJ106" s="232"/>
      <c r="AK106" s="232"/>
      <c r="AL106" s="232"/>
      <c r="AM106" s="232" t="s">
        <v>426</v>
      </c>
      <c r="AN106" s="232"/>
      <c r="AO106" s="232"/>
      <c r="AP106" s="232"/>
      <c r="AQ106" s="264" t="s">
        <v>334</v>
      </c>
      <c r="AR106" s="265"/>
      <c r="AS106" s="265"/>
      <c r="AT106" s="265"/>
      <c r="AU106" s="264" t="s">
        <v>458</v>
      </c>
      <c r="AV106" s="265"/>
      <c r="AW106" s="265"/>
      <c r="AX106" s="266"/>
      <c r="AY106">
        <f>COUNTA($G$107)</f>
        <v>0</v>
      </c>
    </row>
    <row r="107" spans="1:60" ht="23.25" hidden="1" customHeight="1" x14ac:dyDescent="0.2">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2">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2">
      <c r="A109" s="400" t="s">
        <v>271</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307</v>
      </c>
      <c r="AF109" s="232"/>
      <c r="AG109" s="232"/>
      <c r="AH109" s="232"/>
      <c r="AI109" s="232" t="s">
        <v>329</v>
      </c>
      <c r="AJ109" s="232"/>
      <c r="AK109" s="232"/>
      <c r="AL109" s="232"/>
      <c r="AM109" s="232" t="s">
        <v>426</v>
      </c>
      <c r="AN109" s="232"/>
      <c r="AO109" s="232"/>
      <c r="AP109" s="232"/>
      <c r="AQ109" s="264" t="s">
        <v>334</v>
      </c>
      <c r="AR109" s="265"/>
      <c r="AS109" s="265"/>
      <c r="AT109" s="265"/>
      <c r="AU109" s="264" t="s">
        <v>458</v>
      </c>
      <c r="AV109" s="265"/>
      <c r="AW109" s="265"/>
      <c r="AX109" s="266"/>
      <c r="AY109">
        <f>COUNTA($G$110)</f>
        <v>0</v>
      </c>
    </row>
    <row r="110" spans="1:60" ht="23.25" hidden="1" customHeight="1" x14ac:dyDescent="0.2">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2">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2">
      <c r="A112" s="400" t="s">
        <v>271</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307</v>
      </c>
      <c r="AF112" s="232"/>
      <c r="AG112" s="232"/>
      <c r="AH112" s="232"/>
      <c r="AI112" s="232" t="s">
        <v>329</v>
      </c>
      <c r="AJ112" s="232"/>
      <c r="AK112" s="232"/>
      <c r="AL112" s="232"/>
      <c r="AM112" s="232" t="s">
        <v>426</v>
      </c>
      <c r="AN112" s="232"/>
      <c r="AO112" s="232"/>
      <c r="AP112" s="232"/>
      <c r="AQ112" s="264" t="s">
        <v>334</v>
      </c>
      <c r="AR112" s="265"/>
      <c r="AS112" s="265"/>
      <c r="AT112" s="265"/>
      <c r="AU112" s="264" t="s">
        <v>458</v>
      </c>
      <c r="AV112" s="265"/>
      <c r="AW112" s="265"/>
      <c r="AX112" s="266"/>
      <c r="AY112">
        <f>COUNTA($G$113)</f>
        <v>0</v>
      </c>
    </row>
    <row r="113" spans="1:51" ht="23.25" hidden="1" customHeight="1" x14ac:dyDescent="0.2">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2">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2">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307</v>
      </c>
      <c r="AF115" s="232"/>
      <c r="AG115" s="232"/>
      <c r="AH115" s="232"/>
      <c r="AI115" s="232" t="s">
        <v>329</v>
      </c>
      <c r="AJ115" s="232"/>
      <c r="AK115" s="232"/>
      <c r="AL115" s="232"/>
      <c r="AM115" s="232" t="s">
        <v>426</v>
      </c>
      <c r="AN115" s="232"/>
      <c r="AO115" s="232"/>
      <c r="AP115" s="232"/>
      <c r="AQ115" s="574" t="s">
        <v>459</v>
      </c>
      <c r="AR115" s="575"/>
      <c r="AS115" s="575"/>
      <c r="AT115" s="575"/>
      <c r="AU115" s="575"/>
      <c r="AV115" s="575"/>
      <c r="AW115" s="575"/>
      <c r="AX115" s="576"/>
    </row>
    <row r="116" spans="1:51" ht="23.25" customHeight="1" x14ac:dyDescent="0.2">
      <c r="A116" s="420"/>
      <c r="B116" s="421"/>
      <c r="C116" s="421"/>
      <c r="D116" s="421"/>
      <c r="E116" s="421"/>
      <c r="F116" s="422"/>
      <c r="G116" s="372" t="s">
        <v>643</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644</v>
      </c>
      <c r="AC116" s="447"/>
      <c r="AD116" s="448"/>
      <c r="AE116" s="267" t="s">
        <v>634</v>
      </c>
      <c r="AF116" s="267"/>
      <c r="AG116" s="267"/>
      <c r="AH116" s="267"/>
      <c r="AI116" s="267">
        <v>632</v>
      </c>
      <c r="AJ116" s="267"/>
      <c r="AK116" s="267"/>
      <c r="AL116" s="267"/>
      <c r="AM116" s="267">
        <v>362</v>
      </c>
      <c r="AN116" s="267"/>
      <c r="AO116" s="267"/>
      <c r="AP116" s="267"/>
      <c r="AQ116" s="203" t="s">
        <v>662</v>
      </c>
      <c r="AR116" s="204"/>
      <c r="AS116" s="204"/>
      <c r="AT116" s="204"/>
      <c r="AU116" s="204"/>
      <c r="AV116" s="204"/>
      <c r="AW116" s="204"/>
      <c r="AX116" s="206"/>
    </row>
    <row r="117" spans="1:51" ht="46.5" customHeight="1" thickBot="1" x14ac:dyDescent="0.25">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277</v>
      </c>
      <c r="AC117" s="457"/>
      <c r="AD117" s="458"/>
      <c r="AE117" s="535" t="s">
        <v>634</v>
      </c>
      <c r="AF117" s="535"/>
      <c r="AG117" s="535"/>
      <c r="AH117" s="535"/>
      <c r="AI117" s="535" t="s">
        <v>683</v>
      </c>
      <c r="AJ117" s="535"/>
      <c r="AK117" s="535"/>
      <c r="AL117" s="535"/>
      <c r="AM117" s="535" t="s">
        <v>668</v>
      </c>
      <c r="AN117" s="535"/>
      <c r="AO117" s="535"/>
      <c r="AP117" s="535"/>
      <c r="AQ117" s="535" t="s">
        <v>662</v>
      </c>
      <c r="AR117" s="535"/>
      <c r="AS117" s="535"/>
      <c r="AT117" s="535"/>
      <c r="AU117" s="535"/>
      <c r="AV117" s="535"/>
      <c r="AW117" s="535"/>
      <c r="AX117" s="536"/>
    </row>
    <row r="118" spans="1:51" ht="23.25" hidden="1" customHeight="1" x14ac:dyDescent="0.2">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307</v>
      </c>
      <c r="AF118" s="232"/>
      <c r="AG118" s="232"/>
      <c r="AH118" s="232"/>
      <c r="AI118" s="232" t="s">
        <v>329</v>
      </c>
      <c r="AJ118" s="232"/>
      <c r="AK118" s="232"/>
      <c r="AL118" s="232"/>
      <c r="AM118" s="232" t="s">
        <v>426</v>
      </c>
      <c r="AN118" s="232"/>
      <c r="AO118" s="232"/>
      <c r="AP118" s="232"/>
      <c r="AQ118" s="574" t="s">
        <v>459</v>
      </c>
      <c r="AR118" s="575"/>
      <c r="AS118" s="575"/>
      <c r="AT118" s="575"/>
      <c r="AU118" s="575"/>
      <c r="AV118" s="575"/>
      <c r="AW118" s="575"/>
      <c r="AX118" s="576"/>
      <c r="AY118" s="77">
        <f>IF(SUBSTITUTE(SUBSTITUTE($G$119,"／",""),"　","")="",0,1)</f>
        <v>0</v>
      </c>
    </row>
    <row r="119" spans="1:51" ht="23.25" hidden="1" customHeight="1" x14ac:dyDescent="0.2">
      <c r="A119" s="420"/>
      <c r="B119" s="421"/>
      <c r="C119" s="421"/>
      <c r="D119" s="421"/>
      <c r="E119" s="421"/>
      <c r="F119" s="422"/>
      <c r="G119" s="372" t="s">
        <v>278</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2">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277</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2">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307</v>
      </c>
      <c r="AF121" s="232"/>
      <c r="AG121" s="232"/>
      <c r="AH121" s="232"/>
      <c r="AI121" s="232" t="s">
        <v>329</v>
      </c>
      <c r="AJ121" s="232"/>
      <c r="AK121" s="232"/>
      <c r="AL121" s="232"/>
      <c r="AM121" s="232" t="s">
        <v>426</v>
      </c>
      <c r="AN121" s="232"/>
      <c r="AO121" s="232"/>
      <c r="AP121" s="232"/>
      <c r="AQ121" s="574" t="s">
        <v>459</v>
      </c>
      <c r="AR121" s="575"/>
      <c r="AS121" s="575"/>
      <c r="AT121" s="575"/>
      <c r="AU121" s="575"/>
      <c r="AV121" s="575"/>
      <c r="AW121" s="575"/>
      <c r="AX121" s="576"/>
      <c r="AY121" s="77">
        <f>IF(SUBSTITUTE(SUBSTITUTE($G$122,"／",""),"　","")="",0,1)</f>
        <v>0</v>
      </c>
    </row>
    <row r="122" spans="1:51" ht="23.25" hidden="1" customHeight="1" x14ac:dyDescent="0.2">
      <c r="A122" s="420"/>
      <c r="B122" s="421"/>
      <c r="C122" s="421"/>
      <c r="D122" s="421"/>
      <c r="E122" s="421"/>
      <c r="F122" s="422"/>
      <c r="G122" s="372" t="s">
        <v>279</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2">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277</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2">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307</v>
      </c>
      <c r="AF124" s="232"/>
      <c r="AG124" s="232"/>
      <c r="AH124" s="232"/>
      <c r="AI124" s="232" t="s">
        <v>329</v>
      </c>
      <c r="AJ124" s="232"/>
      <c r="AK124" s="232"/>
      <c r="AL124" s="232"/>
      <c r="AM124" s="232" t="s">
        <v>426</v>
      </c>
      <c r="AN124" s="232"/>
      <c r="AO124" s="232"/>
      <c r="AP124" s="232"/>
      <c r="AQ124" s="574" t="s">
        <v>459</v>
      </c>
      <c r="AR124" s="575"/>
      <c r="AS124" s="575"/>
      <c r="AT124" s="575"/>
      <c r="AU124" s="575"/>
      <c r="AV124" s="575"/>
      <c r="AW124" s="575"/>
      <c r="AX124" s="576"/>
      <c r="AY124" s="77">
        <f>IF(SUBSTITUTE(SUBSTITUTE($G$125,"／",""),"　","")="",0,1)</f>
        <v>0</v>
      </c>
    </row>
    <row r="125" spans="1:51" ht="23.25" hidden="1" customHeight="1" x14ac:dyDescent="0.2">
      <c r="A125" s="420"/>
      <c r="B125" s="421"/>
      <c r="C125" s="421"/>
      <c r="D125" s="421"/>
      <c r="E125" s="421"/>
      <c r="F125" s="422"/>
      <c r="G125" s="372" t="s">
        <v>279</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2">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277</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2">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307</v>
      </c>
      <c r="AF127" s="232"/>
      <c r="AG127" s="232"/>
      <c r="AH127" s="232"/>
      <c r="AI127" s="232" t="s">
        <v>329</v>
      </c>
      <c r="AJ127" s="232"/>
      <c r="AK127" s="232"/>
      <c r="AL127" s="232"/>
      <c r="AM127" s="232" t="s">
        <v>426</v>
      </c>
      <c r="AN127" s="232"/>
      <c r="AO127" s="232"/>
      <c r="AP127" s="232"/>
      <c r="AQ127" s="574" t="s">
        <v>459</v>
      </c>
      <c r="AR127" s="575"/>
      <c r="AS127" s="575"/>
      <c r="AT127" s="575"/>
      <c r="AU127" s="575"/>
      <c r="AV127" s="575"/>
      <c r="AW127" s="575"/>
      <c r="AX127" s="576"/>
      <c r="AY127" s="77">
        <f>IF(SUBSTITUTE(SUBSTITUTE($G$128,"／",""),"　","")="",0,1)</f>
        <v>0</v>
      </c>
    </row>
    <row r="128" spans="1:51" ht="23.25" hidden="1" customHeight="1" x14ac:dyDescent="0.2">
      <c r="A128" s="420"/>
      <c r="B128" s="421"/>
      <c r="C128" s="421"/>
      <c r="D128" s="421"/>
      <c r="E128" s="421"/>
      <c r="F128" s="422"/>
      <c r="G128" s="372" t="s">
        <v>279</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5">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277</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2">
      <c r="A130" s="174" t="s">
        <v>322</v>
      </c>
      <c r="B130" s="171"/>
      <c r="C130" s="170" t="s">
        <v>188</v>
      </c>
      <c r="D130" s="171"/>
      <c r="E130" s="155" t="s">
        <v>217</v>
      </c>
      <c r="F130" s="156"/>
      <c r="G130" s="157" t="s">
        <v>645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2">
      <c r="A131" s="175"/>
      <c r="B131" s="172"/>
      <c r="C131" s="166"/>
      <c r="D131" s="172"/>
      <c r="E131" s="160" t="s">
        <v>216</v>
      </c>
      <c r="F131" s="161"/>
      <c r="G131" s="98" t="s">
        <v>646</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2">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307</v>
      </c>
      <c r="AF132" s="118"/>
      <c r="AG132" s="118"/>
      <c r="AH132" s="119"/>
      <c r="AI132" s="143" t="s">
        <v>329</v>
      </c>
      <c r="AJ132" s="118"/>
      <c r="AK132" s="118"/>
      <c r="AL132" s="119"/>
      <c r="AM132" s="143" t="s">
        <v>616</v>
      </c>
      <c r="AN132" s="118"/>
      <c r="AO132" s="118"/>
      <c r="AP132" s="119"/>
      <c r="AQ132" s="139" t="s">
        <v>184</v>
      </c>
      <c r="AR132" s="140"/>
      <c r="AS132" s="140"/>
      <c r="AT132" s="141"/>
      <c r="AU132" s="182" t="s">
        <v>200</v>
      </c>
      <c r="AV132" s="182"/>
      <c r="AW132" s="182"/>
      <c r="AX132" s="183"/>
      <c r="AY132">
        <f>COUNTA($G$134)</f>
        <v>1</v>
      </c>
    </row>
    <row r="133" spans="1:51" ht="18.75" customHeight="1" x14ac:dyDescent="0.2">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634</v>
      </c>
      <c r="AR133" s="185"/>
      <c r="AS133" s="121" t="s">
        <v>185</v>
      </c>
      <c r="AT133" s="122"/>
      <c r="AU133" s="186">
        <v>2</v>
      </c>
      <c r="AV133" s="186"/>
      <c r="AW133" s="121" t="s">
        <v>175</v>
      </c>
      <c r="AX133" s="181"/>
      <c r="AY133">
        <f>$AY$132</f>
        <v>1</v>
      </c>
    </row>
    <row r="134" spans="1:51" ht="39.75" customHeight="1" x14ac:dyDescent="0.2">
      <c r="A134" s="175"/>
      <c r="B134" s="172"/>
      <c r="C134" s="166"/>
      <c r="D134" s="172"/>
      <c r="E134" s="166"/>
      <c r="F134" s="167"/>
      <c r="G134" s="92" t="s">
        <v>647</v>
      </c>
      <c r="H134" s="93"/>
      <c r="I134" s="93"/>
      <c r="J134" s="93"/>
      <c r="K134" s="93"/>
      <c r="L134" s="93"/>
      <c r="M134" s="93"/>
      <c r="N134" s="93"/>
      <c r="O134" s="93"/>
      <c r="P134" s="93"/>
      <c r="Q134" s="93"/>
      <c r="R134" s="93"/>
      <c r="S134" s="93"/>
      <c r="T134" s="93"/>
      <c r="U134" s="93"/>
      <c r="V134" s="93"/>
      <c r="W134" s="93"/>
      <c r="X134" s="94"/>
      <c r="Y134" s="187" t="s">
        <v>199</v>
      </c>
      <c r="Z134" s="188"/>
      <c r="AA134" s="189"/>
      <c r="AB134" s="190" t="s">
        <v>648</v>
      </c>
      <c r="AC134" s="191"/>
      <c r="AD134" s="191"/>
      <c r="AE134" s="192" t="s">
        <v>634</v>
      </c>
      <c r="AF134" s="193"/>
      <c r="AG134" s="193"/>
      <c r="AH134" s="193"/>
      <c r="AI134" s="192">
        <v>96.2</v>
      </c>
      <c r="AJ134" s="193"/>
      <c r="AK134" s="193"/>
      <c r="AL134" s="193"/>
      <c r="AM134" s="192"/>
      <c r="AN134" s="193"/>
      <c r="AO134" s="193"/>
      <c r="AP134" s="193"/>
      <c r="AQ134" s="192" t="s">
        <v>634</v>
      </c>
      <c r="AR134" s="193"/>
      <c r="AS134" s="193"/>
      <c r="AT134" s="193"/>
      <c r="AU134" s="192"/>
      <c r="AV134" s="193"/>
      <c r="AW134" s="193"/>
      <c r="AX134" s="194"/>
      <c r="AY134">
        <f t="shared" ref="AY134:AY135" si="13">$AY$132</f>
        <v>1</v>
      </c>
    </row>
    <row r="135" spans="1:51" ht="39.75" customHeight="1" x14ac:dyDescent="0.2">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648</v>
      </c>
      <c r="AC135" s="199"/>
      <c r="AD135" s="199"/>
      <c r="AE135" s="192" t="s">
        <v>634</v>
      </c>
      <c r="AF135" s="193"/>
      <c r="AG135" s="193"/>
      <c r="AH135" s="193"/>
      <c r="AI135" s="192">
        <v>90</v>
      </c>
      <c r="AJ135" s="193"/>
      <c r="AK135" s="193"/>
      <c r="AL135" s="193"/>
      <c r="AM135" s="192">
        <v>90</v>
      </c>
      <c r="AN135" s="193"/>
      <c r="AO135" s="193"/>
      <c r="AP135" s="193"/>
      <c r="AQ135" s="192" t="s">
        <v>634</v>
      </c>
      <c r="AR135" s="193"/>
      <c r="AS135" s="193"/>
      <c r="AT135" s="193"/>
      <c r="AU135" s="192">
        <v>90</v>
      </c>
      <c r="AV135" s="193"/>
      <c r="AW135" s="193"/>
      <c r="AX135" s="194"/>
      <c r="AY135">
        <f t="shared" si="13"/>
        <v>1</v>
      </c>
    </row>
    <row r="136" spans="1:51" ht="18.75" hidden="1" customHeight="1" x14ac:dyDescent="0.2">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307</v>
      </c>
      <c r="AF136" s="118"/>
      <c r="AG136" s="118"/>
      <c r="AH136" s="119"/>
      <c r="AI136" s="143" t="s">
        <v>329</v>
      </c>
      <c r="AJ136" s="118"/>
      <c r="AK136" s="118"/>
      <c r="AL136" s="119"/>
      <c r="AM136" s="143" t="s">
        <v>616</v>
      </c>
      <c r="AN136" s="118"/>
      <c r="AO136" s="118"/>
      <c r="AP136" s="119"/>
      <c r="AQ136" s="139" t="s">
        <v>184</v>
      </c>
      <c r="AR136" s="140"/>
      <c r="AS136" s="140"/>
      <c r="AT136" s="141"/>
      <c r="AU136" s="182" t="s">
        <v>200</v>
      </c>
      <c r="AV136" s="182"/>
      <c r="AW136" s="182"/>
      <c r="AX136" s="183"/>
      <c r="AY136">
        <f>COUNTA($G$138)</f>
        <v>0</v>
      </c>
    </row>
    <row r="137" spans="1:51" ht="18.75" hidden="1" customHeight="1" x14ac:dyDescent="0.2">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2">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2">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2">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307</v>
      </c>
      <c r="AF140" s="118"/>
      <c r="AG140" s="118"/>
      <c r="AH140" s="119"/>
      <c r="AI140" s="143" t="s">
        <v>329</v>
      </c>
      <c r="AJ140" s="118"/>
      <c r="AK140" s="118"/>
      <c r="AL140" s="119"/>
      <c r="AM140" s="143" t="s">
        <v>616</v>
      </c>
      <c r="AN140" s="118"/>
      <c r="AO140" s="118"/>
      <c r="AP140" s="119"/>
      <c r="AQ140" s="139" t="s">
        <v>184</v>
      </c>
      <c r="AR140" s="140"/>
      <c r="AS140" s="140"/>
      <c r="AT140" s="141"/>
      <c r="AU140" s="182" t="s">
        <v>200</v>
      </c>
      <c r="AV140" s="182"/>
      <c r="AW140" s="182"/>
      <c r="AX140" s="183"/>
      <c r="AY140">
        <f>COUNTA($G$142)</f>
        <v>0</v>
      </c>
    </row>
    <row r="141" spans="1:51" ht="18.75" hidden="1" customHeight="1" x14ac:dyDescent="0.2">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2">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2">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2">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307</v>
      </c>
      <c r="AF144" s="118"/>
      <c r="AG144" s="118"/>
      <c r="AH144" s="119"/>
      <c r="AI144" s="143" t="s">
        <v>329</v>
      </c>
      <c r="AJ144" s="118"/>
      <c r="AK144" s="118"/>
      <c r="AL144" s="119"/>
      <c r="AM144" s="143" t="s">
        <v>616</v>
      </c>
      <c r="AN144" s="118"/>
      <c r="AO144" s="118"/>
      <c r="AP144" s="119"/>
      <c r="AQ144" s="139" t="s">
        <v>184</v>
      </c>
      <c r="AR144" s="140"/>
      <c r="AS144" s="140"/>
      <c r="AT144" s="141"/>
      <c r="AU144" s="182" t="s">
        <v>200</v>
      </c>
      <c r="AV144" s="182"/>
      <c r="AW144" s="182"/>
      <c r="AX144" s="183"/>
      <c r="AY144">
        <f>COUNTA($G$146)</f>
        <v>0</v>
      </c>
    </row>
    <row r="145" spans="1:51" ht="18.75" hidden="1" customHeight="1" x14ac:dyDescent="0.2">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2">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2">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2">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307</v>
      </c>
      <c r="AF148" s="118"/>
      <c r="AG148" s="118"/>
      <c r="AH148" s="119"/>
      <c r="AI148" s="143" t="s">
        <v>329</v>
      </c>
      <c r="AJ148" s="118"/>
      <c r="AK148" s="118"/>
      <c r="AL148" s="119"/>
      <c r="AM148" s="143" t="s">
        <v>616</v>
      </c>
      <c r="AN148" s="118"/>
      <c r="AO148" s="118"/>
      <c r="AP148" s="119"/>
      <c r="AQ148" s="139" t="s">
        <v>184</v>
      </c>
      <c r="AR148" s="140"/>
      <c r="AS148" s="140"/>
      <c r="AT148" s="141"/>
      <c r="AU148" s="182" t="s">
        <v>200</v>
      </c>
      <c r="AV148" s="182"/>
      <c r="AW148" s="182"/>
      <c r="AX148" s="183"/>
      <c r="AY148">
        <f>COUNTA($G$150)</f>
        <v>0</v>
      </c>
    </row>
    <row r="149" spans="1:51" ht="18.75" hidden="1" customHeight="1" x14ac:dyDescent="0.2">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2">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2">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2">
      <c r="A152" s="175"/>
      <c r="B152" s="172"/>
      <c r="C152" s="166"/>
      <c r="D152" s="172"/>
      <c r="E152" s="166"/>
      <c r="F152" s="167"/>
      <c r="G152" s="144" t="s">
        <v>201</v>
      </c>
      <c r="H152" s="118"/>
      <c r="I152" s="118"/>
      <c r="J152" s="118"/>
      <c r="K152" s="118"/>
      <c r="L152" s="118"/>
      <c r="M152" s="118"/>
      <c r="N152" s="118"/>
      <c r="O152" s="118"/>
      <c r="P152" s="119"/>
      <c r="Q152" s="143" t="s">
        <v>255</v>
      </c>
      <c r="R152" s="118"/>
      <c r="S152" s="118"/>
      <c r="T152" s="118"/>
      <c r="U152" s="118"/>
      <c r="V152" s="118"/>
      <c r="W152" s="118"/>
      <c r="X152" s="118"/>
      <c r="Y152" s="118"/>
      <c r="Z152" s="118"/>
      <c r="AA152" s="118"/>
      <c r="AB152" s="117" t="s">
        <v>256</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2">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2">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2">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2">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2">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2">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2">
      <c r="A159" s="175"/>
      <c r="B159" s="172"/>
      <c r="C159" s="166"/>
      <c r="D159" s="172"/>
      <c r="E159" s="166"/>
      <c r="F159" s="167"/>
      <c r="G159" s="144" t="s">
        <v>201</v>
      </c>
      <c r="H159" s="118"/>
      <c r="I159" s="118"/>
      <c r="J159" s="118"/>
      <c r="K159" s="118"/>
      <c r="L159" s="118"/>
      <c r="M159" s="118"/>
      <c r="N159" s="118"/>
      <c r="O159" s="118"/>
      <c r="P159" s="119"/>
      <c r="Q159" s="143" t="s">
        <v>255</v>
      </c>
      <c r="R159" s="118"/>
      <c r="S159" s="118"/>
      <c r="T159" s="118"/>
      <c r="U159" s="118"/>
      <c r="V159" s="118"/>
      <c r="W159" s="118"/>
      <c r="X159" s="118"/>
      <c r="Y159" s="118"/>
      <c r="Z159" s="118"/>
      <c r="AA159" s="118"/>
      <c r="AB159" s="117" t="s">
        <v>256</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2">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2">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2">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2">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2">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2">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2">
      <c r="A166" s="175"/>
      <c r="B166" s="172"/>
      <c r="C166" s="166"/>
      <c r="D166" s="172"/>
      <c r="E166" s="166"/>
      <c r="F166" s="167"/>
      <c r="G166" s="144" t="s">
        <v>201</v>
      </c>
      <c r="H166" s="118"/>
      <c r="I166" s="118"/>
      <c r="J166" s="118"/>
      <c r="K166" s="118"/>
      <c r="L166" s="118"/>
      <c r="M166" s="118"/>
      <c r="N166" s="118"/>
      <c r="O166" s="118"/>
      <c r="P166" s="119"/>
      <c r="Q166" s="143" t="s">
        <v>255</v>
      </c>
      <c r="R166" s="118"/>
      <c r="S166" s="118"/>
      <c r="T166" s="118"/>
      <c r="U166" s="118"/>
      <c r="V166" s="118"/>
      <c r="W166" s="118"/>
      <c r="X166" s="118"/>
      <c r="Y166" s="118"/>
      <c r="Z166" s="118"/>
      <c r="AA166" s="118"/>
      <c r="AB166" s="117" t="s">
        <v>256</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2">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2">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2">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2">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2">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2">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2">
      <c r="A173" s="175"/>
      <c r="B173" s="172"/>
      <c r="C173" s="166"/>
      <c r="D173" s="172"/>
      <c r="E173" s="166"/>
      <c r="F173" s="167"/>
      <c r="G173" s="144" t="s">
        <v>201</v>
      </c>
      <c r="H173" s="118"/>
      <c r="I173" s="118"/>
      <c r="J173" s="118"/>
      <c r="K173" s="118"/>
      <c r="L173" s="118"/>
      <c r="M173" s="118"/>
      <c r="N173" s="118"/>
      <c r="O173" s="118"/>
      <c r="P173" s="119"/>
      <c r="Q173" s="143" t="s">
        <v>255</v>
      </c>
      <c r="R173" s="118"/>
      <c r="S173" s="118"/>
      <c r="T173" s="118"/>
      <c r="U173" s="118"/>
      <c r="V173" s="118"/>
      <c r="W173" s="118"/>
      <c r="X173" s="118"/>
      <c r="Y173" s="118"/>
      <c r="Z173" s="118"/>
      <c r="AA173" s="118"/>
      <c r="AB173" s="117" t="s">
        <v>256</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2">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2">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2">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2">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2">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2">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2">
      <c r="A180" s="175"/>
      <c r="B180" s="172"/>
      <c r="C180" s="166"/>
      <c r="D180" s="172"/>
      <c r="E180" s="166"/>
      <c r="F180" s="167"/>
      <c r="G180" s="144" t="s">
        <v>201</v>
      </c>
      <c r="H180" s="118"/>
      <c r="I180" s="118"/>
      <c r="J180" s="118"/>
      <c r="K180" s="118"/>
      <c r="L180" s="118"/>
      <c r="M180" s="118"/>
      <c r="N180" s="118"/>
      <c r="O180" s="118"/>
      <c r="P180" s="119"/>
      <c r="Q180" s="143" t="s">
        <v>255</v>
      </c>
      <c r="R180" s="118"/>
      <c r="S180" s="118"/>
      <c r="T180" s="118"/>
      <c r="U180" s="118"/>
      <c r="V180" s="118"/>
      <c r="W180" s="118"/>
      <c r="X180" s="118"/>
      <c r="Y180" s="118"/>
      <c r="Z180" s="118"/>
      <c r="AA180" s="118"/>
      <c r="AB180" s="117" t="s">
        <v>256</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2">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2">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2">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2">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2">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2">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2">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2">
      <c r="A188" s="175"/>
      <c r="B188" s="172"/>
      <c r="C188" s="166"/>
      <c r="D188" s="172"/>
      <c r="E188" s="113" t="s">
        <v>667</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2">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2">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2">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307</v>
      </c>
      <c r="AF192" s="118"/>
      <c r="AG192" s="118"/>
      <c r="AH192" s="119"/>
      <c r="AI192" s="143" t="s">
        <v>329</v>
      </c>
      <c r="AJ192" s="118"/>
      <c r="AK192" s="118"/>
      <c r="AL192" s="119"/>
      <c r="AM192" s="143" t="s">
        <v>616</v>
      </c>
      <c r="AN192" s="118"/>
      <c r="AO192" s="118"/>
      <c r="AP192" s="119"/>
      <c r="AQ192" s="139" t="s">
        <v>184</v>
      </c>
      <c r="AR192" s="140"/>
      <c r="AS192" s="140"/>
      <c r="AT192" s="141"/>
      <c r="AU192" s="182" t="s">
        <v>200</v>
      </c>
      <c r="AV192" s="182"/>
      <c r="AW192" s="182"/>
      <c r="AX192" s="183"/>
      <c r="AY192">
        <f>COUNTA($G$194)</f>
        <v>0</v>
      </c>
    </row>
    <row r="193" spans="1:51" ht="18.75" hidden="1" customHeight="1" x14ac:dyDescent="0.2">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2">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2">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2">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307</v>
      </c>
      <c r="AF196" s="118"/>
      <c r="AG196" s="118"/>
      <c r="AH196" s="119"/>
      <c r="AI196" s="143" t="s">
        <v>329</v>
      </c>
      <c r="AJ196" s="118"/>
      <c r="AK196" s="118"/>
      <c r="AL196" s="119"/>
      <c r="AM196" s="143" t="s">
        <v>616</v>
      </c>
      <c r="AN196" s="118"/>
      <c r="AO196" s="118"/>
      <c r="AP196" s="119"/>
      <c r="AQ196" s="139" t="s">
        <v>184</v>
      </c>
      <c r="AR196" s="140"/>
      <c r="AS196" s="140"/>
      <c r="AT196" s="141"/>
      <c r="AU196" s="182" t="s">
        <v>200</v>
      </c>
      <c r="AV196" s="182"/>
      <c r="AW196" s="182"/>
      <c r="AX196" s="183"/>
      <c r="AY196">
        <f>COUNTA($G$198)</f>
        <v>0</v>
      </c>
    </row>
    <row r="197" spans="1:51" ht="18.75" hidden="1" customHeight="1" x14ac:dyDescent="0.2">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2">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2">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2">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307</v>
      </c>
      <c r="AF200" s="118"/>
      <c r="AG200" s="118"/>
      <c r="AH200" s="119"/>
      <c r="AI200" s="143" t="s">
        <v>329</v>
      </c>
      <c r="AJ200" s="118"/>
      <c r="AK200" s="118"/>
      <c r="AL200" s="119"/>
      <c r="AM200" s="143" t="s">
        <v>616</v>
      </c>
      <c r="AN200" s="118"/>
      <c r="AO200" s="118"/>
      <c r="AP200" s="119"/>
      <c r="AQ200" s="139" t="s">
        <v>184</v>
      </c>
      <c r="AR200" s="140"/>
      <c r="AS200" s="140"/>
      <c r="AT200" s="141"/>
      <c r="AU200" s="182" t="s">
        <v>200</v>
      </c>
      <c r="AV200" s="182"/>
      <c r="AW200" s="182"/>
      <c r="AX200" s="183"/>
      <c r="AY200">
        <f>COUNTA($G$202)</f>
        <v>0</v>
      </c>
    </row>
    <row r="201" spans="1:51" ht="18.75" hidden="1" customHeight="1" x14ac:dyDescent="0.2">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2">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2">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2">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307</v>
      </c>
      <c r="AF204" s="118"/>
      <c r="AG204" s="118"/>
      <c r="AH204" s="119"/>
      <c r="AI204" s="143" t="s">
        <v>329</v>
      </c>
      <c r="AJ204" s="118"/>
      <c r="AK204" s="118"/>
      <c r="AL204" s="119"/>
      <c r="AM204" s="143" t="s">
        <v>616</v>
      </c>
      <c r="AN204" s="118"/>
      <c r="AO204" s="118"/>
      <c r="AP204" s="119"/>
      <c r="AQ204" s="139" t="s">
        <v>184</v>
      </c>
      <c r="AR204" s="140"/>
      <c r="AS204" s="140"/>
      <c r="AT204" s="141"/>
      <c r="AU204" s="182" t="s">
        <v>200</v>
      </c>
      <c r="AV204" s="182"/>
      <c r="AW204" s="182"/>
      <c r="AX204" s="183"/>
      <c r="AY204">
        <f>COUNTA($G$206)</f>
        <v>0</v>
      </c>
    </row>
    <row r="205" spans="1:51" ht="18.75" hidden="1" customHeight="1" x14ac:dyDescent="0.2">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2">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2">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2">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307</v>
      </c>
      <c r="AF208" s="118"/>
      <c r="AG208" s="118"/>
      <c r="AH208" s="119"/>
      <c r="AI208" s="143" t="s">
        <v>329</v>
      </c>
      <c r="AJ208" s="118"/>
      <c r="AK208" s="118"/>
      <c r="AL208" s="119"/>
      <c r="AM208" s="143" t="s">
        <v>616</v>
      </c>
      <c r="AN208" s="118"/>
      <c r="AO208" s="118"/>
      <c r="AP208" s="119"/>
      <c r="AQ208" s="139" t="s">
        <v>184</v>
      </c>
      <c r="AR208" s="140"/>
      <c r="AS208" s="140"/>
      <c r="AT208" s="141"/>
      <c r="AU208" s="182" t="s">
        <v>200</v>
      </c>
      <c r="AV208" s="182"/>
      <c r="AW208" s="182"/>
      <c r="AX208" s="183"/>
      <c r="AY208">
        <f>COUNTA($G$210)</f>
        <v>0</v>
      </c>
    </row>
    <row r="209" spans="1:51" ht="18.75" hidden="1" customHeight="1" x14ac:dyDescent="0.2">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2">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2">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2">
      <c r="A212" s="175"/>
      <c r="B212" s="172"/>
      <c r="C212" s="166"/>
      <c r="D212" s="172"/>
      <c r="E212" s="166"/>
      <c r="F212" s="167"/>
      <c r="G212" s="144" t="s">
        <v>201</v>
      </c>
      <c r="H212" s="118"/>
      <c r="I212" s="118"/>
      <c r="J212" s="118"/>
      <c r="K212" s="118"/>
      <c r="L212" s="118"/>
      <c r="M212" s="118"/>
      <c r="N212" s="118"/>
      <c r="O212" s="118"/>
      <c r="P212" s="119"/>
      <c r="Q212" s="143" t="s">
        <v>255</v>
      </c>
      <c r="R212" s="118"/>
      <c r="S212" s="118"/>
      <c r="T212" s="118"/>
      <c r="U212" s="118"/>
      <c r="V212" s="118"/>
      <c r="W212" s="118"/>
      <c r="X212" s="118"/>
      <c r="Y212" s="118"/>
      <c r="Z212" s="118"/>
      <c r="AA212" s="118"/>
      <c r="AB212" s="117" t="s">
        <v>256</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2">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2">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2">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2">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2">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2">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2">
      <c r="A219" s="175"/>
      <c r="B219" s="172"/>
      <c r="C219" s="166"/>
      <c r="D219" s="172"/>
      <c r="E219" s="166"/>
      <c r="F219" s="167"/>
      <c r="G219" s="144" t="s">
        <v>201</v>
      </c>
      <c r="H219" s="118"/>
      <c r="I219" s="118"/>
      <c r="J219" s="118"/>
      <c r="K219" s="118"/>
      <c r="L219" s="118"/>
      <c r="M219" s="118"/>
      <c r="N219" s="118"/>
      <c r="O219" s="118"/>
      <c r="P219" s="119"/>
      <c r="Q219" s="143" t="s">
        <v>255</v>
      </c>
      <c r="R219" s="118"/>
      <c r="S219" s="118"/>
      <c r="T219" s="118"/>
      <c r="U219" s="118"/>
      <c r="V219" s="118"/>
      <c r="W219" s="118"/>
      <c r="X219" s="118"/>
      <c r="Y219" s="118"/>
      <c r="Z219" s="118"/>
      <c r="AA219" s="118"/>
      <c r="AB219" s="117" t="s">
        <v>256</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2">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2">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2">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2">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2">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2">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2">
      <c r="A226" s="175"/>
      <c r="B226" s="172"/>
      <c r="C226" s="166"/>
      <c r="D226" s="172"/>
      <c r="E226" s="166"/>
      <c r="F226" s="167"/>
      <c r="G226" s="144" t="s">
        <v>201</v>
      </c>
      <c r="H226" s="118"/>
      <c r="I226" s="118"/>
      <c r="J226" s="118"/>
      <c r="K226" s="118"/>
      <c r="L226" s="118"/>
      <c r="M226" s="118"/>
      <c r="N226" s="118"/>
      <c r="O226" s="118"/>
      <c r="P226" s="119"/>
      <c r="Q226" s="143" t="s">
        <v>255</v>
      </c>
      <c r="R226" s="118"/>
      <c r="S226" s="118"/>
      <c r="T226" s="118"/>
      <c r="U226" s="118"/>
      <c r="V226" s="118"/>
      <c r="W226" s="118"/>
      <c r="X226" s="118"/>
      <c r="Y226" s="118"/>
      <c r="Z226" s="118"/>
      <c r="AA226" s="118"/>
      <c r="AB226" s="117" t="s">
        <v>256</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2">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2">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2">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2">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2">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2">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2">
      <c r="A233" s="175"/>
      <c r="B233" s="172"/>
      <c r="C233" s="166"/>
      <c r="D233" s="172"/>
      <c r="E233" s="166"/>
      <c r="F233" s="167"/>
      <c r="G233" s="144" t="s">
        <v>201</v>
      </c>
      <c r="H233" s="118"/>
      <c r="I233" s="118"/>
      <c r="J233" s="118"/>
      <c r="K233" s="118"/>
      <c r="L233" s="118"/>
      <c r="M233" s="118"/>
      <c r="N233" s="118"/>
      <c r="O233" s="118"/>
      <c r="P233" s="119"/>
      <c r="Q233" s="143" t="s">
        <v>255</v>
      </c>
      <c r="R233" s="118"/>
      <c r="S233" s="118"/>
      <c r="T233" s="118"/>
      <c r="U233" s="118"/>
      <c r="V233" s="118"/>
      <c r="W233" s="118"/>
      <c r="X233" s="118"/>
      <c r="Y233" s="118"/>
      <c r="Z233" s="118"/>
      <c r="AA233" s="118"/>
      <c r="AB233" s="117" t="s">
        <v>256</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2">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2">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2">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2">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2">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2">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2">
      <c r="A240" s="175"/>
      <c r="B240" s="172"/>
      <c r="C240" s="166"/>
      <c r="D240" s="172"/>
      <c r="E240" s="166"/>
      <c r="F240" s="167"/>
      <c r="G240" s="144" t="s">
        <v>201</v>
      </c>
      <c r="H240" s="118"/>
      <c r="I240" s="118"/>
      <c r="J240" s="118"/>
      <c r="K240" s="118"/>
      <c r="L240" s="118"/>
      <c r="M240" s="118"/>
      <c r="N240" s="118"/>
      <c r="O240" s="118"/>
      <c r="P240" s="119"/>
      <c r="Q240" s="143" t="s">
        <v>255</v>
      </c>
      <c r="R240" s="118"/>
      <c r="S240" s="118"/>
      <c r="T240" s="118"/>
      <c r="U240" s="118"/>
      <c r="V240" s="118"/>
      <c r="W240" s="118"/>
      <c r="X240" s="118"/>
      <c r="Y240" s="118"/>
      <c r="Z240" s="118"/>
      <c r="AA240" s="118"/>
      <c r="AB240" s="117" t="s">
        <v>256</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2">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2">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2">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2">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2">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2">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2">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2">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5">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2">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2">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2">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307</v>
      </c>
      <c r="AF252" s="118"/>
      <c r="AG252" s="118"/>
      <c r="AH252" s="119"/>
      <c r="AI252" s="143" t="s">
        <v>329</v>
      </c>
      <c r="AJ252" s="118"/>
      <c r="AK252" s="118"/>
      <c r="AL252" s="119"/>
      <c r="AM252" s="143" t="s">
        <v>616</v>
      </c>
      <c r="AN252" s="118"/>
      <c r="AO252" s="118"/>
      <c r="AP252" s="119"/>
      <c r="AQ252" s="139" t="s">
        <v>184</v>
      </c>
      <c r="AR252" s="140"/>
      <c r="AS252" s="140"/>
      <c r="AT252" s="141"/>
      <c r="AU252" s="182" t="s">
        <v>200</v>
      </c>
      <c r="AV252" s="182"/>
      <c r="AW252" s="182"/>
      <c r="AX252" s="183"/>
      <c r="AY252">
        <f>COUNTA($G$254)</f>
        <v>0</v>
      </c>
    </row>
    <row r="253" spans="1:51" ht="18.75" hidden="1" customHeight="1" x14ac:dyDescent="0.2">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2">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2">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2">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307</v>
      </c>
      <c r="AF256" s="118"/>
      <c r="AG256" s="118"/>
      <c r="AH256" s="119"/>
      <c r="AI256" s="143" t="s">
        <v>329</v>
      </c>
      <c r="AJ256" s="118"/>
      <c r="AK256" s="118"/>
      <c r="AL256" s="119"/>
      <c r="AM256" s="143" t="s">
        <v>616</v>
      </c>
      <c r="AN256" s="118"/>
      <c r="AO256" s="118"/>
      <c r="AP256" s="119"/>
      <c r="AQ256" s="139" t="s">
        <v>184</v>
      </c>
      <c r="AR256" s="140"/>
      <c r="AS256" s="140"/>
      <c r="AT256" s="141"/>
      <c r="AU256" s="182" t="s">
        <v>200</v>
      </c>
      <c r="AV256" s="182"/>
      <c r="AW256" s="182"/>
      <c r="AX256" s="183"/>
      <c r="AY256">
        <f>COUNTA($G$258)</f>
        <v>0</v>
      </c>
    </row>
    <row r="257" spans="1:51" ht="18.75" hidden="1" customHeight="1" x14ac:dyDescent="0.2">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2">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2">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2">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307</v>
      </c>
      <c r="AF260" s="118"/>
      <c r="AG260" s="118"/>
      <c r="AH260" s="119"/>
      <c r="AI260" s="143" t="s">
        <v>329</v>
      </c>
      <c r="AJ260" s="118"/>
      <c r="AK260" s="118"/>
      <c r="AL260" s="119"/>
      <c r="AM260" s="143" t="s">
        <v>616</v>
      </c>
      <c r="AN260" s="118"/>
      <c r="AO260" s="118"/>
      <c r="AP260" s="119"/>
      <c r="AQ260" s="139" t="s">
        <v>184</v>
      </c>
      <c r="AR260" s="140"/>
      <c r="AS260" s="140"/>
      <c r="AT260" s="141"/>
      <c r="AU260" s="182" t="s">
        <v>200</v>
      </c>
      <c r="AV260" s="182"/>
      <c r="AW260" s="182"/>
      <c r="AX260" s="183"/>
      <c r="AY260">
        <f>COUNTA($G$262)</f>
        <v>0</v>
      </c>
    </row>
    <row r="261" spans="1:51" ht="18.75" hidden="1" customHeight="1" x14ac:dyDescent="0.2">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2">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2">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2">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307</v>
      </c>
      <c r="AF264" s="118"/>
      <c r="AG264" s="118"/>
      <c r="AH264" s="119"/>
      <c r="AI264" s="143" t="s">
        <v>329</v>
      </c>
      <c r="AJ264" s="118"/>
      <c r="AK264" s="118"/>
      <c r="AL264" s="119"/>
      <c r="AM264" s="143" t="s">
        <v>616</v>
      </c>
      <c r="AN264" s="118"/>
      <c r="AO264" s="118"/>
      <c r="AP264" s="119"/>
      <c r="AQ264" s="143" t="s">
        <v>184</v>
      </c>
      <c r="AR264" s="118"/>
      <c r="AS264" s="118"/>
      <c r="AT264" s="119"/>
      <c r="AU264" s="124" t="s">
        <v>200</v>
      </c>
      <c r="AV264" s="124"/>
      <c r="AW264" s="124"/>
      <c r="AX264" s="125"/>
      <c r="AY264">
        <f>COUNTA($G$266)</f>
        <v>0</v>
      </c>
    </row>
    <row r="265" spans="1:51" ht="18.75" hidden="1" customHeight="1" x14ac:dyDescent="0.2">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2">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2">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2">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307</v>
      </c>
      <c r="AF268" s="118"/>
      <c r="AG268" s="118"/>
      <c r="AH268" s="119"/>
      <c r="AI268" s="143" t="s">
        <v>329</v>
      </c>
      <c r="AJ268" s="118"/>
      <c r="AK268" s="118"/>
      <c r="AL268" s="119"/>
      <c r="AM268" s="143" t="s">
        <v>616</v>
      </c>
      <c r="AN268" s="118"/>
      <c r="AO268" s="118"/>
      <c r="AP268" s="119"/>
      <c r="AQ268" s="139" t="s">
        <v>184</v>
      </c>
      <c r="AR268" s="140"/>
      <c r="AS268" s="140"/>
      <c r="AT268" s="141"/>
      <c r="AU268" s="182" t="s">
        <v>200</v>
      </c>
      <c r="AV268" s="182"/>
      <c r="AW268" s="182"/>
      <c r="AX268" s="183"/>
      <c r="AY268">
        <f>COUNTA($G$270)</f>
        <v>0</v>
      </c>
    </row>
    <row r="269" spans="1:51" ht="18.75" hidden="1" customHeight="1" x14ac:dyDescent="0.2">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2">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2">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2">
      <c r="A272" s="175"/>
      <c r="B272" s="172"/>
      <c r="C272" s="166"/>
      <c r="D272" s="172"/>
      <c r="E272" s="166"/>
      <c r="F272" s="167"/>
      <c r="G272" s="144" t="s">
        <v>201</v>
      </c>
      <c r="H272" s="118"/>
      <c r="I272" s="118"/>
      <c r="J272" s="118"/>
      <c r="K272" s="118"/>
      <c r="L272" s="118"/>
      <c r="M272" s="118"/>
      <c r="N272" s="118"/>
      <c r="O272" s="118"/>
      <c r="P272" s="119"/>
      <c r="Q272" s="143" t="s">
        <v>255</v>
      </c>
      <c r="R272" s="118"/>
      <c r="S272" s="118"/>
      <c r="T272" s="118"/>
      <c r="U272" s="118"/>
      <c r="V272" s="118"/>
      <c r="W272" s="118"/>
      <c r="X272" s="118"/>
      <c r="Y272" s="118"/>
      <c r="Z272" s="118"/>
      <c r="AA272" s="118"/>
      <c r="AB272" s="117" t="s">
        <v>256</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2">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2">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2">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2">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2">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2">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2">
      <c r="A279" s="175"/>
      <c r="B279" s="172"/>
      <c r="C279" s="166"/>
      <c r="D279" s="172"/>
      <c r="E279" s="166"/>
      <c r="F279" s="167"/>
      <c r="G279" s="144" t="s">
        <v>201</v>
      </c>
      <c r="H279" s="118"/>
      <c r="I279" s="118"/>
      <c r="J279" s="118"/>
      <c r="K279" s="118"/>
      <c r="L279" s="118"/>
      <c r="M279" s="118"/>
      <c r="N279" s="118"/>
      <c r="O279" s="118"/>
      <c r="P279" s="119"/>
      <c r="Q279" s="143" t="s">
        <v>255</v>
      </c>
      <c r="R279" s="118"/>
      <c r="S279" s="118"/>
      <c r="T279" s="118"/>
      <c r="U279" s="118"/>
      <c r="V279" s="118"/>
      <c r="W279" s="118"/>
      <c r="X279" s="118"/>
      <c r="Y279" s="118"/>
      <c r="Z279" s="118"/>
      <c r="AA279" s="118"/>
      <c r="AB279" s="117" t="s">
        <v>256</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2">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2">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2">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2">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2">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2">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2">
      <c r="A286" s="175"/>
      <c r="B286" s="172"/>
      <c r="C286" s="166"/>
      <c r="D286" s="172"/>
      <c r="E286" s="166"/>
      <c r="F286" s="167"/>
      <c r="G286" s="144" t="s">
        <v>201</v>
      </c>
      <c r="H286" s="118"/>
      <c r="I286" s="118"/>
      <c r="J286" s="118"/>
      <c r="K286" s="118"/>
      <c r="L286" s="118"/>
      <c r="M286" s="118"/>
      <c r="N286" s="118"/>
      <c r="O286" s="118"/>
      <c r="P286" s="119"/>
      <c r="Q286" s="143" t="s">
        <v>255</v>
      </c>
      <c r="R286" s="118"/>
      <c r="S286" s="118"/>
      <c r="T286" s="118"/>
      <c r="U286" s="118"/>
      <c r="V286" s="118"/>
      <c r="W286" s="118"/>
      <c r="X286" s="118"/>
      <c r="Y286" s="118"/>
      <c r="Z286" s="118"/>
      <c r="AA286" s="118"/>
      <c r="AB286" s="117" t="s">
        <v>256</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2">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2">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2">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2">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2">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2">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2">
      <c r="A293" s="175"/>
      <c r="B293" s="172"/>
      <c r="C293" s="166"/>
      <c r="D293" s="172"/>
      <c r="E293" s="166"/>
      <c r="F293" s="167"/>
      <c r="G293" s="144" t="s">
        <v>201</v>
      </c>
      <c r="H293" s="118"/>
      <c r="I293" s="118"/>
      <c r="J293" s="118"/>
      <c r="K293" s="118"/>
      <c r="L293" s="118"/>
      <c r="M293" s="118"/>
      <c r="N293" s="118"/>
      <c r="O293" s="118"/>
      <c r="P293" s="119"/>
      <c r="Q293" s="143" t="s">
        <v>255</v>
      </c>
      <c r="R293" s="118"/>
      <c r="S293" s="118"/>
      <c r="T293" s="118"/>
      <c r="U293" s="118"/>
      <c r="V293" s="118"/>
      <c r="W293" s="118"/>
      <c r="X293" s="118"/>
      <c r="Y293" s="118"/>
      <c r="Z293" s="118"/>
      <c r="AA293" s="118"/>
      <c r="AB293" s="117" t="s">
        <v>256</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2">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2">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2">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2">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2">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2">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2">
      <c r="A300" s="175"/>
      <c r="B300" s="172"/>
      <c r="C300" s="166"/>
      <c r="D300" s="172"/>
      <c r="E300" s="166"/>
      <c r="F300" s="167"/>
      <c r="G300" s="144" t="s">
        <v>201</v>
      </c>
      <c r="H300" s="118"/>
      <c r="I300" s="118"/>
      <c r="J300" s="118"/>
      <c r="K300" s="118"/>
      <c r="L300" s="118"/>
      <c r="M300" s="118"/>
      <c r="N300" s="118"/>
      <c r="O300" s="118"/>
      <c r="P300" s="119"/>
      <c r="Q300" s="143" t="s">
        <v>255</v>
      </c>
      <c r="R300" s="118"/>
      <c r="S300" s="118"/>
      <c r="T300" s="118"/>
      <c r="U300" s="118"/>
      <c r="V300" s="118"/>
      <c r="W300" s="118"/>
      <c r="X300" s="118"/>
      <c r="Y300" s="118"/>
      <c r="Z300" s="118"/>
      <c r="AA300" s="118"/>
      <c r="AB300" s="117" t="s">
        <v>256</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2">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2">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2">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2">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2">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2">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2">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2">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5">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2">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2">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2">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307</v>
      </c>
      <c r="AF312" s="118"/>
      <c r="AG312" s="118"/>
      <c r="AH312" s="119"/>
      <c r="AI312" s="143" t="s">
        <v>329</v>
      </c>
      <c r="AJ312" s="118"/>
      <c r="AK312" s="118"/>
      <c r="AL312" s="119"/>
      <c r="AM312" s="143" t="s">
        <v>616</v>
      </c>
      <c r="AN312" s="118"/>
      <c r="AO312" s="118"/>
      <c r="AP312" s="119"/>
      <c r="AQ312" s="139" t="s">
        <v>184</v>
      </c>
      <c r="AR312" s="140"/>
      <c r="AS312" s="140"/>
      <c r="AT312" s="141"/>
      <c r="AU312" s="182" t="s">
        <v>200</v>
      </c>
      <c r="AV312" s="182"/>
      <c r="AW312" s="182"/>
      <c r="AX312" s="183"/>
      <c r="AY312">
        <f>COUNTA($G$314)</f>
        <v>0</v>
      </c>
    </row>
    <row r="313" spans="1:51" ht="18.75" hidden="1" customHeight="1" x14ac:dyDescent="0.2">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2">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2">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2">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307</v>
      </c>
      <c r="AF316" s="118"/>
      <c r="AG316" s="118"/>
      <c r="AH316" s="119"/>
      <c r="AI316" s="143" t="s">
        <v>329</v>
      </c>
      <c r="AJ316" s="118"/>
      <c r="AK316" s="118"/>
      <c r="AL316" s="119"/>
      <c r="AM316" s="143" t="s">
        <v>616</v>
      </c>
      <c r="AN316" s="118"/>
      <c r="AO316" s="118"/>
      <c r="AP316" s="119"/>
      <c r="AQ316" s="139" t="s">
        <v>184</v>
      </c>
      <c r="AR316" s="140"/>
      <c r="AS316" s="140"/>
      <c r="AT316" s="141"/>
      <c r="AU316" s="182" t="s">
        <v>200</v>
      </c>
      <c r="AV316" s="182"/>
      <c r="AW316" s="182"/>
      <c r="AX316" s="183"/>
      <c r="AY316">
        <f>COUNTA($G$318)</f>
        <v>0</v>
      </c>
    </row>
    <row r="317" spans="1:51" ht="18.75" hidden="1" customHeight="1" x14ac:dyDescent="0.2">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2">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2">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2">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307</v>
      </c>
      <c r="AF320" s="118"/>
      <c r="AG320" s="118"/>
      <c r="AH320" s="119"/>
      <c r="AI320" s="143" t="s">
        <v>329</v>
      </c>
      <c r="AJ320" s="118"/>
      <c r="AK320" s="118"/>
      <c r="AL320" s="119"/>
      <c r="AM320" s="143" t="s">
        <v>616</v>
      </c>
      <c r="AN320" s="118"/>
      <c r="AO320" s="118"/>
      <c r="AP320" s="119"/>
      <c r="AQ320" s="139" t="s">
        <v>184</v>
      </c>
      <c r="AR320" s="140"/>
      <c r="AS320" s="140"/>
      <c r="AT320" s="141"/>
      <c r="AU320" s="182" t="s">
        <v>200</v>
      </c>
      <c r="AV320" s="182"/>
      <c r="AW320" s="182"/>
      <c r="AX320" s="183"/>
      <c r="AY320">
        <f>COUNTA($G$322)</f>
        <v>0</v>
      </c>
    </row>
    <row r="321" spans="1:51" ht="18.75" hidden="1" customHeight="1" x14ac:dyDescent="0.2">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2">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2">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2">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307</v>
      </c>
      <c r="AF324" s="118"/>
      <c r="AG324" s="118"/>
      <c r="AH324" s="119"/>
      <c r="AI324" s="143" t="s">
        <v>329</v>
      </c>
      <c r="AJ324" s="118"/>
      <c r="AK324" s="118"/>
      <c r="AL324" s="119"/>
      <c r="AM324" s="143" t="s">
        <v>616</v>
      </c>
      <c r="AN324" s="118"/>
      <c r="AO324" s="118"/>
      <c r="AP324" s="119"/>
      <c r="AQ324" s="139" t="s">
        <v>184</v>
      </c>
      <c r="AR324" s="140"/>
      <c r="AS324" s="140"/>
      <c r="AT324" s="141"/>
      <c r="AU324" s="182" t="s">
        <v>200</v>
      </c>
      <c r="AV324" s="182"/>
      <c r="AW324" s="182"/>
      <c r="AX324" s="183"/>
      <c r="AY324">
        <f>COUNTA($G$326)</f>
        <v>0</v>
      </c>
    </row>
    <row r="325" spans="1:51" ht="18.75" hidden="1" customHeight="1" x14ac:dyDescent="0.2">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2">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2">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2">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307</v>
      </c>
      <c r="AF328" s="118"/>
      <c r="AG328" s="118"/>
      <c r="AH328" s="119"/>
      <c r="AI328" s="143" t="s">
        <v>329</v>
      </c>
      <c r="AJ328" s="118"/>
      <c r="AK328" s="118"/>
      <c r="AL328" s="119"/>
      <c r="AM328" s="143" t="s">
        <v>616</v>
      </c>
      <c r="AN328" s="118"/>
      <c r="AO328" s="118"/>
      <c r="AP328" s="119"/>
      <c r="AQ328" s="139" t="s">
        <v>184</v>
      </c>
      <c r="AR328" s="140"/>
      <c r="AS328" s="140"/>
      <c r="AT328" s="141"/>
      <c r="AU328" s="182" t="s">
        <v>200</v>
      </c>
      <c r="AV328" s="182"/>
      <c r="AW328" s="182"/>
      <c r="AX328" s="183"/>
      <c r="AY328">
        <f>COUNTA($G$330)</f>
        <v>0</v>
      </c>
    </row>
    <row r="329" spans="1:51" ht="18.75" hidden="1" customHeight="1" x14ac:dyDescent="0.2">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2">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2">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2">
      <c r="A332" s="175"/>
      <c r="B332" s="172"/>
      <c r="C332" s="166"/>
      <c r="D332" s="172"/>
      <c r="E332" s="166"/>
      <c r="F332" s="167"/>
      <c r="G332" s="144" t="s">
        <v>201</v>
      </c>
      <c r="H332" s="118"/>
      <c r="I332" s="118"/>
      <c r="J332" s="118"/>
      <c r="K332" s="118"/>
      <c r="L332" s="118"/>
      <c r="M332" s="118"/>
      <c r="N332" s="118"/>
      <c r="O332" s="118"/>
      <c r="P332" s="119"/>
      <c r="Q332" s="143" t="s">
        <v>255</v>
      </c>
      <c r="R332" s="118"/>
      <c r="S332" s="118"/>
      <c r="T332" s="118"/>
      <c r="U332" s="118"/>
      <c r="V332" s="118"/>
      <c r="W332" s="118"/>
      <c r="X332" s="118"/>
      <c r="Y332" s="118"/>
      <c r="Z332" s="118"/>
      <c r="AA332" s="118"/>
      <c r="AB332" s="117" t="s">
        <v>256</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2">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2">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2">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2">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2">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2">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2">
      <c r="A339" s="175"/>
      <c r="B339" s="172"/>
      <c r="C339" s="166"/>
      <c r="D339" s="172"/>
      <c r="E339" s="166"/>
      <c r="F339" s="167"/>
      <c r="G339" s="144" t="s">
        <v>201</v>
      </c>
      <c r="H339" s="118"/>
      <c r="I339" s="118"/>
      <c r="J339" s="118"/>
      <c r="K339" s="118"/>
      <c r="L339" s="118"/>
      <c r="M339" s="118"/>
      <c r="N339" s="118"/>
      <c r="O339" s="118"/>
      <c r="P339" s="119"/>
      <c r="Q339" s="143" t="s">
        <v>255</v>
      </c>
      <c r="R339" s="118"/>
      <c r="S339" s="118"/>
      <c r="T339" s="118"/>
      <c r="U339" s="118"/>
      <c r="V339" s="118"/>
      <c r="W339" s="118"/>
      <c r="X339" s="118"/>
      <c r="Y339" s="118"/>
      <c r="Z339" s="118"/>
      <c r="AA339" s="118"/>
      <c r="AB339" s="117" t="s">
        <v>256</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2">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2">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2">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2">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2">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2">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2">
      <c r="A346" s="175"/>
      <c r="B346" s="172"/>
      <c r="C346" s="166"/>
      <c r="D346" s="172"/>
      <c r="E346" s="166"/>
      <c r="F346" s="167"/>
      <c r="G346" s="144" t="s">
        <v>201</v>
      </c>
      <c r="H346" s="118"/>
      <c r="I346" s="118"/>
      <c r="J346" s="118"/>
      <c r="K346" s="118"/>
      <c r="L346" s="118"/>
      <c r="M346" s="118"/>
      <c r="N346" s="118"/>
      <c r="O346" s="118"/>
      <c r="P346" s="119"/>
      <c r="Q346" s="143" t="s">
        <v>255</v>
      </c>
      <c r="R346" s="118"/>
      <c r="S346" s="118"/>
      <c r="T346" s="118"/>
      <c r="U346" s="118"/>
      <c r="V346" s="118"/>
      <c r="W346" s="118"/>
      <c r="X346" s="118"/>
      <c r="Y346" s="118"/>
      <c r="Z346" s="118"/>
      <c r="AA346" s="118"/>
      <c r="AB346" s="117" t="s">
        <v>256</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2">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2">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2">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2">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2">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2">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2">
      <c r="A353" s="175"/>
      <c r="B353" s="172"/>
      <c r="C353" s="166"/>
      <c r="D353" s="172"/>
      <c r="E353" s="166"/>
      <c r="F353" s="167"/>
      <c r="G353" s="144" t="s">
        <v>201</v>
      </c>
      <c r="H353" s="118"/>
      <c r="I353" s="118"/>
      <c r="J353" s="118"/>
      <c r="K353" s="118"/>
      <c r="L353" s="118"/>
      <c r="M353" s="118"/>
      <c r="N353" s="118"/>
      <c r="O353" s="118"/>
      <c r="P353" s="119"/>
      <c r="Q353" s="143" t="s">
        <v>255</v>
      </c>
      <c r="R353" s="118"/>
      <c r="S353" s="118"/>
      <c r="T353" s="118"/>
      <c r="U353" s="118"/>
      <c r="V353" s="118"/>
      <c r="W353" s="118"/>
      <c r="X353" s="118"/>
      <c r="Y353" s="118"/>
      <c r="Z353" s="118"/>
      <c r="AA353" s="118"/>
      <c r="AB353" s="117" t="s">
        <v>256</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2">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2">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2">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2">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2">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2">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2">
      <c r="A360" s="175"/>
      <c r="B360" s="172"/>
      <c r="C360" s="166"/>
      <c r="D360" s="172"/>
      <c r="E360" s="166"/>
      <c r="F360" s="167"/>
      <c r="G360" s="144" t="s">
        <v>201</v>
      </c>
      <c r="H360" s="118"/>
      <c r="I360" s="118"/>
      <c r="J360" s="118"/>
      <c r="K360" s="118"/>
      <c r="L360" s="118"/>
      <c r="M360" s="118"/>
      <c r="N360" s="118"/>
      <c r="O360" s="118"/>
      <c r="P360" s="119"/>
      <c r="Q360" s="143" t="s">
        <v>255</v>
      </c>
      <c r="R360" s="118"/>
      <c r="S360" s="118"/>
      <c r="T360" s="118"/>
      <c r="U360" s="118"/>
      <c r="V360" s="118"/>
      <c r="W360" s="118"/>
      <c r="X360" s="118"/>
      <c r="Y360" s="118"/>
      <c r="Z360" s="118"/>
      <c r="AA360" s="118"/>
      <c r="AB360" s="117" t="s">
        <v>256</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2">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2">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2">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2">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2">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2">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2">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2">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5">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2">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2">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2">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307</v>
      </c>
      <c r="AF372" s="118"/>
      <c r="AG372" s="118"/>
      <c r="AH372" s="119"/>
      <c r="AI372" s="143" t="s">
        <v>329</v>
      </c>
      <c r="AJ372" s="118"/>
      <c r="AK372" s="118"/>
      <c r="AL372" s="119"/>
      <c r="AM372" s="143" t="s">
        <v>616</v>
      </c>
      <c r="AN372" s="118"/>
      <c r="AO372" s="118"/>
      <c r="AP372" s="119"/>
      <c r="AQ372" s="139" t="s">
        <v>184</v>
      </c>
      <c r="AR372" s="140"/>
      <c r="AS372" s="140"/>
      <c r="AT372" s="141"/>
      <c r="AU372" s="182" t="s">
        <v>200</v>
      </c>
      <c r="AV372" s="182"/>
      <c r="AW372" s="182"/>
      <c r="AX372" s="183"/>
      <c r="AY372">
        <f>COUNTA($G$374)</f>
        <v>0</v>
      </c>
    </row>
    <row r="373" spans="1:51" ht="18.75" hidden="1" customHeight="1" x14ac:dyDescent="0.2">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2">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2">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2">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307</v>
      </c>
      <c r="AF376" s="118"/>
      <c r="AG376" s="118"/>
      <c r="AH376" s="119"/>
      <c r="AI376" s="143" t="s">
        <v>329</v>
      </c>
      <c r="AJ376" s="118"/>
      <c r="AK376" s="118"/>
      <c r="AL376" s="119"/>
      <c r="AM376" s="143" t="s">
        <v>616</v>
      </c>
      <c r="AN376" s="118"/>
      <c r="AO376" s="118"/>
      <c r="AP376" s="119"/>
      <c r="AQ376" s="139" t="s">
        <v>184</v>
      </c>
      <c r="AR376" s="140"/>
      <c r="AS376" s="140"/>
      <c r="AT376" s="141"/>
      <c r="AU376" s="182" t="s">
        <v>200</v>
      </c>
      <c r="AV376" s="182"/>
      <c r="AW376" s="182"/>
      <c r="AX376" s="183"/>
      <c r="AY376">
        <f>COUNTA($G$378)</f>
        <v>0</v>
      </c>
    </row>
    <row r="377" spans="1:51" ht="18.75" hidden="1" customHeight="1" x14ac:dyDescent="0.2">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2">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2">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2">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307</v>
      </c>
      <c r="AF380" s="118"/>
      <c r="AG380" s="118"/>
      <c r="AH380" s="119"/>
      <c r="AI380" s="143" t="s">
        <v>329</v>
      </c>
      <c r="AJ380" s="118"/>
      <c r="AK380" s="118"/>
      <c r="AL380" s="119"/>
      <c r="AM380" s="143" t="s">
        <v>616</v>
      </c>
      <c r="AN380" s="118"/>
      <c r="AO380" s="118"/>
      <c r="AP380" s="119"/>
      <c r="AQ380" s="139" t="s">
        <v>184</v>
      </c>
      <c r="AR380" s="140"/>
      <c r="AS380" s="140"/>
      <c r="AT380" s="141"/>
      <c r="AU380" s="182" t="s">
        <v>200</v>
      </c>
      <c r="AV380" s="182"/>
      <c r="AW380" s="182"/>
      <c r="AX380" s="183"/>
      <c r="AY380">
        <f>COUNTA($G$382)</f>
        <v>0</v>
      </c>
    </row>
    <row r="381" spans="1:51" ht="18.75" hidden="1" customHeight="1" x14ac:dyDescent="0.2">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2">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2">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2">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307</v>
      </c>
      <c r="AF384" s="118"/>
      <c r="AG384" s="118"/>
      <c r="AH384" s="119"/>
      <c r="AI384" s="143" t="s">
        <v>329</v>
      </c>
      <c r="AJ384" s="118"/>
      <c r="AK384" s="118"/>
      <c r="AL384" s="119"/>
      <c r="AM384" s="143" t="s">
        <v>616</v>
      </c>
      <c r="AN384" s="118"/>
      <c r="AO384" s="118"/>
      <c r="AP384" s="119"/>
      <c r="AQ384" s="139" t="s">
        <v>184</v>
      </c>
      <c r="AR384" s="140"/>
      <c r="AS384" s="140"/>
      <c r="AT384" s="141"/>
      <c r="AU384" s="182" t="s">
        <v>200</v>
      </c>
      <c r="AV384" s="182"/>
      <c r="AW384" s="182"/>
      <c r="AX384" s="183"/>
      <c r="AY384">
        <f>COUNTA($G$386)</f>
        <v>0</v>
      </c>
    </row>
    <row r="385" spans="1:51" ht="18.75" hidden="1" customHeight="1" x14ac:dyDescent="0.2">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2">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2">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2">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307</v>
      </c>
      <c r="AF388" s="118"/>
      <c r="AG388" s="118"/>
      <c r="AH388" s="119"/>
      <c r="AI388" s="143" t="s">
        <v>329</v>
      </c>
      <c r="AJ388" s="118"/>
      <c r="AK388" s="118"/>
      <c r="AL388" s="119"/>
      <c r="AM388" s="143" t="s">
        <v>616</v>
      </c>
      <c r="AN388" s="118"/>
      <c r="AO388" s="118"/>
      <c r="AP388" s="119"/>
      <c r="AQ388" s="139" t="s">
        <v>184</v>
      </c>
      <c r="AR388" s="140"/>
      <c r="AS388" s="140"/>
      <c r="AT388" s="141"/>
      <c r="AU388" s="182" t="s">
        <v>200</v>
      </c>
      <c r="AV388" s="182"/>
      <c r="AW388" s="182"/>
      <c r="AX388" s="183"/>
      <c r="AY388">
        <f>COUNTA($G$390)</f>
        <v>0</v>
      </c>
    </row>
    <row r="389" spans="1:51" ht="18.75" hidden="1" customHeight="1" x14ac:dyDescent="0.2">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2">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2">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2">
      <c r="A392" s="175"/>
      <c r="B392" s="172"/>
      <c r="C392" s="166"/>
      <c r="D392" s="172"/>
      <c r="E392" s="166"/>
      <c r="F392" s="167"/>
      <c r="G392" s="144" t="s">
        <v>201</v>
      </c>
      <c r="H392" s="118"/>
      <c r="I392" s="118"/>
      <c r="J392" s="118"/>
      <c r="K392" s="118"/>
      <c r="L392" s="118"/>
      <c r="M392" s="118"/>
      <c r="N392" s="118"/>
      <c r="O392" s="118"/>
      <c r="P392" s="119"/>
      <c r="Q392" s="143" t="s">
        <v>255</v>
      </c>
      <c r="R392" s="118"/>
      <c r="S392" s="118"/>
      <c r="T392" s="118"/>
      <c r="U392" s="118"/>
      <c r="V392" s="118"/>
      <c r="W392" s="118"/>
      <c r="X392" s="118"/>
      <c r="Y392" s="118"/>
      <c r="Z392" s="118"/>
      <c r="AA392" s="118"/>
      <c r="AB392" s="117" t="s">
        <v>256</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2">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2">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2">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2">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2">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2">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2">
      <c r="A399" s="175"/>
      <c r="B399" s="172"/>
      <c r="C399" s="166"/>
      <c r="D399" s="172"/>
      <c r="E399" s="166"/>
      <c r="F399" s="167"/>
      <c r="G399" s="144" t="s">
        <v>201</v>
      </c>
      <c r="H399" s="118"/>
      <c r="I399" s="118"/>
      <c r="J399" s="118"/>
      <c r="K399" s="118"/>
      <c r="L399" s="118"/>
      <c r="M399" s="118"/>
      <c r="N399" s="118"/>
      <c r="O399" s="118"/>
      <c r="P399" s="119"/>
      <c r="Q399" s="143" t="s">
        <v>255</v>
      </c>
      <c r="R399" s="118"/>
      <c r="S399" s="118"/>
      <c r="T399" s="118"/>
      <c r="U399" s="118"/>
      <c r="V399" s="118"/>
      <c r="W399" s="118"/>
      <c r="X399" s="118"/>
      <c r="Y399" s="118"/>
      <c r="Z399" s="118"/>
      <c r="AA399" s="118"/>
      <c r="AB399" s="117" t="s">
        <v>256</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2">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2">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2">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2">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2">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2">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2">
      <c r="A406" s="175"/>
      <c r="B406" s="172"/>
      <c r="C406" s="166"/>
      <c r="D406" s="172"/>
      <c r="E406" s="166"/>
      <c r="F406" s="167"/>
      <c r="G406" s="144" t="s">
        <v>201</v>
      </c>
      <c r="H406" s="118"/>
      <c r="I406" s="118"/>
      <c r="J406" s="118"/>
      <c r="K406" s="118"/>
      <c r="L406" s="118"/>
      <c r="M406" s="118"/>
      <c r="N406" s="118"/>
      <c r="O406" s="118"/>
      <c r="P406" s="119"/>
      <c r="Q406" s="143" t="s">
        <v>255</v>
      </c>
      <c r="R406" s="118"/>
      <c r="S406" s="118"/>
      <c r="T406" s="118"/>
      <c r="U406" s="118"/>
      <c r="V406" s="118"/>
      <c r="W406" s="118"/>
      <c r="X406" s="118"/>
      <c r="Y406" s="118"/>
      <c r="Z406" s="118"/>
      <c r="AA406" s="118"/>
      <c r="AB406" s="117" t="s">
        <v>256</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2">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2">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2">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2">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2">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2">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2">
      <c r="A413" s="175"/>
      <c r="B413" s="172"/>
      <c r="C413" s="166"/>
      <c r="D413" s="172"/>
      <c r="E413" s="166"/>
      <c r="F413" s="167"/>
      <c r="G413" s="144" t="s">
        <v>201</v>
      </c>
      <c r="H413" s="118"/>
      <c r="I413" s="118"/>
      <c r="J413" s="118"/>
      <c r="K413" s="118"/>
      <c r="L413" s="118"/>
      <c r="M413" s="118"/>
      <c r="N413" s="118"/>
      <c r="O413" s="118"/>
      <c r="P413" s="119"/>
      <c r="Q413" s="143" t="s">
        <v>255</v>
      </c>
      <c r="R413" s="118"/>
      <c r="S413" s="118"/>
      <c r="T413" s="118"/>
      <c r="U413" s="118"/>
      <c r="V413" s="118"/>
      <c r="W413" s="118"/>
      <c r="X413" s="118"/>
      <c r="Y413" s="118"/>
      <c r="Z413" s="118"/>
      <c r="AA413" s="118"/>
      <c r="AB413" s="117" t="s">
        <v>256</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2">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2">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2">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2">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2">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2">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2">
      <c r="A420" s="175"/>
      <c r="B420" s="172"/>
      <c r="C420" s="166"/>
      <c r="D420" s="172"/>
      <c r="E420" s="166"/>
      <c r="F420" s="167"/>
      <c r="G420" s="144" t="s">
        <v>201</v>
      </c>
      <c r="H420" s="118"/>
      <c r="I420" s="118"/>
      <c r="J420" s="118"/>
      <c r="K420" s="118"/>
      <c r="L420" s="118"/>
      <c r="M420" s="118"/>
      <c r="N420" s="118"/>
      <c r="O420" s="118"/>
      <c r="P420" s="119"/>
      <c r="Q420" s="143" t="s">
        <v>255</v>
      </c>
      <c r="R420" s="118"/>
      <c r="S420" s="118"/>
      <c r="T420" s="118"/>
      <c r="U420" s="118"/>
      <c r="V420" s="118"/>
      <c r="W420" s="118"/>
      <c r="X420" s="118"/>
      <c r="Y420" s="118"/>
      <c r="Z420" s="118"/>
      <c r="AA420" s="118"/>
      <c r="AB420" s="117" t="s">
        <v>256</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2">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2">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2">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2">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2">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2">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2">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2">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2">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2">
      <c r="A430" s="175"/>
      <c r="B430" s="172"/>
      <c r="C430" s="164" t="s">
        <v>588</v>
      </c>
      <c r="D430" s="912"/>
      <c r="E430" s="160" t="s">
        <v>316</v>
      </c>
      <c r="F430" s="878"/>
      <c r="G430" s="879" t="s">
        <v>204</v>
      </c>
      <c r="H430" s="111"/>
      <c r="I430" s="111"/>
      <c r="J430" s="880" t="s">
        <v>634</v>
      </c>
      <c r="K430" s="881"/>
      <c r="L430" s="881"/>
      <c r="M430" s="881"/>
      <c r="N430" s="881"/>
      <c r="O430" s="881"/>
      <c r="P430" s="881"/>
      <c r="Q430" s="881"/>
      <c r="R430" s="881"/>
      <c r="S430" s="881"/>
      <c r="T430" s="882"/>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customHeight="1" x14ac:dyDescent="0.2">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460</v>
      </c>
      <c r="AJ431" s="319"/>
      <c r="AK431" s="319"/>
      <c r="AL431" s="143"/>
      <c r="AM431" s="319" t="s">
        <v>461</v>
      </c>
      <c r="AN431" s="319"/>
      <c r="AO431" s="319"/>
      <c r="AP431" s="143"/>
      <c r="AQ431" s="143" t="s">
        <v>184</v>
      </c>
      <c r="AR431" s="118"/>
      <c r="AS431" s="118"/>
      <c r="AT431" s="119"/>
      <c r="AU431" s="124" t="s">
        <v>133</v>
      </c>
      <c r="AV431" s="124"/>
      <c r="AW431" s="124"/>
      <c r="AX431" s="125"/>
      <c r="AY431">
        <f>COUNTA($G$433)</f>
        <v>1</v>
      </c>
    </row>
    <row r="432" spans="1:51" ht="18.75" customHeight="1" x14ac:dyDescent="0.2">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634</v>
      </c>
      <c r="AF432" s="186"/>
      <c r="AG432" s="121" t="s">
        <v>185</v>
      </c>
      <c r="AH432" s="122"/>
      <c r="AI432" s="320"/>
      <c r="AJ432" s="320"/>
      <c r="AK432" s="320"/>
      <c r="AL432" s="142"/>
      <c r="AM432" s="320"/>
      <c r="AN432" s="320"/>
      <c r="AO432" s="320"/>
      <c r="AP432" s="142"/>
      <c r="AQ432" s="235" t="s">
        <v>634</v>
      </c>
      <c r="AR432" s="186"/>
      <c r="AS432" s="121" t="s">
        <v>185</v>
      </c>
      <c r="AT432" s="122"/>
      <c r="AU432" s="186" t="s">
        <v>634</v>
      </c>
      <c r="AV432" s="186"/>
      <c r="AW432" s="121" t="s">
        <v>175</v>
      </c>
      <c r="AX432" s="181"/>
      <c r="AY432">
        <f>$AY$431</f>
        <v>1</v>
      </c>
    </row>
    <row r="433" spans="1:51" ht="23.25" customHeight="1" x14ac:dyDescent="0.2">
      <c r="A433" s="175"/>
      <c r="B433" s="172"/>
      <c r="C433" s="166"/>
      <c r="D433" s="172"/>
      <c r="E433" s="323"/>
      <c r="F433" s="324"/>
      <c r="G433" s="92" t="s">
        <v>634</v>
      </c>
      <c r="H433" s="93"/>
      <c r="I433" s="93"/>
      <c r="J433" s="93"/>
      <c r="K433" s="93"/>
      <c r="L433" s="93"/>
      <c r="M433" s="93"/>
      <c r="N433" s="93"/>
      <c r="O433" s="93"/>
      <c r="P433" s="93"/>
      <c r="Q433" s="93"/>
      <c r="R433" s="93"/>
      <c r="S433" s="93"/>
      <c r="T433" s="93"/>
      <c r="U433" s="93"/>
      <c r="V433" s="93"/>
      <c r="W433" s="93"/>
      <c r="X433" s="94"/>
      <c r="Y433" s="187" t="s">
        <v>12</v>
      </c>
      <c r="Z433" s="188"/>
      <c r="AA433" s="189"/>
      <c r="AB433" s="199" t="s">
        <v>634</v>
      </c>
      <c r="AC433" s="199"/>
      <c r="AD433" s="199"/>
      <c r="AE433" s="321" t="s">
        <v>634</v>
      </c>
      <c r="AF433" s="193"/>
      <c r="AG433" s="193"/>
      <c r="AH433" s="193"/>
      <c r="AI433" s="321" t="s">
        <v>634</v>
      </c>
      <c r="AJ433" s="193"/>
      <c r="AK433" s="193"/>
      <c r="AL433" s="193"/>
      <c r="AM433" s="321" t="s">
        <v>662</v>
      </c>
      <c r="AN433" s="193"/>
      <c r="AO433" s="193"/>
      <c r="AP433" s="322"/>
      <c r="AQ433" s="321" t="s">
        <v>634</v>
      </c>
      <c r="AR433" s="193"/>
      <c r="AS433" s="193"/>
      <c r="AT433" s="322"/>
      <c r="AU433" s="193" t="s">
        <v>634</v>
      </c>
      <c r="AV433" s="193"/>
      <c r="AW433" s="193"/>
      <c r="AX433" s="194"/>
      <c r="AY433">
        <f t="shared" ref="AY433:AY435" si="63">$AY$431</f>
        <v>1</v>
      </c>
    </row>
    <row r="434" spans="1:51" ht="23.25" customHeight="1" x14ac:dyDescent="0.2">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634</v>
      </c>
      <c r="AC434" s="191"/>
      <c r="AD434" s="191"/>
      <c r="AE434" s="321" t="s">
        <v>634</v>
      </c>
      <c r="AF434" s="193"/>
      <c r="AG434" s="193"/>
      <c r="AH434" s="322"/>
      <c r="AI434" s="321" t="s">
        <v>634</v>
      </c>
      <c r="AJ434" s="193"/>
      <c r="AK434" s="193"/>
      <c r="AL434" s="193"/>
      <c r="AM434" s="321" t="s">
        <v>662</v>
      </c>
      <c r="AN434" s="193"/>
      <c r="AO434" s="193"/>
      <c r="AP434" s="322"/>
      <c r="AQ434" s="321" t="s">
        <v>634</v>
      </c>
      <c r="AR434" s="193"/>
      <c r="AS434" s="193"/>
      <c r="AT434" s="322"/>
      <c r="AU434" s="193" t="s">
        <v>634</v>
      </c>
      <c r="AV434" s="193"/>
      <c r="AW434" s="193"/>
      <c r="AX434" s="194"/>
      <c r="AY434">
        <f t="shared" si="63"/>
        <v>1</v>
      </c>
    </row>
    <row r="435" spans="1:51" ht="23.25" customHeight="1" x14ac:dyDescent="0.2">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634</v>
      </c>
      <c r="AF435" s="193"/>
      <c r="AG435" s="193"/>
      <c r="AH435" s="322"/>
      <c r="AI435" s="321" t="s">
        <v>634</v>
      </c>
      <c r="AJ435" s="193"/>
      <c r="AK435" s="193"/>
      <c r="AL435" s="193"/>
      <c r="AM435" s="321" t="s">
        <v>662</v>
      </c>
      <c r="AN435" s="193"/>
      <c r="AO435" s="193"/>
      <c r="AP435" s="322"/>
      <c r="AQ435" s="321" t="s">
        <v>634</v>
      </c>
      <c r="AR435" s="193"/>
      <c r="AS435" s="193"/>
      <c r="AT435" s="322"/>
      <c r="AU435" s="193" t="s">
        <v>634</v>
      </c>
      <c r="AV435" s="193"/>
      <c r="AW435" s="193"/>
      <c r="AX435" s="194"/>
      <c r="AY435">
        <f t="shared" si="63"/>
        <v>1</v>
      </c>
    </row>
    <row r="436" spans="1:51" ht="18.75" hidden="1" customHeight="1" x14ac:dyDescent="0.2">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460</v>
      </c>
      <c r="AJ436" s="319"/>
      <c r="AK436" s="319"/>
      <c r="AL436" s="143"/>
      <c r="AM436" s="319" t="s">
        <v>461</v>
      </c>
      <c r="AN436" s="319"/>
      <c r="AO436" s="319"/>
      <c r="AP436" s="143"/>
      <c r="AQ436" s="143" t="s">
        <v>184</v>
      </c>
      <c r="AR436" s="118"/>
      <c r="AS436" s="118"/>
      <c r="AT436" s="119"/>
      <c r="AU436" s="124" t="s">
        <v>133</v>
      </c>
      <c r="AV436" s="124"/>
      <c r="AW436" s="124"/>
      <c r="AX436" s="125"/>
      <c r="AY436">
        <f>COUNTA($G$438)</f>
        <v>0</v>
      </c>
    </row>
    <row r="437" spans="1:51" ht="18.75" hidden="1" customHeight="1" x14ac:dyDescent="0.2">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2">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2">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2">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2">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460</v>
      </c>
      <c r="AJ441" s="319"/>
      <c r="AK441" s="319"/>
      <c r="AL441" s="143"/>
      <c r="AM441" s="319" t="s">
        <v>461</v>
      </c>
      <c r="AN441" s="319"/>
      <c r="AO441" s="319"/>
      <c r="AP441" s="143"/>
      <c r="AQ441" s="143" t="s">
        <v>184</v>
      </c>
      <c r="AR441" s="118"/>
      <c r="AS441" s="118"/>
      <c r="AT441" s="119"/>
      <c r="AU441" s="124" t="s">
        <v>133</v>
      </c>
      <c r="AV441" s="124"/>
      <c r="AW441" s="124"/>
      <c r="AX441" s="125"/>
      <c r="AY441">
        <f>COUNTA($G$443)</f>
        <v>0</v>
      </c>
    </row>
    <row r="442" spans="1:51" ht="18.75" hidden="1" customHeight="1" x14ac:dyDescent="0.2">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2">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2">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2">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2">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460</v>
      </c>
      <c r="AJ446" s="319"/>
      <c r="AK446" s="319"/>
      <c r="AL446" s="143"/>
      <c r="AM446" s="319" t="s">
        <v>461</v>
      </c>
      <c r="AN446" s="319"/>
      <c r="AO446" s="319"/>
      <c r="AP446" s="143"/>
      <c r="AQ446" s="143" t="s">
        <v>184</v>
      </c>
      <c r="AR446" s="118"/>
      <c r="AS446" s="118"/>
      <c r="AT446" s="119"/>
      <c r="AU446" s="124" t="s">
        <v>133</v>
      </c>
      <c r="AV446" s="124"/>
      <c r="AW446" s="124"/>
      <c r="AX446" s="125"/>
      <c r="AY446">
        <f>COUNTA($G$448)</f>
        <v>0</v>
      </c>
    </row>
    <row r="447" spans="1:51" ht="18.75" hidden="1" customHeight="1" x14ac:dyDescent="0.2">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2">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2">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2">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2">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460</v>
      </c>
      <c r="AJ451" s="319"/>
      <c r="AK451" s="319"/>
      <c r="AL451" s="143"/>
      <c r="AM451" s="319" t="s">
        <v>461</v>
      </c>
      <c r="AN451" s="319"/>
      <c r="AO451" s="319"/>
      <c r="AP451" s="143"/>
      <c r="AQ451" s="143" t="s">
        <v>184</v>
      </c>
      <c r="AR451" s="118"/>
      <c r="AS451" s="118"/>
      <c r="AT451" s="119"/>
      <c r="AU451" s="124" t="s">
        <v>133</v>
      </c>
      <c r="AV451" s="124"/>
      <c r="AW451" s="124"/>
      <c r="AX451" s="125"/>
      <c r="AY451">
        <f>COUNTA($G$453)</f>
        <v>0</v>
      </c>
    </row>
    <row r="452" spans="1:51" ht="18.75" hidden="1" customHeight="1" x14ac:dyDescent="0.2">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2">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2">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2">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2">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460</v>
      </c>
      <c r="AJ456" s="319"/>
      <c r="AK456" s="319"/>
      <c r="AL456" s="143"/>
      <c r="AM456" s="319" t="s">
        <v>461</v>
      </c>
      <c r="AN456" s="319"/>
      <c r="AO456" s="319"/>
      <c r="AP456" s="143"/>
      <c r="AQ456" s="143" t="s">
        <v>184</v>
      </c>
      <c r="AR456" s="118"/>
      <c r="AS456" s="118"/>
      <c r="AT456" s="119"/>
      <c r="AU456" s="124" t="s">
        <v>133</v>
      </c>
      <c r="AV456" s="124"/>
      <c r="AW456" s="124"/>
      <c r="AX456" s="125"/>
      <c r="AY456">
        <f>COUNTA($G$458)</f>
        <v>1</v>
      </c>
    </row>
    <row r="457" spans="1:51" ht="18.75" customHeight="1" x14ac:dyDescent="0.2">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634</v>
      </c>
      <c r="AF457" s="186"/>
      <c r="AG457" s="121" t="s">
        <v>185</v>
      </c>
      <c r="AH457" s="122"/>
      <c r="AI457" s="320"/>
      <c r="AJ457" s="320"/>
      <c r="AK457" s="320"/>
      <c r="AL457" s="142"/>
      <c r="AM457" s="320"/>
      <c r="AN457" s="320"/>
      <c r="AO457" s="320"/>
      <c r="AP457" s="142"/>
      <c r="AQ457" s="235" t="s">
        <v>634</v>
      </c>
      <c r="AR457" s="186"/>
      <c r="AS457" s="121" t="s">
        <v>185</v>
      </c>
      <c r="AT457" s="122"/>
      <c r="AU457" s="186" t="s">
        <v>634</v>
      </c>
      <c r="AV457" s="186"/>
      <c r="AW457" s="121" t="s">
        <v>175</v>
      </c>
      <c r="AX457" s="181"/>
      <c r="AY457">
        <f>$AY$456</f>
        <v>1</v>
      </c>
    </row>
    <row r="458" spans="1:51" ht="23.25" customHeight="1" x14ac:dyDescent="0.2">
      <c r="A458" s="175"/>
      <c r="B458" s="172"/>
      <c r="C458" s="166"/>
      <c r="D458" s="172"/>
      <c r="E458" s="323"/>
      <c r="F458" s="324"/>
      <c r="G458" s="92" t="s">
        <v>634</v>
      </c>
      <c r="H458" s="93"/>
      <c r="I458" s="93"/>
      <c r="J458" s="93"/>
      <c r="K458" s="93"/>
      <c r="L458" s="93"/>
      <c r="M458" s="93"/>
      <c r="N458" s="93"/>
      <c r="O458" s="93"/>
      <c r="P458" s="93"/>
      <c r="Q458" s="93"/>
      <c r="R458" s="93"/>
      <c r="S458" s="93"/>
      <c r="T458" s="93"/>
      <c r="U458" s="93"/>
      <c r="V458" s="93"/>
      <c r="W458" s="93"/>
      <c r="X458" s="94"/>
      <c r="Y458" s="187" t="s">
        <v>12</v>
      </c>
      <c r="Z458" s="188"/>
      <c r="AA458" s="189"/>
      <c r="AB458" s="199" t="s">
        <v>634</v>
      </c>
      <c r="AC458" s="199"/>
      <c r="AD458" s="199"/>
      <c r="AE458" s="321" t="s">
        <v>634</v>
      </c>
      <c r="AF458" s="193"/>
      <c r="AG458" s="193"/>
      <c r="AH458" s="193"/>
      <c r="AI458" s="321" t="s">
        <v>634</v>
      </c>
      <c r="AJ458" s="193"/>
      <c r="AK458" s="193"/>
      <c r="AL458" s="193"/>
      <c r="AM458" s="321" t="s">
        <v>662</v>
      </c>
      <c r="AN458" s="193"/>
      <c r="AO458" s="193"/>
      <c r="AP458" s="322"/>
      <c r="AQ458" s="321" t="s">
        <v>634</v>
      </c>
      <c r="AR458" s="193"/>
      <c r="AS458" s="193"/>
      <c r="AT458" s="322"/>
      <c r="AU458" s="193" t="s">
        <v>634</v>
      </c>
      <c r="AV458" s="193"/>
      <c r="AW458" s="193"/>
      <c r="AX458" s="194"/>
      <c r="AY458">
        <f t="shared" ref="AY458:AY460" si="68">$AY$456</f>
        <v>1</v>
      </c>
    </row>
    <row r="459" spans="1:51" ht="23.25" customHeight="1" x14ac:dyDescent="0.2">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634</v>
      </c>
      <c r="AC459" s="191"/>
      <c r="AD459" s="191"/>
      <c r="AE459" s="321" t="s">
        <v>634</v>
      </c>
      <c r="AF459" s="193"/>
      <c r="AG459" s="193"/>
      <c r="AH459" s="322"/>
      <c r="AI459" s="321" t="s">
        <v>634</v>
      </c>
      <c r="AJ459" s="193"/>
      <c r="AK459" s="193"/>
      <c r="AL459" s="193"/>
      <c r="AM459" s="321" t="s">
        <v>662</v>
      </c>
      <c r="AN459" s="193"/>
      <c r="AO459" s="193"/>
      <c r="AP459" s="322"/>
      <c r="AQ459" s="321" t="s">
        <v>634</v>
      </c>
      <c r="AR459" s="193"/>
      <c r="AS459" s="193"/>
      <c r="AT459" s="322"/>
      <c r="AU459" s="193" t="s">
        <v>634</v>
      </c>
      <c r="AV459" s="193"/>
      <c r="AW459" s="193"/>
      <c r="AX459" s="194"/>
      <c r="AY459">
        <f t="shared" si="68"/>
        <v>1</v>
      </c>
    </row>
    <row r="460" spans="1:51" ht="23.25" customHeight="1" thickBot="1" x14ac:dyDescent="0.2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634</v>
      </c>
      <c r="AF460" s="193"/>
      <c r="AG460" s="193"/>
      <c r="AH460" s="322"/>
      <c r="AI460" s="321" t="s">
        <v>634</v>
      </c>
      <c r="AJ460" s="193"/>
      <c r="AK460" s="193"/>
      <c r="AL460" s="193"/>
      <c r="AM460" s="321" t="s">
        <v>662</v>
      </c>
      <c r="AN460" s="193"/>
      <c r="AO460" s="193"/>
      <c r="AP460" s="322"/>
      <c r="AQ460" s="321" t="s">
        <v>634</v>
      </c>
      <c r="AR460" s="193"/>
      <c r="AS460" s="193"/>
      <c r="AT460" s="322"/>
      <c r="AU460" s="193" t="s">
        <v>634</v>
      </c>
      <c r="AV460" s="193"/>
      <c r="AW460" s="193"/>
      <c r="AX460" s="194"/>
      <c r="AY460">
        <f t="shared" si="68"/>
        <v>1</v>
      </c>
    </row>
    <row r="461" spans="1:51" ht="18.75" hidden="1" customHeight="1" x14ac:dyDescent="0.2">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460</v>
      </c>
      <c r="AJ461" s="319"/>
      <c r="AK461" s="319"/>
      <c r="AL461" s="143"/>
      <c r="AM461" s="319" t="s">
        <v>461</v>
      </c>
      <c r="AN461" s="319"/>
      <c r="AO461" s="319"/>
      <c r="AP461" s="143"/>
      <c r="AQ461" s="143" t="s">
        <v>184</v>
      </c>
      <c r="AR461" s="118"/>
      <c r="AS461" s="118"/>
      <c r="AT461" s="119"/>
      <c r="AU461" s="124" t="s">
        <v>133</v>
      </c>
      <c r="AV461" s="124"/>
      <c r="AW461" s="124"/>
      <c r="AX461" s="125"/>
      <c r="AY461">
        <f>COUNTA($G$463)</f>
        <v>0</v>
      </c>
    </row>
    <row r="462" spans="1:51" ht="18.75" hidden="1" customHeight="1" x14ac:dyDescent="0.2">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2">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2">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2">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2">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460</v>
      </c>
      <c r="AJ466" s="319"/>
      <c r="AK466" s="319"/>
      <c r="AL466" s="143"/>
      <c r="AM466" s="319" t="s">
        <v>461</v>
      </c>
      <c r="AN466" s="319"/>
      <c r="AO466" s="319"/>
      <c r="AP466" s="143"/>
      <c r="AQ466" s="143" t="s">
        <v>184</v>
      </c>
      <c r="AR466" s="118"/>
      <c r="AS466" s="118"/>
      <c r="AT466" s="119"/>
      <c r="AU466" s="124" t="s">
        <v>133</v>
      </c>
      <c r="AV466" s="124"/>
      <c r="AW466" s="124"/>
      <c r="AX466" s="125"/>
      <c r="AY466">
        <f>COUNTA($G$468)</f>
        <v>0</v>
      </c>
    </row>
    <row r="467" spans="1:51" ht="18.75" hidden="1" customHeight="1" x14ac:dyDescent="0.2">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2">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2">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2">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2">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460</v>
      </c>
      <c r="AJ471" s="319"/>
      <c r="AK471" s="319"/>
      <c r="AL471" s="143"/>
      <c r="AM471" s="319" t="s">
        <v>461</v>
      </c>
      <c r="AN471" s="319"/>
      <c r="AO471" s="319"/>
      <c r="AP471" s="143"/>
      <c r="AQ471" s="143" t="s">
        <v>184</v>
      </c>
      <c r="AR471" s="118"/>
      <c r="AS471" s="118"/>
      <c r="AT471" s="119"/>
      <c r="AU471" s="124" t="s">
        <v>133</v>
      </c>
      <c r="AV471" s="124"/>
      <c r="AW471" s="124"/>
      <c r="AX471" s="125"/>
      <c r="AY471">
        <f>COUNTA($G$473)</f>
        <v>0</v>
      </c>
    </row>
    <row r="472" spans="1:51" ht="18.75" hidden="1" customHeight="1" x14ac:dyDescent="0.2">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2">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2">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2">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2">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460</v>
      </c>
      <c r="AJ476" s="319"/>
      <c r="AK476" s="319"/>
      <c r="AL476" s="143"/>
      <c r="AM476" s="319" t="s">
        <v>461</v>
      </c>
      <c r="AN476" s="319"/>
      <c r="AO476" s="319"/>
      <c r="AP476" s="143"/>
      <c r="AQ476" s="143" t="s">
        <v>184</v>
      </c>
      <c r="AR476" s="118"/>
      <c r="AS476" s="118"/>
      <c r="AT476" s="119"/>
      <c r="AU476" s="124" t="s">
        <v>133</v>
      </c>
      <c r="AV476" s="124"/>
      <c r="AW476" s="124"/>
      <c r="AX476" s="125"/>
      <c r="AY476">
        <f>COUNTA($G$478)</f>
        <v>0</v>
      </c>
    </row>
    <row r="477" spans="1:51" ht="18.75" hidden="1" customHeight="1" x14ac:dyDescent="0.2">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2">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2">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2">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9" hidden="1" customHeight="1" x14ac:dyDescent="0.2">
      <c r="A481" s="175"/>
      <c r="B481" s="172"/>
      <c r="C481" s="166"/>
      <c r="D481" s="172"/>
      <c r="E481" s="110" t="s">
        <v>324</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2">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2">
      <c r="A484" s="175"/>
      <c r="B484" s="172"/>
      <c r="C484" s="166"/>
      <c r="D484" s="172"/>
      <c r="E484" s="160" t="s">
        <v>319</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2">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460</v>
      </c>
      <c r="AJ485" s="319"/>
      <c r="AK485" s="319"/>
      <c r="AL485" s="143"/>
      <c r="AM485" s="319" t="s">
        <v>461</v>
      </c>
      <c r="AN485" s="319"/>
      <c r="AO485" s="319"/>
      <c r="AP485" s="143"/>
      <c r="AQ485" s="143" t="s">
        <v>184</v>
      </c>
      <c r="AR485" s="118"/>
      <c r="AS485" s="118"/>
      <c r="AT485" s="119"/>
      <c r="AU485" s="124" t="s">
        <v>133</v>
      </c>
      <c r="AV485" s="124"/>
      <c r="AW485" s="124"/>
      <c r="AX485" s="125"/>
      <c r="AY485">
        <f>COUNTA($G$487)</f>
        <v>0</v>
      </c>
    </row>
    <row r="486" spans="1:51" ht="18.75" hidden="1" customHeight="1" x14ac:dyDescent="0.2">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2">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2">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2">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2">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460</v>
      </c>
      <c r="AJ490" s="319"/>
      <c r="AK490" s="319"/>
      <c r="AL490" s="143"/>
      <c r="AM490" s="319" t="s">
        <v>461</v>
      </c>
      <c r="AN490" s="319"/>
      <c r="AO490" s="319"/>
      <c r="AP490" s="143"/>
      <c r="AQ490" s="143" t="s">
        <v>184</v>
      </c>
      <c r="AR490" s="118"/>
      <c r="AS490" s="118"/>
      <c r="AT490" s="119"/>
      <c r="AU490" s="124" t="s">
        <v>133</v>
      </c>
      <c r="AV490" s="124"/>
      <c r="AW490" s="124"/>
      <c r="AX490" s="125"/>
      <c r="AY490">
        <f>COUNTA($G$492)</f>
        <v>0</v>
      </c>
    </row>
    <row r="491" spans="1:51" ht="18.75" hidden="1" customHeight="1" x14ac:dyDescent="0.2">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2">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2">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2">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2">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460</v>
      </c>
      <c r="AJ495" s="319"/>
      <c r="AK495" s="319"/>
      <c r="AL495" s="143"/>
      <c r="AM495" s="319" t="s">
        <v>461</v>
      </c>
      <c r="AN495" s="319"/>
      <c r="AO495" s="319"/>
      <c r="AP495" s="143"/>
      <c r="AQ495" s="143" t="s">
        <v>184</v>
      </c>
      <c r="AR495" s="118"/>
      <c r="AS495" s="118"/>
      <c r="AT495" s="119"/>
      <c r="AU495" s="124" t="s">
        <v>133</v>
      </c>
      <c r="AV495" s="124"/>
      <c r="AW495" s="124"/>
      <c r="AX495" s="125"/>
      <c r="AY495">
        <f>COUNTA($G$497)</f>
        <v>0</v>
      </c>
    </row>
    <row r="496" spans="1:51" ht="18.75" hidden="1" customHeight="1" x14ac:dyDescent="0.2">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2">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2">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2">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2">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460</v>
      </c>
      <c r="AJ500" s="319"/>
      <c r="AK500" s="319"/>
      <c r="AL500" s="143"/>
      <c r="AM500" s="319" t="s">
        <v>461</v>
      </c>
      <c r="AN500" s="319"/>
      <c r="AO500" s="319"/>
      <c r="AP500" s="143"/>
      <c r="AQ500" s="143" t="s">
        <v>184</v>
      </c>
      <c r="AR500" s="118"/>
      <c r="AS500" s="118"/>
      <c r="AT500" s="119"/>
      <c r="AU500" s="124" t="s">
        <v>133</v>
      </c>
      <c r="AV500" s="124"/>
      <c r="AW500" s="124"/>
      <c r="AX500" s="125"/>
      <c r="AY500">
        <f>COUNTA($G$502)</f>
        <v>0</v>
      </c>
    </row>
    <row r="501" spans="1:51" ht="18.75" hidden="1" customHeight="1" x14ac:dyDescent="0.2">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2">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2">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2">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2">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460</v>
      </c>
      <c r="AJ505" s="319"/>
      <c r="AK505" s="319"/>
      <c r="AL505" s="143"/>
      <c r="AM505" s="319" t="s">
        <v>461</v>
      </c>
      <c r="AN505" s="319"/>
      <c r="AO505" s="319"/>
      <c r="AP505" s="143"/>
      <c r="AQ505" s="143" t="s">
        <v>184</v>
      </c>
      <c r="AR505" s="118"/>
      <c r="AS505" s="118"/>
      <c r="AT505" s="119"/>
      <c r="AU505" s="124" t="s">
        <v>133</v>
      </c>
      <c r="AV505" s="124"/>
      <c r="AW505" s="124"/>
      <c r="AX505" s="125"/>
      <c r="AY505">
        <f>COUNTA($G$507)</f>
        <v>0</v>
      </c>
    </row>
    <row r="506" spans="1:51" ht="18.75" hidden="1" customHeight="1" x14ac:dyDescent="0.2">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2">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2">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2">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2">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460</v>
      </c>
      <c r="AJ510" s="319"/>
      <c r="AK510" s="319"/>
      <c r="AL510" s="143"/>
      <c r="AM510" s="319" t="s">
        <v>461</v>
      </c>
      <c r="AN510" s="319"/>
      <c r="AO510" s="319"/>
      <c r="AP510" s="143"/>
      <c r="AQ510" s="143" t="s">
        <v>184</v>
      </c>
      <c r="AR510" s="118"/>
      <c r="AS510" s="118"/>
      <c r="AT510" s="119"/>
      <c r="AU510" s="124" t="s">
        <v>133</v>
      </c>
      <c r="AV510" s="124"/>
      <c r="AW510" s="124"/>
      <c r="AX510" s="125"/>
      <c r="AY510">
        <f>COUNTA($G$512)</f>
        <v>0</v>
      </c>
    </row>
    <row r="511" spans="1:51" ht="18.75" hidden="1" customHeight="1" x14ac:dyDescent="0.2">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2">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2">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2">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2">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460</v>
      </c>
      <c r="AJ515" s="319"/>
      <c r="AK515" s="319"/>
      <c r="AL515" s="143"/>
      <c r="AM515" s="319" t="s">
        <v>461</v>
      </c>
      <c r="AN515" s="319"/>
      <c r="AO515" s="319"/>
      <c r="AP515" s="143"/>
      <c r="AQ515" s="143" t="s">
        <v>184</v>
      </c>
      <c r="AR515" s="118"/>
      <c r="AS515" s="118"/>
      <c r="AT515" s="119"/>
      <c r="AU515" s="124" t="s">
        <v>133</v>
      </c>
      <c r="AV515" s="124"/>
      <c r="AW515" s="124"/>
      <c r="AX515" s="125"/>
      <c r="AY515">
        <f>COUNTA($G$517)</f>
        <v>0</v>
      </c>
    </row>
    <row r="516" spans="1:51" ht="18.75" hidden="1" customHeight="1" x14ac:dyDescent="0.2">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2">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2">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2">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2">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460</v>
      </c>
      <c r="AJ520" s="319"/>
      <c r="AK520" s="319"/>
      <c r="AL520" s="143"/>
      <c r="AM520" s="319" t="s">
        <v>461</v>
      </c>
      <c r="AN520" s="319"/>
      <c r="AO520" s="319"/>
      <c r="AP520" s="143"/>
      <c r="AQ520" s="143" t="s">
        <v>184</v>
      </c>
      <c r="AR520" s="118"/>
      <c r="AS520" s="118"/>
      <c r="AT520" s="119"/>
      <c r="AU520" s="124" t="s">
        <v>133</v>
      </c>
      <c r="AV520" s="124"/>
      <c r="AW520" s="124"/>
      <c r="AX520" s="125"/>
      <c r="AY520">
        <f>COUNTA($G$522)</f>
        <v>0</v>
      </c>
    </row>
    <row r="521" spans="1:51" ht="18.75" hidden="1" customHeight="1" x14ac:dyDescent="0.2">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2">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2">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2">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2">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460</v>
      </c>
      <c r="AJ525" s="319"/>
      <c r="AK525" s="319"/>
      <c r="AL525" s="143"/>
      <c r="AM525" s="319" t="s">
        <v>461</v>
      </c>
      <c r="AN525" s="319"/>
      <c r="AO525" s="319"/>
      <c r="AP525" s="143"/>
      <c r="AQ525" s="143" t="s">
        <v>184</v>
      </c>
      <c r="AR525" s="118"/>
      <c r="AS525" s="118"/>
      <c r="AT525" s="119"/>
      <c r="AU525" s="124" t="s">
        <v>133</v>
      </c>
      <c r="AV525" s="124"/>
      <c r="AW525" s="124"/>
      <c r="AX525" s="125"/>
      <c r="AY525">
        <f>COUNTA($G$527)</f>
        <v>0</v>
      </c>
    </row>
    <row r="526" spans="1:51" ht="18.75" hidden="1" customHeight="1" x14ac:dyDescent="0.2">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2">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2">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2">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2">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460</v>
      </c>
      <c r="AJ530" s="319"/>
      <c r="AK530" s="319"/>
      <c r="AL530" s="143"/>
      <c r="AM530" s="319" t="s">
        <v>461</v>
      </c>
      <c r="AN530" s="319"/>
      <c r="AO530" s="319"/>
      <c r="AP530" s="143"/>
      <c r="AQ530" s="143" t="s">
        <v>184</v>
      </c>
      <c r="AR530" s="118"/>
      <c r="AS530" s="118"/>
      <c r="AT530" s="119"/>
      <c r="AU530" s="124" t="s">
        <v>133</v>
      </c>
      <c r="AV530" s="124"/>
      <c r="AW530" s="124"/>
      <c r="AX530" s="125"/>
      <c r="AY530">
        <f>COUNTA($G$532)</f>
        <v>0</v>
      </c>
    </row>
    <row r="531" spans="1:51" ht="18.75" hidden="1" customHeight="1" x14ac:dyDescent="0.2">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2">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2">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2">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9" hidden="1" customHeight="1" x14ac:dyDescent="0.2">
      <c r="A535" s="175"/>
      <c r="B535" s="172"/>
      <c r="C535" s="166"/>
      <c r="D535" s="172"/>
      <c r="E535" s="110" t="s">
        <v>325</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2">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2">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2">
      <c r="A538" s="175"/>
      <c r="B538" s="172"/>
      <c r="C538" s="166"/>
      <c r="D538" s="172"/>
      <c r="E538" s="160" t="s">
        <v>320</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2">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460</v>
      </c>
      <c r="AJ539" s="319"/>
      <c r="AK539" s="319"/>
      <c r="AL539" s="143"/>
      <c r="AM539" s="319" t="s">
        <v>461</v>
      </c>
      <c r="AN539" s="319"/>
      <c r="AO539" s="319"/>
      <c r="AP539" s="143"/>
      <c r="AQ539" s="143" t="s">
        <v>184</v>
      </c>
      <c r="AR539" s="118"/>
      <c r="AS539" s="118"/>
      <c r="AT539" s="119"/>
      <c r="AU539" s="124" t="s">
        <v>133</v>
      </c>
      <c r="AV539" s="124"/>
      <c r="AW539" s="124"/>
      <c r="AX539" s="125"/>
      <c r="AY539">
        <f>COUNTA($G$541)</f>
        <v>0</v>
      </c>
    </row>
    <row r="540" spans="1:51" ht="18.75" hidden="1" customHeight="1" x14ac:dyDescent="0.2">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2">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2">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2">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2">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460</v>
      </c>
      <c r="AJ544" s="319"/>
      <c r="AK544" s="319"/>
      <c r="AL544" s="143"/>
      <c r="AM544" s="319" t="s">
        <v>461</v>
      </c>
      <c r="AN544" s="319"/>
      <c r="AO544" s="319"/>
      <c r="AP544" s="143"/>
      <c r="AQ544" s="143" t="s">
        <v>184</v>
      </c>
      <c r="AR544" s="118"/>
      <c r="AS544" s="118"/>
      <c r="AT544" s="119"/>
      <c r="AU544" s="124" t="s">
        <v>133</v>
      </c>
      <c r="AV544" s="124"/>
      <c r="AW544" s="124"/>
      <c r="AX544" s="125"/>
      <c r="AY544">
        <f>COUNTA($G$546)</f>
        <v>0</v>
      </c>
    </row>
    <row r="545" spans="1:51" ht="18.75" hidden="1" customHeight="1" x14ac:dyDescent="0.2">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2">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2">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2">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2">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460</v>
      </c>
      <c r="AJ549" s="319"/>
      <c r="AK549" s="319"/>
      <c r="AL549" s="143"/>
      <c r="AM549" s="319" t="s">
        <v>461</v>
      </c>
      <c r="AN549" s="319"/>
      <c r="AO549" s="319"/>
      <c r="AP549" s="143"/>
      <c r="AQ549" s="143" t="s">
        <v>184</v>
      </c>
      <c r="AR549" s="118"/>
      <c r="AS549" s="118"/>
      <c r="AT549" s="119"/>
      <c r="AU549" s="124" t="s">
        <v>133</v>
      </c>
      <c r="AV549" s="124"/>
      <c r="AW549" s="124"/>
      <c r="AX549" s="125"/>
      <c r="AY549">
        <f>COUNTA($G$551)</f>
        <v>0</v>
      </c>
    </row>
    <row r="550" spans="1:51" ht="18.75" hidden="1" customHeight="1" x14ac:dyDescent="0.2">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2">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2">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2">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2">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460</v>
      </c>
      <c r="AJ554" s="319"/>
      <c r="AK554" s="319"/>
      <c r="AL554" s="143"/>
      <c r="AM554" s="319" t="s">
        <v>461</v>
      </c>
      <c r="AN554" s="319"/>
      <c r="AO554" s="319"/>
      <c r="AP554" s="143"/>
      <c r="AQ554" s="143" t="s">
        <v>184</v>
      </c>
      <c r="AR554" s="118"/>
      <c r="AS554" s="118"/>
      <c r="AT554" s="119"/>
      <c r="AU554" s="124" t="s">
        <v>133</v>
      </c>
      <c r="AV554" s="124"/>
      <c r="AW554" s="124"/>
      <c r="AX554" s="125"/>
      <c r="AY554">
        <f>COUNTA($G$556)</f>
        <v>0</v>
      </c>
    </row>
    <row r="555" spans="1:51" ht="18.75" hidden="1" customHeight="1" x14ac:dyDescent="0.2">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2">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2">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2">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2">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460</v>
      </c>
      <c r="AJ559" s="319"/>
      <c r="AK559" s="319"/>
      <c r="AL559" s="143"/>
      <c r="AM559" s="319" t="s">
        <v>461</v>
      </c>
      <c r="AN559" s="319"/>
      <c r="AO559" s="319"/>
      <c r="AP559" s="143"/>
      <c r="AQ559" s="143" t="s">
        <v>184</v>
      </c>
      <c r="AR559" s="118"/>
      <c r="AS559" s="118"/>
      <c r="AT559" s="119"/>
      <c r="AU559" s="124" t="s">
        <v>133</v>
      </c>
      <c r="AV559" s="124"/>
      <c r="AW559" s="124"/>
      <c r="AX559" s="125"/>
      <c r="AY559">
        <f>COUNTA($G$561)</f>
        <v>0</v>
      </c>
    </row>
    <row r="560" spans="1:51" ht="18.75" hidden="1" customHeight="1" x14ac:dyDescent="0.2">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2">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2">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2">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2">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460</v>
      </c>
      <c r="AJ564" s="319"/>
      <c r="AK564" s="319"/>
      <c r="AL564" s="143"/>
      <c r="AM564" s="319" t="s">
        <v>461</v>
      </c>
      <c r="AN564" s="319"/>
      <c r="AO564" s="319"/>
      <c r="AP564" s="143"/>
      <c r="AQ564" s="143" t="s">
        <v>184</v>
      </c>
      <c r="AR564" s="118"/>
      <c r="AS564" s="118"/>
      <c r="AT564" s="119"/>
      <c r="AU564" s="124" t="s">
        <v>133</v>
      </c>
      <c r="AV564" s="124"/>
      <c r="AW564" s="124"/>
      <c r="AX564" s="125"/>
      <c r="AY564">
        <f>COUNTA($G$566)</f>
        <v>0</v>
      </c>
    </row>
    <row r="565" spans="1:51" ht="18.75" hidden="1" customHeight="1" x14ac:dyDescent="0.2">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2">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2">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2">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2">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460</v>
      </c>
      <c r="AJ569" s="319"/>
      <c r="AK569" s="319"/>
      <c r="AL569" s="143"/>
      <c r="AM569" s="319" t="s">
        <v>461</v>
      </c>
      <c r="AN569" s="319"/>
      <c r="AO569" s="319"/>
      <c r="AP569" s="143"/>
      <c r="AQ569" s="143" t="s">
        <v>184</v>
      </c>
      <c r="AR569" s="118"/>
      <c r="AS569" s="118"/>
      <c r="AT569" s="119"/>
      <c r="AU569" s="124" t="s">
        <v>133</v>
      </c>
      <c r="AV569" s="124"/>
      <c r="AW569" s="124"/>
      <c r="AX569" s="125"/>
      <c r="AY569">
        <f>COUNTA($G$571)</f>
        <v>0</v>
      </c>
    </row>
    <row r="570" spans="1:51" ht="18.75" hidden="1" customHeight="1" x14ac:dyDescent="0.2">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2">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2">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2">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2">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460</v>
      </c>
      <c r="AJ574" s="319"/>
      <c r="AK574" s="319"/>
      <c r="AL574" s="143"/>
      <c r="AM574" s="319" t="s">
        <v>461</v>
      </c>
      <c r="AN574" s="319"/>
      <c r="AO574" s="319"/>
      <c r="AP574" s="143"/>
      <c r="AQ574" s="143" t="s">
        <v>184</v>
      </c>
      <c r="AR574" s="118"/>
      <c r="AS574" s="118"/>
      <c r="AT574" s="119"/>
      <c r="AU574" s="124" t="s">
        <v>133</v>
      </c>
      <c r="AV574" s="124"/>
      <c r="AW574" s="124"/>
      <c r="AX574" s="125"/>
      <c r="AY574">
        <f>COUNTA($G$576)</f>
        <v>0</v>
      </c>
    </row>
    <row r="575" spans="1:51" ht="18.75" hidden="1" customHeight="1" x14ac:dyDescent="0.2">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2">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2">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2">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2">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460</v>
      </c>
      <c r="AJ579" s="319"/>
      <c r="AK579" s="319"/>
      <c r="AL579" s="143"/>
      <c r="AM579" s="319" t="s">
        <v>461</v>
      </c>
      <c r="AN579" s="319"/>
      <c r="AO579" s="319"/>
      <c r="AP579" s="143"/>
      <c r="AQ579" s="143" t="s">
        <v>184</v>
      </c>
      <c r="AR579" s="118"/>
      <c r="AS579" s="118"/>
      <c r="AT579" s="119"/>
      <c r="AU579" s="124" t="s">
        <v>133</v>
      </c>
      <c r="AV579" s="124"/>
      <c r="AW579" s="124"/>
      <c r="AX579" s="125"/>
      <c r="AY579">
        <f>COUNTA($G$581)</f>
        <v>0</v>
      </c>
    </row>
    <row r="580" spans="1:51" ht="18.75" hidden="1" customHeight="1" x14ac:dyDescent="0.2">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2">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2">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2">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2">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460</v>
      </c>
      <c r="AJ584" s="319"/>
      <c r="AK584" s="319"/>
      <c r="AL584" s="143"/>
      <c r="AM584" s="319" t="s">
        <v>461</v>
      </c>
      <c r="AN584" s="319"/>
      <c r="AO584" s="319"/>
      <c r="AP584" s="143"/>
      <c r="AQ584" s="143" t="s">
        <v>184</v>
      </c>
      <c r="AR584" s="118"/>
      <c r="AS584" s="118"/>
      <c r="AT584" s="119"/>
      <c r="AU584" s="124" t="s">
        <v>133</v>
      </c>
      <c r="AV584" s="124"/>
      <c r="AW584" s="124"/>
      <c r="AX584" s="125"/>
      <c r="AY584">
        <f>COUNTA($G$586)</f>
        <v>0</v>
      </c>
    </row>
    <row r="585" spans="1:51" ht="18.75" hidden="1" customHeight="1" x14ac:dyDescent="0.2">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2">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2">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2">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9" hidden="1" customHeight="1" x14ac:dyDescent="0.2">
      <c r="A589" s="175"/>
      <c r="B589" s="172"/>
      <c r="C589" s="166"/>
      <c r="D589" s="172"/>
      <c r="E589" s="110" t="s">
        <v>325</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2">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2">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2">
      <c r="A592" s="175"/>
      <c r="B592" s="172"/>
      <c r="C592" s="166"/>
      <c r="D592" s="172"/>
      <c r="E592" s="160" t="s">
        <v>319</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2">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460</v>
      </c>
      <c r="AJ593" s="319"/>
      <c r="AK593" s="319"/>
      <c r="AL593" s="143"/>
      <c r="AM593" s="319" t="s">
        <v>461</v>
      </c>
      <c r="AN593" s="319"/>
      <c r="AO593" s="319"/>
      <c r="AP593" s="143"/>
      <c r="AQ593" s="143" t="s">
        <v>184</v>
      </c>
      <c r="AR593" s="118"/>
      <c r="AS593" s="118"/>
      <c r="AT593" s="119"/>
      <c r="AU593" s="124" t="s">
        <v>133</v>
      </c>
      <c r="AV593" s="124"/>
      <c r="AW593" s="124"/>
      <c r="AX593" s="125"/>
      <c r="AY593">
        <f>COUNTA($G$595)</f>
        <v>0</v>
      </c>
    </row>
    <row r="594" spans="1:51" ht="18.75" hidden="1" customHeight="1" x14ac:dyDescent="0.2">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2">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2">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2">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2">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460</v>
      </c>
      <c r="AJ598" s="319"/>
      <c r="AK598" s="319"/>
      <c r="AL598" s="143"/>
      <c r="AM598" s="319" t="s">
        <v>461</v>
      </c>
      <c r="AN598" s="319"/>
      <c r="AO598" s="319"/>
      <c r="AP598" s="143"/>
      <c r="AQ598" s="143" t="s">
        <v>184</v>
      </c>
      <c r="AR598" s="118"/>
      <c r="AS598" s="118"/>
      <c r="AT598" s="119"/>
      <c r="AU598" s="124" t="s">
        <v>133</v>
      </c>
      <c r="AV598" s="124"/>
      <c r="AW598" s="124"/>
      <c r="AX598" s="125"/>
      <c r="AY598">
        <f>COUNTA($G$600)</f>
        <v>0</v>
      </c>
    </row>
    <row r="599" spans="1:51" ht="18.75" hidden="1" customHeight="1" x14ac:dyDescent="0.2">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2">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2">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2">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2">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460</v>
      </c>
      <c r="AJ603" s="319"/>
      <c r="AK603" s="319"/>
      <c r="AL603" s="143"/>
      <c r="AM603" s="319" t="s">
        <v>461</v>
      </c>
      <c r="AN603" s="319"/>
      <c r="AO603" s="319"/>
      <c r="AP603" s="143"/>
      <c r="AQ603" s="143" t="s">
        <v>184</v>
      </c>
      <c r="AR603" s="118"/>
      <c r="AS603" s="118"/>
      <c r="AT603" s="119"/>
      <c r="AU603" s="124" t="s">
        <v>133</v>
      </c>
      <c r="AV603" s="124"/>
      <c r="AW603" s="124"/>
      <c r="AX603" s="125"/>
      <c r="AY603">
        <f>COUNTA($G$605)</f>
        <v>0</v>
      </c>
    </row>
    <row r="604" spans="1:51" ht="18.75" hidden="1" customHeight="1" x14ac:dyDescent="0.2">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2">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2">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2">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2">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460</v>
      </c>
      <c r="AJ608" s="319"/>
      <c r="AK608" s="319"/>
      <c r="AL608" s="143"/>
      <c r="AM608" s="319" t="s">
        <v>461</v>
      </c>
      <c r="AN608" s="319"/>
      <c r="AO608" s="319"/>
      <c r="AP608" s="143"/>
      <c r="AQ608" s="143" t="s">
        <v>184</v>
      </c>
      <c r="AR608" s="118"/>
      <c r="AS608" s="118"/>
      <c r="AT608" s="119"/>
      <c r="AU608" s="124" t="s">
        <v>133</v>
      </c>
      <c r="AV608" s="124"/>
      <c r="AW608" s="124"/>
      <c r="AX608" s="125"/>
      <c r="AY608">
        <f>COUNTA($G$610)</f>
        <v>0</v>
      </c>
    </row>
    <row r="609" spans="1:51" ht="18.75" hidden="1" customHeight="1" x14ac:dyDescent="0.2">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2">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2">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2">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2">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460</v>
      </c>
      <c r="AJ613" s="319"/>
      <c r="AK613" s="319"/>
      <c r="AL613" s="143"/>
      <c r="AM613" s="319" t="s">
        <v>461</v>
      </c>
      <c r="AN613" s="319"/>
      <c r="AO613" s="319"/>
      <c r="AP613" s="143"/>
      <c r="AQ613" s="143" t="s">
        <v>184</v>
      </c>
      <c r="AR613" s="118"/>
      <c r="AS613" s="118"/>
      <c r="AT613" s="119"/>
      <c r="AU613" s="124" t="s">
        <v>133</v>
      </c>
      <c r="AV613" s="124"/>
      <c r="AW613" s="124"/>
      <c r="AX613" s="125"/>
      <c r="AY613">
        <f>COUNTA($G$615)</f>
        <v>0</v>
      </c>
    </row>
    <row r="614" spans="1:51" ht="18.75" hidden="1" customHeight="1" x14ac:dyDescent="0.2">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2">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2">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2">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2">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460</v>
      </c>
      <c r="AJ618" s="319"/>
      <c r="AK618" s="319"/>
      <c r="AL618" s="143"/>
      <c r="AM618" s="319" t="s">
        <v>461</v>
      </c>
      <c r="AN618" s="319"/>
      <c r="AO618" s="319"/>
      <c r="AP618" s="143"/>
      <c r="AQ618" s="143" t="s">
        <v>184</v>
      </c>
      <c r="AR618" s="118"/>
      <c r="AS618" s="118"/>
      <c r="AT618" s="119"/>
      <c r="AU618" s="124" t="s">
        <v>133</v>
      </c>
      <c r="AV618" s="124"/>
      <c r="AW618" s="124"/>
      <c r="AX618" s="125"/>
      <c r="AY618">
        <f>COUNTA($G$620)</f>
        <v>0</v>
      </c>
    </row>
    <row r="619" spans="1:51" ht="18.75" hidden="1" customHeight="1" x14ac:dyDescent="0.2">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2">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2">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2">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2">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460</v>
      </c>
      <c r="AJ623" s="319"/>
      <c r="AK623" s="319"/>
      <c r="AL623" s="143"/>
      <c r="AM623" s="319" t="s">
        <v>461</v>
      </c>
      <c r="AN623" s="319"/>
      <c r="AO623" s="319"/>
      <c r="AP623" s="143"/>
      <c r="AQ623" s="143" t="s">
        <v>184</v>
      </c>
      <c r="AR623" s="118"/>
      <c r="AS623" s="118"/>
      <c r="AT623" s="119"/>
      <c r="AU623" s="124" t="s">
        <v>133</v>
      </c>
      <c r="AV623" s="124"/>
      <c r="AW623" s="124"/>
      <c r="AX623" s="125"/>
      <c r="AY623">
        <f>COUNTA($G$625)</f>
        <v>0</v>
      </c>
    </row>
    <row r="624" spans="1:51" ht="18.75" hidden="1" customHeight="1" x14ac:dyDescent="0.2">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2">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2">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2">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2">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460</v>
      </c>
      <c r="AJ628" s="319"/>
      <c r="AK628" s="319"/>
      <c r="AL628" s="143"/>
      <c r="AM628" s="319" t="s">
        <v>461</v>
      </c>
      <c r="AN628" s="319"/>
      <c r="AO628" s="319"/>
      <c r="AP628" s="143"/>
      <c r="AQ628" s="143" t="s">
        <v>184</v>
      </c>
      <c r="AR628" s="118"/>
      <c r="AS628" s="118"/>
      <c r="AT628" s="119"/>
      <c r="AU628" s="124" t="s">
        <v>133</v>
      </c>
      <c r="AV628" s="124"/>
      <c r="AW628" s="124"/>
      <c r="AX628" s="125"/>
      <c r="AY628">
        <f>COUNTA($G$630)</f>
        <v>0</v>
      </c>
    </row>
    <row r="629" spans="1:51" ht="18.75" hidden="1" customHeight="1" x14ac:dyDescent="0.2">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2">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2">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2">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2">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460</v>
      </c>
      <c r="AJ633" s="319"/>
      <c r="AK633" s="319"/>
      <c r="AL633" s="143"/>
      <c r="AM633" s="319" t="s">
        <v>461</v>
      </c>
      <c r="AN633" s="319"/>
      <c r="AO633" s="319"/>
      <c r="AP633" s="143"/>
      <c r="AQ633" s="143" t="s">
        <v>184</v>
      </c>
      <c r="AR633" s="118"/>
      <c r="AS633" s="118"/>
      <c r="AT633" s="119"/>
      <c r="AU633" s="124" t="s">
        <v>133</v>
      </c>
      <c r="AV633" s="124"/>
      <c r="AW633" s="124"/>
      <c r="AX633" s="125"/>
      <c r="AY633">
        <f>COUNTA($G$635)</f>
        <v>0</v>
      </c>
    </row>
    <row r="634" spans="1:51" ht="18.75" hidden="1" customHeight="1" x14ac:dyDescent="0.2">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2">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2">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2">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2">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460</v>
      </c>
      <c r="AJ638" s="319"/>
      <c r="AK638" s="319"/>
      <c r="AL638" s="143"/>
      <c r="AM638" s="319" t="s">
        <v>461</v>
      </c>
      <c r="AN638" s="319"/>
      <c r="AO638" s="319"/>
      <c r="AP638" s="143"/>
      <c r="AQ638" s="143" t="s">
        <v>184</v>
      </c>
      <c r="AR638" s="118"/>
      <c r="AS638" s="118"/>
      <c r="AT638" s="119"/>
      <c r="AU638" s="124" t="s">
        <v>133</v>
      </c>
      <c r="AV638" s="124"/>
      <c r="AW638" s="124"/>
      <c r="AX638" s="125"/>
      <c r="AY638">
        <f>COUNTA($G$640)</f>
        <v>0</v>
      </c>
    </row>
    <row r="639" spans="1:51" ht="18.75" hidden="1" customHeight="1" x14ac:dyDescent="0.2">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2">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2">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2">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9" hidden="1" customHeight="1" x14ac:dyDescent="0.2">
      <c r="A643" s="175"/>
      <c r="B643" s="172"/>
      <c r="C643" s="166"/>
      <c r="D643" s="172"/>
      <c r="E643" s="110" t="s">
        <v>325</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2">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2">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2">
      <c r="A646" s="175"/>
      <c r="B646" s="172"/>
      <c r="C646" s="166"/>
      <c r="D646" s="172"/>
      <c r="E646" s="160" t="s">
        <v>320</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2">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460</v>
      </c>
      <c r="AJ647" s="319"/>
      <c r="AK647" s="319"/>
      <c r="AL647" s="143"/>
      <c r="AM647" s="319" t="s">
        <v>461</v>
      </c>
      <c r="AN647" s="319"/>
      <c r="AO647" s="319"/>
      <c r="AP647" s="143"/>
      <c r="AQ647" s="143" t="s">
        <v>184</v>
      </c>
      <c r="AR647" s="118"/>
      <c r="AS647" s="118"/>
      <c r="AT647" s="119"/>
      <c r="AU647" s="124" t="s">
        <v>133</v>
      </c>
      <c r="AV647" s="124"/>
      <c r="AW647" s="124"/>
      <c r="AX647" s="125"/>
      <c r="AY647">
        <f>COUNTA($G$649)</f>
        <v>0</v>
      </c>
    </row>
    <row r="648" spans="1:51" ht="18.75" hidden="1" customHeight="1" x14ac:dyDescent="0.2">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2">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2">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2">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2">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460</v>
      </c>
      <c r="AJ652" s="319"/>
      <c r="AK652" s="319"/>
      <c r="AL652" s="143"/>
      <c r="AM652" s="319" t="s">
        <v>461</v>
      </c>
      <c r="AN652" s="319"/>
      <c r="AO652" s="319"/>
      <c r="AP652" s="143"/>
      <c r="AQ652" s="143" t="s">
        <v>184</v>
      </c>
      <c r="AR652" s="118"/>
      <c r="AS652" s="118"/>
      <c r="AT652" s="119"/>
      <c r="AU652" s="124" t="s">
        <v>133</v>
      </c>
      <c r="AV652" s="124"/>
      <c r="AW652" s="124"/>
      <c r="AX652" s="125"/>
      <c r="AY652">
        <f>COUNTA($G$654)</f>
        <v>0</v>
      </c>
    </row>
    <row r="653" spans="1:51" ht="18.75" hidden="1" customHeight="1" x14ac:dyDescent="0.2">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2">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2">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2">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2">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460</v>
      </c>
      <c r="AJ657" s="319"/>
      <c r="AK657" s="319"/>
      <c r="AL657" s="143"/>
      <c r="AM657" s="319" t="s">
        <v>461</v>
      </c>
      <c r="AN657" s="319"/>
      <c r="AO657" s="319"/>
      <c r="AP657" s="143"/>
      <c r="AQ657" s="143" t="s">
        <v>184</v>
      </c>
      <c r="AR657" s="118"/>
      <c r="AS657" s="118"/>
      <c r="AT657" s="119"/>
      <c r="AU657" s="124" t="s">
        <v>133</v>
      </c>
      <c r="AV657" s="124"/>
      <c r="AW657" s="124"/>
      <c r="AX657" s="125"/>
      <c r="AY657">
        <f>COUNTA($G$659)</f>
        <v>0</v>
      </c>
    </row>
    <row r="658" spans="1:51" ht="18.75" hidden="1" customHeight="1" x14ac:dyDescent="0.2">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2">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2">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2">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2">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460</v>
      </c>
      <c r="AJ662" s="319"/>
      <c r="AK662" s="319"/>
      <c r="AL662" s="143"/>
      <c r="AM662" s="319" t="s">
        <v>461</v>
      </c>
      <c r="AN662" s="319"/>
      <c r="AO662" s="319"/>
      <c r="AP662" s="143"/>
      <c r="AQ662" s="143" t="s">
        <v>184</v>
      </c>
      <c r="AR662" s="118"/>
      <c r="AS662" s="118"/>
      <c r="AT662" s="119"/>
      <c r="AU662" s="124" t="s">
        <v>133</v>
      </c>
      <c r="AV662" s="124"/>
      <c r="AW662" s="124"/>
      <c r="AX662" s="125"/>
      <c r="AY662">
        <f>COUNTA($G$664)</f>
        <v>0</v>
      </c>
    </row>
    <row r="663" spans="1:51" ht="18.75" hidden="1" customHeight="1" x14ac:dyDescent="0.2">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2">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2">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2">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2">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460</v>
      </c>
      <c r="AJ667" s="319"/>
      <c r="AK667" s="319"/>
      <c r="AL667" s="143"/>
      <c r="AM667" s="319" t="s">
        <v>461</v>
      </c>
      <c r="AN667" s="319"/>
      <c r="AO667" s="319"/>
      <c r="AP667" s="143"/>
      <c r="AQ667" s="143" t="s">
        <v>184</v>
      </c>
      <c r="AR667" s="118"/>
      <c r="AS667" s="118"/>
      <c r="AT667" s="119"/>
      <c r="AU667" s="124" t="s">
        <v>133</v>
      </c>
      <c r="AV667" s="124"/>
      <c r="AW667" s="124"/>
      <c r="AX667" s="125"/>
      <c r="AY667">
        <f>COUNTA($G$669)</f>
        <v>0</v>
      </c>
    </row>
    <row r="668" spans="1:51" ht="18.75" hidden="1" customHeight="1" x14ac:dyDescent="0.2">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2">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2">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2">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2">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460</v>
      </c>
      <c r="AJ672" s="319"/>
      <c r="AK672" s="319"/>
      <c r="AL672" s="143"/>
      <c r="AM672" s="319" t="s">
        <v>461</v>
      </c>
      <c r="AN672" s="319"/>
      <c r="AO672" s="319"/>
      <c r="AP672" s="143"/>
      <c r="AQ672" s="143" t="s">
        <v>184</v>
      </c>
      <c r="AR672" s="118"/>
      <c r="AS672" s="118"/>
      <c r="AT672" s="119"/>
      <c r="AU672" s="124" t="s">
        <v>133</v>
      </c>
      <c r="AV672" s="124"/>
      <c r="AW672" s="124"/>
      <c r="AX672" s="125"/>
      <c r="AY672">
        <f>COUNTA($G$674)</f>
        <v>0</v>
      </c>
    </row>
    <row r="673" spans="1:51" ht="18.75" hidden="1" customHeight="1" x14ac:dyDescent="0.2">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2">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2">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2">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2">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460</v>
      </c>
      <c r="AJ677" s="319"/>
      <c r="AK677" s="319"/>
      <c r="AL677" s="143"/>
      <c r="AM677" s="319" t="s">
        <v>461</v>
      </c>
      <c r="AN677" s="319"/>
      <c r="AO677" s="319"/>
      <c r="AP677" s="143"/>
      <c r="AQ677" s="143" t="s">
        <v>184</v>
      </c>
      <c r="AR677" s="118"/>
      <c r="AS677" s="118"/>
      <c r="AT677" s="119"/>
      <c r="AU677" s="124" t="s">
        <v>133</v>
      </c>
      <c r="AV677" s="124"/>
      <c r="AW677" s="124"/>
      <c r="AX677" s="125"/>
      <c r="AY677">
        <f>COUNTA($G$679)</f>
        <v>0</v>
      </c>
    </row>
    <row r="678" spans="1:51" ht="18.75" hidden="1" customHeight="1" x14ac:dyDescent="0.2">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2">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2">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2">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2">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460</v>
      </c>
      <c r="AJ682" s="319"/>
      <c r="AK682" s="319"/>
      <c r="AL682" s="143"/>
      <c r="AM682" s="319" t="s">
        <v>461</v>
      </c>
      <c r="AN682" s="319"/>
      <c r="AO682" s="319"/>
      <c r="AP682" s="143"/>
      <c r="AQ682" s="143" t="s">
        <v>184</v>
      </c>
      <c r="AR682" s="118"/>
      <c r="AS682" s="118"/>
      <c r="AT682" s="119"/>
      <c r="AU682" s="124" t="s">
        <v>133</v>
      </c>
      <c r="AV682" s="124"/>
      <c r="AW682" s="124"/>
      <c r="AX682" s="125"/>
      <c r="AY682">
        <f>COUNTA($G$684)</f>
        <v>0</v>
      </c>
    </row>
    <row r="683" spans="1:51" ht="18.75" hidden="1" customHeight="1" x14ac:dyDescent="0.2">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2">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2">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2">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2">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460</v>
      </c>
      <c r="AJ687" s="319"/>
      <c r="AK687" s="319"/>
      <c r="AL687" s="143"/>
      <c r="AM687" s="319" t="s">
        <v>461</v>
      </c>
      <c r="AN687" s="319"/>
      <c r="AO687" s="319"/>
      <c r="AP687" s="143"/>
      <c r="AQ687" s="143" t="s">
        <v>184</v>
      </c>
      <c r="AR687" s="118"/>
      <c r="AS687" s="118"/>
      <c r="AT687" s="119"/>
      <c r="AU687" s="124" t="s">
        <v>133</v>
      </c>
      <c r="AV687" s="124"/>
      <c r="AW687" s="124"/>
      <c r="AX687" s="125"/>
      <c r="AY687">
        <f>COUNTA($G$689)</f>
        <v>0</v>
      </c>
    </row>
    <row r="688" spans="1:51" ht="18.75" hidden="1" customHeight="1" x14ac:dyDescent="0.2">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2">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2">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2">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2">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460</v>
      </c>
      <c r="AJ692" s="319"/>
      <c r="AK692" s="319"/>
      <c r="AL692" s="143"/>
      <c r="AM692" s="319" t="s">
        <v>461</v>
      </c>
      <c r="AN692" s="319"/>
      <c r="AO692" s="319"/>
      <c r="AP692" s="143"/>
      <c r="AQ692" s="143" t="s">
        <v>184</v>
      </c>
      <c r="AR692" s="118"/>
      <c r="AS692" s="118"/>
      <c r="AT692" s="119"/>
      <c r="AU692" s="124" t="s">
        <v>133</v>
      </c>
      <c r="AV692" s="124"/>
      <c r="AW692" s="124"/>
      <c r="AX692" s="125"/>
      <c r="AY692">
        <f>COUNTA($G$694)</f>
        <v>0</v>
      </c>
    </row>
    <row r="693" spans="1:51" ht="18.75" hidden="1" customHeight="1" x14ac:dyDescent="0.2">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2">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2">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2">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9" hidden="1" customHeight="1" x14ac:dyDescent="0.2">
      <c r="A697" s="175"/>
      <c r="B697" s="172"/>
      <c r="C697" s="166"/>
      <c r="D697" s="172"/>
      <c r="E697" s="110" t="s">
        <v>325</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2">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5">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2">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2">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101.25" customHeight="1" x14ac:dyDescent="0.2">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650</v>
      </c>
      <c r="AE702" s="327"/>
      <c r="AF702" s="327"/>
      <c r="AG702" s="364" t="s">
        <v>669</v>
      </c>
      <c r="AH702" s="365"/>
      <c r="AI702" s="365"/>
      <c r="AJ702" s="365"/>
      <c r="AK702" s="365"/>
      <c r="AL702" s="365"/>
      <c r="AM702" s="365"/>
      <c r="AN702" s="365"/>
      <c r="AO702" s="365"/>
      <c r="AP702" s="365"/>
      <c r="AQ702" s="365"/>
      <c r="AR702" s="365"/>
      <c r="AS702" s="365"/>
      <c r="AT702" s="365"/>
      <c r="AU702" s="365"/>
      <c r="AV702" s="365"/>
      <c r="AW702" s="365"/>
      <c r="AX702" s="366"/>
    </row>
    <row r="703" spans="1:51" ht="99.75" customHeight="1" x14ac:dyDescent="0.2">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650</v>
      </c>
      <c r="AE703" s="308"/>
      <c r="AF703" s="308"/>
      <c r="AG703" s="89" t="s">
        <v>670</v>
      </c>
      <c r="AH703" s="90"/>
      <c r="AI703" s="90"/>
      <c r="AJ703" s="90"/>
      <c r="AK703" s="90"/>
      <c r="AL703" s="90"/>
      <c r="AM703" s="90"/>
      <c r="AN703" s="90"/>
      <c r="AO703" s="90"/>
      <c r="AP703" s="90"/>
      <c r="AQ703" s="90"/>
      <c r="AR703" s="90"/>
      <c r="AS703" s="90"/>
      <c r="AT703" s="90"/>
      <c r="AU703" s="90"/>
      <c r="AV703" s="90"/>
      <c r="AW703" s="90"/>
      <c r="AX703" s="91"/>
    </row>
    <row r="704" spans="1:51" ht="111" customHeight="1" x14ac:dyDescent="0.2">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650</v>
      </c>
      <c r="AE704" s="766"/>
      <c r="AF704" s="766"/>
      <c r="AG704" s="153" t="s">
        <v>671</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2">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650</v>
      </c>
      <c r="AE705" s="698"/>
      <c r="AF705" s="698"/>
      <c r="AG705" s="113" t="s">
        <v>674</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2">
      <c r="A706" s="625"/>
      <c r="B706" s="626"/>
      <c r="C706" s="777"/>
      <c r="D706" s="778"/>
      <c r="E706" s="713" t="s">
        <v>298</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672</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2">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673</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2">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675</v>
      </c>
      <c r="AE708" s="588"/>
      <c r="AF708" s="588"/>
      <c r="AG708" s="725"/>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2">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650</v>
      </c>
      <c r="AE709" s="308"/>
      <c r="AF709" s="308"/>
      <c r="AG709" s="89" t="s">
        <v>676</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2">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675</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2">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650</v>
      </c>
      <c r="AE711" s="308"/>
      <c r="AF711" s="308"/>
      <c r="AG711" s="89" t="s">
        <v>677</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2">
      <c r="A712" s="625"/>
      <c r="B712" s="627"/>
      <c r="C712" s="370" t="s">
        <v>266</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675</v>
      </c>
      <c r="AE712" s="766"/>
      <c r="AF712" s="766"/>
      <c r="AG712" s="790"/>
      <c r="AH712" s="791"/>
      <c r="AI712" s="791"/>
      <c r="AJ712" s="791"/>
      <c r="AK712" s="791"/>
      <c r="AL712" s="791"/>
      <c r="AM712" s="791"/>
      <c r="AN712" s="791"/>
      <c r="AO712" s="791"/>
      <c r="AP712" s="791"/>
      <c r="AQ712" s="791"/>
      <c r="AR712" s="791"/>
      <c r="AS712" s="791"/>
      <c r="AT712" s="791"/>
      <c r="AU712" s="791"/>
      <c r="AV712" s="791"/>
      <c r="AW712" s="791"/>
      <c r="AX712" s="792"/>
    </row>
    <row r="713" spans="1:50" ht="31.5" customHeight="1" x14ac:dyDescent="0.2">
      <c r="A713" s="625"/>
      <c r="B713" s="627"/>
      <c r="C713" s="928" t="s">
        <v>267</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675</v>
      </c>
      <c r="AE713" s="308"/>
      <c r="AF713" s="646"/>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2">
      <c r="A714" s="628"/>
      <c r="B714" s="629"/>
      <c r="C714" s="630" t="s">
        <v>245</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675</v>
      </c>
      <c r="AE714" s="788"/>
      <c r="AF714" s="789"/>
      <c r="AG714" s="719"/>
      <c r="AH714" s="720"/>
      <c r="AI714" s="720"/>
      <c r="AJ714" s="720"/>
      <c r="AK714" s="720"/>
      <c r="AL714" s="720"/>
      <c r="AM714" s="720"/>
      <c r="AN714" s="720"/>
      <c r="AO714" s="720"/>
      <c r="AP714" s="720"/>
      <c r="AQ714" s="720"/>
      <c r="AR714" s="720"/>
      <c r="AS714" s="720"/>
      <c r="AT714" s="720"/>
      <c r="AU714" s="720"/>
      <c r="AV714" s="720"/>
      <c r="AW714" s="720"/>
      <c r="AX714" s="721"/>
    </row>
    <row r="715" spans="1:50" ht="54" customHeight="1" x14ac:dyDescent="0.2">
      <c r="A715" s="623" t="s">
        <v>39</v>
      </c>
      <c r="B715" s="767"/>
      <c r="C715" s="768" t="s">
        <v>246</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675</v>
      </c>
      <c r="AE715" s="588"/>
      <c r="AF715" s="639"/>
      <c r="AG715" s="725" t="s">
        <v>680</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2">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675</v>
      </c>
      <c r="AE716" s="610"/>
      <c r="AF716" s="610"/>
      <c r="AG716" s="89"/>
      <c r="AH716" s="90"/>
      <c r="AI716" s="90"/>
      <c r="AJ716" s="90"/>
      <c r="AK716" s="90"/>
      <c r="AL716" s="90"/>
      <c r="AM716" s="90"/>
      <c r="AN716" s="90"/>
      <c r="AO716" s="90"/>
      <c r="AP716" s="90"/>
      <c r="AQ716" s="90"/>
      <c r="AR716" s="90"/>
      <c r="AS716" s="90"/>
      <c r="AT716" s="90"/>
      <c r="AU716" s="90"/>
      <c r="AV716" s="90"/>
      <c r="AW716" s="90"/>
      <c r="AX716" s="91"/>
    </row>
    <row r="717" spans="1:50" ht="49.5" customHeight="1" x14ac:dyDescent="0.2">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650</v>
      </c>
      <c r="AE717" s="308"/>
      <c r="AF717" s="308"/>
      <c r="AG717" s="89" t="s">
        <v>678</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2">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675</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2">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675</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5" customHeight="1" x14ac:dyDescent="0.2">
      <c r="A720" s="761"/>
      <c r="B720" s="762"/>
      <c r="C720" s="284" t="s">
        <v>259</v>
      </c>
      <c r="D720" s="282"/>
      <c r="E720" s="282"/>
      <c r="F720" s="285"/>
      <c r="G720" s="281" t="s">
        <v>260</v>
      </c>
      <c r="H720" s="282"/>
      <c r="I720" s="282"/>
      <c r="J720" s="282"/>
      <c r="K720" s="282"/>
      <c r="L720" s="282"/>
      <c r="M720" s="282"/>
      <c r="N720" s="281" t="s">
        <v>263</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2">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2">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2">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2">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2">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2">
      <c r="A726" s="623" t="s">
        <v>47</v>
      </c>
      <c r="B726" s="782"/>
      <c r="C726" s="795" t="s">
        <v>52</v>
      </c>
      <c r="D726" s="817"/>
      <c r="E726" s="817"/>
      <c r="F726" s="818"/>
      <c r="G726" s="561" t="s">
        <v>679</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5">
      <c r="A727" s="783"/>
      <c r="B727" s="784"/>
      <c r="C727" s="731" t="s">
        <v>56</v>
      </c>
      <c r="D727" s="732"/>
      <c r="E727" s="732"/>
      <c r="F727" s="733"/>
      <c r="G727" s="559" t="s">
        <v>665</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2">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5">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2">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5">
      <c r="A731" s="656"/>
      <c r="B731" s="657"/>
      <c r="C731" s="657"/>
      <c r="D731" s="657"/>
      <c r="E731" s="658"/>
      <c r="F731" s="712"/>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2">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5">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2">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5">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2">
      <c r="A736" s="633" t="s">
        <v>272</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2">
      <c r="A737" s="971" t="s">
        <v>589</v>
      </c>
      <c r="B737" s="196"/>
      <c r="C737" s="196"/>
      <c r="D737" s="197"/>
      <c r="E737" s="935" t="s">
        <v>634</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2">
      <c r="A738" s="346" t="s">
        <v>314</v>
      </c>
      <c r="B738" s="346"/>
      <c r="C738" s="346"/>
      <c r="D738" s="346"/>
      <c r="E738" s="935" t="s">
        <v>634</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2">
      <c r="A739" s="346" t="s">
        <v>313</v>
      </c>
      <c r="B739" s="346"/>
      <c r="C739" s="346"/>
      <c r="D739" s="346"/>
      <c r="E739" s="935" t="s">
        <v>634</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2">
      <c r="A740" s="346" t="s">
        <v>312</v>
      </c>
      <c r="B740" s="346"/>
      <c r="C740" s="346"/>
      <c r="D740" s="346"/>
      <c r="E740" s="935" t="s">
        <v>634</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2">
      <c r="A741" s="346" t="s">
        <v>311</v>
      </c>
      <c r="B741" s="346"/>
      <c r="C741" s="346"/>
      <c r="D741" s="346"/>
      <c r="E741" s="935" t="s">
        <v>634</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2">
      <c r="A742" s="346" t="s">
        <v>310</v>
      </c>
      <c r="B742" s="346"/>
      <c r="C742" s="346"/>
      <c r="D742" s="346"/>
      <c r="E742" s="935" t="s">
        <v>634</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2">
      <c r="A743" s="346" t="s">
        <v>309</v>
      </c>
      <c r="B743" s="346"/>
      <c r="C743" s="346"/>
      <c r="D743" s="346"/>
      <c r="E743" s="935" t="s">
        <v>634</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2">
      <c r="A744" s="346" t="s">
        <v>308</v>
      </c>
      <c r="B744" s="346"/>
      <c r="C744" s="346"/>
      <c r="D744" s="346"/>
      <c r="E744" s="935" t="s">
        <v>634</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2">
      <c r="A745" s="346" t="s">
        <v>307</v>
      </c>
      <c r="B745" s="346"/>
      <c r="C745" s="346"/>
      <c r="D745" s="346"/>
      <c r="E745" s="972" t="s">
        <v>649</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2">
      <c r="A746" s="346" t="s">
        <v>462</v>
      </c>
      <c r="B746" s="346"/>
      <c r="C746" s="346"/>
      <c r="D746" s="346"/>
      <c r="E746" s="941" t="s">
        <v>663</v>
      </c>
      <c r="F746" s="939"/>
      <c r="G746" s="939"/>
      <c r="H746" s="85" t="str">
        <f>IF(E746="","","-")</f>
        <v>-</v>
      </c>
      <c r="I746" s="939"/>
      <c r="J746" s="939"/>
      <c r="K746" s="85" t="str">
        <f>IF(I746="","","-")</f>
        <v/>
      </c>
      <c r="L746" s="940">
        <v>454</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2">
      <c r="A747" s="346" t="s">
        <v>426</v>
      </c>
      <c r="B747" s="346"/>
      <c r="C747" s="346"/>
      <c r="D747" s="346"/>
      <c r="E747" s="941" t="s">
        <v>663</v>
      </c>
      <c r="F747" s="939"/>
      <c r="G747" s="939"/>
      <c r="H747" s="85" t="str">
        <f>IF(E747="","","-")</f>
        <v>-</v>
      </c>
      <c r="I747" s="939"/>
      <c r="J747" s="939"/>
      <c r="K747" s="85" t="str">
        <f>IF(I747="","","-")</f>
        <v/>
      </c>
      <c r="L747" s="940">
        <v>487</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4" customHeight="1" x14ac:dyDescent="0.2">
      <c r="A748" s="597" t="s">
        <v>301</v>
      </c>
      <c r="B748" s="598"/>
      <c r="C748" s="598"/>
      <c r="D748" s="598"/>
      <c r="E748" s="598"/>
      <c r="F748" s="599"/>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4" customHeight="1" x14ac:dyDescent="0.2">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4" customHeight="1" x14ac:dyDescent="0.2">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4" customHeight="1" x14ac:dyDescent="0.2">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2">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4" customHeight="1" x14ac:dyDescent="0.2">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4" customHeight="1" x14ac:dyDescent="0.2">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2">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4" customHeight="1" x14ac:dyDescent="0.2">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4" customHeight="1" x14ac:dyDescent="0.2">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4" customHeight="1" x14ac:dyDescent="0.2">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4" customHeight="1" x14ac:dyDescent="0.2">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4" customHeight="1" x14ac:dyDescent="0.2">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2">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4" customHeight="1" x14ac:dyDescent="0.2">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4" customHeight="1" x14ac:dyDescent="0.2">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4" customHeight="1" x14ac:dyDescent="0.2">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2">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2">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2">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2">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2">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2">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2">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2">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2">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2">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2">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2">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2">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2">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2">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2">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2">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2">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2">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2">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2">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5">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2">
      <c r="A787" s="611" t="s">
        <v>303</v>
      </c>
      <c r="B787" s="612"/>
      <c r="C787" s="612"/>
      <c r="D787" s="612"/>
      <c r="E787" s="612"/>
      <c r="F787" s="613"/>
      <c r="G787" s="578" t="s">
        <v>651</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655</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2">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2">
      <c r="A789" s="614"/>
      <c r="B789" s="615"/>
      <c r="C789" s="615"/>
      <c r="D789" s="615"/>
      <c r="E789" s="615"/>
      <c r="F789" s="616"/>
      <c r="G789" s="653" t="s">
        <v>652</v>
      </c>
      <c r="H789" s="654"/>
      <c r="I789" s="654"/>
      <c r="J789" s="654"/>
      <c r="K789" s="655"/>
      <c r="L789" s="647" t="s">
        <v>653</v>
      </c>
      <c r="M789" s="648"/>
      <c r="N789" s="648"/>
      <c r="O789" s="648"/>
      <c r="P789" s="648"/>
      <c r="Q789" s="648"/>
      <c r="R789" s="648"/>
      <c r="S789" s="648"/>
      <c r="T789" s="648"/>
      <c r="U789" s="648"/>
      <c r="V789" s="648"/>
      <c r="W789" s="648"/>
      <c r="X789" s="649"/>
      <c r="Y789" s="367">
        <v>4.8</v>
      </c>
      <c r="Z789" s="368"/>
      <c r="AA789" s="368"/>
      <c r="AB789" s="785"/>
      <c r="AC789" s="653" t="s">
        <v>652</v>
      </c>
      <c r="AD789" s="654"/>
      <c r="AE789" s="654"/>
      <c r="AF789" s="654"/>
      <c r="AG789" s="655"/>
      <c r="AH789" s="647" t="s">
        <v>656</v>
      </c>
      <c r="AI789" s="648"/>
      <c r="AJ789" s="648"/>
      <c r="AK789" s="648"/>
      <c r="AL789" s="648"/>
      <c r="AM789" s="648"/>
      <c r="AN789" s="648"/>
      <c r="AO789" s="648"/>
      <c r="AP789" s="648"/>
      <c r="AQ789" s="648"/>
      <c r="AR789" s="648"/>
      <c r="AS789" s="648"/>
      <c r="AT789" s="649"/>
      <c r="AU789" s="367">
        <v>34.9</v>
      </c>
      <c r="AV789" s="368"/>
      <c r="AW789" s="368"/>
      <c r="AX789" s="369"/>
    </row>
    <row r="790" spans="1:51" ht="24.75" hidden="1" customHeight="1" x14ac:dyDescent="0.2">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2">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2">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2">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2">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2">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2">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2">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2">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thickBot="1" x14ac:dyDescent="0.2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4.8</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34.9</v>
      </c>
      <c r="AV799" s="812"/>
      <c r="AW799" s="812"/>
      <c r="AX799" s="814"/>
    </row>
    <row r="800" spans="1:51" ht="24.75" customHeight="1" x14ac:dyDescent="0.2">
      <c r="A800" s="614"/>
      <c r="B800" s="615"/>
      <c r="C800" s="615"/>
      <c r="D800" s="615"/>
      <c r="E800" s="615"/>
      <c r="F800" s="616"/>
      <c r="G800" s="578" t="s">
        <v>658</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1</v>
      </c>
    </row>
    <row r="801" spans="1:51" ht="24.75" customHeight="1" x14ac:dyDescent="0.2">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1</v>
      </c>
    </row>
    <row r="802" spans="1:51" ht="24.75" customHeight="1" x14ac:dyDescent="0.2">
      <c r="A802" s="614"/>
      <c r="B802" s="615"/>
      <c r="C802" s="615"/>
      <c r="D802" s="615"/>
      <c r="E802" s="615"/>
      <c r="F802" s="616"/>
      <c r="G802" s="653" t="s">
        <v>664</v>
      </c>
      <c r="H802" s="654"/>
      <c r="I802" s="654"/>
      <c r="J802" s="654"/>
      <c r="K802" s="655"/>
      <c r="L802" s="647" t="s">
        <v>659</v>
      </c>
      <c r="M802" s="648"/>
      <c r="N802" s="648"/>
      <c r="O802" s="648"/>
      <c r="P802" s="648"/>
      <c r="Q802" s="648"/>
      <c r="R802" s="648"/>
      <c r="S802" s="648"/>
      <c r="T802" s="648"/>
      <c r="U802" s="648"/>
      <c r="V802" s="648"/>
      <c r="W802" s="648"/>
      <c r="X802" s="649"/>
      <c r="Y802" s="367">
        <v>322.3</v>
      </c>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v>0</v>
      </c>
      <c r="AV802" s="368"/>
      <c r="AW802" s="368"/>
      <c r="AX802" s="369"/>
      <c r="AY802">
        <f t="shared" ref="AY802:AY812" si="115">$AY$800</f>
        <v>1</v>
      </c>
    </row>
    <row r="803" spans="1:51" ht="24.75" customHeight="1" x14ac:dyDescent="0.2">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1</v>
      </c>
    </row>
    <row r="804" spans="1:51" ht="24.75" hidden="1" customHeight="1" x14ac:dyDescent="0.2">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1</v>
      </c>
    </row>
    <row r="805" spans="1:51" ht="24.75" hidden="1" customHeight="1" x14ac:dyDescent="0.2">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1</v>
      </c>
    </row>
    <row r="806" spans="1:51" ht="24.75" hidden="1" customHeight="1" x14ac:dyDescent="0.2">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1</v>
      </c>
    </row>
    <row r="807" spans="1:51" ht="24.75" hidden="1" customHeight="1" x14ac:dyDescent="0.2">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1</v>
      </c>
    </row>
    <row r="808" spans="1:51" ht="24.75" hidden="1" customHeight="1" x14ac:dyDescent="0.2">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1</v>
      </c>
    </row>
    <row r="809" spans="1:51" ht="24.75" hidden="1" customHeight="1" x14ac:dyDescent="0.2">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1</v>
      </c>
    </row>
    <row r="810" spans="1:51" ht="24.75" hidden="1" customHeight="1" x14ac:dyDescent="0.2">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1</v>
      </c>
    </row>
    <row r="811" spans="1:51" ht="24.75" customHeight="1" x14ac:dyDescent="0.2">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1</v>
      </c>
    </row>
    <row r="812" spans="1:51" ht="24.75" customHeigh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322.3</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1</v>
      </c>
    </row>
    <row r="813" spans="1:51" ht="24.75" hidden="1" customHeight="1" x14ac:dyDescent="0.2">
      <c r="A813" s="614"/>
      <c r="B813" s="615"/>
      <c r="C813" s="615"/>
      <c r="D813" s="615"/>
      <c r="E813" s="615"/>
      <c r="F813" s="616"/>
      <c r="G813" s="578" t="s">
        <v>242</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243</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2">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2">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2">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2">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2">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2">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2">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2">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2">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2">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2">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5">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2">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2">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2">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2">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2">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2">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2">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2">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2">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2">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2">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2">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2">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5">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264</v>
      </c>
      <c r="AM839" s="261"/>
      <c r="AN839" s="261"/>
      <c r="AO839" s="87" t="s">
        <v>262</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258</v>
      </c>
      <c r="AD844" s="137"/>
      <c r="AE844" s="137"/>
      <c r="AF844" s="137"/>
      <c r="AG844" s="137"/>
      <c r="AH844" s="347" t="s">
        <v>285</v>
      </c>
      <c r="AI844" s="345"/>
      <c r="AJ844" s="345"/>
      <c r="AK844" s="345"/>
      <c r="AL844" s="345" t="s">
        <v>21</v>
      </c>
      <c r="AM844" s="345"/>
      <c r="AN844" s="345"/>
      <c r="AO844" s="349"/>
      <c r="AP844" s="350" t="s">
        <v>222</v>
      </c>
      <c r="AQ844" s="350"/>
      <c r="AR844" s="350"/>
      <c r="AS844" s="350"/>
      <c r="AT844" s="350"/>
      <c r="AU844" s="350"/>
      <c r="AV844" s="350"/>
      <c r="AW844" s="350"/>
      <c r="AX844" s="350"/>
    </row>
    <row r="845" spans="1:51" ht="69" customHeight="1" x14ac:dyDescent="0.2">
      <c r="A845" s="355">
        <v>1</v>
      </c>
      <c r="B845" s="355">
        <v>1</v>
      </c>
      <c r="C845" s="328" t="s">
        <v>654</v>
      </c>
      <c r="D845" s="328"/>
      <c r="E845" s="328"/>
      <c r="F845" s="328"/>
      <c r="G845" s="328"/>
      <c r="H845" s="328"/>
      <c r="I845" s="328"/>
      <c r="J845" s="329">
        <v>7010001042703</v>
      </c>
      <c r="K845" s="330"/>
      <c r="L845" s="330"/>
      <c r="M845" s="330"/>
      <c r="N845" s="330"/>
      <c r="O845" s="330"/>
      <c r="P845" s="331" t="s">
        <v>653</v>
      </c>
      <c r="Q845" s="331"/>
      <c r="R845" s="331"/>
      <c r="S845" s="331"/>
      <c r="T845" s="331"/>
      <c r="U845" s="331"/>
      <c r="V845" s="331"/>
      <c r="W845" s="331"/>
      <c r="X845" s="331"/>
      <c r="Y845" s="332">
        <v>4.8</v>
      </c>
      <c r="Z845" s="333"/>
      <c r="AA845" s="333"/>
      <c r="AB845" s="334"/>
      <c r="AC845" s="335" t="s">
        <v>289</v>
      </c>
      <c r="AD845" s="336"/>
      <c r="AE845" s="336"/>
      <c r="AF845" s="336"/>
      <c r="AG845" s="336"/>
      <c r="AH845" s="351">
        <v>1</v>
      </c>
      <c r="AI845" s="352"/>
      <c r="AJ845" s="352"/>
      <c r="AK845" s="352"/>
      <c r="AL845" s="339">
        <v>97.8</v>
      </c>
      <c r="AM845" s="340"/>
      <c r="AN845" s="340"/>
      <c r="AO845" s="341"/>
      <c r="AP845" s="342"/>
      <c r="AQ845" s="342"/>
      <c r="AR845" s="342"/>
      <c r="AS845" s="342"/>
      <c r="AT845" s="342"/>
      <c r="AU845" s="342"/>
      <c r="AV845" s="342"/>
      <c r="AW845" s="342"/>
      <c r="AX845" s="342"/>
    </row>
    <row r="846" spans="1:51" ht="30" hidden="1" customHeight="1" x14ac:dyDescent="0.2">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2">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2">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2">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2">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2">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2">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2">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2">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2">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2">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2">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2">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2">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2">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2">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2">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2">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2">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2">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2">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2">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2">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2">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2">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2">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2">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2">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2">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2">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2">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2">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258</v>
      </c>
      <c r="AD877" s="137"/>
      <c r="AE877" s="137"/>
      <c r="AF877" s="137"/>
      <c r="AG877" s="137"/>
      <c r="AH877" s="347" t="s">
        <v>285</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56.25" customHeight="1" x14ac:dyDescent="0.2">
      <c r="A878" s="355">
        <v>1</v>
      </c>
      <c r="B878" s="355">
        <v>1</v>
      </c>
      <c r="C878" s="328" t="s">
        <v>657</v>
      </c>
      <c r="D878" s="328"/>
      <c r="E878" s="328"/>
      <c r="F878" s="328"/>
      <c r="G878" s="328"/>
      <c r="H878" s="328"/>
      <c r="I878" s="328"/>
      <c r="J878" s="329">
        <v>5010001050435</v>
      </c>
      <c r="K878" s="330"/>
      <c r="L878" s="330"/>
      <c r="M878" s="330"/>
      <c r="N878" s="330"/>
      <c r="O878" s="330"/>
      <c r="P878" s="331" t="s">
        <v>656</v>
      </c>
      <c r="Q878" s="331"/>
      <c r="R878" s="331"/>
      <c r="S878" s="331"/>
      <c r="T878" s="331"/>
      <c r="U878" s="331"/>
      <c r="V878" s="331"/>
      <c r="W878" s="331"/>
      <c r="X878" s="331"/>
      <c r="Y878" s="332">
        <v>34.9</v>
      </c>
      <c r="Z878" s="333"/>
      <c r="AA878" s="333"/>
      <c r="AB878" s="334"/>
      <c r="AC878" s="335" t="s">
        <v>681</v>
      </c>
      <c r="AD878" s="336"/>
      <c r="AE878" s="336"/>
      <c r="AF878" s="336"/>
      <c r="AG878" s="336"/>
      <c r="AH878" s="351">
        <v>1</v>
      </c>
      <c r="AI878" s="352"/>
      <c r="AJ878" s="352"/>
      <c r="AK878" s="352"/>
      <c r="AL878" s="339">
        <v>99.6</v>
      </c>
      <c r="AM878" s="340"/>
      <c r="AN878" s="340"/>
      <c r="AO878" s="341"/>
      <c r="AP878" s="342"/>
      <c r="AQ878" s="342"/>
      <c r="AR878" s="342"/>
      <c r="AS878" s="342"/>
      <c r="AT878" s="342"/>
      <c r="AU878" s="342"/>
      <c r="AV878" s="342"/>
      <c r="AW878" s="342"/>
      <c r="AX878" s="342"/>
      <c r="AY878">
        <f t="shared" si="118"/>
        <v>1</v>
      </c>
    </row>
    <row r="879" spans="1:51" ht="30" hidden="1" customHeight="1" x14ac:dyDescent="0.2">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2">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2">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2">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2">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2">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2">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2">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2">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2">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2">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2">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2">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2">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2">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2">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2">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2">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2">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2">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2">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2">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2">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2">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2">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2">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2">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2">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2">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2">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2">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2">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258</v>
      </c>
      <c r="AD910" s="137"/>
      <c r="AE910" s="137"/>
      <c r="AF910" s="137"/>
      <c r="AG910" s="137"/>
      <c r="AH910" s="347" t="s">
        <v>285</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67.5" customHeight="1" x14ac:dyDescent="0.2">
      <c r="A911" s="355">
        <v>1</v>
      </c>
      <c r="B911" s="355">
        <v>1</v>
      </c>
      <c r="C911" s="328" t="s">
        <v>660</v>
      </c>
      <c r="D911" s="328"/>
      <c r="E911" s="328"/>
      <c r="F911" s="328"/>
      <c r="G911" s="328"/>
      <c r="H911" s="328"/>
      <c r="I911" s="328"/>
      <c r="J911" s="329">
        <v>6010005018452</v>
      </c>
      <c r="K911" s="330"/>
      <c r="L911" s="330"/>
      <c r="M911" s="330"/>
      <c r="N911" s="330"/>
      <c r="O911" s="330"/>
      <c r="P911" s="331" t="s">
        <v>659</v>
      </c>
      <c r="Q911" s="331"/>
      <c r="R911" s="331"/>
      <c r="S911" s="331"/>
      <c r="T911" s="331"/>
      <c r="U911" s="331"/>
      <c r="V911" s="331"/>
      <c r="W911" s="331"/>
      <c r="X911" s="331"/>
      <c r="Y911" s="332">
        <v>322.3</v>
      </c>
      <c r="Z911" s="333"/>
      <c r="AA911" s="333"/>
      <c r="AB911" s="334"/>
      <c r="AC911" s="335" t="s">
        <v>682</v>
      </c>
      <c r="AD911" s="336"/>
      <c r="AE911" s="336"/>
      <c r="AF911" s="336"/>
      <c r="AG911" s="336"/>
      <c r="AH911" s="351">
        <v>1</v>
      </c>
      <c r="AI911" s="352"/>
      <c r="AJ911" s="352"/>
      <c r="AK911" s="352"/>
      <c r="AL911" s="339">
        <v>100</v>
      </c>
      <c r="AM911" s="340"/>
      <c r="AN911" s="340"/>
      <c r="AO911" s="341"/>
      <c r="AP911" s="342"/>
      <c r="AQ911" s="342"/>
      <c r="AR911" s="342"/>
      <c r="AS911" s="342"/>
      <c r="AT911" s="342"/>
      <c r="AU911" s="342"/>
      <c r="AV911" s="342"/>
      <c r="AW911" s="342"/>
      <c r="AX911" s="342"/>
      <c r="AY911">
        <f t="shared" si="119"/>
        <v>1</v>
      </c>
    </row>
    <row r="912" spans="1:51" ht="30" hidden="1" customHeight="1" x14ac:dyDescent="0.2">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2">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2">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2">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2">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2">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2">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2">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2">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2">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2">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2">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2">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2">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2">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2">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2">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2">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2">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2">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2">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2">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2">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2">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2">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2">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2">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2">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2">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2">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2">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2">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258</v>
      </c>
      <c r="AD943" s="137"/>
      <c r="AE943" s="137"/>
      <c r="AF943" s="137"/>
      <c r="AG943" s="137"/>
      <c r="AH943" s="347" t="s">
        <v>285</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2">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2">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2">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2">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2">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2">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2">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2">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2">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2">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2">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2">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2">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2">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2">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2">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2">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2">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2">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2">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2">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2">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2">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2">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2">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2">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2">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2">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2">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2">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2">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2">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2">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258</v>
      </c>
      <c r="AD976" s="137"/>
      <c r="AE976" s="137"/>
      <c r="AF976" s="137"/>
      <c r="AG976" s="137"/>
      <c r="AH976" s="347" t="s">
        <v>285</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2">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2">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2">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2">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2">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2">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2">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2">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2">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2">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2">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2">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2">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2">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2">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2">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2">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2">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2">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2">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2">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2">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2">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2">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2">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2">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2">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2">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2">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2">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2">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2">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2">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258</v>
      </c>
      <c r="AD1009" s="137"/>
      <c r="AE1009" s="137"/>
      <c r="AF1009" s="137"/>
      <c r="AG1009" s="137"/>
      <c r="AH1009" s="347" t="s">
        <v>285</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2">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2">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2">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2">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2">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2">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2">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2">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2">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2">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2">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2">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2">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2">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2">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2">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2">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2">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2">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2">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2">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2">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2">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2">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2">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2">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2">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2">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2">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2">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2">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2">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2">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258</v>
      </c>
      <c r="AD1042" s="137"/>
      <c r="AE1042" s="137"/>
      <c r="AF1042" s="137"/>
      <c r="AG1042" s="137"/>
      <c r="AH1042" s="347" t="s">
        <v>285</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2">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2">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2">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2">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2">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2">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2">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2">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2">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2">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2">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2">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2">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2">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2">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2">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2">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2">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2">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2">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2">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2">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2">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2">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2">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2">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2">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2">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2">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2">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2">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2">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2">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258</v>
      </c>
      <c r="AD1075" s="137"/>
      <c r="AE1075" s="137"/>
      <c r="AF1075" s="137"/>
      <c r="AG1075" s="137"/>
      <c r="AH1075" s="347" t="s">
        <v>285</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2">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2">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2">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2">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2">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2">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2">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2">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2">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2">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2">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2">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2">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2">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2">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2">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2">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2">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2">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2">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2">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2">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2">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2">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2">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2">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2">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2">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2">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2">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2">
      <c r="A1106" s="356" t="s">
        <v>249</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264</v>
      </c>
      <c r="AM1106" s="263"/>
      <c r="AN1106" s="263"/>
      <c r="AO1106" s="62"/>
      <c r="AP1106" s="57"/>
      <c r="AQ1106" s="57"/>
      <c r="AR1106" s="57"/>
      <c r="AS1106" s="57"/>
      <c r="AT1106" s="57"/>
      <c r="AU1106" s="57"/>
      <c r="AV1106" s="57"/>
      <c r="AW1106" s="57"/>
      <c r="AX1106" s="58"/>
      <c r="AY1106">
        <f>COUNTIF($AO$1106,"☑")</f>
        <v>0</v>
      </c>
    </row>
    <row r="1107" spans="1:51" ht="24.75" customHeight="1" x14ac:dyDescent="0.2">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2">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2">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250</v>
      </c>
      <c r="AQ1109" s="350"/>
      <c r="AR1109" s="350"/>
      <c r="AS1109" s="350"/>
      <c r="AT1109" s="350"/>
      <c r="AU1109" s="350"/>
      <c r="AV1109" s="350"/>
      <c r="AW1109" s="350"/>
      <c r="AX1109" s="350"/>
    </row>
    <row r="1110" spans="1:51" ht="30" customHeight="1" x14ac:dyDescent="0.2">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2">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2">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2">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2">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2">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2">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2">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2">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2">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2">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2">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2">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2">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2">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2">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2">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2">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2">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2">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2">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2">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2">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2">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2">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2">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2">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2">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2">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2">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9" priority="14005">
      <formula>IF(RIGHT(TEXT(P14,"0.#"),1)=".",FALSE,TRUE)</formula>
    </cfRule>
    <cfRule type="expression" dxfId="2098" priority="14006">
      <formula>IF(RIGHT(TEXT(P14,"0.#"),1)=".",TRUE,FALSE)</formula>
    </cfRule>
  </conditionalFormatting>
  <conditionalFormatting sqref="AE32">
    <cfRule type="expression" dxfId="2097" priority="13995">
      <formula>IF(RIGHT(TEXT(AE32,"0.#"),1)=".",FALSE,TRUE)</formula>
    </cfRule>
    <cfRule type="expression" dxfId="2096" priority="13996">
      <formula>IF(RIGHT(TEXT(AE32,"0.#"),1)=".",TRUE,FALSE)</formula>
    </cfRule>
  </conditionalFormatting>
  <conditionalFormatting sqref="P18:AX18">
    <cfRule type="expression" dxfId="2095" priority="13881">
      <formula>IF(RIGHT(TEXT(P18,"0.#"),1)=".",FALSE,TRUE)</formula>
    </cfRule>
    <cfRule type="expression" dxfId="2094" priority="13882">
      <formula>IF(RIGHT(TEXT(P18,"0.#"),1)=".",TRUE,FALSE)</formula>
    </cfRule>
  </conditionalFormatting>
  <conditionalFormatting sqref="Y790">
    <cfRule type="expression" dxfId="2093" priority="13877">
      <formula>IF(RIGHT(TEXT(Y790,"0.#"),1)=".",FALSE,TRUE)</formula>
    </cfRule>
    <cfRule type="expression" dxfId="2092" priority="13878">
      <formula>IF(RIGHT(TEXT(Y790,"0.#"),1)=".",TRUE,FALSE)</formula>
    </cfRule>
  </conditionalFormatting>
  <conditionalFormatting sqref="Y799">
    <cfRule type="expression" dxfId="2091" priority="13873">
      <formula>IF(RIGHT(TEXT(Y799,"0.#"),1)=".",FALSE,TRUE)</formula>
    </cfRule>
    <cfRule type="expression" dxfId="2090" priority="13874">
      <formula>IF(RIGHT(TEXT(Y799,"0.#"),1)=".",TRUE,FALSE)</formula>
    </cfRule>
  </conditionalFormatting>
  <conditionalFormatting sqref="Y830:Y837 Y828 Y817:Y824 Y815 Y804:Y811 Y802">
    <cfRule type="expression" dxfId="2089" priority="13655">
      <formula>IF(RIGHT(TEXT(Y802,"0.#"),1)=".",FALSE,TRUE)</formula>
    </cfRule>
    <cfRule type="expression" dxfId="2088" priority="13656">
      <formula>IF(RIGHT(TEXT(Y802,"0.#"),1)=".",TRUE,FALSE)</formula>
    </cfRule>
  </conditionalFormatting>
  <conditionalFormatting sqref="P16:AQ17 P15:AX15 P13:AX13">
    <cfRule type="expression" dxfId="2087" priority="13703">
      <formula>IF(RIGHT(TEXT(P13,"0.#"),1)=".",FALSE,TRUE)</formula>
    </cfRule>
    <cfRule type="expression" dxfId="2086" priority="13704">
      <formula>IF(RIGHT(TEXT(P13,"0.#"),1)=".",TRUE,FALSE)</formula>
    </cfRule>
  </conditionalFormatting>
  <conditionalFormatting sqref="P19:AJ19">
    <cfRule type="expression" dxfId="2085" priority="13701">
      <formula>IF(RIGHT(TEXT(P19,"0.#"),1)=".",FALSE,TRUE)</formula>
    </cfRule>
    <cfRule type="expression" dxfId="2084" priority="13702">
      <formula>IF(RIGHT(TEXT(P19,"0.#"),1)=".",TRUE,FALSE)</formula>
    </cfRule>
  </conditionalFormatting>
  <conditionalFormatting sqref="AE101 AQ101">
    <cfRule type="expression" dxfId="2083" priority="13693">
      <formula>IF(RIGHT(TEXT(AE101,"0.#"),1)=".",FALSE,TRUE)</formula>
    </cfRule>
    <cfRule type="expression" dxfId="2082" priority="13694">
      <formula>IF(RIGHT(TEXT(AE101,"0.#"),1)=".",TRUE,FALSE)</formula>
    </cfRule>
  </conditionalFormatting>
  <conditionalFormatting sqref="Y791:Y798 Y789">
    <cfRule type="expression" dxfId="2081" priority="13679">
      <formula>IF(RIGHT(TEXT(Y789,"0.#"),1)=".",FALSE,TRUE)</formula>
    </cfRule>
    <cfRule type="expression" dxfId="2080" priority="13680">
      <formula>IF(RIGHT(TEXT(Y789,"0.#"),1)=".",TRUE,FALSE)</formula>
    </cfRule>
  </conditionalFormatting>
  <conditionalFormatting sqref="AU790">
    <cfRule type="expression" dxfId="2079" priority="13677">
      <formula>IF(RIGHT(TEXT(AU790,"0.#"),1)=".",FALSE,TRUE)</formula>
    </cfRule>
    <cfRule type="expression" dxfId="2078" priority="13678">
      <formula>IF(RIGHT(TEXT(AU790,"0.#"),1)=".",TRUE,FALSE)</formula>
    </cfRule>
  </conditionalFormatting>
  <conditionalFormatting sqref="AU799">
    <cfRule type="expression" dxfId="2077" priority="13675">
      <formula>IF(RIGHT(TEXT(AU799,"0.#"),1)=".",FALSE,TRUE)</formula>
    </cfRule>
    <cfRule type="expression" dxfId="2076" priority="13676">
      <formula>IF(RIGHT(TEXT(AU799,"0.#"),1)=".",TRUE,FALSE)</formula>
    </cfRule>
  </conditionalFormatting>
  <conditionalFormatting sqref="AU791:AU798 AU789">
    <cfRule type="expression" dxfId="2075" priority="13673">
      <formula>IF(RIGHT(TEXT(AU789,"0.#"),1)=".",FALSE,TRUE)</formula>
    </cfRule>
    <cfRule type="expression" dxfId="2074" priority="13674">
      <formula>IF(RIGHT(TEXT(AU789,"0.#"),1)=".",TRUE,FALSE)</formula>
    </cfRule>
  </conditionalFormatting>
  <conditionalFormatting sqref="Y829 Y816 Y803">
    <cfRule type="expression" dxfId="2073" priority="13659">
      <formula>IF(RIGHT(TEXT(Y803,"0.#"),1)=".",FALSE,TRUE)</formula>
    </cfRule>
    <cfRule type="expression" dxfId="2072" priority="13660">
      <formula>IF(RIGHT(TEXT(Y803,"0.#"),1)=".",TRUE,FALSE)</formula>
    </cfRule>
  </conditionalFormatting>
  <conditionalFormatting sqref="Y838 Y825 Y812">
    <cfRule type="expression" dxfId="2071" priority="13657">
      <formula>IF(RIGHT(TEXT(Y812,"0.#"),1)=".",FALSE,TRUE)</formula>
    </cfRule>
    <cfRule type="expression" dxfId="2070" priority="13658">
      <formula>IF(RIGHT(TEXT(Y812,"0.#"),1)=".",TRUE,FALSE)</formula>
    </cfRule>
  </conditionalFormatting>
  <conditionalFormatting sqref="AU829 AU816 AU803">
    <cfRule type="expression" dxfId="2069" priority="13653">
      <formula>IF(RIGHT(TEXT(AU803,"0.#"),1)=".",FALSE,TRUE)</formula>
    </cfRule>
    <cfRule type="expression" dxfId="2068" priority="13654">
      <formula>IF(RIGHT(TEXT(AU803,"0.#"),1)=".",TRUE,FALSE)</formula>
    </cfRule>
  </conditionalFormatting>
  <conditionalFormatting sqref="AU838 AU825 AU812">
    <cfRule type="expression" dxfId="2067" priority="13651">
      <formula>IF(RIGHT(TEXT(AU812,"0.#"),1)=".",FALSE,TRUE)</formula>
    </cfRule>
    <cfRule type="expression" dxfId="2066" priority="13652">
      <formula>IF(RIGHT(TEXT(AU812,"0.#"),1)=".",TRUE,FALSE)</formula>
    </cfRule>
  </conditionalFormatting>
  <conditionalFormatting sqref="AU830:AU837 AU828 AU817:AU824 AU815 AU804:AU811 AU802">
    <cfRule type="expression" dxfId="2065" priority="13649">
      <formula>IF(RIGHT(TEXT(AU802,"0.#"),1)=".",FALSE,TRUE)</formula>
    </cfRule>
    <cfRule type="expression" dxfId="2064" priority="13650">
      <formula>IF(RIGHT(TEXT(AU802,"0.#"),1)=".",TRUE,FALSE)</formula>
    </cfRule>
  </conditionalFormatting>
  <conditionalFormatting sqref="AM87">
    <cfRule type="expression" dxfId="2063" priority="13303">
      <formula>IF(RIGHT(TEXT(AM87,"0.#"),1)=".",FALSE,TRUE)</formula>
    </cfRule>
    <cfRule type="expression" dxfId="2062" priority="13304">
      <formula>IF(RIGHT(TEXT(AM87,"0.#"),1)=".",TRUE,FALSE)</formula>
    </cfRule>
  </conditionalFormatting>
  <conditionalFormatting sqref="AE55">
    <cfRule type="expression" dxfId="2061" priority="13371">
      <formula>IF(RIGHT(TEXT(AE55,"0.#"),1)=".",FALSE,TRUE)</formula>
    </cfRule>
    <cfRule type="expression" dxfId="2060" priority="13372">
      <formula>IF(RIGHT(TEXT(AE55,"0.#"),1)=".",TRUE,FALSE)</formula>
    </cfRule>
  </conditionalFormatting>
  <conditionalFormatting sqref="AI55">
    <cfRule type="expression" dxfId="2059" priority="13369">
      <formula>IF(RIGHT(TEXT(AI55,"0.#"),1)=".",FALSE,TRUE)</formula>
    </cfRule>
    <cfRule type="expression" dxfId="2058" priority="13370">
      <formula>IF(RIGHT(TEXT(AI55,"0.#"),1)=".",TRUE,FALSE)</formula>
    </cfRule>
  </conditionalFormatting>
  <conditionalFormatting sqref="AM34">
    <cfRule type="expression" dxfId="2057" priority="13449">
      <formula>IF(RIGHT(TEXT(AM34,"0.#"),1)=".",FALSE,TRUE)</formula>
    </cfRule>
    <cfRule type="expression" dxfId="2056" priority="13450">
      <formula>IF(RIGHT(TEXT(AM34,"0.#"),1)=".",TRUE,FALSE)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47:AO874">
    <cfRule type="expression" dxfId="1799" priority="6627">
      <formula>IF(AND(AL847&gt;=0, RIGHT(TEXT(AL847,"0.#"),1)&lt;&gt;"."),TRUE,FALSE)</formula>
    </cfRule>
    <cfRule type="expression" dxfId="1798" priority="6628">
      <formula>IF(AND(AL847&gt;=0, RIGHT(TEXT(AL847,"0.#"),1)="."),TRUE,FALSE)</formula>
    </cfRule>
    <cfRule type="expression" dxfId="1797" priority="6629">
      <formula>IF(AND(AL847&lt;0, RIGHT(TEXT(AL847,"0.#"),1)&lt;&gt;"."),TRUE,FALSE)</formula>
    </cfRule>
    <cfRule type="expression" dxfId="1796" priority="6630">
      <formula>IF(AND(AL847&lt;0, RIGHT(TEXT(AL847,"0.#"),1)="."),TRUE,FALSE)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47:Y874">
    <cfRule type="expression" dxfId="1725" priority="2955">
      <formula>IF(RIGHT(TEXT(Y847,"0.#"),1)=".",FALSE,TRUE)</formula>
    </cfRule>
    <cfRule type="expression" dxfId="1724" priority="2956">
      <formula>IF(RIGHT(TEXT(Y847,"0.#"),1)=".",TRUE,FALSE)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10:AO1139">
    <cfRule type="expression" dxfId="1695" priority="2861">
      <formula>IF(AND(AL1110&gt;=0, RIGHT(TEXT(AL1110,"0.#"),1)&lt;&gt;"."),TRUE,FALSE)</formula>
    </cfRule>
    <cfRule type="expression" dxfId="1694" priority="2862">
      <formula>IF(AND(AL1110&gt;=0, RIGHT(TEXT(AL1110,"0.#"),1)="."),TRUE,FALSE)</formula>
    </cfRule>
    <cfRule type="expression" dxfId="1693" priority="2863">
      <formula>IF(AND(AL1110&lt;0, RIGHT(TEXT(AL1110,"0.#"),1)&lt;&gt;"."),TRUE,FALSE)</formula>
    </cfRule>
    <cfRule type="expression" dxfId="1692" priority="2864">
      <formula>IF(AND(AL1110&lt;0, RIGHT(TEXT(AL1110,"0.#"),1)="."),TRUE,FALSE)</formula>
    </cfRule>
  </conditionalFormatting>
  <conditionalFormatting sqref="Y1110:Y1139">
    <cfRule type="expression" dxfId="1691" priority="2859">
      <formula>IF(RIGHT(TEXT(Y1110,"0.#"),1)=".",FALSE,TRUE)</formula>
    </cfRule>
    <cfRule type="expression" dxfId="1690" priority="2860">
      <formula>IF(RIGHT(TEXT(Y1110,"0.#"),1)=".",TRUE,FALSE)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45:AO846">
    <cfRule type="expression" dxfId="1681" priority="2813">
      <formula>IF(AND(AL845&gt;=0, RIGHT(TEXT(AL845,"0.#"),1)&lt;&gt;"."),TRUE,FALSE)</formula>
    </cfRule>
    <cfRule type="expression" dxfId="1680" priority="2814">
      <formula>IF(AND(AL845&gt;=0, RIGHT(TEXT(AL845,"0.#"),1)="."),TRUE,FALSE)</formula>
    </cfRule>
    <cfRule type="expression" dxfId="1679" priority="2815">
      <formula>IF(AND(AL845&lt;0, RIGHT(TEXT(AL845,"0.#"),1)&lt;&gt;"."),TRUE,FALSE)</formula>
    </cfRule>
    <cfRule type="expression" dxfId="1678" priority="2816">
      <formula>IF(AND(AL845&lt;0, RIGHT(TEXT(AL845,"0.#"),1)="."),TRUE,FALSE)</formula>
    </cfRule>
  </conditionalFormatting>
  <conditionalFormatting sqref="Y845:Y846">
    <cfRule type="expression" dxfId="1677" priority="2811">
      <formula>IF(RIGHT(TEXT(Y845,"0.#"),1)=".",FALSE,TRUE)</formula>
    </cfRule>
    <cfRule type="expression" dxfId="1676" priority="2812">
      <formula>IF(RIGHT(TEXT(Y845,"0.#"),1)=".",TRUE,FALSE)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80:Y907">
    <cfRule type="expression" dxfId="1359" priority="2071">
      <formula>IF(RIGHT(TEXT(Y880,"0.#"),1)=".",FALSE,TRUE)</formula>
    </cfRule>
    <cfRule type="expression" dxfId="1358" priority="2072">
      <formula>IF(RIGHT(TEXT(Y880,"0.#"),1)=".",TRUE,FALSE)</formula>
    </cfRule>
  </conditionalFormatting>
  <conditionalFormatting sqref="Y878:Y879">
    <cfRule type="expression" dxfId="1357" priority="2065">
      <formula>IF(RIGHT(TEXT(Y878,"0.#"),1)=".",FALSE,TRUE)</formula>
    </cfRule>
    <cfRule type="expression" dxfId="1356" priority="2066">
      <formula>IF(RIGHT(TEXT(Y878,"0.#"),1)=".",TRUE,FALSE)</formula>
    </cfRule>
  </conditionalFormatting>
  <conditionalFormatting sqref="Y913:Y940">
    <cfRule type="expression" dxfId="1355" priority="2059">
      <formula>IF(RIGHT(TEXT(Y913,"0.#"),1)=".",FALSE,TRUE)</formula>
    </cfRule>
    <cfRule type="expression" dxfId="1354" priority="2060">
      <formula>IF(RIGHT(TEXT(Y913,"0.#"),1)=".",TRUE,FALSE)</formula>
    </cfRule>
  </conditionalFormatting>
  <conditionalFormatting sqref="Y911:Y912">
    <cfRule type="expression" dxfId="1353" priority="2053">
      <formula>IF(RIGHT(TEXT(Y911,"0.#"),1)=".",FALSE,TRUE)</formula>
    </cfRule>
    <cfRule type="expression" dxfId="1352" priority="2054">
      <formula>IF(RIGHT(TEXT(Y911,"0.#"),1)=".",TRUE,FALSE)</formula>
    </cfRule>
  </conditionalFormatting>
  <conditionalFormatting sqref="Y946:Y973">
    <cfRule type="expression" dxfId="1351" priority="2047">
      <formula>IF(RIGHT(TEXT(Y946,"0.#"),1)=".",FALSE,TRUE)</formula>
    </cfRule>
    <cfRule type="expression" dxfId="1350" priority="2048">
      <formula>IF(RIGHT(TEXT(Y946,"0.#"),1)=".",TRUE,FALSE)</formula>
    </cfRule>
  </conditionalFormatting>
  <conditionalFormatting sqref="Y944:Y945">
    <cfRule type="expression" dxfId="1349" priority="2041">
      <formula>IF(RIGHT(TEXT(Y944,"0.#"),1)=".",FALSE,TRUE)</formula>
    </cfRule>
    <cfRule type="expression" dxfId="1348" priority="2042">
      <formula>IF(RIGHT(TEXT(Y944,"0.#"),1)=".",TRUE,FALSE)</formula>
    </cfRule>
  </conditionalFormatting>
  <conditionalFormatting sqref="Y979:Y1006">
    <cfRule type="expression" dxfId="1347" priority="2035">
      <formula>IF(RIGHT(TEXT(Y979,"0.#"),1)=".",FALSE,TRUE)</formula>
    </cfRule>
    <cfRule type="expression" dxfId="1346" priority="2036">
      <formula>IF(RIGHT(TEXT(Y979,"0.#"),1)=".",TRUE,FALSE)</formula>
    </cfRule>
  </conditionalFormatting>
  <conditionalFormatting sqref="Y977:Y978">
    <cfRule type="expression" dxfId="1345" priority="2029">
      <formula>IF(RIGHT(TEXT(Y977,"0.#"),1)=".",FALSE,TRUE)</formula>
    </cfRule>
    <cfRule type="expression" dxfId="1344" priority="2030">
      <formula>IF(RIGHT(TEXT(Y977,"0.#"),1)=".",TRUE,FALSE)</formula>
    </cfRule>
  </conditionalFormatting>
  <conditionalFormatting sqref="Y1012:Y1039">
    <cfRule type="expression" dxfId="1343" priority="2023">
      <formula>IF(RIGHT(TEXT(Y1012,"0.#"),1)=".",FALSE,TRUE)</formula>
    </cfRule>
    <cfRule type="expression" dxfId="1342" priority="2024">
      <formula>IF(RIGHT(TEXT(Y1012,"0.#"),1)=".",TRUE,FALSE)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80:AO907">
    <cfRule type="expression" dxfId="1261" priority="2073">
      <formula>IF(AND(AL880&gt;=0, RIGHT(TEXT(AL880,"0.#"),1)&lt;&gt;"."),TRUE,FALSE)</formula>
    </cfRule>
    <cfRule type="expression" dxfId="1260" priority="2074">
      <formula>IF(AND(AL880&gt;=0, RIGHT(TEXT(AL880,"0.#"),1)="."),TRUE,FALSE)</formula>
    </cfRule>
    <cfRule type="expression" dxfId="1259" priority="2075">
      <formula>IF(AND(AL880&lt;0, RIGHT(TEXT(AL880,"0.#"),1)&lt;&gt;"."),TRUE,FALSE)</formula>
    </cfRule>
    <cfRule type="expression" dxfId="1258" priority="2076">
      <formula>IF(AND(AL880&lt;0, RIGHT(TEXT(AL880,"0.#"),1)="."),TRUE,FALSE)</formula>
    </cfRule>
  </conditionalFormatting>
  <conditionalFormatting sqref="AL878:AO879">
    <cfRule type="expression" dxfId="1257" priority="2067">
      <formula>IF(AND(AL878&gt;=0, RIGHT(TEXT(AL878,"0.#"),1)&lt;&gt;"."),TRUE,FALSE)</formula>
    </cfRule>
    <cfRule type="expression" dxfId="1256" priority="2068">
      <formula>IF(AND(AL878&gt;=0, RIGHT(TEXT(AL878,"0.#"),1)="."),TRUE,FALSE)</formula>
    </cfRule>
    <cfRule type="expression" dxfId="1255" priority="2069">
      <formula>IF(AND(AL878&lt;0, RIGHT(TEXT(AL878,"0.#"),1)&lt;&gt;"."),TRUE,FALSE)</formula>
    </cfRule>
    <cfRule type="expression" dxfId="1254" priority="2070">
      <formula>IF(AND(AL878&lt;0, RIGHT(TEXT(AL878,"0.#"),1)="."),TRUE,FALSE)</formula>
    </cfRule>
  </conditionalFormatting>
  <conditionalFormatting sqref="AL913:AO940">
    <cfRule type="expression" dxfId="1253" priority="2061">
      <formula>IF(AND(AL913&gt;=0, RIGHT(TEXT(AL913,"0.#"),1)&lt;&gt;"."),TRUE,FALSE)</formula>
    </cfRule>
    <cfRule type="expression" dxfId="1252" priority="2062">
      <formula>IF(AND(AL913&gt;=0, RIGHT(TEXT(AL913,"0.#"),1)="."),TRUE,FALSE)</formula>
    </cfRule>
    <cfRule type="expression" dxfId="1251" priority="2063">
      <formula>IF(AND(AL913&lt;0, RIGHT(TEXT(AL913,"0.#"),1)&lt;&gt;"."),TRUE,FALSE)</formula>
    </cfRule>
    <cfRule type="expression" dxfId="1250" priority="2064">
      <formula>IF(AND(AL913&lt;0, RIGHT(TEXT(AL913,"0.#"),1)="."),TRUE,FALSE)</formula>
    </cfRule>
  </conditionalFormatting>
  <conditionalFormatting sqref="AL911:AO912">
    <cfRule type="expression" dxfId="1249" priority="2055">
      <formula>IF(AND(AL911&gt;=0, RIGHT(TEXT(AL911,"0.#"),1)&lt;&gt;"."),TRUE,FALSE)</formula>
    </cfRule>
    <cfRule type="expression" dxfId="1248" priority="2056">
      <formula>IF(AND(AL911&gt;=0, RIGHT(TEXT(AL911,"0.#"),1)="."),TRUE,FALSE)</formula>
    </cfRule>
    <cfRule type="expression" dxfId="1247" priority="2057">
      <formula>IF(AND(AL911&lt;0, RIGHT(TEXT(AL911,"0.#"),1)&lt;&gt;"."),TRUE,FALSE)</formula>
    </cfRule>
    <cfRule type="expression" dxfId="1246" priority="2058">
      <formula>IF(AND(AL911&lt;0, RIGHT(TEXT(AL911,"0.#"),1)="."),TRUE,FALSE)</formula>
    </cfRule>
  </conditionalFormatting>
  <conditionalFormatting sqref="AL946:AO973">
    <cfRule type="expression" dxfId="1245" priority="2049">
      <formula>IF(AND(AL946&gt;=0, RIGHT(TEXT(AL946,"0.#"),1)&lt;&gt;"."),TRUE,FALSE)</formula>
    </cfRule>
    <cfRule type="expression" dxfId="1244" priority="2050">
      <formula>IF(AND(AL946&gt;=0, RIGHT(TEXT(AL946,"0.#"),1)="."),TRUE,FALSE)</formula>
    </cfRule>
    <cfRule type="expression" dxfId="1243" priority="2051">
      <formula>IF(AND(AL946&lt;0, RIGHT(TEXT(AL946,"0.#"),1)&lt;&gt;"."),TRUE,FALSE)</formula>
    </cfRule>
    <cfRule type="expression" dxfId="1242" priority="2052">
      <formula>IF(AND(AL946&lt;0, RIGHT(TEXT(AL946,"0.#"),1)="."),TRUE,FALSE)</formula>
    </cfRule>
  </conditionalFormatting>
  <conditionalFormatting sqref="AL944:AO945">
    <cfRule type="expression" dxfId="1241" priority="2043">
      <formula>IF(AND(AL944&gt;=0, RIGHT(TEXT(AL944,"0.#"),1)&lt;&gt;"."),TRUE,FALSE)</formula>
    </cfRule>
    <cfRule type="expression" dxfId="1240" priority="2044">
      <formula>IF(AND(AL944&gt;=0, RIGHT(TEXT(AL944,"0.#"),1)="."),TRUE,FALSE)</formula>
    </cfRule>
    <cfRule type="expression" dxfId="1239" priority="2045">
      <formula>IF(AND(AL944&lt;0, RIGHT(TEXT(AL944,"0.#"),1)&lt;&gt;"."),TRUE,FALSE)</formula>
    </cfRule>
    <cfRule type="expression" dxfId="1238" priority="2046">
      <formula>IF(AND(AL944&lt;0, RIGHT(TEXT(AL944,"0.#"),1)="."),TRUE,FALSE)</formula>
    </cfRule>
  </conditionalFormatting>
  <conditionalFormatting sqref="AL979:AO1006">
    <cfRule type="expression" dxfId="1237" priority="2037">
      <formula>IF(AND(AL979&gt;=0, RIGHT(TEXT(AL979,"0.#"),1)&lt;&gt;"."),TRUE,FALSE)</formula>
    </cfRule>
    <cfRule type="expression" dxfId="1236" priority="2038">
      <formula>IF(AND(AL979&gt;=0, RIGHT(TEXT(AL979,"0.#"),1)="."),TRUE,FALSE)</formula>
    </cfRule>
    <cfRule type="expression" dxfId="1235" priority="2039">
      <formula>IF(AND(AL979&lt;0, RIGHT(TEXT(AL979,"0.#"),1)&lt;&gt;"."),TRUE,FALSE)</formula>
    </cfRule>
    <cfRule type="expression" dxfId="1234" priority="2040">
      <formula>IF(AND(AL979&lt;0, RIGHT(TEXT(AL979,"0.#"),1)="."),TRUE,FALSE)</formula>
    </cfRule>
  </conditionalFormatting>
  <conditionalFormatting sqref="AL977:AO978">
    <cfRule type="expression" dxfId="1233" priority="2031">
      <formula>IF(AND(AL977&gt;=0, RIGHT(TEXT(AL977,"0.#"),1)&lt;&gt;"."),TRUE,FALSE)</formula>
    </cfRule>
    <cfRule type="expression" dxfId="1232" priority="2032">
      <formula>IF(AND(AL977&gt;=0, RIGHT(TEXT(AL977,"0.#"),1)="."),TRUE,FALSE)</formula>
    </cfRule>
    <cfRule type="expression" dxfId="1231" priority="2033">
      <formula>IF(AND(AL977&lt;0, RIGHT(TEXT(AL977,"0.#"),1)&lt;&gt;"."),TRUE,FALSE)</formula>
    </cfRule>
    <cfRule type="expression" dxfId="1230" priority="2034">
      <formula>IF(AND(AL977&lt;0, RIGHT(TEXT(AL977,"0.#"),1)="."),TRUE,FALSE)</formula>
    </cfRule>
  </conditionalFormatting>
  <conditionalFormatting sqref="AL1012:AO1039">
    <cfRule type="expression" dxfId="1229" priority="2025">
      <formula>IF(AND(AL1012&gt;=0, RIGHT(TEXT(AL1012,"0.#"),1)&lt;&gt;"."),TRUE,FALSE)</formula>
    </cfRule>
    <cfRule type="expression" dxfId="1228" priority="2026">
      <formula>IF(AND(AL1012&gt;=0, RIGHT(TEXT(AL1012,"0.#"),1)="."),TRUE,FALSE)</formula>
    </cfRule>
    <cfRule type="expression" dxfId="1227" priority="2027">
      <formula>IF(AND(AL1012&lt;0, RIGHT(TEXT(AL1012,"0.#"),1)&lt;&gt;"."),TRUE,FALSE)</formula>
    </cfRule>
    <cfRule type="expression" dxfId="1226" priority="2028">
      <formula>IF(AND(AL1012&lt;0, RIGHT(TEXT(AL1012,"0.#"),1)="."),TRUE,FALSE)</formula>
    </cfRule>
  </conditionalFormatting>
  <conditionalFormatting sqref="AL1010:AO1011">
    <cfRule type="expression" dxfId="1225" priority="2019">
      <formula>IF(AND(AL1010&gt;=0, RIGHT(TEXT(AL1010,"0.#"),1)&lt;&gt;"."),TRUE,FALSE)</formula>
    </cfRule>
    <cfRule type="expression" dxfId="1224" priority="2020">
      <formula>IF(AND(AL1010&gt;=0, RIGHT(TEXT(AL1010,"0.#"),1)="."),TRUE,FALSE)</formula>
    </cfRule>
    <cfRule type="expression" dxfId="1223" priority="2021">
      <formula>IF(AND(AL1010&lt;0, RIGHT(TEXT(AL1010,"0.#"),1)&lt;&gt;"."),TRUE,FALSE)</formula>
    </cfRule>
    <cfRule type="expression" dxfId="1222" priority="2022">
      <formula>IF(AND(AL1010&lt;0, RIGHT(TEXT(AL1010,"0.#"),1)="."),TRUE,FALSE)</formula>
    </cfRule>
  </conditionalFormatting>
  <conditionalFormatting sqref="Y1010:Y1011">
    <cfRule type="expression" dxfId="1221" priority="2017">
      <formula>IF(RIGHT(TEXT(Y1010,"0.#"),1)=".",FALSE,TRUE)</formula>
    </cfRule>
    <cfRule type="expression" dxfId="1220" priority="2018">
      <formula>IF(RIGHT(TEXT(Y1010,"0.#"),1)=".",TRUE,FALSE)</formula>
    </cfRule>
  </conditionalFormatting>
  <conditionalFormatting sqref="AL1045:AO1072">
    <cfRule type="expression" dxfId="1219" priority="2013">
      <formula>IF(AND(AL1045&gt;=0, RIGHT(TEXT(AL1045,"0.#"),1)&lt;&gt;"."),TRUE,FALSE)</formula>
    </cfRule>
    <cfRule type="expression" dxfId="1218" priority="2014">
      <formula>IF(AND(AL1045&gt;=0, RIGHT(TEXT(AL1045,"0.#"),1)="."),TRUE,FALSE)</formula>
    </cfRule>
    <cfRule type="expression" dxfId="1217" priority="2015">
      <formula>IF(AND(AL1045&lt;0, RIGHT(TEXT(AL1045,"0.#"),1)&lt;&gt;"."),TRUE,FALSE)</formula>
    </cfRule>
    <cfRule type="expression" dxfId="1216" priority="2016">
      <formula>IF(AND(AL1045&lt;0, RIGHT(TEXT(AL1045,"0.#"),1)="."),TRUE,FALSE)</formula>
    </cfRule>
  </conditionalFormatting>
  <conditionalFormatting sqref="Y1045:Y1072">
    <cfRule type="expression" dxfId="1215" priority="2011">
      <formula>IF(RIGHT(TEXT(Y1045,"0.#"),1)=".",FALSE,TRUE)</formula>
    </cfRule>
    <cfRule type="expression" dxfId="1214" priority="2012">
      <formula>IF(RIGHT(TEXT(Y1045,"0.#"),1)=".",TRUE,FALSE)</formula>
    </cfRule>
  </conditionalFormatting>
  <conditionalFormatting sqref="AL1043:AO1044">
    <cfRule type="expression" dxfId="1213" priority="2007">
      <formula>IF(AND(AL1043&gt;=0, RIGHT(TEXT(AL1043,"0.#"),1)&lt;&gt;"."),TRUE,FALSE)</formula>
    </cfRule>
    <cfRule type="expression" dxfId="1212" priority="2008">
      <formula>IF(AND(AL1043&gt;=0, RIGHT(TEXT(AL1043,"0.#"),1)="."),TRUE,FALSE)</formula>
    </cfRule>
    <cfRule type="expression" dxfId="1211" priority="2009">
      <formula>IF(AND(AL1043&lt;0, RIGHT(TEXT(AL1043,"0.#"),1)&lt;&gt;"."),TRUE,FALSE)</formula>
    </cfRule>
    <cfRule type="expression" dxfId="1210" priority="2010">
      <formula>IF(AND(AL1043&lt;0, RIGHT(TEXT(AL1043,"0.#"),1)="."),TRUE,FALSE)</formula>
    </cfRule>
  </conditionalFormatting>
  <conditionalFormatting sqref="Y1043:Y1044">
    <cfRule type="expression" dxfId="1209" priority="2005">
      <formula>IF(RIGHT(TEXT(Y1043,"0.#"),1)=".",FALSE,TRUE)</formula>
    </cfRule>
    <cfRule type="expression" dxfId="1208" priority="2006">
      <formula>IF(RIGHT(TEXT(Y1043,"0.#"),1)=".",TRUE,FALSE)</formula>
    </cfRule>
  </conditionalFormatting>
  <conditionalFormatting sqref="AL1078:AO1105">
    <cfRule type="expression" dxfId="1207" priority="2001">
      <formula>IF(AND(AL1078&gt;=0, RIGHT(TEXT(AL1078,"0.#"),1)&lt;&gt;"."),TRUE,FALSE)</formula>
    </cfRule>
    <cfRule type="expression" dxfId="1206" priority="2002">
      <formula>IF(AND(AL1078&gt;=0, RIGHT(TEXT(AL1078,"0.#"),1)="."),TRUE,FALSE)</formula>
    </cfRule>
    <cfRule type="expression" dxfId="1205" priority="2003">
      <formula>IF(AND(AL1078&lt;0, RIGHT(TEXT(AL1078,"0.#"),1)&lt;&gt;"."),TRUE,FALSE)</formula>
    </cfRule>
    <cfRule type="expression" dxfId="1204" priority="2004">
      <formula>IF(AND(AL1078&lt;0, RIGHT(TEXT(AL1078,"0.#"),1)="."),TRUE,FALSE)</formula>
    </cfRule>
  </conditionalFormatting>
  <conditionalFormatting sqref="Y1078:Y1105">
    <cfRule type="expression" dxfId="1203" priority="1999">
      <formula>IF(RIGHT(TEXT(Y1078,"0.#"),1)=".",FALSE,TRUE)</formula>
    </cfRule>
    <cfRule type="expression" dxfId="1202" priority="2000">
      <formula>IF(RIGHT(TEXT(Y1078,"0.#"),1)=".",TRUE,FALSE)</formula>
    </cfRule>
  </conditionalFormatting>
  <conditionalFormatting sqref="AL1076:AO1077">
    <cfRule type="expression" dxfId="1201" priority="1995">
      <formula>IF(AND(AL1076&gt;=0, RIGHT(TEXT(AL1076,"0.#"),1)&lt;&gt;"."),TRUE,FALSE)</formula>
    </cfRule>
    <cfRule type="expression" dxfId="1200" priority="1996">
      <formula>IF(AND(AL1076&gt;=0, RIGHT(TEXT(AL1076,"0.#"),1)="."),TRUE,FALSE)</formula>
    </cfRule>
    <cfRule type="expression" dxfId="1199" priority="1997">
      <formula>IF(AND(AL1076&lt;0, RIGHT(TEXT(AL1076,"0.#"),1)&lt;&gt;"."),TRUE,FALSE)</formula>
    </cfRule>
    <cfRule type="expression" dxfId="1198" priority="1998">
      <formula>IF(AND(AL1076&lt;0, RIGHT(TEXT(AL1076,"0.#"),1)="."),TRUE,FALSE)</formula>
    </cfRule>
  </conditionalFormatting>
  <conditionalFormatting sqref="Y1076:Y1077">
    <cfRule type="expression" dxfId="1197" priority="1993">
      <formula>IF(RIGHT(TEXT(Y1076,"0.#"),1)=".",FALSE,TRUE)</formula>
    </cfRule>
    <cfRule type="expression" dxfId="1196" priority="1994">
      <formula>IF(RIGHT(TEXT(Y1076,"0.#"),1)=".",TRUE,FALSE)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14" max="49" man="1"/>
    <brk id="727"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F11" sqref="F11"/>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275</v>
      </c>
    </row>
    <row r="2" spans="1:42" ht="13.5" customHeight="1" x14ac:dyDescent="0.2">
      <c r="A2" s="14" t="s">
        <v>84</v>
      </c>
      <c r="B2" s="15"/>
      <c r="C2" s="13" t="str">
        <f>IF(B2="","",A2)</f>
        <v/>
      </c>
      <c r="D2" s="13" t="str">
        <f>IF(C2="","",IF(D1&lt;&gt;"",CONCATENATE(D1,"、",C2),C2))</f>
        <v/>
      </c>
      <c r="F2" s="12" t="s">
        <v>71</v>
      </c>
      <c r="G2" s="17" t="s">
        <v>650</v>
      </c>
      <c r="H2" s="13" t="str">
        <f>IF(G2="","",F2)</f>
        <v>一般会計</v>
      </c>
      <c r="I2" s="13" t="str">
        <f>IF(H2="","",IF(I1&lt;&gt;"",CONCATENATE(I1,"、",H2),H2))</f>
        <v>一般会計</v>
      </c>
      <c r="K2" s="14" t="s">
        <v>102</v>
      </c>
      <c r="L2" s="15"/>
      <c r="M2" s="13" t="str">
        <f>IF(L2="","",K2)</f>
        <v/>
      </c>
      <c r="N2" s="13" t="str">
        <f>IF(M2="","",IF(N1&lt;&gt;"",CONCATENATE(N1,"、",M2),M2))</f>
        <v/>
      </c>
      <c r="O2" s="13"/>
      <c r="P2" s="12" t="s">
        <v>73</v>
      </c>
      <c r="Q2" s="17" t="s">
        <v>650</v>
      </c>
      <c r="R2" s="13" t="str">
        <f>IF(Q2="","",P2)</f>
        <v>直接実施</v>
      </c>
      <c r="S2" s="13" t="str">
        <f>IF(R2="","",IF(S1&lt;&gt;"",CONCATENATE(S1,"、",R2),R2))</f>
        <v>直接実施</v>
      </c>
      <c r="T2" s="13"/>
      <c r="U2" s="86">
        <v>20</v>
      </c>
      <c r="W2" s="32" t="s">
        <v>174</v>
      </c>
      <c r="Y2" s="32" t="s">
        <v>67</v>
      </c>
      <c r="Z2" s="32" t="s">
        <v>67</v>
      </c>
      <c r="AA2" s="79" t="s">
        <v>328</v>
      </c>
      <c r="AB2" s="79" t="s">
        <v>558</v>
      </c>
      <c r="AC2" s="80" t="s">
        <v>134</v>
      </c>
      <c r="AD2" s="28"/>
      <c r="AE2" s="34" t="s">
        <v>170</v>
      </c>
      <c r="AF2" s="30"/>
      <c r="AG2" s="44" t="s">
        <v>289</v>
      </c>
      <c r="AI2" s="42" t="s">
        <v>323</v>
      </c>
      <c r="AK2" s="42" t="s">
        <v>212</v>
      </c>
      <c r="AM2" s="68"/>
      <c r="AN2" s="68"/>
      <c r="AP2" s="44" t="s">
        <v>289</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650</v>
      </c>
      <c r="M3" s="13" t="str">
        <f t="shared" ref="M3:M11" si="2">IF(L3="","",K3)</f>
        <v>文教及び科学振興</v>
      </c>
      <c r="N3" s="13" t="str">
        <f>IF(M3="",N2,IF(N2&lt;&gt;"",CONCATENATE(N2,"、",M3),M3))</f>
        <v>文教及び科学振興</v>
      </c>
      <c r="O3" s="13"/>
      <c r="P3" s="12" t="s">
        <v>74</v>
      </c>
      <c r="Q3" s="17" t="s">
        <v>650</v>
      </c>
      <c r="R3" s="13" t="str">
        <f t="shared" ref="R3:R8" si="3">IF(Q3="","",P3)</f>
        <v>委託・請負</v>
      </c>
      <c r="S3" s="13" t="str">
        <f t="shared" ref="S3:S8" si="4">IF(R3="",S2,IF(S2&lt;&gt;"",CONCATENATE(S2,"、",R3),R3))</f>
        <v>直接実施、委託・請負</v>
      </c>
      <c r="T3" s="13"/>
      <c r="U3" s="32" t="s">
        <v>590</v>
      </c>
      <c r="W3" s="32" t="s">
        <v>149</v>
      </c>
      <c r="Y3" s="32" t="s">
        <v>68</v>
      </c>
      <c r="Z3" s="32" t="s">
        <v>465</v>
      </c>
      <c r="AA3" s="79" t="s">
        <v>428</v>
      </c>
      <c r="AB3" s="79" t="s">
        <v>559</v>
      </c>
      <c r="AC3" s="80" t="s">
        <v>135</v>
      </c>
      <c r="AD3" s="28"/>
      <c r="AE3" s="34" t="s">
        <v>171</v>
      </c>
      <c r="AF3" s="30"/>
      <c r="AG3" s="44" t="s">
        <v>290</v>
      </c>
      <c r="AI3" s="42" t="s">
        <v>205</v>
      </c>
      <c r="AK3" s="42" t="str">
        <f>CHAR(CODE(AK2)+1)</f>
        <v>B</v>
      </c>
      <c r="AM3" s="68"/>
      <c r="AN3" s="68"/>
      <c r="AP3" s="44" t="s">
        <v>290</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591</v>
      </c>
      <c r="W4" s="32" t="s">
        <v>150</v>
      </c>
      <c r="Y4" s="32" t="s">
        <v>335</v>
      </c>
      <c r="Z4" s="32" t="s">
        <v>466</v>
      </c>
      <c r="AA4" s="79" t="s">
        <v>429</v>
      </c>
      <c r="AB4" s="79" t="s">
        <v>560</v>
      </c>
      <c r="AC4" s="79" t="s">
        <v>136</v>
      </c>
      <c r="AD4" s="28"/>
      <c r="AE4" s="34" t="s">
        <v>172</v>
      </c>
      <c r="AF4" s="30"/>
      <c r="AG4" s="44" t="s">
        <v>291</v>
      </c>
      <c r="AI4" s="42" t="s">
        <v>207</v>
      </c>
      <c r="AK4" s="42" t="str">
        <f t="shared" ref="AK4:AK49" si="7">CHAR(CODE(AK3)+1)</f>
        <v>C</v>
      </c>
      <c r="AM4" s="68"/>
      <c r="AN4" s="68"/>
      <c r="AP4" s="44" t="s">
        <v>291</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615</v>
      </c>
      <c r="Y5" s="32" t="s">
        <v>336</v>
      </c>
      <c r="Z5" s="32" t="s">
        <v>467</v>
      </c>
      <c r="AA5" s="79" t="s">
        <v>430</v>
      </c>
      <c r="AB5" s="79" t="s">
        <v>561</v>
      </c>
      <c r="AC5" s="79" t="s">
        <v>173</v>
      </c>
      <c r="AD5" s="31"/>
      <c r="AE5" s="34" t="s">
        <v>302</v>
      </c>
      <c r="AF5" s="30"/>
      <c r="AG5" s="44" t="s">
        <v>292</v>
      </c>
      <c r="AI5" s="42" t="s">
        <v>332</v>
      </c>
      <c r="AK5" s="42" t="str">
        <f t="shared" si="7"/>
        <v>D</v>
      </c>
      <c r="AP5" s="44" t="s">
        <v>292</v>
      </c>
    </row>
    <row r="6" spans="1:42" ht="13.5" customHeight="1" x14ac:dyDescent="0.2">
      <c r="A6" s="14" t="s">
        <v>88</v>
      </c>
      <c r="B6" s="15" t="s">
        <v>650</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304</v>
      </c>
      <c r="W6" s="32" t="s">
        <v>151</v>
      </c>
      <c r="Y6" s="32" t="s">
        <v>337</v>
      </c>
      <c r="Z6" s="32" t="s">
        <v>468</v>
      </c>
      <c r="AA6" s="79" t="s">
        <v>431</v>
      </c>
      <c r="AB6" s="79" t="s">
        <v>562</v>
      </c>
      <c r="AC6" s="79" t="s">
        <v>137</v>
      </c>
      <c r="AD6" s="31"/>
      <c r="AE6" s="34" t="s">
        <v>299</v>
      </c>
      <c r="AF6" s="30"/>
      <c r="AG6" s="44" t="s">
        <v>293</v>
      </c>
      <c r="AI6" s="42" t="s">
        <v>333</v>
      </c>
      <c r="AK6" s="42" t="str">
        <f>CHAR(CODE(AK5)+1)</f>
        <v>E</v>
      </c>
      <c r="AP6" s="44" t="s">
        <v>293</v>
      </c>
    </row>
    <row r="7" spans="1:42" ht="13.5" customHeight="1" x14ac:dyDescent="0.2">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338</v>
      </c>
      <c r="Z7" s="32" t="s">
        <v>469</v>
      </c>
      <c r="AA7" s="79" t="s">
        <v>432</v>
      </c>
      <c r="AB7" s="79" t="s">
        <v>563</v>
      </c>
      <c r="AC7" s="31"/>
      <c r="AD7" s="31"/>
      <c r="AE7" s="32" t="s">
        <v>137</v>
      </c>
      <c r="AF7" s="30"/>
      <c r="AG7" s="44" t="s">
        <v>294</v>
      </c>
      <c r="AH7" s="71"/>
      <c r="AI7" s="44" t="s">
        <v>317</v>
      </c>
      <c r="AK7" s="42" t="str">
        <f>CHAR(CODE(AK6)+1)</f>
        <v>F</v>
      </c>
      <c r="AP7" s="44" t="s">
        <v>294</v>
      </c>
    </row>
    <row r="8" spans="1:42" ht="13.5" customHeight="1" x14ac:dyDescent="0.2">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330</v>
      </c>
      <c r="W8" s="32" t="s">
        <v>153</v>
      </c>
      <c r="Y8" s="32" t="s">
        <v>339</v>
      </c>
      <c r="Z8" s="32" t="s">
        <v>470</v>
      </c>
      <c r="AA8" s="79" t="s">
        <v>433</v>
      </c>
      <c r="AB8" s="79" t="s">
        <v>564</v>
      </c>
      <c r="AC8" s="31"/>
      <c r="AD8" s="31"/>
      <c r="AE8" s="31"/>
      <c r="AF8" s="30"/>
      <c r="AG8" s="44" t="s">
        <v>295</v>
      </c>
      <c r="AI8" s="42" t="s">
        <v>318</v>
      </c>
      <c r="AK8" s="42" t="str">
        <f t="shared" si="7"/>
        <v>G</v>
      </c>
      <c r="AP8" s="44" t="s">
        <v>295</v>
      </c>
    </row>
    <row r="9" spans="1:42" ht="13.5" customHeight="1" x14ac:dyDescent="0.2">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331</v>
      </c>
      <c r="W9" s="32" t="s">
        <v>154</v>
      </c>
      <c r="Y9" s="32" t="s">
        <v>340</v>
      </c>
      <c r="Z9" s="32" t="s">
        <v>471</v>
      </c>
      <c r="AA9" s="79" t="s">
        <v>434</v>
      </c>
      <c r="AB9" s="79" t="s">
        <v>565</v>
      </c>
      <c r="AC9" s="31"/>
      <c r="AD9" s="31"/>
      <c r="AE9" s="31"/>
      <c r="AF9" s="30"/>
      <c r="AG9" s="44" t="s">
        <v>296</v>
      </c>
      <c r="AI9" s="67"/>
      <c r="AK9" s="42" t="str">
        <f t="shared" si="7"/>
        <v>H</v>
      </c>
      <c r="AP9" s="44" t="s">
        <v>296</v>
      </c>
    </row>
    <row r="10" spans="1:42" ht="13.5" customHeight="1" x14ac:dyDescent="0.2">
      <c r="A10" s="14" t="s">
        <v>247</v>
      </c>
      <c r="B10" s="15" t="s">
        <v>650</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251</v>
      </c>
      <c r="L10" s="15"/>
      <c r="M10" s="13" t="str">
        <f t="shared" si="2"/>
        <v/>
      </c>
      <c r="N10" s="13" t="str">
        <f t="shared" si="6"/>
        <v>文教及び科学振興</v>
      </c>
      <c r="O10" s="13"/>
      <c r="P10" s="13" t="str">
        <f>S8</f>
        <v>直接実施、委託・請負</v>
      </c>
      <c r="Q10" s="19"/>
      <c r="T10" s="13"/>
      <c r="W10" s="32" t="s">
        <v>155</v>
      </c>
      <c r="Y10" s="32" t="s">
        <v>341</v>
      </c>
      <c r="Z10" s="32" t="s">
        <v>472</v>
      </c>
      <c r="AA10" s="79" t="s">
        <v>435</v>
      </c>
      <c r="AB10" s="79" t="s">
        <v>566</v>
      </c>
      <c r="AC10" s="31"/>
      <c r="AD10" s="31"/>
      <c r="AE10" s="31"/>
      <c r="AF10" s="30"/>
      <c r="AG10" s="44" t="s">
        <v>281</v>
      </c>
      <c r="AK10" s="42" t="str">
        <f t="shared" si="7"/>
        <v>I</v>
      </c>
      <c r="AP10" s="42" t="s">
        <v>276</v>
      </c>
    </row>
    <row r="11" spans="1:42" ht="13.5" customHeight="1" x14ac:dyDescent="0.2">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342</v>
      </c>
      <c r="Z11" s="32" t="s">
        <v>473</v>
      </c>
      <c r="AA11" s="79" t="s">
        <v>436</v>
      </c>
      <c r="AB11" s="79" t="s">
        <v>567</v>
      </c>
      <c r="AC11" s="31"/>
      <c r="AD11" s="31"/>
      <c r="AE11" s="31"/>
      <c r="AF11" s="30"/>
      <c r="AG11" s="42" t="s">
        <v>284</v>
      </c>
      <c r="AK11" s="42" t="str">
        <f t="shared" si="7"/>
        <v>J</v>
      </c>
    </row>
    <row r="12" spans="1:42" ht="13.5" customHeight="1" x14ac:dyDescent="0.2">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U12" s="29" t="s">
        <v>592</v>
      </c>
      <c r="W12" s="32" t="s">
        <v>157</v>
      </c>
      <c r="Y12" s="32" t="s">
        <v>343</v>
      </c>
      <c r="Z12" s="32" t="s">
        <v>474</v>
      </c>
      <c r="AA12" s="79" t="s">
        <v>437</v>
      </c>
      <c r="AB12" s="79" t="s">
        <v>568</v>
      </c>
      <c r="AC12" s="31"/>
      <c r="AD12" s="31"/>
      <c r="AE12" s="31"/>
      <c r="AF12" s="30"/>
      <c r="AG12" s="42" t="s">
        <v>282</v>
      </c>
      <c r="AK12" s="42" t="str">
        <f t="shared" si="7"/>
        <v>K</v>
      </c>
    </row>
    <row r="13" spans="1:42" ht="13.5" customHeight="1" x14ac:dyDescent="0.2">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344</v>
      </c>
      <c r="Z13" s="32" t="s">
        <v>475</v>
      </c>
      <c r="AA13" s="79" t="s">
        <v>438</v>
      </c>
      <c r="AB13" s="79" t="s">
        <v>569</v>
      </c>
      <c r="AC13" s="31"/>
      <c r="AD13" s="31"/>
      <c r="AE13" s="31"/>
      <c r="AF13" s="30"/>
      <c r="AG13" s="42" t="s">
        <v>283</v>
      </c>
      <c r="AK13" s="42" t="str">
        <f t="shared" si="7"/>
        <v>L</v>
      </c>
    </row>
    <row r="14" spans="1:42" ht="13.5" customHeight="1" x14ac:dyDescent="0.2">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U14" s="32" t="s">
        <v>593</v>
      </c>
      <c r="W14" s="32" t="s">
        <v>159</v>
      </c>
      <c r="Y14" s="32" t="s">
        <v>345</v>
      </c>
      <c r="Z14" s="32" t="s">
        <v>476</v>
      </c>
      <c r="AA14" s="79" t="s">
        <v>439</v>
      </c>
      <c r="AB14" s="79" t="s">
        <v>570</v>
      </c>
      <c r="AC14" s="31"/>
      <c r="AD14" s="31"/>
      <c r="AE14" s="31"/>
      <c r="AF14" s="30"/>
      <c r="AG14" s="67"/>
      <c r="AK14" s="42" t="str">
        <f t="shared" si="7"/>
        <v>M</v>
      </c>
    </row>
    <row r="15" spans="1:42" ht="13.5" customHeight="1" x14ac:dyDescent="0.2">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U15" s="32" t="s">
        <v>594</v>
      </c>
      <c r="W15" s="32" t="s">
        <v>160</v>
      </c>
      <c r="Y15" s="32" t="s">
        <v>346</v>
      </c>
      <c r="Z15" s="32" t="s">
        <v>477</v>
      </c>
      <c r="AA15" s="79" t="s">
        <v>440</v>
      </c>
      <c r="AB15" s="79" t="s">
        <v>571</v>
      </c>
      <c r="AC15" s="31"/>
      <c r="AD15" s="31"/>
      <c r="AE15" s="31"/>
      <c r="AF15" s="30"/>
      <c r="AG15" s="68"/>
      <c r="AK15" s="42" t="str">
        <f t="shared" si="7"/>
        <v>N</v>
      </c>
    </row>
    <row r="16" spans="1:42" ht="13.5" customHeight="1" x14ac:dyDescent="0.2">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U16" s="32" t="s">
        <v>595</v>
      </c>
      <c r="W16" s="32" t="s">
        <v>161</v>
      </c>
      <c r="Y16" s="32" t="s">
        <v>347</v>
      </c>
      <c r="Z16" s="32" t="s">
        <v>478</v>
      </c>
      <c r="AA16" s="79" t="s">
        <v>441</v>
      </c>
      <c r="AB16" s="79" t="s">
        <v>572</v>
      </c>
      <c r="AC16" s="31"/>
      <c r="AD16" s="31"/>
      <c r="AE16" s="31"/>
      <c r="AF16" s="30"/>
      <c r="AG16" s="68"/>
      <c r="AK16" s="42" t="str">
        <f t="shared" si="7"/>
        <v>O</v>
      </c>
    </row>
    <row r="17" spans="1:37" ht="13.5" customHeight="1" x14ac:dyDescent="0.2">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U17" s="32" t="s">
        <v>596</v>
      </c>
      <c r="W17" s="32" t="s">
        <v>162</v>
      </c>
      <c r="Y17" s="32" t="s">
        <v>348</v>
      </c>
      <c r="Z17" s="32" t="s">
        <v>479</v>
      </c>
      <c r="AA17" s="79" t="s">
        <v>442</v>
      </c>
      <c r="AB17" s="79" t="s">
        <v>573</v>
      </c>
      <c r="AC17" s="31"/>
      <c r="AD17" s="31"/>
      <c r="AE17" s="31"/>
      <c r="AF17" s="30"/>
      <c r="AG17" s="68"/>
      <c r="AK17" s="42" t="str">
        <f t="shared" si="7"/>
        <v>P</v>
      </c>
    </row>
    <row r="18" spans="1:37" ht="13.5" customHeight="1" x14ac:dyDescent="0.2">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U18" s="32" t="s">
        <v>597</v>
      </c>
      <c r="W18" s="32" t="s">
        <v>163</v>
      </c>
      <c r="Y18" s="32" t="s">
        <v>349</v>
      </c>
      <c r="Z18" s="32" t="s">
        <v>480</v>
      </c>
      <c r="AA18" s="79" t="s">
        <v>443</v>
      </c>
      <c r="AB18" s="79" t="s">
        <v>574</v>
      </c>
      <c r="AC18" s="31"/>
      <c r="AD18" s="31"/>
      <c r="AE18" s="31"/>
      <c r="AF18" s="30"/>
      <c r="AK18" s="42" t="str">
        <f t="shared" si="7"/>
        <v>Q</v>
      </c>
    </row>
    <row r="19" spans="1:37" ht="13.5" customHeight="1" x14ac:dyDescent="0.2">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U19" s="32" t="s">
        <v>598</v>
      </c>
      <c r="W19" s="32" t="s">
        <v>164</v>
      </c>
      <c r="Y19" s="32" t="s">
        <v>350</v>
      </c>
      <c r="Z19" s="32" t="s">
        <v>481</v>
      </c>
      <c r="AA19" s="79" t="s">
        <v>444</v>
      </c>
      <c r="AB19" s="79" t="s">
        <v>575</v>
      </c>
      <c r="AC19" s="31"/>
      <c r="AD19" s="31"/>
      <c r="AE19" s="31"/>
      <c r="AF19" s="30"/>
      <c r="AK19" s="42" t="str">
        <f t="shared" si="7"/>
        <v>R</v>
      </c>
    </row>
    <row r="20" spans="1:37" ht="13.5" customHeight="1" x14ac:dyDescent="0.2">
      <c r="A20" s="14" t="s">
        <v>235</v>
      </c>
      <c r="B20" s="15"/>
      <c r="C20" s="13" t="str">
        <f t="shared" si="9"/>
        <v/>
      </c>
      <c r="D20" s="13" t="str">
        <f t="shared" si="8"/>
        <v>科学技術・イノベーション、国土強靱化施策</v>
      </c>
      <c r="F20" s="18" t="s">
        <v>234</v>
      </c>
      <c r="G20" s="17"/>
      <c r="H20" s="13" t="str">
        <f t="shared" si="1"/>
        <v/>
      </c>
      <c r="I20" s="13" t="str">
        <f t="shared" si="5"/>
        <v>一般会計</v>
      </c>
      <c r="K20" s="13"/>
      <c r="L20" s="13"/>
      <c r="O20" s="13"/>
      <c r="P20" s="13"/>
      <c r="Q20" s="19"/>
      <c r="T20" s="13"/>
      <c r="U20" s="32" t="s">
        <v>599</v>
      </c>
      <c r="W20" s="32" t="s">
        <v>165</v>
      </c>
      <c r="Y20" s="32" t="s">
        <v>351</v>
      </c>
      <c r="Z20" s="32" t="s">
        <v>482</v>
      </c>
      <c r="AA20" s="79" t="s">
        <v>445</v>
      </c>
      <c r="AB20" s="79" t="s">
        <v>576</v>
      </c>
      <c r="AC20" s="31"/>
      <c r="AD20" s="31"/>
      <c r="AE20" s="31"/>
      <c r="AF20" s="30"/>
      <c r="AK20" s="42" t="str">
        <f t="shared" si="7"/>
        <v>S</v>
      </c>
    </row>
    <row r="21" spans="1:37" ht="13.5" customHeight="1" x14ac:dyDescent="0.2">
      <c r="A21" s="14" t="s">
        <v>236</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U21" s="32" t="s">
        <v>600</v>
      </c>
      <c r="W21" s="32" t="s">
        <v>166</v>
      </c>
      <c r="Y21" s="32" t="s">
        <v>352</v>
      </c>
      <c r="Z21" s="32" t="s">
        <v>483</v>
      </c>
      <c r="AA21" s="79" t="s">
        <v>446</v>
      </c>
      <c r="AB21" s="79" t="s">
        <v>577</v>
      </c>
      <c r="AC21" s="31"/>
      <c r="AD21" s="31"/>
      <c r="AE21" s="31"/>
      <c r="AF21" s="30"/>
      <c r="AK21" s="42" t="str">
        <f t="shared" si="7"/>
        <v>T</v>
      </c>
    </row>
    <row r="22" spans="1:37" ht="13.5" customHeight="1" x14ac:dyDescent="0.2">
      <c r="A22" s="14" t="s">
        <v>237</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U22" s="32" t="s">
        <v>601</v>
      </c>
      <c r="W22" s="32" t="s">
        <v>167</v>
      </c>
      <c r="Y22" s="32" t="s">
        <v>353</v>
      </c>
      <c r="Z22" s="32" t="s">
        <v>484</v>
      </c>
      <c r="AA22" s="79" t="s">
        <v>447</v>
      </c>
      <c r="AB22" s="79" t="s">
        <v>578</v>
      </c>
      <c r="AC22" s="31"/>
      <c r="AD22" s="31"/>
      <c r="AE22" s="31"/>
      <c r="AF22" s="30"/>
      <c r="AK22" s="42" t="str">
        <f t="shared" si="7"/>
        <v>U</v>
      </c>
    </row>
    <row r="23" spans="1:37" ht="13.5" customHeight="1" x14ac:dyDescent="0.2">
      <c r="A23" s="14" t="s">
        <v>238</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U23" s="32" t="s">
        <v>602</v>
      </c>
      <c r="W23" s="32" t="s">
        <v>618</v>
      </c>
      <c r="Y23" s="32" t="s">
        <v>354</v>
      </c>
      <c r="Z23" s="32" t="s">
        <v>485</v>
      </c>
      <c r="AA23" s="79" t="s">
        <v>448</v>
      </c>
      <c r="AB23" s="79" t="s">
        <v>579</v>
      </c>
      <c r="AC23" s="31"/>
      <c r="AD23" s="31"/>
      <c r="AE23" s="31"/>
      <c r="AF23" s="30"/>
      <c r="AK23" s="42" t="str">
        <f t="shared" si="7"/>
        <v>V</v>
      </c>
    </row>
    <row r="24" spans="1:37" ht="13.5" customHeight="1" x14ac:dyDescent="0.2">
      <c r="A24" s="74" t="s">
        <v>321</v>
      </c>
      <c r="B24" s="15"/>
      <c r="C24" s="13" t="str">
        <f t="shared" si="9"/>
        <v/>
      </c>
      <c r="D24" s="13" t="str">
        <f>IF(C24="",D23,IF(D23&lt;&gt;"",CONCATENATE(D23,"、",C24),C24))</f>
        <v>科学技術・イノベーション、国土強靱化施策</v>
      </c>
      <c r="F24" s="18" t="s">
        <v>326</v>
      </c>
      <c r="G24" s="17"/>
      <c r="H24" s="13" t="str">
        <f t="shared" si="1"/>
        <v/>
      </c>
      <c r="I24" s="13" t="str">
        <f t="shared" si="5"/>
        <v>一般会計</v>
      </c>
      <c r="K24" s="13"/>
      <c r="L24" s="13"/>
      <c r="O24" s="13"/>
      <c r="P24" s="13"/>
      <c r="Q24" s="19"/>
      <c r="T24" s="13"/>
      <c r="U24" s="32" t="s">
        <v>603</v>
      </c>
      <c r="Y24" s="32" t="s">
        <v>355</v>
      </c>
      <c r="Z24" s="32" t="s">
        <v>486</v>
      </c>
      <c r="AA24" s="79" t="s">
        <v>449</v>
      </c>
      <c r="AB24" s="79" t="s">
        <v>580</v>
      </c>
      <c r="AC24" s="31"/>
      <c r="AD24" s="31"/>
      <c r="AE24" s="31"/>
      <c r="AF24" s="30"/>
      <c r="AK24" s="42" t="str">
        <f>CHAR(CODE(AK23)+1)</f>
        <v>W</v>
      </c>
    </row>
    <row r="25" spans="1:37" ht="13.5" customHeight="1" x14ac:dyDescent="0.2">
      <c r="A25" s="76"/>
      <c r="B25" s="75"/>
      <c r="F25" s="18" t="s">
        <v>129</v>
      </c>
      <c r="G25" s="17"/>
      <c r="H25" s="13" t="str">
        <f t="shared" si="1"/>
        <v/>
      </c>
      <c r="I25" s="13" t="str">
        <f t="shared" si="5"/>
        <v>一般会計</v>
      </c>
      <c r="K25" s="13"/>
      <c r="L25" s="13"/>
      <c r="O25" s="13"/>
      <c r="P25" s="13"/>
      <c r="Q25" s="19"/>
      <c r="T25" s="13"/>
      <c r="U25" s="32" t="s">
        <v>604</v>
      </c>
      <c r="Y25" s="32" t="s">
        <v>356</v>
      </c>
      <c r="Z25" s="32" t="s">
        <v>487</v>
      </c>
      <c r="AA25" s="79" t="s">
        <v>450</v>
      </c>
      <c r="AB25" s="79" t="s">
        <v>581</v>
      </c>
      <c r="AC25" s="31"/>
      <c r="AD25" s="31"/>
      <c r="AE25" s="31"/>
      <c r="AF25" s="30"/>
      <c r="AK25" s="42" t="str">
        <f t="shared" si="7"/>
        <v>X</v>
      </c>
    </row>
    <row r="26" spans="1:37" ht="13.5" customHeight="1" x14ac:dyDescent="0.2">
      <c r="A26" s="73"/>
      <c r="B26" s="72"/>
      <c r="F26" s="18" t="s">
        <v>130</v>
      </c>
      <c r="G26" s="17"/>
      <c r="H26" s="13" t="str">
        <f t="shared" si="1"/>
        <v/>
      </c>
      <c r="I26" s="13" t="str">
        <f t="shared" si="5"/>
        <v>一般会計</v>
      </c>
      <c r="K26" s="13"/>
      <c r="L26" s="13"/>
      <c r="O26" s="13"/>
      <c r="P26" s="13"/>
      <c r="Q26" s="19"/>
      <c r="T26" s="13"/>
      <c r="U26" s="32" t="s">
        <v>605</v>
      </c>
      <c r="Y26" s="32" t="s">
        <v>357</v>
      </c>
      <c r="Z26" s="32" t="s">
        <v>488</v>
      </c>
      <c r="AA26" s="79" t="s">
        <v>451</v>
      </c>
      <c r="AB26" s="79" t="s">
        <v>582</v>
      </c>
      <c r="AC26" s="31"/>
      <c r="AD26" s="31"/>
      <c r="AE26" s="31"/>
      <c r="AF26" s="30"/>
      <c r="AK26" s="42" t="str">
        <f t="shared" si="7"/>
        <v>Y</v>
      </c>
    </row>
    <row r="27" spans="1:37" ht="13.5" customHeight="1" x14ac:dyDescent="0.2">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U27" s="32" t="s">
        <v>606</v>
      </c>
      <c r="Y27" s="32" t="s">
        <v>358</v>
      </c>
      <c r="Z27" s="32" t="s">
        <v>489</v>
      </c>
      <c r="AA27" s="79" t="s">
        <v>452</v>
      </c>
      <c r="AB27" s="79" t="s">
        <v>583</v>
      </c>
      <c r="AC27" s="31"/>
      <c r="AD27" s="31"/>
      <c r="AE27" s="31"/>
      <c r="AF27" s="30"/>
      <c r="AK27" s="42"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U28" s="32" t="s">
        <v>607</v>
      </c>
      <c r="Y28" s="32" t="s">
        <v>359</v>
      </c>
      <c r="Z28" s="32" t="s">
        <v>490</v>
      </c>
      <c r="AA28" s="79" t="s">
        <v>453</v>
      </c>
      <c r="AB28" s="79" t="s">
        <v>584</v>
      </c>
      <c r="AC28" s="31"/>
      <c r="AD28" s="31"/>
      <c r="AE28" s="31"/>
      <c r="AF28" s="30"/>
      <c r="AK28" s="42" t="s">
        <v>213</v>
      </c>
    </row>
    <row r="29" spans="1:37" ht="13.5" customHeight="1" x14ac:dyDescent="0.2">
      <c r="A29" s="13"/>
      <c r="B29" s="13"/>
      <c r="F29" s="18" t="s">
        <v>226</v>
      </c>
      <c r="G29" s="17"/>
      <c r="H29" s="13" t="str">
        <f t="shared" si="1"/>
        <v/>
      </c>
      <c r="I29" s="13" t="str">
        <f t="shared" si="5"/>
        <v>一般会計</v>
      </c>
      <c r="K29" s="13"/>
      <c r="L29" s="13"/>
      <c r="O29" s="13"/>
      <c r="P29" s="13"/>
      <c r="Q29" s="19"/>
      <c r="T29" s="13"/>
      <c r="U29" s="32" t="s">
        <v>608</v>
      </c>
      <c r="Y29" s="32" t="s">
        <v>360</v>
      </c>
      <c r="Z29" s="32" t="s">
        <v>491</v>
      </c>
      <c r="AA29" s="79" t="s">
        <v>454</v>
      </c>
      <c r="AB29" s="79" t="s">
        <v>585</v>
      </c>
      <c r="AC29" s="31"/>
      <c r="AD29" s="31"/>
      <c r="AE29" s="31"/>
      <c r="AF29" s="30"/>
      <c r="AK29" s="42" t="str">
        <f t="shared" si="7"/>
        <v>b</v>
      </c>
    </row>
    <row r="30" spans="1:37" ht="13.5" customHeight="1" x14ac:dyDescent="0.2">
      <c r="A30" s="13"/>
      <c r="B30" s="13"/>
      <c r="F30" s="18" t="s">
        <v>227</v>
      </c>
      <c r="G30" s="17"/>
      <c r="H30" s="13" t="str">
        <f t="shared" si="1"/>
        <v/>
      </c>
      <c r="I30" s="13" t="str">
        <f t="shared" si="5"/>
        <v>一般会計</v>
      </c>
      <c r="K30" s="13"/>
      <c r="L30" s="13"/>
      <c r="O30" s="13"/>
      <c r="P30" s="13"/>
      <c r="Q30" s="19"/>
      <c r="T30" s="13"/>
      <c r="U30" s="32" t="s">
        <v>609</v>
      </c>
      <c r="Y30" s="32" t="s">
        <v>361</v>
      </c>
      <c r="Z30" s="32" t="s">
        <v>492</v>
      </c>
      <c r="AA30" s="79" t="s">
        <v>455</v>
      </c>
      <c r="AB30" s="79" t="s">
        <v>586</v>
      </c>
      <c r="AC30" s="31"/>
      <c r="AD30" s="31"/>
      <c r="AE30" s="31"/>
      <c r="AF30" s="30"/>
      <c r="AK30" s="42" t="str">
        <f t="shared" si="7"/>
        <v>c</v>
      </c>
    </row>
    <row r="31" spans="1:37" ht="13.5" customHeight="1" x14ac:dyDescent="0.2">
      <c r="A31" s="13"/>
      <c r="B31" s="13"/>
      <c r="F31" s="18" t="s">
        <v>228</v>
      </c>
      <c r="G31" s="17"/>
      <c r="H31" s="13" t="str">
        <f t="shared" si="1"/>
        <v/>
      </c>
      <c r="I31" s="13" t="str">
        <f t="shared" si="5"/>
        <v>一般会計</v>
      </c>
      <c r="K31" s="13"/>
      <c r="L31" s="13"/>
      <c r="O31" s="13"/>
      <c r="P31" s="13"/>
      <c r="Q31" s="19"/>
      <c r="T31" s="13"/>
      <c r="U31" s="32" t="s">
        <v>610</v>
      </c>
      <c r="Y31" s="32" t="s">
        <v>362</v>
      </c>
      <c r="Z31" s="32" t="s">
        <v>493</v>
      </c>
      <c r="AA31" s="79" t="s">
        <v>456</v>
      </c>
      <c r="AB31" s="79" t="s">
        <v>587</v>
      </c>
      <c r="AC31" s="31"/>
      <c r="AD31" s="31"/>
      <c r="AE31" s="31"/>
      <c r="AF31" s="30"/>
      <c r="AK31" s="42" t="str">
        <f t="shared" si="7"/>
        <v>d</v>
      </c>
    </row>
    <row r="32" spans="1:37" ht="13.5" customHeight="1" x14ac:dyDescent="0.2">
      <c r="A32" s="13"/>
      <c r="B32" s="13"/>
      <c r="F32" s="18" t="s">
        <v>229</v>
      </c>
      <c r="G32" s="17"/>
      <c r="H32" s="13" t="str">
        <f t="shared" si="1"/>
        <v/>
      </c>
      <c r="I32" s="13" t="str">
        <f t="shared" si="5"/>
        <v>一般会計</v>
      </c>
      <c r="K32" s="13"/>
      <c r="L32" s="13"/>
      <c r="O32" s="13"/>
      <c r="P32" s="13"/>
      <c r="Q32" s="19"/>
      <c r="T32" s="13"/>
      <c r="U32" s="32" t="s">
        <v>611</v>
      </c>
      <c r="Y32" s="32" t="s">
        <v>363</v>
      </c>
      <c r="Z32" s="32" t="s">
        <v>494</v>
      </c>
      <c r="AA32" s="79" t="s">
        <v>69</v>
      </c>
      <c r="AB32" s="79" t="s">
        <v>69</v>
      </c>
      <c r="AC32" s="31"/>
      <c r="AD32" s="31"/>
      <c r="AE32" s="31"/>
      <c r="AF32" s="30"/>
      <c r="AK32" s="42" t="str">
        <f t="shared" si="7"/>
        <v>e</v>
      </c>
    </row>
    <row r="33" spans="1:37" ht="13.5" customHeight="1" x14ac:dyDescent="0.2">
      <c r="A33" s="13"/>
      <c r="B33" s="13"/>
      <c r="F33" s="18" t="s">
        <v>230</v>
      </c>
      <c r="G33" s="17"/>
      <c r="H33" s="13" t="str">
        <f t="shared" si="1"/>
        <v/>
      </c>
      <c r="I33" s="13" t="str">
        <f t="shared" si="5"/>
        <v>一般会計</v>
      </c>
      <c r="K33" s="13"/>
      <c r="L33" s="13"/>
      <c r="O33" s="13"/>
      <c r="P33" s="13"/>
      <c r="Q33" s="19"/>
      <c r="T33" s="13"/>
      <c r="U33" s="32" t="s">
        <v>612</v>
      </c>
      <c r="Y33" s="32" t="s">
        <v>364</v>
      </c>
      <c r="Z33" s="32" t="s">
        <v>495</v>
      </c>
      <c r="AA33" s="61"/>
      <c r="AB33" s="31"/>
      <c r="AC33" s="31"/>
      <c r="AD33" s="31"/>
      <c r="AE33" s="31"/>
      <c r="AF33" s="30"/>
      <c r="AK33" s="42" t="str">
        <f t="shared" si="7"/>
        <v>f</v>
      </c>
    </row>
    <row r="34" spans="1:37" ht="13.5" customHeight="1" x14ac:dyDescent="0.2">
      <c r="A34" s="13"/>
      <c r="B34" s="13"/>
      <c r="F34" s="18" t="s">
        <v>231</v>
      </c>
      <c r="G34" s="17"/>
      <c r="H34" s="13" t="str">
        <f t="shared" si="1"/>
        <v/>
      </c>
      <c r="I34" s="13" t="str">
        <f t="shared" si="5"/>
        <v>一般会計</v>
      </c>
      <c r="K34" s="13"/>
      <c r="L34" s="13"/>
      <c r="O34" s="13"/>
      <c r="P34" s="13"/>
      <c r="Q34" s="19"/>
      <c r="T34" s="13"/>
      <c r="U34" s="32" t="s">
        <v>613</v>
      </c>
      <c r="Y34" s="32" t="s">
        <v>365</v>
      </c>
      <c r="Z34" s="32" t="s">
        <v>496</v>
      </c>
      <c r="AB34" s="31"/>
      <c r="AC34" s="31"/>
      <c r="AD34" s="31"/>
      <c r="AE34" s="31"/>
      <c r="AF34" s="30"/>
      <c r="AK34" s="42" t="str">
        <f t="shared" si="7"/>
        <v>g</v>
      </c>
    </row>
    <row r="35" spans="1:37" ht="13.5" customHeight="1" x14ac:dyDescent="0.2">
      <c r="A35" s="13"/>
      <c r="B35" s="13"/>
      <c r="F35" s="18" t="s">
        <v>232</v>
      </c>
      <c r="G35" s="17"/>
      <c r="H35" s="13" t="str">
        <f t="shared" si="1"/>
        <v/>
      </c>
      <c r="I35" s="13" t="str">
        <f t="shared" si="5"/>
        <v>一般会計</v>
      </c>
      <c r="K35" s="13"/>
      <c r="L35" s="13"/>
      <c r="O35" s="13"/>
      <c r="P35" s="13"/>
      <c r="Q35" s="19"/>
      <c r="T35" s="13"/>
      <c r="Y35" s="32" t="s">
        <v>366</v>
      </c>
      <c r="Z35" s="32" t="s">
        <v>497</v>
      </c>
      <c r="AC35" s="31"/>
      <c r="AF35" s="30"/>
      <c r="AK35" s="42" t="str">
        <f t="shared" si="7"/>
        <v>h</v>
      </c>
    </row>
    <row r="36" spans="1:37" ht="13.5" customHeight="1" x14ac:dyDescent="0.2">
      <c r="A36" s="13"/>
      <c r="B36" s="13"/>
      <c r="F36" s="18" t="s">
        <v>233</v>
      </c>
      <c r="G36" s="17"/>
      <c r="H36" s="13" t="str">
        <f t="shared" si="1"/>
        <v/>
      </c>
      <c r="I36" s="13" t="str">
        <f t="shared" si="5"/>
        <v>一般会計</v>
      </c>
      <c r="K36" s="13"/>
      <c r="L36" s="13"/>
      <c r="O36" s="13"/>
      <c r="P36" s="13"/>
      <c r="Q36" s="19"/>
      <c r="T36" s="13"/>
      <c r="U36" s="32" t="s">
        <v>614</v>
      </c>
      <c r="Y36" s="32" t="s">
        <v>367</v>
      </c>
      <c r="Z36" s="32" t="s">
        <v>498</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368</v>
      </c>
      <c r="Z37" s="32" t="s">
        <v>499</v>
      </c>
      <c r="AF37" s="30"/>
      <c r="AK37" s="42" t="str">
        <f t="shared" si="7"/>
        <v>j</v>
      </c>
    </row>
    <row r="38" spans="1:37" x14ac:dyDescent="0.2">
      <c r="A38" s="13"/>
      <c r="B38" s="13"/>
      <c r="F38" s="13"/>
      <c r="G38" s="19"/>
      <c r="K38" s="13"/>
      <c r="L38" s="13"/>
      <c r="O38" s="13"/>
      <c r="P38" s="13"/>
      <c r="Q38" s="19"/>
      <c r="T38" s="13"/>
      <c r="U38" s="32" t="s">
        <v>305</v>
      </c>
      <c r="Y38" s="32" t="s">
        <v>369</v>
      </c>
      <c r="Z38" s="32" t="s">
        <v>500</v>
      </c>
      <c r="AF38" s="30"/>
      <c r="AK38" s="42" t="str">
        <f t="shared" si="7"/>
        <v>k</v>
      </c>
    </row>
    <row r="39" spans="1:37" x14ac:dyDescent="0.2">
      <c r="A39" s="13"/>
      <c r="B39" s="13"/>
      <c r="F39" s="13" t="str">
        <f>I37</f>
        <v>一般会計</v>
      </c>
      <c r="G39" s="19"/>
      <c r="K39" s="13"/>
      <c r="L39" s="13"/>
      <c r="O39" s="13"/>
      <c r="P39" s="13"/>
      <c r="Q39" s="19"/>
      <c r="T39" s="13"/>
      <c r="U39" s="32" t="s">
        <v>315</v>
      </c>
      <c r="Y39" s="32" t="s">
        <v>370</v>
      </c>
      <c r="Z39" s="32" t="s">
        <v>501</v>
      </c>
      <c r="AF39" s="30"/>
      <c r="AK39" s="42" t="str">
        <f t="shared" si="7"/>
        <v>l</v>
      </c>
    </row>
    <row r="40" spans="1:37" x14ac:dyDescent="0.2">
      <c r="A40" s="13"/>
      <c r="B40" s="13"/>
      <c r="F40" s="13"/>
      <c r="G40" s="19"/>
      <c r="K40" s="13"/>
      <c r="L40" s="13"/>
      <c r="O40" s="13"/>
      <c r="P40" s="13"/>
      <c r="Q40" s="19"/>
      <c r="T40" s="13"/>
      <c r="Y40" s="32" t="s">
        <v>371</v>
      </c>
      <c r="Z40" s="32" t="s">
        <v>502</v>
      </c>
      <c r="AF40" s="30"/>
      <c r="AK40" s="42" t="str">
        <f t="shared" si="7"/>
        <v>m</v>
      </c>
    </row>
    <row r="41" spans="1:37" x14ac:dyDescent="0.2">
      <c r="A41" s="13"/>
      <c r="B41" s="13"/>
      <c r="F41" s="13"/>
      <c r="G41" s="19"/>
      <c r="K41" s="13"/>
      <c r="L41" s="13"/>
      <c r="O41" s="13"/>
      <c r="P41" s="13"/>
      <c r="Q41" s="19"/>
      <c r="T41" s="13"/>
      <c r="Y41" s="32" t="s">
        <v>372</v>
      </c>
      <c r="Z41" s="32" t="s">
        <v>503</v>
      </c>
      <c r="AF41" s="30"/>
      <c r="AK41" s="42" t="str">
        <f t="shared" si="7"/>
        <v>n</v>
      </c>
    </row>
    <row r="42" spans="1:37" x14ac:dyDescent="0.2">
      <c r="A42" s="13"/>
      <c r="B42" s="13"/>
      <c r="F42" s="13"/>
      <c r="G42" s="19"/>
      <c r="K42" s="13"/>
      <c r="L42" s="13"/>
      <c r="O42" s="13"/>
      <c r="P42" s="13"/>
      <c r="Q42" s="19"/>
      <c r="T42" s="13"/>
      <c r="Y42" s="32" t="s">
        <v>373</v>
      </c>
      <c r="Z42" s="32" t="s">
        <v>504</v>
      </c>
      <c r="AF42" s="30"/>
      <c r="AK42" s="42" t="str">
        <f t="shared" si="7"/>
        <v>o</v>
      </c>
    </row>
    <row r="43" spans="1:37" x14ac:dyDescent="0.2">
      <c r="A43" s="13"/>
      <c r="B43" s="13"/>
      <c r="F43" s="13"/>
      <c r="G43" s="19"/>
      <c r="K43" s="13"/>
      <c r="L43" s="13"/>
      <c r="O43" s="13"/>
      <c r="P43" s="13"/>
      <c r="Q43" s="19"/>
      <c r="T43" s="13"/>
      <c r="Y43" s="32" t="s">
        <v>374</v>
      </c>
      <c r="Z43" s="32" t="s">
        <v>505</v>
      </c>
      <c r="AF43" s="30"/>
      <c r="AK43" s="42" t="str">
        <f t="shared" si="7"/>
        <v>p</v>
      </c>
    </row>
    <row r="44" spans="1:37" x14ac:dyDescent="0.2">
      <c r="A44" s="13"/>
      <c r="B44" s="13"/>
      <c r="F44" s="13"/>
      <c r="G44" s="19"/>
      <c r="K44" s="13"/>
      <c r="L44" s="13"/>
      <c r="O44" s="13"/>
      <c r="P44" s="13"/>
      <c r="Q44" s="19"/>
      <c r="T44" s="13"/>
      <c r="Y44" s="32" t="s">
        <v>375</v>
      </c>
      <c r="Z44" s="32" t="s">
        <v>506</v>
      </c>
      <c r="AF44" s="30"/>
      <c r="AK44" s="42" t="str">
        <f t="shared" si="7"/>
        <v>q</v>
      </c>
    </row>
    <row r="45" spans="1:37" x14ac:dyDescent="0.2">
      <c r="A45" s="13"/>
      <c r="B45" s="13"/>
      <c r="F45" s="13"/>
      <c r="G45" s="19"/>
      <c r="K45" s="13"/>
      <c r="L45" s="13"/>
      <c r="O45" s="13"/>
      <c r="P45" s="13"/>
      <c r="Q45" s="19"/>
      <c r="T45" s="13"/>
      <c r="Y45" s="32" t="s">
        <v>376</v>
      </c>
      <c r="Z45" s="32" t="s">
        <v>507</v>
      </c>
      <c r="AF45" s="30"/>
      <c r="AK45" s="42" t="str">
        <f t="shared" si="7"/>
        <v>r</v>
      </c>
    </row>
    <row r="46" spans="1:37" x14ac:dyDescent="0.2">
      <c r="A46" s="13"/>
      <c r="B46" s="13"/>
      <c r="F46" s="13"/>
      <c r="G46" s="19"/>
      <c r="K46" s="13"/>
      <c r="L46" s="13"/>
      <c r="O46" s="13"/>
      <c r="P46" s="13"/>
      <c r="Q46" s="19"/>
      <c r="T46" s="13"/>
      <c r="Y46" s="32" t="s">
        <v>377</v>
      </c>
      <c r="Z46" s="32" t="s">
        <v>508</v>
      </c>
      <c r="AF46" s="30"/>
      <c r="AK46" s="42" t="str">
        <f t="shared" si="7"/>
        <v>s</v>
      </c>
    </row>
    <row r="47" spans="1:37" x14ac:dyDescent="0.2">
      <c r="A47" s="13"/>
      <c r="B47" s="13"/>
      <c r="F47" s="13"/>
      <c r="G47" s="19"/>
      <c r="K47" s="13"/>
      <c r="L47" s="13"/>
      <c r="O47" s="13"/>
      <c r="P47" s="13"/>
      <c r="Q47" s="19"/>
      <c r="T47" s="13"/>
      <c r="Y47" s="32" t="s">
        <v>378</v>
      </c>
      <c r="Z47" s="32" t="s">
        <v>509</v>
      </c>
      <c r="AF47" s="30"/>
      <c r="AK47" s="42" t="str">
        <f t="shared" si="7"/>
        <v>t</v>
      </c>
    </row>
    <row r="48" spans="1:37" x14ac:dyDescent="0.2">
      <c r="A48" s="13"/>
      <c r="B48" s="13"/>
      <c r="F48" s="13"/>
      <c r="G48" s="19"/>
      <c r="K48" s="13"/>
      <c r="L48" s="13"/>
      <c r="O48" s="13"/>
      <c r="P48" s="13"/>
      <c r="Q48" s="19"/>
      <c r="T48" s="13"/>
      <c r="Y48" s="32" t="s">
        <v>379</v>
      </c>
      <c r="Z48" s="32" t="s">
        <v>510</v>
      </c>
      <c r="AF48" s="30"/>
      <c r="AK48" s="42" t="str">
        <f t="shared" si="7"/>
        <v>u</v>
      </c>
    </row>
    <row r="49" spans="1:37" x14ac:dyDescent="0.2">
      <c r="A49" s="13"/>
      <c r="B49" s="13"/>
      <c r="F49" s="13"/>
      <c r="G49" s="19"/>
      <c r="K49" s="13"/>
      <c r="L49" s="13"/>
      <c r="O49" s="13"/>
      <c r="P49" s="13"/>
      <c r="Q49" s="19"/>
      <c r="T49" s="13"/>
      <c r="Y49" s="32" t="s">
        <v>380</v>
      </c>
      <c r="Z49" s="32" t="s">
        <v>511</v>
      </c>
      <c r="AF49" s="30"/>
      <c r="AK49" s="42" t="str">
        <f t="shared" si="7"/>
        <v>v</v>
      </c>
    </row>
    <row r="50" spans="1:37" x14ac:dyDescent="0.2">
      <c r="A50" s="13"/>
      <c r="B50" s="13"/>
      <c r="F50" s="13"/>
      <c r="G50" s="19"/>
      <c r="K50" s="13"/>
      <c r="L50" s="13"/>
      <c r="O50" s="13"/>
      <c r="P50" s="13"/>
      <c r="Q50" s="19"/>
      <c r="T50" s="13"/>
      <c r="Y50" s="32" t="s">
        <v>381</v>
      </c>
      <c r="Z50" s="32" t="s">
        <v>512</v>
      </c>
      <c r="AF50" s="30"/>
    </row>
    <row r="51" spans="1:37" x14ac:dyDescent="0.2">
      <c r="A51" s="13"/>
      <c r="B51" s="13"/>
      <c r="F51" s="13"/>
      <c r="G51" s="19"/>
      <c r="K51" s="13"/>
      <c r="L51" s="13"/>
      <c r="O51" s="13"/>
      <c r="P51" s="13"/>
      <c r="Q51" s="19"/>
      <c r="T51" s="13"/>
      <c r="Y51" s="32" t="s">
        <v>382</v>
      </c>
      <c r="Z51" s="32" t="s">
        <v>513</v>
      </c>
      <c r="AF51" s="30"/>
    </row>
    <row r="52" spans="1:37" x14ac:dyDescent="0.2">
      <c r="A52" s="13"/>
      <c r="B52" s="13"/>
      <c r="F52" s="13"/>
      <c r="G52" s="19"/>
      <c r="K52" s="13"/>
      <c r="L52" s="13"/>
      <c r="O52" s="13"/>
      <c r="P52" s="13"/>
      <c r="Q52" s="19"/>
      <c r="T52" s="13"/>
      <c r="Y52" s="32" t="s">
        <v>383</v>
      </c>
      <c r="Z52" s="32" t="s">
        <v>514</v>
      </c>
      <c r="AF52" s="30"/>
    </row>
    <row r="53" spans="1:37" x14ac:dyDescent="0.2">
      <c r="A53" s="13"/>
      <c r="B53" s="13"/>
      <c r="F53" s="13"/>
      <c r="G53" s="19"/>
      <c r="K53" s="13"/>
      <c r="L53" s="13"/>
      <c r="O53" s="13"/>
      <c r="P53" s="13"/>
      <c r="Q53" s="19"/>
      <c r="T53" s="13"/>
      <c r="Y53" s="32" t="s">
        <v>384</v>
      </c>
      <c r="Z53" s="32" t="s">
        <v>515</v>
      </c>
      <c r="AF53" s="30"/>
    </row>
    <row r="54" spans="1:37" x14ac:dyDescent="0.2">
      <c r="A54" s="13"/>
      <c r="B54" s="13"/>
      <c r="F54" s="13"/>
      <c r="G54" s="19"/>
      <c r="K54" s="13"/>
      <c r="L54" s="13"/>
      <c r="O54" s="13"/>
      <c r="P54" s="20"/>
      <c r="Q54" s="19"/>
      <c r="T54" s="13"/>
      <c r="Y54" s="32" t="s">
        <v>385</v>
      </c>
      <c r="Z54" s="32" t="s">
        <v>516</v>
      </c>
      <c r="AF54" s="30"/>
    </row>
    <row r="55" spans="1:37" x14ac:dyDescent="0.2">
      <c r="A55" s="13"/>
      <c r="B55" s="13"/>
      <c r="F55" s="13"/>
      <c r="G55" s="19"/>
      <c r="K55" s="13"/>
      <c r="L55" s="13"/>
      <c r="O55" s="13"/>
      <c r="P55" s="13"/>
      <c r="Q55" s="19"/>
      <c r="T55" s="13"/>
      <c r="Y55" s="32" t="s">
        <v>386</v>
      </c>
      <c r="Z55" s="32" t="s">
        <v>517</v>
      </c>
      <c r="AF55" s="30"/>
    </row>
    <row r="56" spans="1:37" x14ac:dyDescent="0.2">
      <c r="A56" s="13"/>
      <c r="B56" s="13"/>
      <c r="F56" s="13"/>
      <c r="G56" s="19"/>
      <c r="K56" s="13"/>
      <c r="L56" s="13"/>
      <c r="O56" s="13"/>
      <c r="P56" s="13"/>
      <c r="Q56" s="19"/>
      <c r="T56" s="13"/>
      <c r="Y56" s="32" t="s">
        <v>387</v>
      </c>
      <c r="Z56" s="32" t="s">
        <v>518</v>
      </c>
      <c r="AF56" s="30"/>
    </row>
    <row r="57" spans="1:37" x14ac:dyDescent="0.2">
      <c r="A57" s="13"/>
      <c r="B57" s="13"/>
      <c r="F57" s="13"/>
      <c r="G57" s="19"/>
      <c r="K57" s="13"/>
      <c r="L57" s="13"/>
      <c r="O57" s="13"/>
      <c r="P57" s="13"/>
      <c r="Q57" s="19"/>
      <c r="T57" s="13"/>
      <c r="Y57" s="32" t="s">
        <v>388</v>
      </c>
      <c r="Z57" s="32" t="s">
        <v>519</v>
      </c>
      <c r="AF57" s="30"/>
    </row>
    <row r="58" spans="1:37" x14ac:dyDescent="0.2">
      <c r="A58" s="13"/>
      <c r="B58" s="13"/>
      <c r="F58" s="13"/>
      <c r="G58" s="19"/>
      <c r="K58" s="13"/>
      <c r="L58" s="13"/>
      <c r="O58" s="13"/>
      <c r="P58" s="13"/>
      <c r="Q58" s="19"/>
      <c r="T58" s="13"/>
      <c r="Y58" s="32" t="s">
        <v>389</v>
      </c>
      <c r="Z58" s="32" t="s">
        <v>520</v>
      </c>
      <c r="AF58" s="30"/>
    </row>
    <row r="59" spans="1:37" x14ac:dyDescent="0.2">
      <c r="A59" s="13"/>
      <c r="B59" s="13"/>
      <c r="F59" s="13"/>
      <c r="G59" s="19"/>
      <c r="K59" s="13"/>
      <c r="L59" s="13"/>
      <c r="O59" s="13"/>
      <c r="P59" s="13"/>
      <c r="Q59" s="19"/>
      <c r="T59" s="13"/>
      <c r="Y59" s="32" t="s">
        <v>390</v>
      </c>
      <c r="Z59" s="32" t="s">
        <v>521</v>
      </c>
      <c r="AF59" s="30"/>
    </row>
    <row r="60" spans="1:37" x14ac:dyDescent="0.2">
      <c r="A60" s="13"/>
      <c r="B60" s="13"/>
      <c r="F60" s="13"/>
      <c r="G60" s="19"/>
      <c r="K60" s="13"/>
      <c r="L60" s="13"/>
      <c r="O60" s="13"/>
      <c r="P60" s="13"/>
      <c r="Q60" s="19"/>
      <c r="T60" s="13"/>
      <c r="Y60" s="32" t="s">
        <v>391</v>
      </c>
      <c r="Z60" s="32" t="s">
        <v>522</v>
      </c>
      <c r="AF60" s="30"/>
    </row>
    <row r="61" spans="1:37" x14ac:dyDescent="0.2">
      <c r="A61" s="13"/>
      <c r="B61" s="13"/>
      <c r="F61" s="13"/>
      <c r="G61" s="19"/>
      <c r="K61" s="13"/>
      <c r="L61" s="13"/>
      <c r="O61" s="13"/>
      <c r="P61" s="13"/>
      <c r="Q61" s="19"/>
      <c r="T61" s="13"/>
      <c r="Y61" s="32" t="s">
        <v>392</v>
      </c>
      <c r="Z61" s="32" t="s">
        <v>523</v>
      </c>
      <c r="AF61" s="30"/>
    </row>
    <row r="62" spans="1:37" x14ac:dyDescent="0.2">
      <c r="A62" s="13"/>
      <c r="B62" s="13"/>
      <c r="F62" s="13"/>
      <c r="G62" s="19"/>
      <c r="K62" s="13"/>
      <c r="L62" s="13"/>
      <c r="O62" s="13"/>
      <c r="P62" s="13"/>
      <c r="Q62" s="19"/>
      <c r="T62" s="13"/>
      <c r="Y62" s="32" t="s">
        <v>393</v>
      </c>
      <c r="Z62" s="32" t="s">
        <v>524</v>
      </c>
      <c r="AF62" s="30"/>
    </row>
    <row r="63" spans="1:37" x14ac:dyDescent="0.2">
      <c r="A63" s="13"/>
      <c r="B63" s="13"/>
      <c r="F63" s="13"/>
      <c r="G63" s="19"/>
      <c r="K63" s="13"/>
      <c r="L63" s="13"/>
      <c r="O63" s="13"/>
      <c r="P63" s="13"/>
      <c r="Q63" s="19"/>
      <c r="T63" s="13"/>
      <c r="Y63" s="32" t="s">
        <v>394</v>
      </c>
      <c r="Z63" s="32" t="s">
        <v>525</v>
      </c>
      <c r="AF63" s="30"/>
    </row>
    <row r="64" spans="1:37" x14ac:dyDescent="0.2">
      <c r="A64" s="13"/>
      <c r="B64" s="13"/>
      <c r="F64" s="13"/>
      <c r="G64" s="19"/>
      <c r="K64" s="13"/>
      <c r="L64" s="13"/>
      <c r="O64" s="13"/>
      <c r="P64" s="13"/>
      <c r="Q64" s="19"/>
      <c r="T64" s="13"/>
      <c r="Y64" s="32" t="s">
        <v>395</v>
      </c>
      <c r="Z64" s="32" t="s">
        <v>526</v>
      </c>
      <c r="AF64" s="30"/>
    </row>
    <row r="65" spans="1:32" x14ac:dyDescent="0.2">
      <c r="A65" s="13"/>
      <c r="B65" s="13"/>
      <c r="F65" s="13"/>
      <c r="G65" s="19"/>
      <c r="K65" s="13"/>
      <c r="L65" s="13"/>
      <c r="O65" s="13"/>
      <c r="P65" s="13"/>
      <c r="Q65" s="19"/>
      <c r="T65" s="13"/>
      <c r="Y65" s="32" t="s">
        <v>396</v>
      </c>
      <c r="Z65" s="32" t="s">
        <v>527</v>
      </c>
      <c r="AF65" s="30"/>
    </row>
    <row r="66" spans="1:32" x14ac:dyDescent="0.2">
      <c r="A66" s="13"/>
      <c r="B66" s="13"/>
      <c r="F66" s="13"/>
      <c r="G66" s="19"/>
      <c r="K66" s="13"/>
      <c r="L66" s="13"/>
      <c r="O66" s="13"/>
      <c r="P66" s="13"/>
      <c r="Q66" s="19"/>
      <c r="T66" s="13"/>
      <c r="Y66" s="32" t="s">
        <v>70</v>
      </c>
      <c r="Z66" s="32" t="s">
        <v>528</v>
      </c>
      <c r="AF66" s="30"/>
    </row>
    <row r="67" spans="1:32" x14ac:dyDescent="0.2">
      <c r="A67" s="13"/>
      <c r="B67" s="13"/>
      <c r="F67" s="13"/>
      <c r="G67" s="19"/>
      <c r="K67" s="13"/>
      <c r="L67" s="13"/>
      <c r="O67" s="13"/>
      <c r="P67" s="13"/>
      <c r="Q67" s="19"/>
      <c r="T67" s="13"/>
      <c r="Y67" s="32" t="s">
        <v>397</v>
      </c>
      <c r="Z67" s="32" t="s">
        <v>529</v>
      </c>
      <c r="AF67" s="30"/>
    </row>
    <row r="68" spans="1:32" x14ac:dyDescent="0.2">
      <c r="A68" s="13"/>
      <c r="B68" s="13"/>
      <c r="F68" s="13"/>
      <c r="G68" s="19"/>
      <c r="K68" s="13"/>
      <c r="L68" s="13"/>
      <c r="O68" s="13"/>
      <c r="P68" s="13"/>
      <c r="Q68" s="19"/>
      <c r="T68" s="13"/>
      <c r="Y68" s="32" t="s">
        <v>398</v>
      </c>
      <c r="Z68" s="32" t="s">
        <v>530</v>
      </c>
      <c r="AF68" s="30"/>
    </row>
    <row r="69" spans="1:32" x14ac:dyDescent="0.2">
      <c r="A69" s="13"/>
      <c r="B69" s="13"/>
      <c r="F69" s="13"/>
      <c r="G69" s="19"/>
      <c r="K69" s="13"/>
      <c r="L69" s="13"/>
      <c r="O69" s="13"/>
      <c r="P69" s="13"/>
      <c r="Q69" s="19"/>
      <c r="T69" s="13"/>
      <c r="Y69" s="32" t="s">
        <v>399</v>
      </c>
      <c r="Z69" s="32" t="s">
        <v>531</v>
      </c>
      <c r="AF69" s="30"/>
    </row>
    <row r="70" spans="1:32" x14ac:dyDescent="0.2">
      <c r="A70" s="13"/>
      <c r="B70" s="13"/>
      <c r="Y70" s="32" t="s">
        <v>400</v>
      </c>
      <c r="Z70" s="32" t="s">
        <v>532</v>
      </c>
    </row>
    <row r="71" spans="1:32" x14ac:dyDescent="0.2">
      <c r="Y71" s="32" t="s">
        <v>401</v>
      </c>
      <c r="Z71" s="32" t="s">
        <v>533</v>
      </c>
    </row>
    <row r="72" spans="1:32" x14ac:dyDescent="0.2">
      <c r="Y72" s="32" t="s">
        <v>402</v>
      </c>
      <c r="Z72" s="32" t="s">
        <v>534</v>
      </c>
    </row>
    <row r="73" spans="1:32" x14ac:dyDescent="0.2">
      <c r="Y73" s="32" t="s">
        <v>403</v>
      </c>
      <c r="Z73" s="32" t="s">
        <v>535</v>
      </c>
    </row>
    <row r="74" spans="1:32" x14ac:dyDescent="0.2">
      <c r="Y74" s="32" t="s">
        <v>404</v>
      </c>
      <c r="Z74" s="32" t="s">
        <v>536</v>
      </c>
    </row>
    <row r="75" spans="1:32" x14ac:dyDescent="0.2">
      <c r="Y75" s="32" t="s">
        <v>405</v>
      </c>
      <c r="Z75" s="32" t="s">
        <v>537</v>
      </c>
    </row>
    <row r="76" spans="1:32" x14ac:dyDescent="0.2">
      <c r="Y76" s="32" t="s">
        <v>406</v>
      </c>
      <c r="Z76" s="32" t="s">
        <v>538</v>
      </c>
    </row>
    <row r="77" spans="1:32" x14ac:dyDescent="0.2">
      <c r="Y77" s="32" t="s">
        <v>407</v>
      </c>
      <c r="Z77" s="32" t="s">
        <v>539</v>
      </c>
    </row>
    <row r="78" spans="1:32" x14ac:dyDescent="0.2">
      <c r="Y78" s="32" t="s">
        <v>408</v>
      </c>
      <c r="Z78" s="32" t="s">
        <v>540</v>
      </c>
    </row>
    <row r="79" spans="1:32" x14ac:dyDescent="0.2">
      <c r="Y79" s="32" t="s">
        <v>409</v>
      </c>
      <c r="Z79" s="32" t="s">
        <v>541</v>
      </c>
    </row>
    <row r="80" spans="1:32" x14ac:dyDescent="0.2">
      <c r="Y80" s="32" t="s">
        <v>410</v>
      </c>
      <c r="Z80" s="32" t="s">
        <v>542</v>
      </c>
    </row>
    <row r="81" spans="25:26" x14ac:dyDescent="0.2">
      <c r="Y81" s="32" t="s">
        <v>411</v>
      </c>
      <c r="Z81" s="32" t="s">
        <v>543</v>
      </c>
    </row>
    <row r="82" spans="25:26" x14ac:dyDescent="0.2">
      <c r="Y82" s="32" t="s">
        <v>412</v>
      </c>
      <c r="Z82" s="32" t="s">
        <v>544</v>
      </c>
    </row>
    <row r="83" spans="25:26" x14ac:dyDescent="0.2">
      <c r="Y83" s="32" t="s">
        <v>413</v>
      </c>
      <c r="Z83" s="32" t="s">
        <v>545</v>
      </c>
    </row>
    <row r="84" spans="25:26" x14ac:dyDescent="0.2">
      <c r="Y84" s="32" t="s">
        <v>414</v>
      </c>
      <c r="Z84" s="32" t="s">
        <v>546</v>
      </c>
    </row>
    <row r="85" spans="25:26" x14ac:dyDescent="0.2">
      <c r="Y85" s="32" t="s">
        <v>415</v>
      </c>
      <c r="Z85" s="32" t="s">
        <v>547</v>
      </c>
    </row>
    <row r="86" spans="25:26" x14ac:dyDescent="0.2">
      <c r="Y86" s="32" t="s">
        <v>416</v>
      </c>
      <c r="Z86" s="32" t="s">
        <v>548</v>
      </c>
    </row>
    <row r="87" spans="25:26" x14ac:dyDescent="0.2">
      <c r="Y87" s="32" t="s">
        <v>417</v>
      </c>
      <c r="Z87" s="32" t="s">
        <v>549</v>
      </c>
    </row>
    <row r="88" spans="25:26" x14ac:dyDescent="0.2">
      <c r="Y88" s="32" t="s">
        <v>418</v>
      </c>
      <c r="Z88" s="32" t="s">
        <v>550</v>
      </c>
    </row>
    <row r="89" spans="25:26" x14ac:dyDescent="0.2">
      <c r="Y89" s="32" t="s">
        <v>419</v>
      </c>
      <c r="Z89" s="32" t="s">
        <v>551</v>
      </c>
    </row>
    <row r="90" spans="25:26" x14ac:dyDescent="0.2">
      <c r="Y90" s="32" t="s">
        <v>420</v>
      </c>
      <c r="Z90" s="32" t="s">
        <v>552</v>
      </c>
    </row>
    <row r="91" spans="25:26" x14ac:dyDescent="0.2">
      <c r="Y91" s="32" t="s">
        <v>421</v>
      </c>
      <c r="Z91" s="32" t="s">
        <v>553</v>
      </c>
    </row>
    <row r="92" spans="25:26" x14ac:dyDescent="0.2">
      <c r="Y92" s="32" t="s">
        <v>422</v>
      </c>
      <c r="Z92" s="32" t="s">
        <v>554</v>
      </c>
    </row>
    <row r="93" spans="25:26" x14ac:dyDescent="0.2">
      <c r="Y93" s="32" t="s">
        <v>423</v>
      </c>
      <c r="Z93" s="32" t="s">
        <v>555</v>
      </c>
    </row>
    <row r="94" spans="25:26" x14ac:dyDescent="0.2">
      <c r="Y94" s="32" t="s">
        <v>424</v>
      </c>
      <c r="Z94" s="32" t="s">
        <v>556</v>
      </c>
    </row>
    <row r="95" spans="25:26" x14ac:dyDescent="0.2">
      <c r="Y95" s="32" t="s">
        <v>425</v>
      </c>
      <c r="Z95" s="32" t="s">
        <v>557</v>
      </c>
    </row>
    <row r="96" spans="25:26" x14ac:dyDescent="0.2">
      <c r="Y96" s="32" t="s">
        <v>327</v>
      </c>
      <c r="Z96" s="32" t="s">
        <v>558</v>
      </c>
    </row>
    <row r="97" spans="25:26" x14ac:dyDescent="0.2">
      <c r="Y97" s="32" t="s">
        <v>426</v>
      </c>
      <c r="Z97" s="32" t="s">
        <v>559</v>
      </c>
    </row>
    <row r="98" spans="25:26" x14ac:dyDescent="0.2">
      <c r="Y98" s="32" t="s">
        <v>427</v>
      </c>
      <c r="Z98" s="32" t="s">
        <v>560</v>
      </c>
    </row>
    <row r="99" spans="25:26" x14ac:dyDescent="0.2">
      <c r="Y99" s="32" t="s">
        <v>457</v>
      </c>
      <c r="Z99" s="32" t="s">
        <v>561</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宮田 由美</cp:lastModifiedBy>
  <cp:lastPrinted>2021-05-24T01:32:44Z</cp:lastPrinted>
  <dcterms:created xsi:type="dcterms:W3CDTF">2012-03-13T00:50:25Z</dcterms:created>
  <dcterms:modified xsi:type="dcterms:W3CDTF">2021-06-28T08:51:02Z</dcterms:modified>
</cp:coreProperties>
</file>