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10.194.50.222\企画課共用\調整係関係\01_行政部費概算要求\R4概算要求関係\行政事業レビュー\21210625【中間公表】最終確認\02_確認\【継続課題】国総研（つくば）\"/>
    </mc:Choice>
  </mc:AlternateContent>
  <xr:revisionPtr revIDLastSave="0" documentId="13_ncr:1_{FA7C2DBC-312B-42A1-83A8-55DA31022D8E}" xr6:coauthVersionLast="36" xr6:coauthVersionMax="46" xr10:uidLastSave="{00000000-0000-0000-0000-000000000000}"/>
  <bookViews>
    <workbookView xWindow="0" yWindow="0" windowWidth="19200" windowHeight="6860" xr2:uid="{00000000-000D-0000-FFFF-FFFF00000000}"/>
  </bookViews>
  <sheets>
    <sheet name="行政事業レビューシート" sheetId="3" r:id="rId1"/>
    <sheet name="入力規則等" sheetId="4" r:id="rId2"/>
  </sheets>
  <definedNames>
    <definedName name="_xlnm.Print_Area" localSheetId="0">行政事業レビューシート!$A$1:$AY$1110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45" i="3"/>
  <c r="AY23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<sst xmlns="http://schemas.openxmlformats.org/spreadsheetml/2006/main" count="2321" uniqueCount="686">
  <si>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</si>
  <si>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</si>
  <si>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</si>
  <si>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</si>
  <si>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</si>
  <si>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</si>
  <si>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</si>
  <si>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</si>
  <si>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</si>
  <si>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</si>
  <si>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</si>
  <si>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</si>
  <si>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</si>
  <si>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</si>
  <si>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</si>
  <si>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</si>
  <si>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</si>
  <si>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</si>
  <si>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</si>
  <si>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</si>
  <si>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</si>
  <si>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</si>
  <si>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</si>
  <si>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</si>
  <si>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</si>
  <si>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</si>
  <si>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</si>
  <si>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</si>
  <si>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</si>
  <si>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</si>
  <si>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</si>
  <si>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</si>
  <si>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</si>
  <si>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</si>
  <si>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</si>
  <si>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</si>
  <si>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</si>
  <si>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</si>
  <si>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</si>
  <si>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</si>
  <si>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</si>
  <si>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</si>
  <si>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</si>
  <si>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</si>
  <si>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</si>
  <si>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</si>
  <si>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</si>
  <si>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</si>
  <si>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</si>
  <si>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</si>
  <si>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</si>
  <si>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</si>
  <si>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</si>
  <si>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</si>
  <si>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</si>
  <si>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</si>
  <si>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</si>
  <si>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</si>
  <si>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</si>
  <si>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</si>
  <si>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</si>
  <si>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</si>
  <si>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</si>
  <si>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</si>
  <si>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</si>
  <si>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</si>
  <si>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</si>
  <si>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</si>
  <si>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</si>
  <si>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</si>
  <si>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</si>
  <si>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</si>
  <si>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</si>
  <si>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</si>
  <si>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</si>
  <si>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</si>
  <si>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</si>
  <si>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</si>
  <si>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</si>
  <si>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</si>
  <si>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</si>
  <si>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</si>
  <si>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</si>
  <si>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</si>
  <si>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</si>
  <si>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</si>
  <si>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</si>
  <si>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</si>
  <si>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</si>
  <si>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</si>
  <si>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</si>
  <si>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</si>
  <si>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</si>
  <si>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</si>
  <si>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</si>
  <si>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</si>
  <si>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</si>
  <si>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</si>
  <si>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</si>
  <si>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</si>
  <si>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</si>
  <si>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</si>
  <si>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</si>
  <si>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</si>
  <si>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</si>
  <si>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</si>
  <si>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</si>
  <si>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</si>
  <si>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</si>
  <si>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</si>
  <si>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</si>
  <si>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</si>
  <si>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</si>
  <si>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</si>
  <si>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</si>
  <si>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</si>
  <si>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</si>
  <si>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</si>
  <si>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</si>
  <si>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</si>
  <si>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</si>
  <si>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</si>
  <si>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</si>
  <si>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</si>
  <si>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</si>
  <si>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</si>
  <si>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</si>
  <si>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</si>
  <si>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</si>
  <si>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</si>
  <si>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</si>
  <si>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</si>
  <si>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</si>
  <si>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</si>
  <si>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</si>
  <si>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</si>
  <si>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</si>
  <si>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</si>
  <si>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</si>
  <si>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</si>
  <si>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</si>
  <si>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</si>
  <si>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</si>
  <si>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</si>
  <si>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</si>
  <si>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</si>
  <si>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</si>
  <si>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</si>
  <si>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</si>
  <si>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</si>
  <si>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</si>
  <si>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</si>
  <si>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</si>
  <si>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</si>
  <si>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</si>
  <si>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</si>
  <si>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</si>
  <si>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</si>
  <si>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</si>
  <si>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</si>
  <si>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</si>
  <si>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</si>
  <si>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</si>
  <si>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</si>
  <si>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</si>
  <si>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</si>
  <si>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</si>
  <si>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</si>
  <si>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</si>
  <si>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</si>
  <si>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</si>
  <si>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</si>
  <si>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</si>
  <si>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</si>
  <si>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</si>
  <si>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</si>
  <si>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</si>
  <si>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</si>
  <si>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</si>
  <si>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</si>
  <si>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</si>
  <si>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</si>
  <si>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</si>
  <si>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</si>
  <si>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</si>
  <si>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</si>
  <si>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</si>
  <si>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</si>
  <si>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</si>
  <si>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</si>
  <si>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</si>
  <si>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</si>
  <si>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</si>
  <si>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</si>
  <si>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</si>
  <si>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</si>
  <si>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</si>
  <si>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</si>
  <si>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</si>
  <si>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</si>
  <si>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</si>
  <si>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</si>
  <si>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</si>
  <si>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</si>
  <si>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</si>
  <si>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</si>
  <si>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</si>
  <si>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</si>
  <si>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</si>
  <si>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</si>
  <si>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</si>
  <si>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</si>
  <si>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</si>
  <si>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</si>
  <si>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</si>
  <si>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</si>
  <si>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</si>
  <si>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</si>
  <si>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</si>
  <si>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</si>
  <si>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</si>
  <si>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</si>
  <si>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</si>
  <si>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</si>
  <si>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</si>
  <si>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</si>
  <si>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</si>
  <si>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</si>
  <si>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</si>
  <si>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</si>
  <si>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</si>
  <si>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</si>
  <si>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</si>
  <si>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</si>
  <si>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</si>
  <si>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</si>
  <si>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</si>
  <si>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</si>
  <si>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</si>
  <si>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</si>
  <si>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</si>
  <si>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</si>
  <si>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</si>
  <si>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</si>
  <si>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</si>
  <si>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</si>
  <si>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</si>
  <si>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</si>
  <si>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</si>
  <si>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</si>
  <si>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</si>
  <si>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</si>
  <si>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</si>
  <si>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</si>
  <si>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</si>
  <si>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</si>
  <si>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</si>
  <si>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</si>
  <si>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</si>
  <si>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</si>
  <si>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</si>
  <si>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</si>
  <si>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</si>
  <si>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</si>
  <si>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</si>
  <si>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</si>
  <si>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</si>
  <si>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</si>
  <si>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</si>
  <si>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</si>
  <si>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</si>
  <si>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</si>
  <si>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</si>
  <si>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</si>
  <si>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</si>
  <si>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</si>
  <si>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</si>
  <si>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</si>
  <si>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</si>
  <si>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</si>
  <si>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</si>
  <si>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</si>
  <si>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</si>
  <si>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</si>
  <si>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</si>
  <si>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</si>
  <si>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</si>
  <si>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</si>
  <si>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</si>
  <si>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</si>
  <si>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</si>
  <si>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</si>
  <si>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</si>
  <si>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</si>
  <si>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</si>
  <si>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</si>
  <si>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</si>
  <si>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</si>
  <si>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</si>
  <si>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</si>
  <si>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</si>
  <si>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</si>
  <si>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</si>
  <si>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</si>
  <si>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</si>
  <si>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</si>
  <si>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</si>
  <si>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</si>
  <si>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</si>
  <si>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</si>
  <si>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</si>
  <si>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</si>
  <si>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</si>
  <si>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</si>
  <si>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</si>
  <si>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</si>
  <si>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</si>
  <si>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</si>
  <si>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</si>
  <si>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</si>
  <si>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</si>
  <si>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</si>
  <si>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</si>
  <si>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</si>
  <si>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</si>
  <si>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</si>
  <si>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</si>
  <si>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</si>
  <si>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</si>
  <si>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</si>
  <si>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</si>
  <si>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</si>
  <si>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</si>
  <si>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</si>
  <si>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</si>
  <si>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</si>
  <si>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</si>
  <si>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</si>
  <si>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</si>
  <si>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</si>
  <si>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</si>
  <si>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</si>
  <si>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</si>
  <si>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</si>
  <si>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</si>
  <si>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</si>
  <si>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</si>
  <si>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</si>
  <si>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</si>
  <si>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</si>
  <si>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</si>
  <si>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</si>
  <si>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</si>
  <si>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</si>
  <si>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</si>
  <si>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</si>
  <si>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</si>
  <si>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</si>
  <si>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</si>
  <si>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</si>
  <si>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</si>
  <si>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</si>
  <si>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</si>
  <si>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</si>
  <si>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</si>
  <si>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</si>
  <si>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</si>
  <si>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</si>
  <si>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</si>
  <si>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</si>
  <si>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</si>
  <si>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</si>
  <si>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</si>
  <si>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</si>
  <si>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</si>
  <si>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</si>
  <si>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</si>
  <si>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</si>
  <si>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</si>
  <si>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</si>
  <si>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</si>
  <si>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</si>
  <si>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</si>
  <si>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</si>
  <si>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</si>
  <si>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</si>
  <si>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</si>
  <si>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</si>
  <si>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</si>
  <si>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</si>
  <si>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</si>
  <si>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</si>
  <si>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</si>
  <si>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</si>
  <si>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</si>
  <si>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</si>
  <si>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</si>
  <si>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</si>
  <si>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</si>
  <si>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</si>
  <si>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</si>
  <si>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</si>
  <si>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</si>
  <si>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</si>
  <si>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</si>
  <si>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</si>
  <si>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</si>
  <si>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</si>
  <si>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</si>
  <si>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</si>
  <si>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</si>
  <si>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</si>
  <si>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</si>
  <si>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</si>
  <si>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</si>
  <si>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</si>
  <si>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</si>
  <si>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</si>
  <si>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</si>
  <si>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</si>
  <si>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</si>
  <si>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</si>
  <si>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</si>
  <si>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</si>
  <si>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</si>
  <si>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</si>
  <si>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</si>
  <si>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</si>
  <si>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</si>
  <si>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</si>
  <si>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</si>
  <si>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</si>
  <si>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</si>
  <si>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</si>
  <si>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</si>
  <si>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</si>
  <si>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</si>
  <si>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</si>
  <si>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</si>
  <si>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</si>
  <si>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</si>
  <si>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</si>
  <si>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</si>
  <si>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</si>
  <si>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</si>
  <si>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</si>
  <si>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</si>
  <si>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</si>
  <si>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</si>
  <si>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</si>
  <si>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</si>
  <si>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</si>
  <si>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</si>
  <si>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</si>
  <si>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</si>
  <si>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</si>
  <si>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</si>
  <si>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</si>
  <si>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</si>
  <si>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</si>
  <si>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</si>
  <si>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</si>
  <si>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</si>
  <si>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</si>
  <si>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</si>
  <si>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</si>
  <si>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</si>
  <si>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</si>
  <si>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</si>
  <si>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</si>
  <si>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</si>
  <si>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</si>
  <si>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</si>
  <si>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</si>
  <si>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</si>
  <si>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</si>
  <si>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</si>
  <si>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</si>
  <si>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</si>
  <si>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</si>
  <si>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</si>
  <si>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</si>
  <si>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</si>
  <si>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</si>
  <si>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</si>
  <si>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</si>
  <si>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</si>
  <si>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</si>
  <si>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</si>
  <si>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</si>
  <si>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</si>
  <si>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</si>
  <si>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</si>
  <si>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</si>
  <si>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</si>
  <si>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</si>
  <si>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</si>
  <si>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</si>
  <si>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</si>
  <si>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</si>
  <si>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</si>
  <si>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</si>
  <si>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</si>
  <si>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</si>
  <si>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</si>
  <si>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</si>
  <si>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</si>
  <si>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</si>
  <si>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</si>
  <si>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</si>
  <si>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</si>
  <si>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</si>
  <si>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</si>
  <si>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</si>
  <si>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</si>
  <si>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</si>
  <si>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</si>
  <si>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</si>
  <si>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</si>
  <si>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</si>
  <si>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</si>
  <si>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</si>
  <si>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</si>
  <si>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</si>
  <si>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</si>
  <si>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</si>
  <si>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</si>
  <si>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</si>
  <si>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</si>
  <si>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</si>
  <si>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</si>
  <si>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</si>
  <si>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</si>
  <si>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</si>
  <si>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</si>
  <si>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</si>
  <si>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</si>
  <si>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</si>
  <si>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</si>
  <si>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</si>
  <si>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</si>
  <si>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</si>
  <si>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</si>
  <si>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</si>
  <si>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</si>
  <si>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</si>
  <si>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</si>
  <si>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</si>
  <si>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</si>
  <si>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</si>
  <si>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</si>
  <si>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</si>
  <si>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</si>
  <si>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</si>
  <si>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</si>
  <si>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</si>
  <si>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</si>
  <si>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</si>
  <si>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</si>
  <si>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</si>
  <si>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</si>
  <si>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</si>
  <si>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</si>
  <si>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</si>
  <si>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</si>
  <si>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</si>
  <si>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</si>
  <si>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</si>
  <si>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</si>
  <si>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</si>
  <si>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</si>
  <si>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</si>
  <si>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</si>
  <si>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</si>
  <si>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</si>
  <si>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</si>
  <si>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</si>
  <si>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</si>
  <si>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</si>
  <si>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</si>
  <si>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</si>
  <si>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</si>
  <si>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</si>
  <si>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</si>
  <si>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</si>
  <si>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</si>
  <si>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</si>
  <si>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</si>
  <si>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</si>
  <si>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</si>
  <si>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</si>
  <si>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</si>
  <si>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</si>
  <si>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</si>
  <si>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</si>
  <si>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</si>
  <si>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</si>
  <si>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</si>
  <si>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</si>
  <si>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</si>
  <si>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</si>
  <si>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</si>
  <si>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</si>
  <si>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</si>
  <si>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</si>
  <si>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</si>
  <si>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</si>
  <si>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</si>
  <si>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</si>
  <si>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</si>
  <si>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</si>
  <si>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</si>
  <si>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</si>
  <si>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</si>
  <si>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</si>
  <si>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</si>
  <si>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</si>
  <si>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</si>
  <si>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</si>
  <si>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</si>
  <si>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</si>
  <si>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</si>
  <si>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</si>
  <si>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</si>
  <si>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</si>
  <si>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</si>
  <si>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</si>
  <si>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</si>
  <si>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国土技術政策総合研究所</t>
  </si>
  <si>
    <t>室長　勝又 済
室長　新階　寛恭</t>
  </si>
  <si>
    <t>令和2年度</t>
  </si>
  <si>
    <t>令和4年度</t>
  </si>
  <si>
    <t>都市研究部　都市開発研究室
　　　　　　　   都市施設研究室</t>
  </si>
  <si>
    <t>-</t>
  </si>
  <si>
    <t>都市の抱える諸問題の解決に向けて、地方公共団体がIoT等新技術の活用（スマートシティ化）による主要な都市問題解決の方向性について検討する際の支援を目的として、都市の諸問題（ニーズ）の解決に対応可能な新技術（シーズ）の体系的整理と、新技術の活用による主要な都市問題解決効果に係る計画評価手法※の開発を行う。（※今後の技術的展開に応じて随時バージョンアップを実施）</t>
  </si>
  <si>
    <t>本事業は、１）国内外のスマートシティの先進事例に係る実態調査、２）都市の諸問題解決に活用可能な新技術の体系的整理、３）新技術活用による主要な都市問題解決効果に係る計画評価手法の開発、の３つの中課題で構成される。
１）では、国内外のスマートシティの先進事例について、新技術活用による都市問題解決効果と評価手法に重点を置きつつ最新の実態調査を行い、データベースを作成する。２）では、先進事例や地方公共団体及びIoT関連企業等への実態調査を踏まえ、都市問題（ニーズ）と問題解決のために活用可能性の高い新技術（シーズ）の対応付け、必要なデータやインフラ等の諸条件、新技術活用の方向性・手順等を体系的に整理する。３）では、先進事例における新技術活用による都市問題解決効果や評価手法・指標等の分析結果（原単位の算出等）を用いて、人口・都市構造等の都市特性に応じた新技術による主要な都市問題解決効果に係る計画評価手法を開発する。</t>
  </si>
  <si>
    <t>試験研究費</t>
  </si>
  <si>
    <t>職員旅費</t>
  </si>
  <si>
    <t>令和４年度までに、新技術活用による主要な都市問題解決効果に係る簡易計画評価シート１本、及び同評価マニュアルを１本作成する。</t>
  </si>
  <si>
    <t>新技術活用による主要な都市問題解決効果に係る簡易計画評価シート、及び同評価マニュアルの作成数</t>
  </si>
  <si>
    <t>本</t>
  </si>
  <si>
    <t>国土技術政策総合研究所調べ</t>
  </si>
  <si>
    <t>スマートシティ推進支援のための主要な都市問題解決に係る計画評価技術の開発に関する研究項目の終了件数</t>
  </si>
  <si>
    <t>件</t>
  </si>
  <si>
    <t>執行額（百万円）／　スマートシティ推進支援のための主要な都市問題解決に係る計画評価技術の開発に関する研究項目　　　　</t>
    <phoneticPr fontId="5"/>
  </si>
  <si>
    <t>百万円/件</t>
  </si>
  <si>
    <t>11 ICTの利活用及び技術研究開発の推進</t>
  </si>
  <si>
    <t>41 技術研究開発を推進する</t>
  </si>
  <si>
    <t>目標を達成した技術研究開発課題の割合</t>
  </si>
  <si>
    <t>－</t>
  </si>
  <si>
    <t>○</t>
  </si>
  <si>
    <t>A.株式会社日建設計総合研究所</t>
    <phoneticPr fontId="5"/>
  </si>
  <si>
    <t>役務費</t>
  </si>
  <si>
    <t>スマートシティにおける都市問題解決効果の評価手法等に関する調査業務</t>
  </si>
  <si>
    <t>株式会社日建設計総合研究所</t>
  </si>
  <si>
    <t>小学校の将来児童数推計プログラム作成業務</t>
  </si>
  <si>
    <t>日本工営株式会社</t>
  </si>
  <si>
    <t>-</t>
    <phoneticPr fontId="5"/>
  </si>
  <si>
    <t>国土交通省</t>
    <phoneticPr fontId="5"/>
  </si>
  <si>
    <t>新32</t>
    <phoneticPr fontId="5"/>
  </si>
  <si>
    <t>B.</t>
    <phoneticPr fontId="5"/>
  </si>
  <si>
    <t>百万円未満</t>
    <rPh sb="0" eb="1">
      <t>ヒャク</t>
    </rPh>
    <rPh sb="1" eb="3">
      <t>マンエン</t>
    </rPh>
    <rPh sb="3" eb="5">
      <t>ミマン</t>
    </rPh>
    <phoneticPr fontId="5"/>
  </si>
  <si>
    <t>国土交通省が実施している技術研究開発課題を効果的・効率的に推進することに資する。</t>
  </si>
  <si>
    <t>無</t>
  </si>
  <si>
    <t>‐</t>
  </si>
  <si>
    <t>入札、契約手続きの透明性、競争性の確保に努めている。</t>
    <phoneticPr fontId="5"/>
  </si>
  <si>
    <t>業務において企画競争により成果、コストを精査し、単位当たりコスト等の最適化を図っている。</t>
  </si>
  <si>
    <t>事業目的に即したものを適正に執行している。</t>
  </si>
  <si>
    <t xml:space="preserve">研究計画に従って進めており、順調に進捗している。                 </t>
  </si>
  <si>
    <t xml:space="preserve">当初見込み通りの活動実績をあげている。                </t>
  </si>
  <si>
    <t>引き続き、技術提案が必要となる業務発注に際しては、所内審査、第三者機関である技術提案審査委員会による審査を行うとともに、企画競争により的確な予算の執行に努める。</t>
    <rPh sb="0" eb="1">
      <t>ヒ</t>
    </rPh>
    <rPh sb="2" eb="3">
      <t>ツヅ</t>
    </rPh>
    <phoneticPr fontId="5"/>
  </si>
  <si>
    <t>・本事業は、都市が抱える諸問題の解決と持続可能な都市の実現に向けたスマートシティ化の方向性や妥当性について、地方公共団体が容易に判断できるよう技術開発を行うものであり、先進的な技術に対して国が中立的な観点で評価技術を開発する必要があることから、国土技術政策総合研究所において実施すべきと評価された。
・発注にあたっては、企画競争の実施により、透明性、競争性の確保に努めた。</t>
    <rPh sb="160" eb="162">
      <t>キカク</t>
    </rPh>
    <rPh sb="162" eb="164">
      <t>キョウソウ</t>
    </rPh>
    <rPh sb="165" eb="167">
      <t>ジッシ</t>
    </rPh>
    <phoneticPr fontId="5"/>
  </si>
  <si>
    <t>本事業は、地方公共団体がIoT等新技術の活用（スマートシティ化）による主要な都市問題解決の方向性を検討する際の計画評価技術等を開発することにより、スマートシティの推進を支援し、生産性向上、市民の生活利便性の向上、行政コストの削減等、都市問題の解決に寄与するものである。</t>
    <rPh sb="0" eb="1">
      <t>ホン</t>
    </rPh>
    <rPh sb="1" eb="3">
      <t>ジギョウ</t>
    </rPh>
    <phoneticPr fontId="5"/>
  </si>
  <si>
    <t>スマートシティ関連事業の採択や進捗管理を行う場合等において、統一的な評価手法（KPI）が必要となる。そのためには、高度で先進的な新技術について、国の研究機関が、公平・中立的な観点から評価手法を開発する必要がある。</t>
    <phoneticPr fontId="5"/>
  </si>
  <si>
    <t>経済財政運営と改革の基本方針2020、成長戦略フォローアップ、規制改革実施計画、統合イノベーション戦略2020、まち・ひと・しごと創生基本方針2020（以上、令和2年7月17日閣議決定）、第６期科学技術・イノベーション基本計画（令和3年3月26日閣議決定）</t>
    <rPh sb="76" eb="78">
      <t>イジョウ</t>
    </rPh>
    <phoneticPr fontId="5"/>
  </si>
  <si>
    <t>本事業は、「経済財政運営と改革の基本方針2020」等各種国の方針で求められているスマートシティの実現に向けた取り組みの加速化に対応するため、地方公共団体がスマートシティ化による主要な都市問題解決の方向性について検討する際の支援技術を開発する、優先度の高い事業である。</t>
    <rPh sb="1" eb="3">
      <t>ジギョウ</t>
    </rPh>
    <rPh sb="25" eb="26">
      <t>トウ</t>
    </rPh>
    <rPh sb="27" eb="28">
      <t>クニ</t>
    </rPh>
    <rPh sb="29" eb="31">
      <t>ホウシン</t>
    </rPh>
    <rPh sb="121" eb="124">
      <t>ユウセンド</t>
    </rPh>
    <rPh sb="125" eb="126">
      <t>タカ</t>
    </rPh>
    <rPh sb="127" eb="129">
      <t>ジギョウ</t>
    </rPh>
    <phoneticPr fontId="5"/>
  </si>
  <si>
    <t>研究実施に必要なスマートシティの事例情報について本省より提供を受けるなど、効率化を図っている。また、業者等との打ち合わせをWeb会議で実施することにより旅費交通費を削減するなど、コスト削減を図っている。</t>
    <rPh sb="0" eb="2">
      <t>ケンキュウ</t>
    </rPh>
    <rPh sb="2" eb="4">
      <t>ジッシ</t>
    </rPh>
    <rPh sb="5" eb="7">
      <t>ヒツヨウ</t>
    </rPh>
    <rPh sb="16" eb="18">
      <t>ジレイ</t>
    </rPh>
    <rPh sb="18" eb="20">
      <t>ジョウホウ</t>
    </rPh>
    <rPh sb="24" eb="26">
      <t>ホンショウ</t>
    </rPh>
    <rPh sb="28" eb="30">
      <t>テイキョウ</t>
    </rPh>
    <rPh sb="31" eb="32">
      <t>ウ</t>
    </rPh>
    <rPh sb="50" eb="52">
      <t>ギョウシャ</t>
    </rPh>
    <rPh sb="52" eb="53">
      <t>トウ</t>
    </rPh>
    <rPh sb="55" eb="56">
      <t>ウ</t>
    </rPh>
    <rPh sb="57" eb="58">
      <t>ア</t>
    </rPh>
    <rPh sb="64" eb="66">
      <t>カイギ</t>
    </rPh>
    <rPh sb="67" eb="69">
      <t>ジッシ</t>
    </rPh>
    <rPh sb="76" eb="78">
      <t>リョヒ</t>
    </rPh>
    <rPh sb="78" eb="81">
      <t>コウツウヒ</t>
    </rPh>
    <rPh sb="82" eb="84">
      <t>サクゲン</t>
    </rPh>
    <rPh sb="92" eb="94">
      <t>サクゲン</t>
    </rPh>
    <rPh sb="95" eb="96">
      <t>ハカ</t>
    </rPh>
    <phoneticPr fontId="5"/>
  </si>
  <si>
    <t>-</t>
    <phoneticPr fontId="5"/>
  </si>
  <si>
    <t>国交</t>
    <rPh sb="0" eb="2">
      <t>コッコウ</t>
    </rPh>
    <phoneticPr fontId="5"/>
  </si>
  <si>
    <t>随意契約
（企画競争）</t>
    <phoneticPr fontId="5"/>
  </si>
  <si>
    <t>随意契約
（少額）</t>
    <phoneticPr fontId="5"/>
  </si>
  <si>
    <t>-</t>
    <phoneticPr fontId="5"/>
  </si>
  <si>
    <t>10百万円/4</t>
    <rPh sb="4" eb="5">
      <t>エン</t>
    </rPh>
    <phoneticPr fontId="5"/>
  </si>
  <si>
    <t>11百万円/5</t>
    <rPh sb="2" eb="5">
      <t>ヒャクマンエン</t>
    </rPh>
    <phoneticPr fontId="5"/>
  </si>
  <si>
    <t>-</t>
    <phoneticPr fontId="5"/>
  </si>
  <si>
    <t>スマートシティ推進支援のための主要な都市問題解決に係る計画評価技術の開発</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</si>
</sst>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23853</xdr:colOff>
      <xdr:row>757</xdr:row>
      <xdr:rowOff>332348</xdr:rowOff>
    </xdr:from>
    <xdr:to>
      <xdr:col>33</xdr:col>
      <xdr:colOff>40069</xdr:colOff>
      <xdr:row>764</xdr:row>
      <xdr:rowOff>242256</xdr:rowOff>
    </xdr:to>
    <xdr:grpSp>
      <xdr:nvGrpSpPr>
        <xdr:cNvPr id="14" name="契約方式２線">
          <a:extLst>
            <a:ext uri="{FF2B5EF4-FFF2-40B4-BE49-F238E27FC236}">
              <a16:creationId xmlns:a16="http://schemas.microsoft.com/office/drawing/2014/main" id="{E8EF563E-7DEC-4B5D-A897-6D12FDA14A42}"/>
            </a:ext>
          </a:extLst>
        </xdr:cNvPr>
        <xdr:cNvGrpSpPr/>
      </xdr:nvGrpSpPr>
      <xdr:grpSpPr>
        <a:xfrm>
          <a:off x="2871828" y="45725323"/>
          <a:ext cx="3035641" cy="2392758"/>
          <a:chOff x="3354265" y="236000925"/>
          <a:chExt cx="3413465" cy="2378455"/>
        </a:xfrm>
      </xdr:grpSpPr>
      <xdr:cxnSp macro="">
        <xdr:nvCxnSpPr>
          <xdr:cNvPr id="15" name="直線コネクタ 14">
            <a:extLst>
              <a:ext uri="{FF2B5EF4-FFF2-40B4-BE49-F238E27FC236}">
                <a16:creationId xmlns:a16="http://schemas.microsoft.com/office/drawing/2014/main" id="{7301A25B-79F8-49D8-B7A7-45426575EDD9}"/>
              </a:ext>
            </a:extLst>
          </xdr:cNvPr>
          <xdr:cNvCxnSpPr/>
        </xdr:nvCxnSpPr>
        <xdr:spPr>
          <a:xfrm>
            <a:off x="3354265" y="236000925"/>
            <a:ext cx="0" cy="2377494"/>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6" name="直線矢印コネクタ 15">
            <a:extLst>
              <a:ext uri="{FF2B5EF4-FFF2-40B4-BE49-F238E27FC236}">
                <a16:creationId xmlns:a16="http://schemas.microsoft.com/office/drawing/2014/main" id="{25CBEE9F-171C-4F11-9F35-F25A1D6083FB}"/>
              </a:ext>
            </a:extLst>
          </xdr:cNvPr>
          <xdr:cNvCxnSpPr/>
        </xdr:nvCxnSpPr>
        <xdr:spPr>
          <a:xfrm>
            <a:off x="3354265" y="23837938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32</xdr:col>
      <xdr:colOff>182366</xdr:colOff>
      <xdr:row>764</xdr:row>
      <xdr:rowOff>610178</xdr:rowOff>
    </xdr:from>
    <xdr:ext cx="3013362" cy="710833"/>
    <xdr:sp macro="" textlink="">
      <xdr:nvSpPr>
        <xdr:cNvPr id="17" name="契約方式２大かっこ">
          <a:extLst>
            <a:ext uri="{FF2B5EF4-FFF2-40B4-BE49-F238E27FC236}">
              <a16:creationId xmlns:a16="http://schemas.microsoft.com/office/drawing/2014/main" id="{116A51EB-18AA-446A-B2DB-B9ABDE814B20}"/>
            </a:ext>
          </a:extLst>
        </xdr:cNvPr>
        <xdr:cNvSpPr/>
      </xdr:nvSpPr>
      <xdr:spPr>
        <a:xfrm>
          <a:off x="6109033" y="44732095"/>
          <a:ext cx="3013362" cy="7108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・地域の人口動態を踏まえた小学校再編等のスマートプランニングに資する将来児童数推計プログラムの作成</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110372</xdr:colOff>
      <xdr:row>763</xdr:row>
      <xdr:rowOff>220146</xdr:rowOff>
    </xdr:from>
    <xdr:to>
      <xdr:col>46</xdr:col>
      <xdr:colOff>105595</xdr:colOff>
      <xdr:row>764</xdr:row>
      <xdr:rowOff>597406</xdr:rowOff>
    </xdr:to>
    <xdr:sp macro="" textlink="">
      <xdr:nvSpPr>
        <xdr:cNvPr id="18" name="契約方式２上位">
          <a:extLst>
            <a:ext uri="{FF2B5EF4-FFF2-40B4-BE49-F238E27FC236}">
              <a16:creationId xmlns:a16="http://schemas.microsoft.com/office/drawing/2014/main" id="{CD1222EE-FB3A-42B6-8EE7-E82856A2CC26}"/>
            </a:ext>
          </a:extLst>
        </xdr:cNvPr>
        <xdr:cNvSpPr txBox="1"/>
      </xdr:nvSpPr>
      <xdr:spPr>
        <a:xfrm>
          <a:off x="6845908" y="43790217"/>
          <a:ext cx="2648616" cy="73104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Ｂ. </a:t>
          </a:r>
          <a:r>
            <a:rPr kumimoji="1" lang="ja-JP" altLang="en-US" sz="1100"/>
            <a:t>日本工営株式会社
　　１百万円</a:t>
          </a:r>
          <a:endParaRPr kumimoji="1" lang="en-US" altLang="en-US" sz="1100"/>
        </a:p>
      </xdr:txBody>
    </xdr:sp>
    <xdr:clientData/>
  </xdr:twoCellAnchor>
  <xdr:oneCellAnchor>
    <xdr:from>
      <xdr:col>33</xdr:col>
      <xdr:colOff>103444</xdr:colOff>
      <xdr:row>762</xdr:row>
      <xdr:rowOff>222870</xdr:rowOff>
    </xdr:from>
    <xdr:ext cx="2313214" cy="275717"/>
    <xdr:sp macro="" textlink="">
      <xdr:nvSpPr>
        <xdr:cNvPr id="19" name="契約方式２">
          <a:extLst>
            <a:ext uri="{FF2B5EF4-FFF2-40B4-BE49-F238E27FC236}">
              <a16:creationId xmlns:a16="http://schemas.microsoft.com/office/drawing/2014/main" id="{5F4E9095-551E-4D25-8CAC-83576DE74107}"/>
            </a:ext>
          </a:extLst>
        </xdr:cNvPr>
        <xdr:cNvSpPr txBox="1"/>
      </xdr:nvSpPr>
      <xdr:spPr>
        <a:xfrm>
          <a:off x="6838980" y="43439156"/>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oneCellAnchor>
  <xdr:oneCellAnchor>
    <xdr:from>
      <xdr:col>32</xdr:col>
      <xdr:colOff>182366</xdr:colOff>
      <xdr:row>759</xdr:row>
      <xdr:rowOff>55332</xdr:rowOff>
    </xdr:from>
    <xdr:ext cx="3013362" cy="913725"/>
    <xdr:sp macro="" textlink="">
      <xdr:nvSpPr>
        <xdr:cNvPr id="20" name="契約方式大かっこ">
          <a:extLst>
            <a:ext uri="{FF2B5EF4-FFF2-40B4-BE49-F238E27FC236}">
              <a16:creationId xmlns:a16="http://schemas.microsoft.com/office/drawing/2014/main" id="{C646C100-E552-4417-B5A6-FDACA919041A}"/>
            </a:ext>
          </a:extLst>
        </xdr:cNvPr>
        <xdr:cNvSpPr/>
      </xdr:nvSpPr>
      <xdr:spPr>
        <a:xfrm>
          <a:off x="6109033" y="42409832"/>
          <a:ext cx="3013362" cy="913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・地方公共団体の抱える都市問題及び問題解決に活用可能性のある新技術の整理</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en-US" sz="1100" b="0" i="0" baseline="0">
              <a:solidFill>
                <a:schemeClr val="tx1"/>
              </a:solidFill>
              <a:effectLst/>
              <a:latin typeface="+mn-lt"/>
              <a:ea typeface="+mn-ea"/>
              <a:cs typeface="+mn-cs"/>
            </a:rPr>
            <a:t>・新技術活用による都市問題解決効果の評価手法に関する情報収集</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110372</xdr:colOff>
      <xdr:row>756</xdr:row>
      <xdr:rowOff>298192</xdr:rowOff>
    </xdr:from>
    <xdr:to>
      <xdr:col>46</xdr:col>
      <xdr:colOff>103689</xdr:colOff>
      <xdr:row>759</xdr:row>
      <xdr:rowOff>14670</xdr:rowOff>
    </xdr:to>
    <xdr:sp macro="" textlink="">
      <xdr:nvSpPr>
        <xdr:cNvPr id="21" name="契約方式上位">
          <a:extLst>
            <a:ext uri="{FF2B5EF4-FFF2-40B4-BE49-F238E27FC236}">
              <a16:creationId xmlns:a16="http://schemas.microsoft.com/office/drawing/2014/main" id="{78E3486A-9A71-4058-93C7-EC0C0E904311}"/>
            </a:ext>
          </a:extLst>
        </xdr:cNvPr>
        <xdr:cNvSpPr txBox="1"/>
      </xdr:nvSpPr>
      <xdr:spPr>
        <a:xfrm>
          <a:off x="6845908" y="41391763"/>
          <a:ext cx="2646710" cy="7778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株式会社日建設計総合研究所
　　７百万円</a:t>
          </a:r>
          <a:endParaRPr lang="en-US" altLang="en-US">
            <a:effectLst/>
          </a:endParaRPr>
        </a:p>
      </xdr:txBody>
    </xdr:sp>
    <xdr:clientData/>
  </xdr:twoCellAnchor>
  <xdr:oneCellAnchor>
    <xdr:from>
      <xdr:col>33</xdr:col>
      <xdr:colOff>103444</xdr:colOff>
      <xdr:row>755</xdr:row>
      <xdr:rowOff>294892</xdr:rowOff>
    </xdr:from>
    <xdr:ext cx="2313214" cy="275717"/>
    <xdr:sp macro="" textlink="">
      <xdr:nvSpPr>
        <xdr:cNvPr id="22" name="契約方式">
          <a:extLst>
            <a:ext uri="{FF2B5EF4-FFF2-40B4-BE49-F238E27FC236}">
              <a16:creationId xmlns:a16="http://schemas.microsoft.com/office/drawing/2014/main" id="{E700C65F-AB6B-4BE3-9E21-102A1C104E62}"/>
            </a:ext>
          </a:extLst>
        </xdr:cNvPr>
        <xdr:cNvSpPr txBox="1"/>
      </xdr:nvSpPr>
      <xdr:spPr>
        <a:xfrm>
          <a:off x="6838980" y="41034678"/>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8</xdr:col>
      <xdr:colOff>87086</xdr:colOff>
      <xdr:row>749</xdr:row>
      <xdr:rowOff>39458</xdr:rowOff>
    </xdr:from>
    <xdr:to>
      <xdr:col>24</xdr:col>
      <xdr:colOff>170216</xdr:colOff>
      <xdr:row>751</xdr:row>
      <xdr:rowOff>72443</xdr:rowOff>
    </xdr:to>
    <xdr:sp macro="" textlink="">
      <xdr:nvSpPr>
        <xdr:cNvPr id="23" name="機関名">
          <a:extLst>
            <a:ext uri="{FF2B5EF4-FFF2-40B4-BE49-F238E27FC236}">
              <a16:creationId xmlns:a16="http://schemas.microsoft.com/office/drawing/2014/main" id="{73D8323E-E953-4718-9417-148E3651B1DC}"/>
            </a:ext>
          </a:extLst>
        </xdr:cNvPr>
        <xdr:cNvSpPr txBox="1"/>
      </xdr:nvSpPr>
      <xdr:spPr>
        <a:xfrm>
          <a:off x="1719943" y="38656529"/>
          <a:ext cx="3348844" cy="7405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１０百万円</a:t>
          </a:r>
        </a:p>
      </xdr:txBody>
    </xdr:sp>
    <xdr:clientData/>
  </xdr:twoCellAnchor>
  <xdr:twoCellAnchor>
    <xdr:from>
      <xdr:col>16</xdr:col>
      <xdr:colOff>23853</xdr:colOff>
      <xdr:row>757</xdr:row>
      <xdr:rowOff>335722</xdr:rowOff>
    </xdr:from>
    <xdr:to>
      <xdr:col>33</xdr:col>
      <xdr:colOff>36893</xdr:colOff>
      <xdr:row>757</xdr:row>
      <xdr:rowOff>335722</xdr:rowOff>
    </xdr:to>
    <xdr:cxnSp macro="">
      <xdr:nvCxnSpPr>
        <xdr:cNvPr id="24" name="直線矢印コネクタ 23">
          <a:extLst>
            <a:ext uri="{FF2B5EF4-FFF2-40B4-BE49-F238E27FC236}">
              <a16:creationId xmlns:a16="http://schemas.microsoft.com/office/drawing/2014/main" id="{A7326DB3-82CC-40B7-A49F-3CBABB16D531}"/>
            </a:ext>
          </a:extLst>
        </xdr:cNvPr>
        <xdr:cNvCxnSpPr/>
      </xdr:nvCxnSpPr>
      <xdr:spPr>
        <a:xfrm>
          <a:off x="3289567" y="41783079"/>
          <a:ext cx="348286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23853</xdr:colOff>
      <xdr:row>756</xdr:row>
      <xdr:rowOff>324808</xdr:rowOff>
    </xdr:from>
    <xdr:to>
      <xdr:col>16</xdr:col>
      <xdr:colOff>23853</xdr:colOff>
      <xdr:row>757</xdr:row>
      <xdr:rowOff>334228</xdr:rowOff>
    </xdr:to>
    <xdr:cxnSp macro="">
      <xdr:nvCxnSpPr>
        <xdr:cNvPr id="25" name="直線コネクタ 24">
          <a:extLst>
            <a:ext uri="{FF2B5EF4-FFF2-40B4-BE49-F238E27FC236}">
              <a16:creationId xmlns:a16="http://schemas.microsoft.com/office/drawing/2014/main" id="{ADC3EEFD-DC03-45D7-95EC-BB186688CCC3}"/>
            </a:ext>
          </a:extLst>
        </xdr:cNvPr>
        <xdr:cNvCxnSpPr/>
      </xdr:nvCxnSpPr>
      <xdr:spPr>
        <a:xfrm>
          <a:off x="3289567" y="41418379"/>
          <a:ext cx="0" cy="363206"/>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168531</xdr:colOff>
      <xdr:row>751</xdr:row>
      <xdr:rowOff>283928</xdr:rowOff>
    </xdr:from>
    <xdr:ext cx="3013362" cy="1319510"/>
    <xdr:sp macro="" textlink="">
      <xdr:nvSpPr>
        <xdr:cNvPr id="26" name="契約方式大かっこ">
          <a:extLst>
            <a:ext uri="{FF2B5EF4-FFF2-40B4-BE49-F238E27FC236}">
              <a16:creationId xmlns:a16="http://schemas.microsoft.com/office/drawing/2014/main" id="{5820B6F1-0FFA-4A78-83A8-0DC250CAE043}"/>
            </a:ext>
          </a:extLst>
        </xdr:cNvPr>
        <xdr:cNvSpPr/>
      </xdr:nvSpPr>
      <xdr:spPr>
        <a:xfrm>
          <a:off x="1650198" y="39812678"/>
          <a:ext cx="3013362" cy="13195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ja-JP" sz="1100">
              <a:solidFill>
                <a:schemeClr val="tx1"/>
              </a:solidFill>
              <a:effectLst/>
              <a:latin typeface="+mn-lt"/>
              <a:ea typeface="+mn-ea"/>
              <a:cs typeface="+mn-cs"/>
            </a:rPr>
            <a:t>・</a:t>
          </a:r>
          <a:r>
            <a:rPr kumimoji="1" lang="ja-JP" altLang="en-US" sz="1100" b="0" i="0" baseline="0">
              <a:solidFill>
                <a:schemeClr val="tx1"/>
              </a:solidFill>
              <a:effectLst/>
              <a:latin typeface="+mn-lt"/>
              <a:ea typeface="+mn-ea"/>
              <a:cs typeface="+mn-cs"/>
            </a:rPr>
            <a:t>国内外のスマートシティの先進事例に係る実態調査</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en-US" sz="1100">
              <a:latin typeface="ＭＳ ゴシック" panose="020B0609070205080204" pitchFamily="49" charset="-128"/>
              <a:ea typeface="ＭＳ ゴシック" panose="020B0609070205080204" pitchFamily="49" charset="-128"/>
            </a:rPr>
            <a:t>・都市の諸問題解決に活用可能な新技術の体系的整理</a:t>
          </a:r>
          <a:endParaRPr kumimoji="1" lang="en-US" altLang="ja-JP" sz="1100">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100">
              <a:latin typeface="ＭＳ ゴシック" panose="020B0609070205080204" pitchFamily="49" charset="-128"/>
              <a:ea typeface="ＭＳ ゴシック" panose="020B0609070205080204" pitchFamily="49" charset="-128"/>
            </a:rPr>
            <a:t>・新技術活用による主要な都市問題解決効果に係る計画評価手法の開発</a:t>
          </a:r>
        </a:p>
      </xdr:txBody>
    </xdr:sp>
    <xdr:clientData/>
  </xdr:oneCellAnchor>
  <xdr:twoCellAnchor>
    <xdr:from>
      <xdr:col>32</xdr:col>
      <xdr:colOff>144236</xdr:colOff>
      <xdr:row>750</xdr:row>
      <xdr:rowOff>268972</xdr:rowOff>
    </xdr:from>
    <xdr:to>
      <xdr:col>46</xdr:col>
      <xdr:colOff>87820</xdr:colOff>
      <xdr:row>754</xdr:row>
      <xdr:rowOff>310496</xdr:rowOff>
    </xdr:to>
    <xdr:sp macro="" textlink="">
      <xdr:nvSpPr>
        <xdr:cNvPr id="27" name="大かっこ 26">
          <a:extLst>
            <a:ext uri="{FF2B5EF4-FFF2-40B4-BE49-F238E27FC236}">
              <a16:creationId xmlns:a16="http://schemas.microsoft.com/office/drawing/2014/main" id="{EC3669A6-40D5-4DF1-8230-CB7D22BC6D4F}"/>
            </a:ext>
          </a:extLst>
        </xdr:cNvPr>
        <xdr:cNvSpPr/>
      </xdr:nvSpPr>
      <xdr:spPr>
        <a:xfrm>
          <a:off x="6675665" y="39239829"/>
          <a:ext cx="2801084" cy="14566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120601</xdr:colOff>
      <xdr:row>752</xdr:row>
      <xdr:rowOff>51041</xdr:rowOff>
    </xdr:from>
    <xdr:to>
      <xdr:col>46</xdr:col>
      <xdr:colOff>132575</xdr:colOff>
      <xdr:row>752</xdr:row>
      <xdr:rowOff>353172</xdr:rowOff>
    </xdr:to>
    <xdr:sp macro="" textlink="">
      <xdr:nvSpPr>
        <xdr:cNvPr id="29" name="試験研究費">
          <a:extLst>
            <a:ext uri="{FF2B5EF4-FFF2-40B4-BE49-F238E27FC236}">
              <a16:creationId xmlns:a16="http://schemas.microsoft.com/office/drawing/2014/main" id="{2CF50A1B-EC3D-4C88-B851-8F67594F3B50}"/>
            </a:ext>
          </a:extLst>
        </xdr:cNvPr>
        <xdr:cNvSpPr/>
      </xdr:nvSpPr>
      <xdr:spPr>
        <a:xfrm>
          <a:off x="7264351" y="39729470"/>
          <a:ext cx="2257153" cy="30213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ea"/>
              <a:ea typeface="+mn-ea"/>
            </a:rPr>
            <a:t>①試験研究費　　　　２百万円</a:t>
          </a:r>
          <a:endParaRPr lang="en-US" altLang="en-US" sz="1100">
            <a:solidFill>
              <a:sysClr val="windowText" lastClr="000000"/>
            </a:solidFill>
            <a:effectLst/>
            <a:latin typeface="+mn-ea"/>
            <a:ea typeface="+mn-ea"/>
          </a:endParaRPr>
        </a:p>
      </xdr:txBody>
    </xdr:sp>
    <xdr:clientData/>
  </xdr:twoCellAnchor>
  <xdr:twoCellAnchor>
    <xdr:from>
      <xdr:col>34</xdr:col>
      <xdr:colOff>39462</xdr:colOff>
      <xdr:row>750</xdr:row>
      <xdr:rowOff>350604</xdr:rowOff>
    </xdr:from>
    <xdr:to>
      <xdr:col>45</xdr:col>
      <xdr:colOff>57353</xdr:colOff>
      <xdr:row>751</xdr:row>
      <xdr:rowOff>295419</xdr:rowOff>
    </xdr:to>
    <xdr:sp macro="" textlink="">
      <xdr:nvSpPr>
        <xdr:cNvPr id="30" name="事務費">
          <a:extLst>
            <a:ext uri="{FF2B5EF4-FFF2-40B4-BE49-F238E27FC236}">
              <a16:creationId xmlns:a16="http://schemas.microsoft.com/office/drawing/2014/main" id="{BDBD7CB8-3557-4EFB-835F-1592ADFAB64B}"/>
            </a:ext>
          </a:extLst>
        </xdr:cNvPr>
        <xdr:cNvSpPr/>
      </xdr:nvSpPr>
      <xdr:spPr>
        <a:xfrm>
          <a:off x="6979105" y="39321461"/>
          <a:ext cx="2263069" cy="29860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323</v>
      </c>
      <c r="AJ2" s="925" t="s">
        <v>678</v>
      </c>
      <c r="AK2" s="925"/>
      <c r="AL2" s="925"/>
      <c r="AM2" s="925"/>
      <c r="AN2" s="83" t="s">
        <v>323</v>
      </c>
      <c r="AO2" s="925">
        <v>20</v>
      </c>
      <c r="AP2" s="925"/>
      <c r="AQ2" s="925"/>
      <c r="AR2" s="84" t="s">
        <v>626</v>
      </c>
      <c r="AS2" s="931">
        <v>534</v>
      </c>
      <c r="AT2" s="931"/>
      <c r="AU2" s="931"/>
      <c r="AV2" s="83" t="str">
        <f>IF(AW2="","","-")</f>
        <v/>
      </c>
      <c r="AW2" s="891"/>
      <c r="AX2" s="891"/>
    </row>
    <row r="3" spans="1:50" ht="21" customHeight="1" thickBot="1" x14ac:dyDescent="0.25">
      <c r="A3" s="847" t="s">
        <v>619</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627</v>
      </c>
      <c r="AK3" s="849"/>
      <c r="AL3" s="849"/>
      <c r="AM3" s="849"/>
      <c r="AN3" s="849"/>
      <c r="AO3" s="849"/>
      <c r="AP3" s="849"/>
      <c r="AQ3" s="849"/>
      <c r="AR3" s="849"/>
      <c r="AS3" s="849"/>
      <c r="AT3" s="849"/>
      <c r="AU3" s="849"/>
      <c r="AV3" s="849"/>
      <c r="AW3" s="849"/>
      <c r="AX3" s="24" t="s">
        <v>64</v>
      </c>
    </row>
    <row r="4" spans="1:50" ht="24.75" customHeight="1" x14ac:dyDescent="0.2">
      <c r="A4" s="687" t="s">
        <v>25</v>
      </c>
      <c r="B4" s="688"/>
      <c r="C4" s="688"/>
      <c r="D4" s="688"/>
      <c r="E4" s="688"/>
      <c r="F4" s="688"/>
      <c r="G4" s="665" t="s">
        <v>685</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628</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2">
      <c r="A5" s="675" t="s">
        <v>66</v>
      </c>
      <c r="B5" s="676"/>
      <c r="C5" s="676"/>
      <c r="D5" s="676"/>
      <c r="E5" s="676"/>
      <c r="F5" s="677"/>
      <c r="G5" s="819" t="s">
        <v>630</v>
      </c>
      <c r="H5" s="820"/>
      <c r="I5" s="820"/>
      <c r="J5" s="820"/>
      <c r="K5" s="820"/>
      <c r="L5" s="820"/>
      <c r="M5" s="821" t="s">
        <v>65</v>
      </c>
      <c r="N5" s="822"/>
      <c r="O5" s="822"/>
      <c r="P5" s="822"/>
      <c r="Q5" s="822"/>
      <c r="R5" s="823"/>
      <c r="S5" s="824" t="s">
        <v>631</v>
      </c>
      <c r="T5" s="820"/>
      <c r="U5" s="820"/>
      <c r="V5" s="820"/>
      <c r="W5" s="820"/>
      <c r="X5" s="825"/>
      <c r="Y5" s="681" t="s">
        <v>3</v>
      </c>
      <c r="Z5" s="527"/>
      <c r="AA5" s="527"/>
      <c r="AB5" s="527"/>
      <c r="AC5" s="527"/>
      <c r="AD5" s="528"/>
      <c r="AE5" s="682" t="s">
        <v>632</v>
      </c>
      <c r="AF5" s="682"/>
      <c r="AG5" s="682"/>
      <c r="AH5" s="682"/>
      <c r="AI5" s="682"/>
      <c r="AJ5" s="682"/>
      <c r="AK5" s="682"/>
      <c r="AL5" s="682"/>
      <c r="AM5" s="682"/>
      <c r="AN5" s="682"/>
      <c r="AO5" s="682"/>
      <c r="AP5" s="683"/>
      <c r="AQ5" s="684" t="s">
        <v>629</v>
      </c>
      <c r="AR5" s="685"/>
      <c r="AS5" s="685"/>
      <c r="AT5" s="685"/>
      <c r="AU5" s="685"/>
      <c r="AV5" s="685"/>
      <c r="AW5" s="685"/>
      <c r="AX5" s="686"/>
    </row>
    <row r="6" spans="1:50" ht="39" customHeight="1" x14ac:dyDescent="0.2">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90" customHeight="1" x14ac:dyDescent="0.2">
      <c r="A7" s="479" t="s">
        <v>22</v>
      </c>
      <c r="B7" s="480"/>
      <c r="C7" s="480"/>
      <c r="D7" s="480"/>
      <c r="E7" s="480"/>
      <c r="F7" s="481"/>
      <c r="G7" s="482" t="s">
        <v>633</v>
      </c>
      <c r="H7" s="483"/>
      <c r="I7" s="483"/>
      <c r="J7" s="483"/>
      <c r="K7" s="483"/>
      <c r="L7" s="483"/>
      <c r="M7" s="483"/>
      <c r="N7" s="483"/>
      <c r="O7" s="483"/>
      <c r="P7" s="483"/>
      <c r="Q7" s="483"/>
      <c r="R7" s="483"/>
      <c r="S7" s="483"/>
      <c r="T7" s="483"/>
      <c r="U7" s="483"/>
      <c r="V7" s="483"/>
      <c r="W7" s="483"/>
      <c r="X7" s="484"/>
      <c r="Y7" s="903" t="s">
        <v>306</v>
      </c>
      <c r="Z7" s="424"/>
      <c r="AA7" s="424"/>
      <c r="AB7" s="424"/>
      <c r="AC7" s="424"/>
      <c r="AD7" s="904"/>
      <c r="AE7" s="892" t="s">
        <v>674</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2">
      <c r="A8" s="479" t="s">
        <v>208</v>
      </c>
      <c r="B8" s="480"/>
      <c r="C8" s="480"/>
      <c r="D8" s="480"/>
      <c r="E8" s="480"/>
      <c r="F8" s="481"/>
      <c r="G8" s="926" t="str">
        <f>入力規則等!A27</f>
        <v>科学技術・イノベーション</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文教及び科学振興</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2">
      <c r="A9" s="829" t="s">
        <v>23</v>
      </c>
      <c r="B9" s="830"/>
      <c r="C9" s="830"/>
      <c r="D9" s="830"/>
      <c r="E9" s="830"/>
      <c r="F9" s="830"/>
      <c r="G9" s="831" t="s">
        <v>634</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97.5" customHeight="1" x14ac:dyDescent="0.2">
      <c r="A10" s="643" t="s">
        <v>29</v>
      </c>
      <c r="B10" s="644"/>
      <c r="C10" s="644"/>
      <c r="D10" s="644"/>
      <c r="E10" s="644"/>
      <c r="F10" s="644"/>
      <c r="G10" s="737" t="s">
        <v>635</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2">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2">
      <c r="A12" s="944" t="s">
        <v>24</v>
      </c>
      <c r="B12" s="945"/>
      <c r="C12" s="945"/>
      <c r="D12" s="945"/>
      <c r="E12" s="945"/>
      <c r="F12" s="946"/>
      <c r="G12" s="743"/>
      <c r="H12" s="744"/>
      <c r="I12" s="744"/>
      <c r="J12" s="744"/>
      <c r="K12" s="744"/>
      <c r="L12" s="744"/>
      <c r="M12" s="744"/>
      <c r="N12" s="744"/>
      <c r="O12" s="744"/>
      <c r="P12" s="431" t="s">
        <v>307</v>
      </c>
      <c r="Q12" s="426"/>
      <c r="R12" s="426"/>
      <c r="S12" s="426"/>
      <c r="T12" s="426"/>
      <c r="U12" s="426"/>
      <c r="V12" s="427"/>
      <c r="W12" s="431" t="s">
        <v>329</v>
      </c>
      <c r="X12" s="426"/>
      <c r="Y12" s="426"/>
      <c r="Z12" s="426"/>
      <c r="AA12" s="426"/>
      <c r="AB12" s="426"/>
      <c r="AC12" s="427"/>
      <c r="AD12" s="431" t="s">
        <v>616</v>
      </c>
      <c r="AE12" s="426"/>
      <c r="AF12" s="426"/>
      <c r="AG12" s="426"/>
      <c r="AH12" s="426"/>
      <c r="AI12" s="426"/>
      <c r="AJ12" s="427"/>
      <c r="AK12" s="431" t="s">
        <v>620</v>
      </c>
      <c r="AL12" s="426"/>
      <c r="AM12" s="426"/>
      <c r="AN12" s="426"/>
      <c r="AO12" s="426"/>
      <c r="AP12" s="426"/>
      <c r="AQ12" s="427"/>
      <c r="AR12" s="431" t="s">
        <v>621</v>
      </c>
      <c r="AS12" s="426"/>
      <c r="AT12" s="426"/>
      <c r="AU12" s="426"/>
      <c r="AV12" s="426"/>
      <c r="AW12" s="426"/>
      <c r="AX12" s="705"/>
    </row>
    <row r="13" spans="1:50" ht="21" customHeight="1" x14ac:dyDescent="0.2">
      <c r="A13" s="597"/>
      <c r="B13" s="598"/>
      <c r="C13" s="598"/>
      <c r="D13" s="598"/>
      <c r="E13" s="598"/>
      <c r="F13" s="599"/>
      <c r="G13" s="706" t="s">
        <v>6</v>
      </c>
      <c r="H13" s="707"/>
      <c r="I13" s="747" t="s">
        <v>7</v>
      </c>
      <c r="J13" s="748"/>
      <c r="K13" s="748"/>
      <c r="L13" s="748"/>
      <c r="M13" s="748"/>
      <c r="N13" s="748"/>
      <c r="O13" s="749"/>
      <c r="P13" s="640" t="s">
        <v>633</v>
      </c>
      <c r="Q13" s="641"/>
      <c r="R13" s="641"/>
      <c r="S13" s="641"/>
      <c r="T13" s="641"/>
      <c r="U13" s="641"/>
      <c r="V13" s="642"/>
      <c r="W13" s="640">
        <v>0</v>
      </c>
      <c r="X13" s="641"/>
      <c r="Y13" s="641"/>
      <c r="Z13" s="641"/>
      <c r="AA13" s="641"/>
      <c r="AB13" s="641"/>
      <c r="AC13" s="642"/>
      <c r="AD13" s="640">
        <v>11</v>
      </c>
      <c r="AE13" s="641"/>
      <c r="AF13" s="641"/>
      <c r="AG13" s="641"/>
      <c r="AH13" s="641"/>
      <c r="AI13" s="641"/>
      <c r="AJ13" s="642"/>
      <c r="AK13" s="640">
        <v>11</v>
      </c>
      <c r="AL13" s="641"/>
      <c r="AM13" s="641"/>
      <c r="AN13" s="641"/>
      <c r="AO13" s="641"/>
      <c r="AP13" s="641"/>
      <c r="AQ13" s="642"/>
      <c r="AR13" s="900" t="s">
        <v>657</v>
      </c>
      <c r="AS13" s="901"/>
      <c r="AT13" s="901"/>
      <c r="AU13" s="901"/>
      <c r="AV13" s="901"/>
      <c r="AW13" s="901"/>
      <c r="AX13" s="902"/>
    </row>
    <row r="14" spans="1:50" ht="21" customHeight="1" x14ac:dyDescent="0.2">
      <c r="A14" s="597"/>
      <c r="B14" s="598"/>
      <c r="C14" s="598"/>
      <c r="D14" s="598"/>
      <c r="E14" s="598"/>
      <c r="F14" s="599"/>
      <c r="G14" s="708"/>
      <c r="H14" s="709"/>
      <c r="I14" s="694" t="s">
        <v>8</v>
      </c>
      <c r="J14" s="745"/>
      <c r="K14" s="745"/>
      <c r="L14" s="745"/>
      <c r="M14" s="745"/>
      <c r="N14" s="745"/>
      <c r="O14" s="746"/>
      <c r="P14" s="640" t="s">
        <v>633</v>
      </c>
      <c r="Q14" s="641"/>
      <c r="R14" s="641"/>
      <c r="S14" s="641"/>
      <c r="T14" s="641"/>
      <c r="U14" s="641"/>
      <c r="V14" s="642"/>
      <c r="W14" s="640" t="s">
        <v>633</v>
      </c>
      <c r="X14" s="641"/>
      <c r="Y14" s="641"/>
      <c r="Z14" s="641"/>
      <c r="AA14" s="641"/>
      <c r="AB14" s="641"/>
      <c r="AC14" s="642"/>
      <c r="AD14" s="640">
        <v>0</v>
      </c>
      <c r="AE14" s="641"/>
      <c r="AF14" s="641"/>
      <c r="AG14" s="641"/>
      <c r="AH14" s="641"/>
      <c r="AI14" s="641"/>
      <c r="AJ14" s="642"/>
      <c r="AK14" s="640">
        <v>0</v>
      </c>
      <c r="AL14" s="641"/>
      <c r="AM14" s="641"/>
      <c r="AN14" s="641"/>
      <c r="AO14" s="641"/>
      <c r="AP14" s="641"/>
      <c r="AQ14" s="642"/>
      <c r="AR14" s="771"/>
      <c r="AS14" s="771"/>
      <c r="AT14" s="771"/>
      <c r="AU14" s="771"/>
      <c r="AV14" s="771"/>
      <c r="AW14" s="771"/>
      <c r="AX14" s="772"/>
    </row>
    <row r="15" spans="1:50" ht="21" customHeight="1" x14ac:dyDescent="0.2">
      <c r="A15" s="597"/>
      <c r="B15" s="598"/>
      <c r="C15" s="598"/>
      <c r="D15" s="598"/>
      <c r="E15" s="598"/>
      <c r="F15" s="599"/>
      <c r="G15" s="708"/>
      <c r="H15" s="709"/>
      <c r="I15" s="694" t="s">
        <v>50</v>
      </c>
      <c r="J15" s="695"/>
      <c r="K15" s="695"/>
      <c r="L15" s="695"/>
      <c r="M15" s="695"/>
      <c r="N15" s="695"/>
      <c r="O15" s="696"/>
      <c r="P15" s="640" t="s">
        <v>633</v>
      </c>
      <c r="Q15" s="641"/>
      <c r="R15" s="641"/>
      <c r="S15" s="641"/>
      <c r="T15" s="641"/>
      <c r="U15" s="641"/>
      <c r="V15" s="642"/>
      <c r="W15" s="640" t="s">
        <v>633</v>
      </c>
      <c r="X15" s="641"/>
      <c r="Y15" s="641"/>
      <c r="Z15" s="641"/>
      <c r="AA15" s="641"/>
      <c r="AB15" s="641"/>
      <c r="AC15" s="642"/>
      <c r="AD15" s="640" t="s">
        <v>633</v>
      </c>
      <c r="AE15" s="641"/>
      <c r="AF15" s="641"/>
      <c r="AG15" s="641"/>
      <c r="AH15" s="641"/>
      <c r="AI15" s="641"/>
      <c r="AJ15" s="642"/>
      <c r="AK15" s="640">
        <v>0</v>
      </c>
      <c r="AL15" s="641"/>
      <c r="AM15" s="641"/>
      <c r="AN15" s="641"/>
      <c r="AO15" s="641"/>
      <c r="AP15" s="641"/>
      <c r="AQ15" s="642"/>
      <c r="AR15" s="640" t="s">
        <v>657</v>
      </c>
      <c r="AS15" s="641"/>
      <c r="AT15" s="641"/>
      <c r="AU15" s="641"/>
      <c r="AV15" s="641"/>
      <c r="AW15" s="641"/>
      <c r="AX15" s="786"/>
    </row>
    <row r="16" spans="1:50" ht="21" customHeight="1" x14ac:dyDescent="0.2">
      <c r="A16" s="597"/>
      <c r="B16" s="598"/>
      <c r="C16" s="598"/>
      <c r="D16" s="598"/>
      <c r="E16" s="598"/>
      <c r="F16" s="599"/>
      <c r="G16" s="708"/>
      <c r="H16" s="709"/>
      <c r="I16" s="694" t="s">
        <v>51</v>
      </c>
      <c r="J16" s="695"/>
      <c r="K16" s="695"/>
      <c r="L16" s="695"/>
      <c r="M16" s="695"/>
      <c r="N16" s="695"/>
      <c r="O16" s="696"/>
      <c r="P16" s="640" t="s">
        <v>633</v>
      </c>
      <c r="Q16" s="641"/>
      <c r="R16" s="641"/>
      <c r="S16" s="641"/>
      <c r="T16" s="641"/>
      <c r="U16" s="641"/>
      <c r="V16" s="642"/>
      <c r="W16" s="640" t="s">
        <v>633</v>
      </c>
      <c r="X16" s="641"/>
      <c r="Y16" s="641"/>
      <c r="Z16" s="641"/>
      <c r="AA16" s="641"/>
      <c r="AB16" s="641"/>
      <c r="AC16" s="642"/>
      <c r="AD16" s="640">
        <v>0</v>
      </c>
      <c r="AE16" s="641"/>
      <c r="AF16" s="641"/>
      <c r="AG16" s="641"/>
      <c r="AH16" s="641"/>
      <c r="AI16" s="641"/>
      <c r="AJ16" s="642"/>
      <c r="AK16" s="640" t="s">
        <v>633</v>
      </c>
      <c r="AL16" s="641"/>
      <c r="AM16" s="641"/>
      <c r="AN16" s="641"/>
      <c r="AO16" s="641"/>
      <c r="AP16" s="641"/>
      <c r="AQ16" s="642"/>
      <c r="AR16" s="740"/>
      <c r="AS16" s="741"/>
      <c r="AT16" s="741"/>
      <c r="AU16" s="741"/>
      <c r="AV16" s="741"/>
      <c r="AW16" s="741"/>
      <c r="AX16" s="742"/>
    </row>
    <row r="17" spans="1:50" ht="24.75" customHeight="1" x14ac:dyDescent="0.2">
      <c r="A17" s="597"/>
      <c r="B17" s="598"/>
      <c r="C17" s="598"/>
      <c r="D17" s="598"/>
      <c r="E17" s="598"/>
      <c r="F17" s="599"/>
      <c r="G17" s="708"/>
      <c r="H17" s="709"/>
      <c r="I17" s="694" t="s">
        <v>49</v>
      </c>
      <c r="J17" s="745"/>
      <c r="K17" s="745"/>
      <c r="L17" s="745"/>
      <c r="M17" s="745"/>
      <c r="N17" s="745"/>
      <c r="O17" s="746"/>
      <c r="P17" s="640" t="s">
        <v>633</v>
      </c>
      <c r="Q17" s="641"/>
      <c r="R17" s="641"/>
      <c r="S17" s="641"/>
      <c r="T17" s="641"/>
      <c r="U17" s="641"/>
      <c r="V17" s="642"/>
      <c r="W17" s="640" t="s">
        <v>633</v>
      </c>
      <c r="X17" s="641"/>
      <c r="Y17" s="641"/>
      <c r="Z17" s="641"/>
      <c r="AA17" s="641"/>
      <c r="AB17" s="641"/>
      <c r="AC17" s="642"/>
      <c r="AD17" s="640" t="s">
        <v>633</v>
      </c>
      <c r="AE17" s="641"/>
      <c r="AF17" s="641"/>
      <c r="AG17" s="641"/>
      <c r="AH17" s="641"/>
      <c r="AI17" s="641"/>
      <c r="AJ17" s="642"/>
      <c r="AK17" s="640" t="s">
        <v>633</v>
      </c>
      <c r="AL17" s="641"/>
      <c r="AM17" s="641"/>
      <c r="AN17" s="641"/>
      <c r="AO17" s="641"/>
      <c r="AP17" s="641"/>
      <c r="AQ17" s="642"/>
      <c r="AR17" s="898"/>
      <c r="AS17" s="898"/>
      <c r="AT17" s="898"/>
      <c r="AU17" s="898"/>
      <c r="AV17" s="898"/>
      <c r="AW17" s="898"/>
      <c r="AX17" s="899"/>
    </row>
    <row r="18" spans="1:50" ht="24.75" customHeight="1" x14ac:dyDescent="0.2">
      <c r="A18" s="597"/>
      <c r="B18" s="598"/>
      <c r="C18" s="598"/>
      <c r="D18" s="598"/>
      <c r="E18" s="598"/>
      <c r="F18" s="599"/>
      <c r="G18" s="710"/>
      <c r="H18" s="711"/>
      <c r="I18" s="699" t="s">
        <v>20</v>
      </c>
      <c r="J18" s="700"/>
      <c r="K18" s="700"/>
      <c r="L18" s="700"/>
      <c r="M18" s="700"/>
      <c r="N18" s="700"/>
      <c r="O18" s="701"/>
      <c r="P18" s="858">
        <f>SUM(P13:V17)</f>
        <v>0</v>
      </c>
      <c r="Q18" s="859"/>
      <c r="R18" s="859"/>
      <c r="S18" s="859"/>
      <c r="T18" s="859"/>
      <c r="U18" s="859"/>
      <c r="V18" s="860"/>
      <c r="W18" s="858">
        <f>SUM(W13:AC17)</f>
        <v>0</v>
      </c>
      <c r="X18" s="859"/>
      <c r="Y18" s="859"/>
      <c r="Z18" s="859"/>
      <c r="AA18" s="859"/>
      <c r="AB18" s="859"/>
      <c r="AC18" s="860"/>
      <c r="AD18" s="858">
        <f>SUM(AD13:AJ17)</f>
        <v>11</v>
      </c>
      <c r="AE18" s="859"/>
      <c r="AF18" s="859"/>
      <c r="AG18" s="859"/>
      <c r="AH18" s="859"/>
      <c r="AI18" s="859"/>
      <c r="AJ18" s="860"/>
      <c r="AK18" s="858">
        <f>SUM(AK13:AQ17)</f>
        <v>11</v>
      </c>
      <c r="AL18" s="859"/>
      <c r="AM18" s="859"/>
      <c r="AN18" s="859"/>
      <c r="AO18" s="859"/>
      <c r="AP18" s="859"/>
      <c r="AQ18" s="860"/>
      <c r="AR18" s="858">
        <f>SUM(AR13:AX17)</f>
        <v>0</v>
      </c>
      <c r="AS18" s="859"/>
      <c r="AT18" s="859"/>
      <c r="AU18" s="859"/>
      <c r="AV18" s="859"/>
      <c r="AW18" s="859"/>
      <c r="AX18" s="861"/>
    </row>
    <row r="19" spans="1:50" ht="24.75" customHeight="1" x14ac:dyDescent="0.2">
      <c r="A19" s="597"/>
      <c r="B19" s="598"/>
      <c r="C19" s="598"/>
      <c r="D19" s="598"/>
      <c r="E19" s="598"/>
      <c r="F19" s="599"/>
      <c r="G19" s="856" t="s">
        <v>9</v>
      </c>
      <c r="H19" s="857"/>
      <c r="I19" s="857"/>
      <c r="J19" s="857"/>
      <c r="K19" s="857"/>
      <c r="L19" s="857"/>
      <c r="M19" s="857"/>
      <c r="N19" s="857"/>
      <c r="O19" s="857"/>
      <c r="P19" s="640">
        <v>0</v>
      </c>
      <c r="Q19" s="641"/>
      <c r="R19" s="641"/>
      <c r="S19" s="641"/>
      <c r="T19" s="641"/>
      <c r="U19" s="641"/>
      <c r="V19" s="642"/>
      <c r="W19" s="640">
        <v>0</v>
      </c>
      <c r="X19" s="641"/>
      <c r="Y19" s="641"/>
      <c r="Z19" s="641"/>
      <c r="AA19" s="641"/>
      <c r="AB19" s="641"/>
      <c r="AC19" s="642"/>
      <c r="AD19" s="640">
        <v>10</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2">
      <c r="A20" s="597"/>
      <c r="B20" s="598"/>
      <c r="C20" s="598"/>
      <c r="D20" s="598"/>
      <c r="E20" s="598"/>
      <c r="F20" s="599"/>
      <c r="G20" s="856" t="s">
        <v>10</v>
      </c>
      <c r="H20" s="857"/>
      <c r="I20" s="857"/>
      <c r="J20" s="857"/>
      <c r="K20" s="857"/>
      <c r="L20" s="857"/>
      <c r="M20" s="857"/>
      <c r="N20" s="857"/>
      <c r="O20" s="857"/>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0.90909090909090906</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2">
      <c r="A21" s="829"/>
      <c r="B21" s="830"/>
      <c r="C21" s="830"/>
      <c r="D21" s="830"/>
      <c r="E21" s="830"/>
      <c r="F21" s="947"/>
      <c r="G21" s="299" t="s">
        <v>273</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f t="shared" ref="AD21" si="3">IF(AD19=0, "-", SUM(AD19)/SUM(AD13,AD14))</f>
        <v>0.90909090909090906</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2">
      <c r="A22" s="953" t="s">
        <v>624</v>
      </c>
      <c r="B22" s="954"/>
      <c r="C22" s="954"/>
      <c r="D22" s="954"/>
      <c r="E22" s="954"/>
      <c r="F22" s="955"/>
      <c r="G22" s="949" t="s">
        <v>253</v>
      </c>
      <c r="H22" s="207"/>
      <c r="I22" s="207"/>
      <c r="J22" s="207"/>
      <c r="K22" s="207"/>
      <c r="L22" s="207"/>
      <c r="M22" s="207"/>
      <c r="N22" s="207"/>
      <c r="O22" s="208"/>
      <c r="P22" s="914" t="s">
        <v>622</v>
      </c>
      <c r="Q22" s="207"/>
      <c r="R22" s="207"/>
      <c r="S22" s="207"/>
      <c r="T22" s="207"/>
      <c r="U22" s="207"/>
      <c r="V22" s="208"/>
      <c r="W22" s="914" t="s">
        <v>623</v>
      </c>
      <c r="X22" s="207"/>
      <c r="Y22" s="207"/>
      <c r="Z22" s="207"/>
      <c r="AA22" s="207"/>
      <c r="AB22" s="207"/>
      <c r="AC22" s="208"/>
      <c r="AD22" s="914" t="s">
        <v>252</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2">
      <c r="A23" s="956"/>
      <c r="B23" s="957"/>
      <c r="C23" s="957"/>
      <c r="D23" s="957"/>
      <c r="E23" s="957"/>
      <c r="F23" s="958"/>
      <c r="G23" s="950" t="s">
        <v>636</v>
      </c>
      <c r="H23" s="951"/>
      <c r="I23" s="951"/>
      <c r="J23" s="951"/>
      <c r="K23" s="951"/>
      <c r="L23" s="951"/>
      <c r="M23" s="951"/>
      <c r="N23" s="951"/>
      <c r="O23" s="952"/>
      <c r="P23" s="900">
        <v>10</v>
      </c>
      <c r="Q23" s="901"/>
      <c r="R23" s="901"/>
      <c r="S23" s="901"/>
      <c r="T23" s="901"/>
      <c r="U23" s="901"/>
      <c r="V23" s="915"/>
      <c r="W23" s="900" t="s">
        <v>657</v>
      </c>
      <c r="X23" s="901"/>
      <c r="Y23" s="901"/>
      <c r="Z23" s="901"/>
      <c r="AA23" s="901"/>
      <c r="AB23" s="901"/>
      <c r="AC23" s="915"/>
      <c r="AD23" s="963" t="s">
        <v>681</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2">
      <c r="A24" s="956"/>
      <c r="B24" s="957"/>
      <c r="C24" s="957"/>
      <c r="D24" s="957"/>
      <c r="E24" s="957"/>
      <c r="F24" s="958"/>
      <c r="G24" s="916" t="s">
        <v>637</v>
      </c>
      <c r="H24" s="917"/>
      <c r="I24" s="917"/>
      <c r="J24" s="917"/>
      <c r="K24" s="917"/>
      <c r="L24" s="917"/>
      <c r="M24" s="917"/>
      <c r="N24" s="917"/>
      <c r="O24" s="918"/>
      <c r="P24" s="640">
        <v>1</v>
      </c>
      <c r="Q24" s="641"/>
      <c r="R24" s="641"/>
      <c r="S24" s="641"/>
      <c r="T24" s="641"/>
      <c r="U24" s="641"/>
      <c r="V24" s="642"/>
      <c r="W24" s="640" t="s">
        <v>657</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2">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2">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2">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2">
      <c r="A28" s="956"/>
      <c r="B28" s="957"/>
      <c r="C28" s="957"/>
      <c r="D28" s="957"/>
      <c r="E28" s="957"/>
      <c r="F28" s="958"/>
      <c r="G28" s="919" t="s">
        <v>257</v>
      </c>
      <c r="H28" s="920"/>
      <c r="I28" s="920"/>
      <c r="J28" s="920"/>
      <c r="K28" s="920"/>
      <c r="L28" s="920"/>
      <c r="M28" s="920"/>
      <c r="N28" s="920"/>
      <c r="O28" s="921"/>
      <c r="P28" s="858">
        <f>P29-SUM(P23:P27)</f>
        <v>0</v>
      </c>
      <c r="Q28" s="859"/>
      <c r="R28" s="859"/>
      <c r="S28" s="859"/>
      <c r="T28" s="859"/>
      <c r="U28" s="859"/>
      <c r="V28" s="860"/>
      <c r="W28" s="858" t="e">
        <f>W29-SUM(W23:W27)</f>
        <v>#VALUE!</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5">
      <c r="A29" s="959"/>
      <c r="B29" s="960"/>
      <c r="C29" s="960"/>
      <c r="D29" s="960"/>
      <c r="E29" s="960"/>
      <c r="F29" s="961"/>
      <c r="G29" s="922" t="s">
        <v>254</v>
      </c>
      <c r="H29" s="923"/>
      <c r="I29" s="923"/>
      <c r="J29" s="923"/>
      <c r="K29" s="923"/>
      <c r="L29" s="923"/>
      <c r="M29" s="923"/>
      <c r="N29" s="923"/>
      <c r="O29" s="924"/>
      <c r="P29" s="932">
        <f>AK13</f>
        <v>11</v>
      </c>
      <c r="Q29" s="933"/>
      <c r="R29" s="933"/>
      <c r="S29" s="933"/>
      <c r="T29" s="933"/>
      <c r="U29" s="933"/>
      <c r="V29" s="934"/>
      <c r="W29" s="932" t="str">
        <f>AR13</f>
        <v>-</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2">
      <c r="A30" s="841" t="s">
        <v>269</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307</v>
      </c>
      <c r="AF30" s="839"/>
      <c r="AG30" s="839"/>
      <c r="AH30" s="840"/>
      <c r="AI30" s="895" t="s">
        <v>329</v>
      </c>
      <c r="AJ30" s="895"/>
      <c r="AK30" s="895"/>
      <c r="AL30" s="838"/>
      <c r="AM30" s="895" t="s">
        <v>426</v>
      </c>
      <c r="AN30" s="895"/>
      <c r="AO30" s="895"/>
      <c r="AP30" s="838"/>
      <c r="AQ30" s="750" t="s">
        <v>184</v>
      </c>
      <c r="AR30" s="751"/>
      <c r="AS30" s="751"/>
      <c r="AT30" s="752"/>
      <c r="AU30" s="757" t="s">
        <v>133</v>
      </c>
      <c r="AV30" s="757"/>
      <c r="AW30" s="757"/>
      <c r="AX30" s="897"/>
    </row>
    <row r="31" spans="1:50" ht="18.75" customHeight="1" x14ac:dyDescent="0.2">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633</v>
      </c>
      <c r="AR31" s="186"/>
      <c r="AS31" s="121" t="s">
        <v>185</v>
      </c>
      <c r="AT31" s="122"/>
      <c r="AU31" s="185">
        <v>4</v>
      </c>
      <c r="AV31" s="185"/>
      <c r="AW31" s="377" t="s">
        <v>175</v>
      </c>
      <c r="AX31" s="378"/>
    </row>
    <row r="32" spans="1:50" ht="23.25" customHeight="1" x14ac:dyDescent="0.2">
      <c r="A32" s="382"/>
      <c r="B32" s="380"/>
      <c r="C32" s="380"/>
      <c r="D32" s="380"/>
      <c r="E32" s="380"/>
      <c r="F32" s="381"/>
      <c r="G32" s="548" t="s">
        <v>638</v>
      </c>
      <c r="H32" s="549"/>
      <c r="I32" s="549"/>
      <c r="J32" s="549"/>
      <c r="K32" s="549"/>
      <c r="L32" s="549"/>
      <c r="M32" s="549"/>
      <c r="N32" s="549"/>
      <c r="O32" s="550"/>
      <c r="P32" s="93" t="s">
        <v>639</v>
      </c>
      <c r="Q32" s="93"/>
      <c r="R32" s="93"/>
      <c r="S32" s="93"/>
      <c r="T32" s="93"/>
      <c r="U32" s="93"/>
      <c r="V32" s="93"/>
      <c r="W32" s="93"/>
      <c r="X32" s="94"/>
      <c r="Y32" s="455" t="s">
        <v>12</v>
      </c>
      <c r="Z32" s="515"/>
      <c r="AA32" s="516"/>
      <c r="AB32" s="445" t="s">
        <v>640</v>
      </c>
      <c r="AC32" s="445"/>
      <c r="AD32" s="445"/>
      <c r="AE32" s="203" t="s">
        <v>633</v>
      </c>
      <c r="AF32" s="204"/>
      <c r="AG32" s="204"/>
      <c r="AH32" s="204"/>
      <c r="AI32" s="203" t="s">
        <v>633</v>
      </c>
      <c r="AJ32" s="204"/>
      <c r="AK32" s="204"/>
      <c r="AL32" s="204"/>
      <c r="AM32" s="203">
        <v>0</v>
      </c>
      <c r="AN32" s="204"/>
      <c r="AO32" s="204"/>
      <c r="AP32" s="204"/>
      <c r="AQ32" s="321" t="s">
        <v>633</v>
      </c>
      <c r="AR32" s="193"/>
      <c r="AS32" s="193"/>
      <c r="AT32" s="322"/>
      <c r="AU32" s="204" t="s">
        <v>633</v>
      </c>
      <c r="AV32" s="204"/>
      <c r="AW32" s="204"/>
      <c r="AX32" s="206"/>
    </row>
    <row r="33" spans="1:51" ht="23.25" customHeight="1" x14ac:dyDescent="0.2">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640</v>
      </c>
      <c r="AC33" s="507"/>
      <c r="AD33" s="507"/>
      <c r="AE33" s="203" t="s">
        <v>633</v>
      </c>
      <c r="AF33" s="204"/>
      <c r="AG33" s="204"/>
      <c r="AH33" s="204"/>
      <c r="AI33" s="203" t="s">
        <v>633</v>
      </c>
      <c r="AJ33" s="204"/>
      <c r="AK33" s="204"/>
      <c r="AL33" s="204"/>
      <c r="AM33" s="203">
        <v>0</v>
      </c>
      <c r="AN33" s="204"/>
      <c r="AO33" s="204"/>
      <c r="AP33" s="204"/>
      <c r="AQ33" s="321" t="s">
        <v>633</v>
      </c>
      <c r="AR33" s="193"/>
      <c r="AS33" s="193"/>
      <c r="AT33" s="322"/>
      <c r="AU33" s="204">
        <v>2</v>
      </c>
      <c r="AV33" s="204"/>
      <c r="AW33" s="204"/>
      <c r="AX33" s="206"/>
    </row>
    <row r="34" spans="1:51" ht="44.25" customHeight="1" x14ac:dyDescent="0.2">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633</v>
      </c>
      <c r="AF34" s="204"/>
      <c r="AG34" s="204"/>
      <c r="AH34" s="204"/>
      <c r="AI34" s="203" t="s">
        <v>633</v>
      </c>
      <c r="AJ34" s="204"/>
      <c r="AK34" s="204"/>
      <c r="AL34" s="204"/>
      <c r="AM34" s="203" t="s">
        <v>684</v>
      </c>
      <c r="AN34" s="204"/>
      <c r="AO34" s="204"/>
      <c r="AP34" s="204"/>
      <c r="AQ34" s="321" t="s">
        <v>633</v>
      </c>
      <c r="AR34" s="193"/>
      <c r="AS34" s="193"/>
      <c r="AT34" s="322"/>
      <c r="AU34" s="204" t="s">
        <v>633</v>
      </c>
      <c r="AV34" s="204"/>
      <c r="AW34" s="204"/>
      <c r="AX34" s="206"/>
    </row>
    <row r="35" spans="1:51" ht="23.25" customHeight="1" x14ac:dyDescent="0.2">
      <c r="A35" s="213" t="s">
        <v>297</v>
      </c>
      <c r="B35" s="214"/>
      <c r="C35" s="214"/>
      <c r="D35" s="214"/>
      <c r="E35" s="214"/>
      <c r="F35" s="215"/>
      <c r="G35" s="219" t="s">
        <v>641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2">
      <c r="A37" s="753" t="s">
        <v>269</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307</v>
      </c>
      <c r="AF37" s="232"/>
      <c r="AG37" s="232"/>
      <c r="AH37" s="232"/>
      <c r="AI37" s="232" t="s">
        <v>329</v>
      </c>
      <c r="AJ37" s="232"/>
      <c r="AK37" s="232"/>
      <c r="AL37" s="232"/>
      <c r="AM37" s="232" t="s">
        <v>426</v>
      </c>
      <c r="AN37" s="232"/>
      <c r="AO37" s="232"/>
      <c r="AP37" s="232"/>
      <c r="AQ37" s="139" t="s">
        <v>184</v>
      </c>
      <c r="AR37" s="140"/>
      <c r="AS37" s="140"/>
      <c r="AT37" s="141"/>
      <c r="AU37" s="396" t="s">
        <v>133</v>
      </c>
      <c r="AV37" s="396"/>
      <c r="AW37" s="396"/>
      <c r="AX37" s="890"/>
      <c r="AY37">
        <f>COUNTA($G$39)</f>
        <v>0</v>
      </c>
    </row>
    <row r="38" spans="1:51" ht="18.75" hidden="1" customHeight="1" x14ac:dyDescent="0.2">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2">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2">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2">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2">
      <c r="A42" s="213" t="s">
        <v>297</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2">
      <c r="A44" s="753" t="s">
        <v>269</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307</v>
      </c>
      <c r="AF44" s="232"/>
      <c r="AG44" s="232"/>
      <c r="AH44" s="232"/>
      <c r="AI44" s="232" t="s">
        <v>329</v>
      </c>
      <c r="AJ44" s="232"/>
      <c r="AK44" s="232"/>
      <c r="AL44" s="232"/>
      <c r="AM44" s="232" t="s">
        <v>426</v>
      </c>
      <c r="AN44" s="232"/>
      <c r="AO44" s="232"/>
      <c r="AP44" s="232"/>
      <c r="AQ44" s="139" t="s">
        <v>184</v>
      </c>
      <c r="AR44" s="140"/>
      <c r="AS44" s="140"/>
      <c r="AT44" s="141"/>
      <c r="AU44" s="396" t="s">
        <v>133</v>
      </c>
      <c r="AV44" s="396"/>
      <c r="AW44" s="396"/>
      <c r="AX44" s="890"/>
      <c r="AY44">
        <f>COUNTA($G$46)</f>
        <v>0</v>
      </c>
    </row>
    <row r="45" spans="1:51" ht="18.75" hidden="1" customHeight="1" x14ac:dyDescent="0.2">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2">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2">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2">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2">
      <c r="A49" s="213" t="s">
        <v>297</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2">
      <c r="A51" s="379" t="s">
        <v>269</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307</v>
      </c>
      <c r="AF51" s="232"/>
      <c r="AG51" s="232"/>
      <c r="AH51" s="232"/>
      <c r="AI51" s="232" t="s">
        <v>329</v>
      </c>
      <c r="AJ51" s="232"/>
      <c r="AK51" s="232"/>
      <c r="AL51" s="232"/>
      <c r="AM51" s="232" t="s">
        <v>426</v>
      </c>
      <c r="AN51" s="232"/>
      <c r="AO51" s="232"/>
      <c r="AP51" s="232"/>
      <c r="AQ51" s="139" t="s">
        <v>184</v>
      </c>
      <c r="AR51" s="140"/>
      <c r="AS51" s="140"/>
      <c r="AT51" s="141"/>
      <c r="AU51" s="905" t="s">
        <v>133</v>
      </c>
      <c r="AV51" s="905"/>
      <c r="AW51" s="905"/>
      <c r="AX51" s="906"/>
      <c r="AY51">
        <f>COUNTA($G$53)</f>
        <v>0</v>
      </c>
    </row>
    <row r="52" spans="1:51" ht="18.75" hidden="1" customHeight="1" x14ac:dyDescent="0.2">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2">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2">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2">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2">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2">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2">
      <c r="A58" s="379" t="s">
        <v>269</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307</v>
      </c>
      <c r="AF58" s="232"/>
      <c r="AG58" s="232"/>
      <c r="AH58" s="232"/>
      <c r="AI58" s="232" t="s">
        <v>329</v>
      </c>
      <c r="AJ58" s="232"/>
      <c r="AK58" s="232"/>
      <c r="AL58" s="232"/>
      <c r="AM58" s="232" t="s">
        <v>426</v>
      </c>
      <c r="AN58" s="232"/>
      <c r="AO58" s="232"/>
      <c r="AP58" s="232"/>
      <c r="AQ58" s="139" t="s">
        <v>184</v>
      </c>
      <c r="AR58" s="140"/>
      <c r="AS58" s="140"/>
      <c r="AT58" s="141"/>
      <c r="AU58" s="905" t="s">
        <v>133</v>
      </c>
      <c r="AV58" s="905"/>
      <c r="AW58" s="905"/>
      <c r="AX58" s="906"/>
      <c r="AY58">
        <f>COUNTA($G$60)</f>
        <v>0</v>
      </c>
    </row>
    <row r="59" spans="1:51" ht="18.75" hidden="1" customHeight="1" x14ac:dyDescent="0.2">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2">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2">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2">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2">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2">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2">
      <c r="A65" s="466" t="s">
        <v>270</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265</v>
      </c>
      <c r="X65" s="472"/>
      <c r="Y65" s="475"/>
      <c r="Z65" s="475"/>
      <c r="AA65" s="476"/>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x14ac:dyDescent="0.2">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2">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2">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2">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2">
      <c r="A70" s="459" t="s">
        <v>274</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2">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2">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2">
      <c r="A73" s="490" t="s">
        <v>270</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x14ac:dyDescent="0.2">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2">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2">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2">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2">
      <c r="A78" s="314" t="s">
        <v>300</v>
      </c>
      <c r="B78" s="315"/>
      <c r="C78" s="315"/>
      <c r="D78" s="315"/>
      <c r="E78" s="312" t="s">
        <v>248</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2">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264</v>
      </c>
      <c r="AP79" s="259"/>
      <c r="AQ79" s="259"/>
      <c r="AR79" s="62" t="s">
        <v>262</v>
      </c>
      <c r="AS79" s="258"/>
      <c r="AT79" s="259"/>
      <c r="AU79" s="259"/>
      <c r="AV79" s="259"/>
      <c r="AW79" s="259"/>
      <c r="AX79" s="948"/>
      <c r="AY79">
        <f>COUNTIF($AR$79,"☑")</f>
        <v>0</v>
      </c>
    </row>
    <row r="80" spans="1:51" ht="18.75" hidden="1" customHeight="1" x14ac:dyDescent="0.2">
      <c r="A80" s="844" t="s">
        <v>146</v>
      </c>
      <c r="B80" s="508" t="s">
        <v>261</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617</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2">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2">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2">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2">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2">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307</v>
      </c>
      <c r="AF85" s="232"/>
      <c r="AG85" s="232"/>
      <c r="AH85" s="232"/>
      <c r="AI85" s="232" t="s">
        <v>329</v>
      </c>
      <c r="AJ85" s="232"/>
      <c r="AK85" s="232"/>
      <c r="AL85" s="232"/>
      <c r="AM85" s="232" t="s">
        <v>426</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2">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2">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2">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2">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2">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307</v>
      </c>
      <c r="AF90" s="232"/>
      <c r="AG90" s="232"/>
      <c r="AH90" s="232"/>
      <c r="AI90" s="232" t="s">
        <v>329</v>
      </c>
      <c r="AJ90" s="232"/>
      <c r="AK90" s="232"/>
      <c r="AL90" s="232"/>
      <c r="AM90" s="232" t="s">
        <v>426</v>
      </c>
      <c r="AN90" s="232"/>
      <c r="AO90" s="232"/>
      <c r="AP90" s="232"/>
      <c r="AQ90" s="143" t="s">
        <v>184</v>
      </c>
      <c r="AR90" s="118"/>
      <c r="AS90" s="118"/>
      <c r="AT90" s="119"/>
      <c r="AU90" s="517" t="s">
        <v>133</v>
      </c>
      <c r="AV90" s="517"/>
      <c r="AW90" s="517"/>
      <c r="AX90" s="518"/>
      <c r="AY90">
        <f>COUNTA($G$92)</f>
        <v>0</v>
      </c>
    </row>
    <row r="91" spans="1:60" ht="18.75" hidden="1" customHeight="1" x14ac:dyDescent="0.2">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2">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2">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2">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2">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307</v>
      </c>
      <c r="AF95" s="232"/>
      <c r="AG95" s="232"/>
      <c r="AH95" s="232"/>
      <c r="AI95" s="232" t="s">
        <v>329</v>
      </c>
      <c r="AJ95" s="232"/>
      <c r="AK95" s="232"/>
      <c r="AL95" s="232"/>
      <c r="AM95" s="232" t="s">
        <v>426</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2">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2">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2">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5">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2">
      <c r="A100" s="485" t="s">
        <v>271</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307</v>
      </c>
      <c r="AF100" s="524"/>
      <c r="AG100" s="524"/>
      <c r="AH100" s="525"/>
      <c r="AI100" s="523" t="s">
        <v>329</v>
      </c>
      <c r="AJ100" s="524"/>
      <c r="AK100" s="524"/>
      <c r="AL100" s="525"/>
      <c r="AM100" s="523" t="s">
        <v>426</v>
      </c>
      <c r="AN100" s="524"/>
      <c r="AO100" s="524"/>
      <c r="AP100" s="525"/>
      <c r="AQ100" s="302" t="s">
        <v>334</v>
      </c>
      <c r="AR100" s="303"/>
      <c r="AS100" s="303"/>
      <c r="AT100" s="304"/>
      <c r="AU100" s="302" t="s">
        <v>458</v>
      </c>
      <c r="AV100" s="303"/>
      <c r="AW100" s="303"/>
      <c r="AX100" s="305"/>
    </row>
    <row r="101" spans="1:60" ht="23.25" customHeight="1" x14ac:dyDescent="0.2">
      <c r="A101" s="403"/>
      <c r="B101" s="404"/>
      <c r="C101" s="404"/>
      <c r="D101" s="404"/>
      <c r="E101" s="404"/>
      <c r="F101" s="405"/>
      <c r="G101" s="93" t="s">
        <v>642</v>
      </c>
      <c r="H101" s="93"/>
      <c r="I101" s="93"/>
      <c r="J101" s="93"/>
      <c r="K101" s="93"/>
      <c r="L101" s="93"/>
      <c r="M101" s="93"/>
      <c r="N101" s="93"/>
      <c r="O101" s="93"/>
      <c r="P101" s="93"/>
      <c r="Q101" s="93"/>
      <c r="R101" s="93"/>
      <c r="S101" s="93"/>
      <c r="T101" s="93"/>
      <c r="U101" s="93"/>
      <c r="V101" s="93"/>
      <c r="W101" s="93"/>
      <c r="X101" s="94"/>
      <c r="Y101" s="526" t="s">
        <v>54</v>
      </c>
      <c r="Z101" s="527"/>
      <c r="AA101" s="528"/>
      <c r="AB101" s="445" t="s">
        <v>643</v>
      </c>
      <c r="AC101" s="445"/>
      <c r="AD101" s="445"/>
      <c r="AE101" s="267" t="s">
        <v>633</v>
      </c>
      <c r="AF101" s="267"/>
      <c r="AG101" s="267"/>
      <c r="AH101" s="267"/>
      <c r="AI101" s="267" t="s">
        <v>633</v>
      </c>
      <c r="AJ101" s="267"/>
      <c r="AK101" s="267"/>
      <c r="AL101" s="267"/>
      <c r="AM101" s="267">
        <v>4</v>
      </c>
      <c r="AN101" s="267"/>
      <c r="AO101" s="267"/>
      <c r="AP101" s="267"/>
      <c r="AQ101" s="267" t="s">
        <v>677</v>
      </c>
      <c r="AR101" s="267"/>
      <c r="AS101" s="267"/>
      <c r="AT101" s="267"/>
      <c r="AU101" s="203" t="s">
        <v>677</v>
      </c>
      <c r="AV101" s="204"/>
      <c r="AW101" s="204"/>
      <c r="AX101" s="206"/>
    </row>
    <row r="102" spans="1:60" ht="23.25" customHeight="1" x14ac:dyDescent="0.2">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643</v>
      </c>
      <c r="AC102" s="445"/>
      <c r="AD102" s="445"/>
      <c r="AE102" s="267" t="s">
        <v>633</v>
      </c>
      <c r="AF102" s="267"/>
      <c r="AG102" s="267"/>
      <c r="AH102" s="267"/>
      <c r="AI102" s="267" t="s">
        <v>633</v>
      </c>
      <c r="AJ102" s="267"/>
      <c r="AK102" s="267"/>
      <c r="AL102" s="267"/>
      <c r="AM102" s="267">
        <v>4</v>
      </c>
      <c r="AN102" s="267"/>
      <c r="AO102" s="267"/>
      <c r="AP102" s="267"/>
      <c r="AQ102" s="267">
        <v>5</v>
      </c>
      <c r="AR102" s="267"/>
      <c r="AS102" s="267"/>
      <c r="AT102" s="267"/>
      <c r="AU102" s="210">
        <v>6</v>
      </c>
      <c r="AV102" s="211"/>
      <c r="AW102" s="211"/>
      <c r="AX102" s="306"/>
    </row>
    <row r="103" spans="1:60" ht="31.5" hidden="1" customHeight="1" x14ac:dyDescent="0.2">
      <c r="A103" s="400" t="s">
        <v>271</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458</v>
      </c>
      <c r="AV103" s="265"/>
      <c r="AW103" s="265"/>
      <c r="AX103" s="266"/>
      <c r="AY103">
        <f>COUNTA($G$104)</f>
        <v>0</v>
      </c>
    </row>
    <row r="104" spans="1:60" ht="23.25" hidden="1" customHeight="1" x14ac:dyDescent="0.2">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2">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2">
      <c r="A106" s="400" t="s">
        <v>271</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458</v>
      </c>
      <c r="AV106" s="265"/>
      <c r="AW106" s="265"/>
      <c r="AX106" s="266"/>
      <c r="AY106">
        <f>COUNTA($G$107)</f>
        <v>0</v>
      </c>
    </row>
    <row r="107" spans="1:60" ht="23.25" hidden="1" customHeight="1" x14ac:dyDescent="0.2">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2">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2">
      <c r="A109" s="400" t="s">
        <v>271</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458</v>
      </c>
      <c r="AV109" s="265"/>
      <c r="AW109" s="265"/>
      <c r="AX109" s="266"/>
      <c r="AY109">
        <f>COUNTA($G$110)</f>
        <v>0</v>
      </c>
    </row>
    <row r="110" spans="1:60" ht="23.25" hidden="1" customHeight="1" x14ac:dyDescent="0.2">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2">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2">
      <c r="A112" s="400" t="s">
        <v>271</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458</v>
      </c>
      <c r="AV112" s="265"/>
      <c r="AW112" s="265"/>
      <c r="AX112" s="266"/>
      <c r="AY112">
        <f>COUNTA($G$113)</f>
        <v>0</v>
      </c>
    </row>
    <row r="113" spans="1:51" ht="23.25" hidden="1" customHeight="1" x14ac:dyDescent="0.2">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2">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2">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307</v>
      </c>
      <c r="AF115" s="232"/>
      <c r="AG115" s="232"/>
      <c r="AH115" s="232"/>
      <c r="AI115" s="232" t="s">
        <v>329</v>
      </c>
      <c r="AJ115" s="232"/>
      <c r="AK115" s="232"/>
      <c r="AL115" s="232"/>
      <c r="AM115" s="232" t="s">
        <v>426</v>
      </c>
      <c r="AN115" s="232"/>
      <c r="AO115" s="232"/>
      <c r="AP115" s="232"/>
      <c r="AQ115" s="574" t="s">
        <v>459</v>
      </c>
      <c r="AR115" s="575"/>
      <c r="AS115" s="575"/>
      <c r="AT115" s="575"/>
      <c r="AU115" s="575"/>
      <c r="AV115" s="575"/>
      <c r="AW115" s="575"/>
      <c r="AX115" s="576"/>
    </row>
    <row r="116" spans="1:51" ht="23.25" customHeight="1" x14ac:dyDescent="0.2">
      <c r="A116" s="420"/>
      <c r="B116" s="421"/>
      <c r="C116" s="421"/>
      <c r="D116" s="421"/>
      <c r="E116" s="421"/>
      <c r="F116" s="422"/>
      <c r="G116" s="372" t="s">
        <v>644</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645</v>
      </c>
      <c r="AC116" s="447"/>
      <c r="AD116" s="448"/>
      <c r="AE116" s="267" t="s">
        <v>633</v>
      </c>
      <c r="AF116" s="267"/>
      <c r="AG116" s="267"/>
      <c r="AH116" s="267"/>
      <c r="AI116" s="267" t="s">
        <v>633</v>
      </c>
      <c r="AJ116" s="267"/>
      <c r="AK116" s="267"/>
      <c r="AL116" s="267"/>
      <c r="AM116" s="267">
        <v>2.5</v>
      </c>
      <c r="AN116" s="267"/>
      <c r="AO116" s="267"/>
      <c r="AP116" s="267"/>
      <c r="AQ116" s="203">
        <v>2.2000000000000002</v>
      </c>
      <c r="AR116" s="204"/>
      <c r="AS116" s="204"/>
      <c r="AT116" s="204"/>
      <c r="AU116" s="204"/>
      <c r="AV116" s="204"/>
      <c r="AW116" s="204"/>
      <c r="AX116" s="206"/>
    </row>
    <row r="117" spans="1:51" ht="46.5" customHeight="1" thickBot="1" x14ac:dyDescent="0.2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277</v>
      </c>
      <c r="AC117" s="457"/>
      <c r="AD117" s="458"/>
      <c r="AE117" s="535" t="s">
        <v>633</v>
      </c>
      <c r="AF117" s="535"/>
      <c r="AG117" s="535"/>
      <c r="AH117" s="535"/>
      <c r="AI117" s="535" t="s">
        <v>633</v>
      </c>
      <c r="AJ117" s="535"/>
      <c r="AK117" s="535"/>
      <c r="AL117" s="535"/>
      <c r="AM117" s="535" t="s">
        <v>682</v>
      </c>
      <c r="AN117" s="535"/>
      <c r="AO117" s="535"/>
      <c r="AP117" s="535"/>
      <c r="AQ117" s="535" t="s">
        <v>683</v>
      </c>
      <c r="AR117" s="535"/>
      <c r="AS117" s="535"/>
      <c r="AT117" s="535"/>
      <c r="AU117" s="535"/>
      <c r="AV117" s="535"/>
      <c r="AW117" s="535"/>
      <c r="AX117" s="536"/>
    </row>
    <row r="118" spans="1:51" ht="23.25" hidden="1" customHeight="1" x14ac:dyDescent="0.2">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307</v>
      </c>
      <c r="AF118" s="232"/>
      <c r="AG118" s="232"/>
      <c r="AH118" s="232"/>
      <c r="AI118" s="232" t="s">
        <v>329</v>
      </c>
      <c r="AJ118" s="232"/>
      <c r="AK118" s="232"/>
      <c r="AL118" s="232"/>
      <c r="AM118" s="232" t="s">
        <v>426</v>
      </c>
      <c r="AN118" s="232"/>
      <c r="AO118" s="232"/>
      <c r="AP118" s="232"/>
      <c r="AQ118" s="574" t="s">
        <v>459</v>
      </c>
      <c r="AR118" s="575"/>
      <c r="AS118" s="575"/>
      <c r="AT118" s="575"/>
      <c r="AU118" s="575"/>
      <c r="AV118" s="575"/>
      <c r="AW118" s="575"/>
      <c r="AX118" s="576"/>
      <c r="AY118" s="77">
        <f>IF(SUBSTITUTE(SUBSTITUTE($G$119,"／",""),"　","")="",0,1)</f>
        <v>0</v>
      </c>
    </row>
    <row r="119" spans="1:51" ht="23.25" hidden="1" customHeight="1" x14ac:dyDescent="0.2">
      <c r="A119" s="420"/>
      <c r="B119" s="421"/>
      <c r="C119" s="421"/>
      <c r="D119" s="421"/>
      <c r="E119" s="421"/>
      <c r="F119" s="422"/>
      <c r="G119" s="372" t="s">
        <v>278</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277</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2">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307</v>
      </c>
      <c r="AF121" s="232"/>
      <c r="AG121" s="232"/>
      <c r="AH121" s="232"/>
      <c r="AI121" s="232" t="s">
        <v>329</v>
      </c>
      <c r="AJ121" s="232"/>
      <c r="AK121" s="232"/>
      <c r="AL121" s="232"/>
      <c r="AM121" s="232" t="s">
        <v>426</v>
      </c>
      <c r="AN121" s="232"/>
      <c r="AO121" s="232"/>
      <c r="AP121" s="232"/>
      <c r="AQ121" s="574" t="s">
        <v>459</v>
      </c>
      <c r="AR121" s="575"/>
      <c r="AS121" s="575"/>
      <c r="AT121" s="575"/>
      <c r="AU121" s="575"/>
      <c r="AV121" s="575"/>
      <c r="AW121" s="575"/>
      <c r="AX121" s="576"/>
      <c r="AY121" s="77">
        <f>IF(SUBSTITUTE(SUBSTITUTE($G$122,"／",""),"　","")="",0,1)</f>
        <v>0</v>
      </c>
    </row>
    <row r="122" spans="1:51" ht="23.25" hidden="1" customHeight="1" x14ac:dyDescent="0.2">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2">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277</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2">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307</v>
      </c>
      <c r="AF124" s="232"/>
      <c r="AG124" s="232"/>
      <c r="AH124" s="232"/>
      <c r="AI124" s="232" t="s">
        <v>329</v>
      </c>
      <c r="AJ124" s="232"/>
      <c r="AK124" s="232"/>
      <c r="AL124" s="232"/>
      <c r="AM124" s="232" t="s">
        <v>426</v>
      </c>
      <c r="AN124" s="232"/>
      <c r="AO124" s="232"/>
      <c r="AP124" s="232"/>
      <c r="AQ124" s="574" t="s">
        <v>459</v>
      </c>
      <c r="AR124" s="575"/>
      <c r="AS124" s="575"/>
      <c r="AT124" s="575"/>
      <c r="AU124" s="575"/>
      <c r="AV124" s="575"/>
      <c r="AW124" s="575"/>
      <c r="AX124" s="576"/>
      <c r="AY124" s="77">
        <f>IF(SUBSTITUTE(SUBSTITUTE($G$125,"／",""),"　","")="",0,1)</f>
        <v>0</v>
      </c>
    </row>
    <row r="125" spans="1:51" ht="23.25" hidden="1" customHeight="1" x14ac:dyDescent="0.2">
      <c r="A125" s="420"/>
      <c r="B125" s="421"/>
      <c r="C125" s="421"/>
      <c r="D125" s="421"/>
      <c r="E125" s="421"/>
      <c r="F125" s="422"/>
      <c r="G125" s="372" t="s">
        <v>279</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2">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277</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2">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307</v>
      </c>
      <c r="AF127" s="232"/>
      <c r="AG127" s="232"/>
      <c r="AH127" s="232"/>
      <c r="AI127" s="232" t="s">
        <v>329</v>
      </c>
      <c r="AJ127" s="232"/>
      <c r="AK127" s="232"/>
      <c r="AL127" s="232"/>
      <c r="AM127" s="232" t="s">
        <v>426</v>
      </c>
      <c r="AN127" s="232"/>
      <c r="AO127" s="232"/>
      <c r="AP127" s="232"/>
      <c r="AQ127" s="574" t="s">
        <v>459</v>
      </c>
      <c r="AR127" s="575"/>
      <c r="AS127" s="575"/>
      <c r="AT127" s="575"/>
      <c r="AU127" s="575"/>
      <c r="AV127" s="575"/>
      <c r="AW127" s="575"/>
      <c r="AX127" s="576"/>
      <c r="AY127" s="77">
        <f>IF(SUBSTITUTE(SUBSTITUTE($G$128,"／",""),"　","")="",0,1)</f>
        <v>0</v>
      </c>
    </row>
    <row r="128" spans="1:51" ht="23.25" hidden="1" customHeight="1" x14ac:dyDescent="0.2">
      <c r="A128" s="420"/>
      <c r="B128" s="421"/>
      <c r="C128" s="421"/>
      <c r="D128" s="421"/>
      <c r="E128" s="421"/>
      <c r="F128" s="422"/>
      <c r="G128" s="372" t="s">
        <v>279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5">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277</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2">
      <c r="A130" s="174" t="s">
        <v>322</v>
      </c>
      <c r="B130" s="171"/>
      <c r="C130" s="170" t="s">
        <v>188</v>
      </c>
      <c r="D130" s="171"/>
      <c r="E130" s="155" t="s">
        <v>217</v>
      </c>
      <c r="F130" s="156"/>
      <c r="G130" s="157" t="s">
        <v>646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2">
      <c r="A131" s="175"/>
      <c r="B131" s="172"/>
      <c r="C131" s="166"/>
      <c r="D131" s="172"/>
      <c r="E131" s="160" t="s">
        <v>216</v>
      </c>
      <c r="F131" s="161"/>
      <c r="G131" s="98" t="s">
        <v>647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2">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616</v>
      </c>
      <c r="AN132" s="118"/>
      <c r="AO132" s="118"/>
      <c r="AP132" s="119"/>
      <c r="AQ132" s="139" t="s">
        <v>184</v>
      </c>
      <c r="AR132" s="140"/>
      <c r="AS132" s="140"/>
      <c r="AT132" s="141"/>
      <c r="AU132" s="182" t="s">
        <v>200</v>
      </c>
      <c r="AV132" s="182"/>
      <c r="AW132" s="182"/>
      <c r="AX132" s="183"/>
      <c r="AY132">
        <f>COUNTA($G$134)</f>
        <v>1</v>
      </c>
    </row>
    <row r="133" spans="1:51" ht="18.75" customHeight="1" x14ac:dyDescent="0.2">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633</v>
      </c>
      <c r="AR133" s="185"/>
      <c r="AS133" s="121" t="s">
        <v>185</v>
      </c>
      <c r="AT133" s="122"/>
      <c r="AU133" s="186">
        <v>4</v>
      </c>
      <c r="AV133" s="186"/>
      <c r="AW133" s="121" t="s">
        <v>175</v>
      </c>
      <c r="AX133" s="181"/>
      <c r="AY133">
        <f>$AY$132</f>
        <v>1</v>
      </c>
    </row>
    <row r="134" spans="1:51" ht="39.75" customHeight="1" x14ac:dyDescent="0.2">
      <c r="A134" s="175"/>
      <c r="B134" s="172"/>
      <c r="C134" s="166"/>
      <c r="D134" s="172"/>
      <c r="E134" s="166"/>
      <c r="F134" s="167"/>
      <c r="G134" s="92" t="s">
        <v>648</v>
      </c>
      <c r="H134" s="93"/>
      <c r="I134" s="93"/>
      <c r="J134" s="93"/>
      <c r="K134" s="93"/>
      <c r="L134" s="93"/>
      <c r="M134" s="93"/>
      <c r="N134" s="93"/>
      <c r="O134" s="93"/>
      <c r="P134" s="93"/>
      <c r="Q134" s="93"/>
      <c r="R134" s="93"/>
      <c r="S134" s="93"/>
      <c r="T134" s="93"/>
      <c r="U134" s="93"/>
      <c r="V134" s="93"/>
      <c r="W134" s="93"/>
      <c r="X134" s="94"/>
      <c r="Y134" s="187" t="s">
        <v>199</v>
      </c>
      <c r="Z134" s="188"/>
      <c r="AA134" s="189"/>
      <c r="AB134" s="190" t="s">
        <v>288</v>
      </c>
      <c r="AC134" s="191"/>
      <c r="AD134" s="191"/>
      <c r="AE134" s="192" t="s">
        <v>633</v>
      </c>
      <c r="AF134" s="193"/>
      <c r="AG134" s="193"/>
      <c r="AH134" s="193"/>
      <c r="AI134" s="192" t="s">
        <v>633</v>
      </c>
      <c r="AJ134" s="193"/>
      <c r="AK134" s="193"/>
      <c r="AL134" s="193"/>
      <c r="AM134" s="192"/>
      <c r="AN134" s="193"/>
      <c r="AO134" s="193"/>
      <c r="AP134" s="193"/>
      <c r="AQ134" s="192" t="s">
        <v>633</v>
      </c>
      <c r="AR134" s="193"/>
      <c r="AS134" s="193"/>
      <c r="AT134" s="193"/>
      <c r="AU134" s="192" t="s">
        <v>633</v>
      </c>
      <c r="AV134" s="193"/>
      <c r="AW134" s="193"/>
      <c r="AX134" s="194"/>
      <c r="AY134">
        <f t="shared" ref="AY134:AY135" si="13">$AY$132</f>
        <v>1</v>
      </c>
    </row>
    <row r="135" spans="1:51" ht="39.75" customHeight="1" x14ac:dyDescent="0.2">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288</v>
      </c>
      <c r="AC135" s="199"/>
      <c r="AD135" s="199"/>
      <c r="AE135" s="192" t="s">
        <v>633</v>
      </c>
      <c r="AF135" s="193"/>
      <c r="AG135" s="193"/>
      <c r="AH135" s="193"/>
      <c r="AI135" s="192" t="s">
        <v>633</v>
      </c>
      <c r="AJ135" s="193"/>
      <c r="AK135" s="193"/>
      <c r="AL135" s="193"/>
      <c r="AM135" s="192">
        <v>90</v>
      </c>
      <c r="AN135" s="193"/>
      <c r="AO135" s="193"/>
      <c r="AP135" s="193"/>
      <c r="AQ135" s="192" t="s">
        <v>633</v>
      </c>
      <c r="AR135" s="193"/>
      <c r="AS135" s="193"/>
      <c r="AT135" s="193"/>
      <c r="AU135" s="192">
        <v>90</v>
      </c>
      <c r="AV135" s="193"/>
      <c r="AW135" s="193"/>
      <c r="AX135" s="194"/>
      <c r="AY135">
        <f t="shared" si="13"/>
        <v>1</v>
      </c>
    </row>
    <row r="136" spans="1:51" ht="18.75" hidden="1" customHeight="1" x14ac:dyDescent="0.2">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616</v>
      </c>
      <c r="AN136" s="118"/>
      <c r="AO136" s="118"/>
      <c r="AP136" s="119"/>
      <c r="AQ136" s="139" t="s">
        <v>184</v>
      </c>
      <c r="AR136" s="140"/>
      <c r="AS136" s="140"/>
      <c r="AT136" s="141"/>
      <c r="AU136" s="182" t="s">
        <v>200</v>
      </c>
      <c r="AV136" s="182"/>
      <c r="AW136" s="182"/>
      <c r="AX136" s="183"/>
      <c r="AY136">
        <f>COUNTA($G$138)</f>
        <v>0</v>
      </c>
    </row>
    <row r="137" spans="1:51" ht="18.75" hidden="1" customHeight="1" x14ac:dyDescent="0.2">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2">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2">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2">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616</v>
      </c>
      <c r="AN140" s="118"/>
      <c r="AO140" s="118"/>
      <c r="AP140" s="119"/>
      <c r="AQ140" s="139" t="s">
        <v>184</v>
      </c>
      <c r="AR140" s="140"/>
      <c r="AS140" s="140"/>
      <c r="AT140" s="141"/>
      <c r="AU140" s="182" t="s">
        <v>200</v>
      </c>
      <c r="AV140" s="182"/>
      <c r="AW140" s="182"/>
      <c r="AX140" s="183"/>
      <c r="AY140">
        <f>COUNTA($G$142)</f>
        <v>0</v>
      </c>
    </row>
    <row r="141" spans="1:51" ht="18.75" hidden="1" customHeight="1" x14ac:dyDescent="0.2">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2">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2">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2">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616</v>
      </c>
      <c r="AN144" s="118"/>
      <c r="AO144" s="118"/>
      <c r="AP144" s="119"/>
      <c r="AQ144" s="139" t="s">
        <v>184</v>
      </c>
      <c r="AR144" s="140"/>
      <c r="AS144" s="140"/>
      <c r="AT144" s="141"/>
      <c r="AU144" s="182" t="s">
        <v>200</v>
      </c>
      <c r="AV144" s="182"/>
      <c r="AW144" s="182"/>
      <c r="AX144" s="183"/>
      <c r="AY144">
        <f>COUNTA($G$146)</f>
        <v>0</v>
      </c>
    </row>
    <row r="145" spans="1:51" ht="18.75" hidden="1" customHeight="1" x14ac:dyDescent="0.2">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2">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2">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2">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hidden="1" customHeight="1" x14ac:dyDescent="0.2">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2">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2">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2">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2">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2">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2">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2">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2">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2">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2">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2">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2">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2">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2">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2">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2">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2">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2">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2">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2">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2">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2">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2">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2">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2">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2">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2">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2">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2">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2">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2">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2">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2">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2">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2">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2">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2">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2">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2">
      <c r="A188" s="175"/>
      <c r="B188" s="172"/>
      <c r="C188" s="166"/>
      <c r="D188" s="172"/>
      <c r="E188" s="113" t="s">
        <v>662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2">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2">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2">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616</v>
      </c>
      <c r="AN192" s="118"/>
      <c r="AO192" s="118"/>
      <c r="AP192" s="119"/>
      <c r="AQ192" s="139" t="s">
        <v>184</v>
      </c>
      <c r="AR192" s="140"/>
      <c r="AS192" s="140"/>
      <c r="AT192" s="141"/>
      <c r="AU192" s="182" t="s">
        <v>200</v>
      </c>
      <c r="AV192" s="182"/>
      <c r="AW192" s="182"/>
      <c r="AX192" s="183"/>
      <c r="AY192">
        <f>COUNTA($G$194)</f>
        <v>0</v>
      </c>
    </row>
    <row r="193" spans="1:51" ht="18.75" hidden="1" customHeight="1" x14ac:dyDescent="0.2">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2">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2">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2">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x14ac:dyDescent="0.2">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2">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2">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2">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x14ac:dyDescent="0.2">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2">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2">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2">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x14ac:dyDescent="0.2">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2">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2">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2">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hidden="1" customHeight="1" x14ac:dyDescent="0.2">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2">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2">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2">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2">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2">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2">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2">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2">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2">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2">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2">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2">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2">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2">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2">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2">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2">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2">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2">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2">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2">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2">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2">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2">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2">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2">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2">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2">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2">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2">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2">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2">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2">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2">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2">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2">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2">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2">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2">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2">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2">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2">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616</v>
      </c>
      <c r="AN252" s="118"/>
      <c r="AO252" s="118"/>
      <c r="AP252" s="119"/>
      <c r="AQ252" s="139" t="s">
        <v>184</v>
      </c>
      <c r="AR252" s="140"/>
      <c r="AS252" s="140"/>
      <c r="AT252" s="141"/>
      <c r="AU252" s="182" t="s">
        <v>200</v>
      </c>
      <c r="AV252" s="182"/>
      <c r="AW252" s="182"/>
      <c r="AX252" s="183"/>
      <c r="AY252">
        <f>COUNTA($G$254)</f>
        <v>0</v>
      </c>
    </row>
    <row r="253" spans="1:51" ht="18.75" hidden="1" customHeight="1" x14ac:dyDescent="0.2">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2">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2">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2">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x14ac:dyDescent="0.2">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2">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2">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2">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x14ac:dyDescent="0.2">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2">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2">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2">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x14ac:dyDescent="0.2">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2">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2">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2">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hidden="1" customHeight="1" x14ac:dyDescent="0.2">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2">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2">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2">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2">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2">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2">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2">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2">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2">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2">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2">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2">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2">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2">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2">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2">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2">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2">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2">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2">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2">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2">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2">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2">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2">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2">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2">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2">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2">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2">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2">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2">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2">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2">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2">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2">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2">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2">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2">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5">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2">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2">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2">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x14ac:dyDescent="0.2">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2">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2">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2">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x14ac:dyDescent="0.2">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2">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2">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2">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x14ac:dyDescent="0.2">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2">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2">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2">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x14ac:dyDescent="0.2">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2">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2">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2">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x14ac:dyDescent="0.2">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2">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2">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2">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2">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2">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2">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2">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2">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2">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2">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2">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2">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2">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2">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2">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2">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2">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2">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2">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2">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2">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2">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2">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2">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2">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2">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2">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2">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2">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2">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2">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2">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2">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2">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2">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2">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2">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2">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2">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2">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2">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2">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x14ac:dyDescent="0.2">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2">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2">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2">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x14ac:dyDescent="0.2">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2">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2">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2">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x14ac:dyDescent="0.2">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2">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2">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2">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x14ac:dyDescent="0.2">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2">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2">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2">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x14ac:dyDescent="0.2">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2">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2">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2">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2">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2">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2">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2">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2">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2">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2">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2">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2">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2">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2">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2">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2">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2">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2">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2">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2">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2">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2">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2">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2">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2">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2">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2">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2">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2">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2">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2">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2">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2">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2">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2">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2">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2">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2">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2">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2">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2">
      <c r="A430" s="175"/>
      <c r="B430" s="172"/>
      <c r="C430" s="164" t="s">
        <v>588</v>
      </c>
      <c r="D430" s="912"/>
      <c r="E430" s="160" t="s">
        <v>316</v>
      </c>
      <c r="F430" s="878"/>
      <c r="G430" s="879" t="s">
        <v>204</v>
      </c>
      <c r="H430" s="111"/>
      <c r="I430" s="111"/>
      <c r="J430" s="880" t="s">
        <v>633</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2">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460</v>
      </c>
      <c r="AJ431" s="319"/>
      <c r="AK431" s="319"/>
      <c r="AL431" s="143"/>
      <c r="AM431" s="319" t="s">
        <v>461</v>
      </c>
      <c r="AN431" s="319"/>
      <c r="AO431" s="319"/>
      <c r="AP431" s="143"/>
      <c r="AQ431" s="143" t="s">
        <v>184</v>
      </c>
      <c r="AR431" s="118"/>
      <c r="AS431" s="118"/>
      <c r="AT431" s="119"/>
      <c r="AU431" s="124" t="s">
        <v>133</v>
      </c>
      <c r="AV431" s="124"/>
      <c r="AW431" s="124"/>
      <c r="AX431" s="125"/>
      <c r="AY431">
        <f>COUNTA($G$433)</f>
        <v>1</v>
      </c>
    </row>
    <row r="432" spans="1:51" ht="18.75" customHeight="1" x14ac:dyDescent="0.2">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633</v>
      </c>
      <c r="AF432" s="186"/>
      <c r="AG432" s="121" t="s">
        <v>185</v>
      </c>
      <c r="AH432" s="122"/>
      <c r="AI432" s="320"/>
      <c r="AJ432" s="320"/>
      <c r="AK432" s="320"/>
      <c r="AL432" s="142"/>
      <c r="AM432" s="320"/>
      <c r="AN432" s="320"/>
      <c r="AO432" s="320"/>
      <c r="AP432" s="142"/>
      <c r="AQ432" s="235" t="s">
        <v>633</v>
      </c>
      <c r="AR432" s="186"/>
      <c r="AS432" s="121" t="s">
        <v>185</v>
      </c>
      <c r="AT432" s="122"/>
      <c r="AU432" s="186" t="s">
        <v>633</v>
      </c>
      <c r="AV432" s="186"/>
      <c r="AW432" s="121" t="s">
        <v>175</v>
      </c>
      <c r="AX432" s="181"/>
      <c r="AY432">
        <f>$AY$431</f>
        <v>1</v>
      </c>
    </row>
    <row r="433" spans="1:51" ht="23.25" customHeight="1" x14ac:dyDescent="0.2">
      <c r="A433" s="175"/>
      <c r="B433" s="172"/>
      <c r="C433" s="166"/>
      <c r="D433" s="172"/>
      <c r="E433" s="323"/>
      <c r="F433" s="324"/>
      <c r="G433" s="92" t="s">
        <v>633</v>
      </c>
      <c r="H433" s="93"/>
      <c r="I433" s="93"/>
      <c r="J433" s="93"/>
      <c r="K433" s="93"/>
      <c r="L433" s="93"/>
      <c r="M433" s="93"/>
      <c r="N433" s="93"/>
      <c r="O433" s="93"/>
      <c r="P433" s="93"/>
      <c r="Q433" s="93"/>
      <c r="R433" s="93"/>
      <c r="S433" s="93"/>
      <c r="T433" s="93"/>
      <c r="U433" s="93"/>
      <c r="V433" s="93"/>
      <c r="W433" s="93"/>
      <c r="X433" s="94"/>
      <c r="Y433" s="187" t="s">
        <v>12</v>
      </c>
      <c r="Z433" s="188"/>
      <c r="AA433" s="189"/>
      <c r="AB433" s="199" t="s">
        <v>649</v>
      </c>
      <c r="AC433" s="199"/>
      <c r="AD433" s="199"/>
      <c r="AE433" s="321" t="s">
        <v>633</v>
      </c>
      <c r="AF433" s="193"/>
      <c r="AG433" s="193"/>
      <c r="AH433" s="193"/>
      <c r="AI433" s="321" t="s">
        <v>633</v>
      </c>
      <c r="AJ433" s="193"/>
      <c r="AK433" s="193"/>
      <c r="AL433" s="193"/>
      <c r="AM433" s="321" t="s">
        <v>657</v>
      </c>
      <c r="AN433" s="193"/>
      <c r="AO433" s="193"/>
      <c r="AP433" s="322"/>
      <c r="AQ433" s="321" t="s">
        <v>633</v>
      </c>
      <c r="AR433" s="193"/>
      <c r="AS433" s="193"/>
      <c r="AT433" s="322"/>
      <c r="AU433" s="193" t="s">
        <v>633</v>
      </c>
      <c r="AV433" s="193"/>
      <c r="AW433" s="193"/>
      <c r="AX433" s="194"/>
      <c r="AY433">
        <f t="shared" ref="AY433:AY435" si="63">$AY$431</f>
        <v>1</v>
      </c>
    </row>
    <row r="434" spans="1:51" ht="23.25" customHeight="1" x14ac:dyDescent="0.2">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649</v>
      </c>
      <c r="AC434" s="191"/>
      <c r="AD434" s="191"/>
      <c r="AE434" s="321" t="s">
        <v>633</v>
      </c>
      <c r="AF434" s="193"/>
      <c r="AG434" s="193"/>
      <c r="AH434" s="322"/>
      <c r="AI434" s="321" t="s">
        <v>633</v>
      </c>
      <c r="AJ434" s="193"/>
      <c r="AK434" s="193"/>
      <c r="AL434" s="193"/>
      <c r="AM434" s="321" t="s">
        <v>657</v>
      </c>
      <c r="AN434" s="193"/>
      <c r="AO434" s="193"/>
      <c r="AP434" s="322"/>
      <c r="AQ434" s="321" t="s">
        <v>633</v>
      </c>
      <c r="AR434" s="193"/>
      <c r="AS434" s="193"/>
      <c r="AT434" s="322"/>
      <c r="AU434" s="193" t="s">
        <v>633</v>
      </c>
      <c r="AV434" s="193"/>
      <c r="AW434" s="193"/>
      <c r="AX434" s="194"/>
      <c r="AY434">
        <f t="shared" si="63"/>
        <v>1</v>
      </c>
    </row>
    <row r="435" spans="1:51" ht="23.25" customHeight="1" x14ac:dyDescent="0.2">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633</v>
      </c>
      <c r="AF435" s="193"/>
      <c r="AG435" s="193"/>
      <c r="AH435" s="322"/>
      <c r="AI435" s="321" t="s">
        <v>633</v>
      </c>
      <c r="AJ435" s="193"/>
      <c r="AK435" s="193"/>
      <c r="AL435" s="193"/>
      <c r="AM435" s="321" t="s">
        <v>657</v>
      </c>
      <c r="AN435" s="193"/>
      <c r="AO435" s="193"/>
      <c r="AP435" s="322"/>
      <c r="AQ435" s="321" t="s">
        <v>633</v>
      </c>
      <c r="AR435" s="193"/>
      <c r="AS435" s="193"/>
      <c r="AT435" s="322"/>
      <c r="AU435" s="193" t="s">
        <v>633</v>
      </c>
      <c r="AV435" s="193"/>
      <c r="AW435" s="193"/>
      <c r="AX435" s="194"/>
      <c r="AY435">
        <f t="shared" si="63"/>
        <v>1</v>
      </c>
    </row>
    <row r="436" spans="1:51" ht="18.75" hidden="1" customHeight="1" x14ac:dyDescent="0.2">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460</v>
      </c>
      <c r="AJ436" s="319"/>
      <c r="AK436" s="319"/>
      <c r="AL436" s="143"/>
      <c r="AM436" s="319" t="s">
        <v>461</v>
      </c>
      <c r="AN436" s="319"/>
      <c r="AO436" s="319"/>
      <c r="AP436" s="143"/>
      <c r="AQ436" s="143" t="s">
        <v>184</v>
      </c>
      <c r="AR436" s="118"/>
      <c r="AS436" s="118"/>
      <c r="AT436" s="119"/>
      <c r="AU436" s="124" t="s">
        <v>133</v>
      </c>
      <c r="AV436" s="124"/>
      <c r="AW436" s="124"/>
      <c r="AX436" s="125"/>
      <c r="AY436">
        <f>COUNTA($G$438)</f>
        <v>0</v>
      </c>
    </row>
    <row r="437" spans="1:51" ht="18.75" hidden="1" customHeight="1" x14ac:dyDescent="0.2">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2">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2">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2">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2">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460</v>
      </c>
      <c r="AJ441" s="319"/>
      <c r="AK441" s="319"/>
      <c r="AL441" s="143"/>
      <c r="AM441" s="319" t="s">
        <v>461</v>
      </c>
      <c r="AN441" s="319"/>
      <c r="AO441" s="319"/>
      <c r="AP441" s="143"/>
      <c r="AQ441" s="143" t="s">
        <v>184</v>
      </c>
      <c r="AR441" s="118"/>
      <c r="AS441" s="118"/>
      <c r="AT441" s="119"/>
      <c r="AU441" s="124" t="s">
        <v>133</v>
      </c>
      <c r="AV441" s="124"/>
      <c r="AW441" s="124"/>
      <c r="AX441" s="125"/>
      <c r="AY441">
        <f>COUNTA($G$443)</f>
        <v>0</v>
      </c>
    </row>
    <row r="442" spans="1:51" ht="18.75" hidden="1" customHeight="1" x14ac:dyDescent="0.2">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2">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2">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2">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2">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460</v>
      </c>
      <c r="AJ446" s="319"/>
      <c r="AK446" s="319"/>
      <c r="AL446" s="143"/>
      <c r="AM446" s="319" t="s">
        <v>461</v>
      </c>
      <c r="AN446" s="319"/>
      <c r="AO446" s="319"/>
      <c r="AP446" s="143"/>
      <c r="AQ446" s="143" t="s">
        <v>184</v>
      </c>
      <c r="AR446" s="118"/>
      <c r="AS446" s="118"/>
      <c r="AT446" s="119"/>
      <c r="AU446" s="124" t="s">
        <v>133</v>
      </c>
      <c r="AV446" s="124"/>
      <c r="AW446" s="124"/>
      <c r="AX446" s="125"/>
      <c r="AY446">
        <f>COUNTA($G$448)</f>
        <v>0</v>
      </c>
    </row>
    <row r="447" spans="1:51" ht="18.75" hidden="1" customHeight="1" x14ac:dyDescent="0.2">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2">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2">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2">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2">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460</v>
      </c>
      <c r="AJ451" s="319"/>
      <c r="AK451" s="319"/>
      <c r="AL451" s="143"/>
      <c r="AM451" s="319" t="s">
        <v>461</v>
      </c>
      <c r="AN451" s="319"/>
      <c r="AO451" s="319"/>
      <c r="AP451" s="143"/>
      <c r="AQ451" s="143" t="s">
        <v>184</v>
      </c>
      <c r="AR451" s="118"/>
      <c r="AS451" s="118"/>
      <c r="AT451" s="119"/>
      <c r="AU451" s="124" t="s">
        <v>133</v>
      </c>
      <c r="AV451" s="124"/>
      <c r="AW451" s="124"/>
      <c r="AX451" s="125"/>
      <c r="AY451">
        <f>COUNTA($G$453)</f>
        <v>0</v>
      </c>
    </row>
    <row r="452" spans="1:51" ht="18.75" hidden="1" customHeight="1" x14ac:dyDescent="0.2">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2">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2">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2">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2">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460</v>
      </c>
      <c r="AJ456" s="319"/>
      <c r="AK456" s="319"/>
      <c r="AL456" s="143"/>
      <c r="AM456" s="319" t="s">
        <v>461</v>
      </c>
      <c r="AN456" s="319"/>
      <c r="AO456" s="319"/>
      <c r="AP456" s="143"/>
      <c r="AQ456" s="143" t="s">
        <v>184</v>
      </c>
      <c r="AR456" s="118"/>
      <c r="AS456" s="118"/>
      <c r="AT456" s="119"/>
      <c r="AU456" s="124" t="s">
        <v>133</v>
      </c>
      <c r="AV456" s="124"/>
      <c r="AW456" s="124"/>
      <c r="AX456" s="125"/>
      <c r="AY456">
        <f>COUNTA($G$458)</f>
        <v>1</v>
      </c>
    </row>
    <row r="457" spans="1:51" ht="18.75" customHeight="1" x14ac:dyDescent="0.2">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633</v>
      </c>
      <c r="AF457" s="186"/>
      <c r="AG457" s="121" t="s">
        <v>185</v>
      </c>
      <c r="AH457" s="122"/>
      <c r="AI457" s="320"/>
      <c r="AJ457" s="320"/>
      <c r="AK457" s="320"/>
      <c r="AL457" s="142"/>
      <c r="AM457" s="320"/>
      <c r="AN457" s="320"/>
      <c r="AO457" s="320"/>
      <c r="AP457" s="142"/>
      <c r="AQ457" s="235" t="s">
        <v>633</v>
      </c>
      <c r="AR457" s="186"/>
      <c r="AS457" s="121" t="s">
        <v>185</v>
      </c>
      <c r="AT457" s="122"/>
      <c r="AU457" s="186" t="s">
        <v>633</v>
      </c>
      <c r="AV457" s="186"/>
      <c r="AW457" s="121" t="s">
        <v>175</v>
      </c>
      <c r="AX457" s="181"/>
      <c r="AY457">
        <f>$AY$456</f>
        <v>1</v>
      </c>
    </row>
    <row r="458" spans="1:51" ht="23.25" customHeight="1" x14ac:dyDescent="0.2">
      <c r="A458" s="175"/>
      <c r="B458" s="172"/>
      <c r="C458" s="166"/>
      <c r="D458" s="172"/>
      <c r="E458" s="323"/>
      <c r="F458" s="324"/>
      <c r="G458" s="92" t="s">
        <v>633</v>
      </c>
      <c r="H458" s="93"/>
      <c r="I458" s="93"/>
      <c r="J458" s="93"/>
      <c r="K458" s="93"/>
      <c r="L458" s="93"/>
      <c r="M458" s="93"/>
      <c r="N458" s="93"/>
      <c r="O458" s="93"/>
      <c r="P458" s="93"/>
      <c r="Q458" s="93"/>
      <c r="R458" s="93"/>
      <c r="S458" s="93"/>
      <c r="T458" s="93"/>
      <c r="U458" s="93"/>
      <c r="V458" s="93"/>
      <c r="W458" s="93"/>
      <c r="X458" s="94"/>
      <c r="Y458" s="187" t="s">
        <v>12</v>
      </c>
      <c r="Z458" s="188"/>
      <c r="AA458" s="189"/>
      <c r="AB458" s="199" t="s">
        <v>649</v>
      </c>
      <c r="AC458" s="199"/>
      <c r="AD458" s="199"/>
      <c r="AE458" s="321" t="s">
        <v>633</v>
      </c>
      <c r="AF458" s="193"/>
      <c r="AG458" s="193"/>
      <c r="AH458" s="193"/>
      <c r="AI458" s="321" t="s">
        <v>633</v>
      </c>
      <c r="AJ458" s="193"/>
      <c r="AK458" s="193"/>
      <c r="AL458" s="193"/>
      <c r="AM458" s="321" t="s">
        <v>657</v>
      </c>
      <c r="AN458" s="193"/>
      <c r="AO458" s="193"/>
      <c r="AP458" s="322"/>
      <c r="AQ458" s="321" t="s">
        <v>633</v>
      </c>
      <c r="AR458" s="193"/>
      <c r="AS458" s="193"/>
      <c r="AT458" s="322"/>
      <c r="AU458" s="193" t="s">
        <v>633</v>
      </c>
      <c r="AV458" s="193"/>
      <c r="AW458" s="193"/>
      <c r="AX458" s="194"/>
      <c r="AY458">
        <f t="shared" ref="AY458:AY460" si="68">$AY$456</f>
        <v>1</v>
      </c>
    </row>
    <row r="459" spans="1:51" ht="23.25" customHeight="1" x14ac:dyDescent="0.2">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649</v>
      </c>
      <c r="AC459" s="191"/>
      <c r="AD459" s="191"/>
      <c r="AE459" s="321" t="s">
        <v>633</v>
      </c>
      <c r="AF459" s="193"/>
      <c r="AG459" s="193"/>
      <c r="AH459" s="322"/>
      <c r="AI459" s="321" t="s">
        <v>633</v>
      </c>
      <c r="AJ459" s="193"/>
      <c r="AK459" s="193"/>
      <c r="AL459" s="193"/>
      <c r="AM459" s="321" t="s">
        <v>657</v>
      </c>
      <c r="AN459" s="193"/>
      <c r="AO459" s="193"/>
      <c r="AP459" s="322"/>
      <c r="AQ459" s="321" t="s">
        <v>633</v>
      </c>
      <c r="AR459" s="193"/>
      <c r="AS459" s="193"/>
      <c r="AT459" s="322"/>
      <c r="AU459" s="193" t="s">
        <v>633</v>
      </c>
      <c r="AV459" s="193"/>
      <c r="AW459" s="193"/>
      <c r="AX459" s="194"/>
      <c r="AY459">
        <f t="shared" si="68"/>
        <v>1</v>
      </c>
    </row>
    <row r="460" spans="1:51" ht="23.25" customHeight="1" thickBot="1" x14ac:dyDescent="0.2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633</v>
      </c>
      <c r="AF460" s="193"/>
      <c r="AG460" s="193"/>
      <c r="AH460" s="322"/>
      <c r="AI460" s="321" t="s">
        <v>633</v>
      </c>
      <c r="AJ460" s="193"/>
      <c r="AK460" s="193"/>
      <c r="AL460" s="193"/>
      <c r="AM460" s="321" t="s">
        <v>657</v>
      </c>
      <c r="AN460" s="193"/>
      <c r="AO460" s="193"/>
      <c r="AP460" s="322"/>
      <c r="AQ460" s="321" t="s">
        <v>633</v>
      </c>
      <c r="AR460" s="193"/>
      <c r="AS460" s="193"/>
      <c r="AT460" s="322"/>
      <c r="AU460" s="193" t="s">
        <v>633</v>
      </c>
      <c r="AV460" s="193"/>
      <c r="AW460" s="193"/>
      <c r="AX460" s="194"/>
      <c r="AY460">
        <f t="shared" si="68"/>
        <v>1</v>
      </c>
    </row>
    <row r="461" spans="1:51" ht="18.75" hidden="1" customHeight="1" x14ac:dyDescent="0.2">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460</v>
      </c>
      <c r="AJ461" s="319"/>
      <c r="AK461" s="319"/>
      <c r="AL461" s="143"/>
      <c r="AM461" s="319" t="s">
        <v>461</v>
      </c>
      <c r="AN461" s="319"/>
      <c r="AO461" s="319"/>
      <c r="AP461" s="143"/>
      <c r="AQ461" s="143" t="s">
        <v>184</v>
      </c>
      <c r="AR461" s="118"/>
      <c r="AS461" s="118"/>
      <c r="AT461" s="119"/>
      <c r="AU461" s="124" t="s">
        <v>133</v>
      </c>
      <c r="AV461" s="124"/>
      <c r="AW461" s="124"/>
      <c r="AX461" s="125"/>
      <c r="AY461">
        <f>COUNTA($G$463)</f>
        <v>0</v>
      </c>
    </row>
    <row r="462" spans="1:51" ht="18.75" hidden="1" customHeight="1" x14ac:dyDescent="0.2">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2">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2">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2">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2">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460</v>
      </c>
      <c r="AJ466" s="319"/>
      <c r="AK466" s="319"/>
      <c r="AL466" s="143"/>
      <c r="AM466" s="319" t="s">
        <v>461</v>
      </c>
      <c r="AN466" s="319"/>
      <c r="AO466" s="319"/>
      <c r="AP466" s="143"/>
      <c r="AQ466" s="143" t="s">
        <v>184</v>
      </c>
      <c r="AR466" s="118"/>
      <c r="AS466" s="118"/>
      <c r="AT466" s="119"/>
      <c r="AU466" s="124" t="s">
        <v>133</v>
      </c>
      <c r="AV466" s="124"/>
      <c r="AW466" s="124"/>
      <c r="AX466" s="125"/>
      <c r="AY466">
        <f>COUNTA($G$468)</f>
        <v>0</v>
      </c>
    </row>
    <row r="467" spans="1:51" ht="18.75" hidden="1" customHeight="1" x14ac:dyDescent="0.2">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2">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2">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2">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2">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460</v>
      </c>
      <c r="AJ471" s="319"/>
      <c r="AK471" s="319"/>
      <c r="AL471" s="143"/>
      <c r="AM471" s="319" t="s">
        <v>461</v>
      </c>
      <c r="AN471" s="319"/>
      <c r="AO471" s="319"/>
      <c r="AP471" s="143"/>
      <c r="AQ471" s="143" t="s">
        <v>184</v>
      </c>
      <c r="AR471" s="118"/>
      <c r="AS471" s="118"/>
      <c r="AT471" s="119"/>
      <c r="AU471" s="124" t="s">
        <v>133</v>
      </c>
      <c r="AV471" s="124"/>
      <c r="AW471" s="124"/>
      <c r="AX471" s="125"/>
      <c r="AY471">
        <f>COUNTA($G$473)</f>
        <v>0</v>
      </c>
    </row>
    <row r="472" spans="1:51" ht="18.75" hidden="1" customHeight="1" x14ac:dyDescent="0.2">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2">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2">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2">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2">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460</v>
      </c>
      <c r="AJ476" s="319"/>
      <c r="AK476" s="319"/>
      <c r="AL476" s="143"/>
      <c r="AM476" s="319" t="s">
        <v>461</v>
      </c>
      <c r="AN476" s="319"/>
      <c r="AO476" s="319"/>
      <c r="AP476" s="143"/>
      <c r="AQ476" s="143" t="s">
        <v>184</v>
      </c>
      <c r="AR476" s="118"/>
      <c r="AS476" s="118"/>
      <c r="AT476" s="119"/>
      <c r="AU476" s="124" t="s">
        <v>133</v>
      </c>
      <c r="AV476" s="124"/>
      <c r="AW476" s="124"/>
      <c r="AX476" s="125"/>
      <c r="AY476">
        <f>COUNTA($G$478)</f>
        <v>0</v>
      </c>
    </row>
    <row r="477" spans="1:51" ht="18.75" hidden="1" customHeight="1" x14ac:dyDescent="0.2">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2">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2">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2">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9" hidden="1" customHeight="1" x14ac:dyDescent="0.2">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2">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2">
      <c r="A484" s="175"/>
      <c r="B484" s="172"/>
      <c r="C484" s="166"/>
      <c r="D484" s="172"/>
      <c r="E484" s="160" t="s">
        <v>319</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2">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460</v>
      </c>
      <c r="AJ485" s="319"/>
      <c r="AK485" s="319"/>
      <c r="AL485" s="143"/>
      <c r="AM485" s="319" t="s">
        <v>461</v>
      </c>
      <c r="AN485" s="319"/>
      <c r="AO485" s="319"/>
      <c r="AP485" s="143"/>
      <c r="AQ485" s="143" t="s">
        <v>184</v>
      </c>
      <c r="AR485" s="118"/>
      <c r="AS485" s="118"/>
      <c r="AT485" s="119"/>
      <c r="AU485" s="124" t="s">
        <v>133</v>
      </c>
      <c r="AV485" s="124"/>
      <c r="AW485" s="124"/>
      <c r="AX485" s="125"/>
      <c r="AY485">
        <f>COUNTA($G$487)</f>
        <v>0</v>
      </c>
    </row>
    <row r="486" spans="1:51" ht="18.75" hidden="1" customHeight="1" x14ac:dyDescent="0.2">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2">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2">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2">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2">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460</v>
      </c>
      <c r="AJ490" s="319"/>
      <c r="AK490" s="319"/>
      <c r="AL490" s="143"/>
      <c r="AM490" s="319" t="s">
        <v>461</v>
      </c>
      <c r="AN490" s="319"/>
      <c r="AO490" s="319"/>
      <c r="AP490" s="143"/>
      <c r="AQ490" s="143" t="s">
        <v>184</v>
      </c>
      <c r="AR490" s="118"/>
      <c r="AS490" s="118"/>
      <c r="AT490" s="119"/>
      <c r="AU490" s="124" t="s">
        <v>133</v>
      </c>
      <c r="AV490" s="124"/>
      <c r="AW490" s="124"/>
      <c r="AX490" s="125"/>
      <c r="AY490">
        <f>COUNTA($G$492)</f>
        <v>0</v>
      </c>
    </row>
    <row r="491" spans="1:51" ht="18.75" hidden="1" customHeight="1" x14ac:dyDescent="0.2">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2">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2">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2">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2">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460</v>
      </c>
      <c r="AJ495" s="319"/>
      <c r="AK495" s="319"/>
      <c r="AL495" s="143"/>
      <c r="AM495" s="319" t="s">
        <v>461</v>
      </c>
      <c r="AN495" s="319"/>
      <c r="AO495" s="319"/>
      <c r="AP495" s="143"/>
      <c r="AQ495" s="143" t="s">
        <v>184</v>
      </c>
      <c r="AR495" s="118"/>
      <c r="AS495" s="118"/>
      <c r="AT495" s="119"/>
      <c r="AU495" s="124" t="s">
        <v>133</v>
      </c>
      <c r="AV495" s="124"/>
      <c r="AW495" s="124"/>
      <c r="AX495" s="125"/>
      <c r="AY495">
        <f>COUNTA($G$497)</f>
        <v>0</v>
      </c>
    </row>
    <row r="496" spans="1:51" ht="18.75" hidden="1" customHeight="1" x14ac:dyDescent="0.2">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2">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2">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2">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2">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460</v>
      </c>
      <c r="AJ500" s="319"/>
      <c r="AK500" s="319"/>
      <c r="AL500" s="143"/>
      <c r="AM500" s="319" t="s">
        <v>461</v>
      </c>
      <c r="AN500" s="319"/>
      <c r="AO500" s="319"/>
      <c r="AP500" s="143"/>
      <c r="AQ500" s="143" t="s">
        <v>184</v>
      </c>
      <c r="AR500" s="118"/>
      <c r="AS500" s="118"/>
      <c r="AT500" s="119"/>
      <c r="AU500" s="124" t="s">
        <v>133</v>
      </c>
      <c r="AV500" s="124"/>
      <c r="AW500" s="124"/>
      <c r="AX500" s="125"/>
      <c r="AY500">
        <f>COUNTA($G$502)</f>
        <v>0</v>
      </c>
    </row>
    <row r="501" spans="1:51" ht="18.75" hidden="1" customHeight="1" x14ac:dyDescent="0.2">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2">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2">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2">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2">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460</v>
      </c>
      <c r="AJ505" s="319"/>
      <c r="AK505" s="319"/>
      <c r="AL505" s="143"/>
      <c r="AM505" s="319" t="s">
        <v>461</v>
      </c>
      <c r="AN505" s="319"/>
      <c r="AO505" s="319"/>
      <c r="AP505" s="143"/>
      <c r="AQ505" s="143" t="s">
        <v>184</v>
      </c>
      <c r="AR505" s="118"/>
      <c r="AS505" s="118"/>
      <c r="AT505" s="119"/>
      <c r="AU505" s="124" t="s">
        <v>133</v>
      </c>
      <c r="AV505" s="124"/>
      <c r="AW505" s="124"/>
      <c r="AX505" s="125"/>
      <c r="AY505">
        <f>COUNTA($G$507)</f>
        <v>0</v>
      </c>
    </row>
    <row r="506" spans="1:51" ht="18.75" hidden="1" customHeight="1" x14ac:dyDescent="0.2">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2">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2">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2">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2">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460</v>
      </c>
      <c r="AJ510" s="319"/>
      <c r="AK510" s="319"/>
      <c r="AL510" s="143"/>
      <c r="AM510" s="319" t="s">
        <v>461</v>
      </c>
      <c r="AN510" s="319"/>
      <c r="AO510" s="319"/>
      <c r="AP510" s="143"/>
      <c r="AQ510" s="143" t="s">
        <v>184</v>
      </c>
      <c r="AR510" s="118"/>
      <c r="AS510" s="118"/>
      <c r="AT510" s="119"/>
      <c r="AU510" s="124" t="s">
        <v>133</v>
      </c>
      <c r="AV510" s="124"/>
      <c r="AW510" s="124"/>
      <c r="AX510" s="125"/>
      <c r="AY510">
        <f>COUNTA($G$512)</f>
        <v>0</v>
      </c>
    </row>
    <row r="511" spans="1:51" ht="18.75" hidden="1" customHeight="1" x14ac:dyDescent="0.2">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2">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2">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2">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2">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460</v>
      </c>
      <c r="AJ515" s="319"/>
      <c r="AK515" s="319"/>
      <c r="AL515" s="143"/>
      <c r="AM515" s="319" t="s">
        <v>461</v>
      </c>
      <c r="AN515" s="319"/>
      <c r="AO515" s="319"/>
      <c r="AP515" s="143"/>
      <c r="AQ515" s="143" t="s">
        <v>184</v>
      </c>
      <c r="AR515" s="118"/>
      <c r="AS515" s="118"/>
      <c r="AT515" s="119"/>
      <c r="AU515" s="124" t="s">
        <v>133</v>
      </c>
      <c r="AV515" s="124"/>
      <c r="AW515" s="124"/>
      <c r="AX515" s="125"/>
      <c r="AY515">
        <f>COUNTA($G$517)</f>
        <v>0</v>
      </c>
    </row>
    <row r="516" spans="1:51" ht="18.75" hidden="1" customHeight="1" x14ac:dyDescent="0.2">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2">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2">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2">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2">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460</v>
      </c>
      <c r="AJ520" s="319"/>
      <c r="AK520" s="319"/>
      <c r="AL520" s="143"/>
      <c r="AM520" s="319" t="s">
        <v>461</v>
      </c>
      <c r="AN520" s="319"/>
      <c r="AO520" s="319"/>
      <c r="AP520" s="143"/>
      <c r="AQ520" s="143" t="s">
        <v>184</v>
      </c>
      <c r="AR520" s="118"/>
      <c r="AS520" s="118"/>
      <c r="AT520" s="119"/>
      <c r="AU520" s="124" t="s">
        <v>133</v>
      </c>
      <c r="AV520" s="124"/>
      <c r="AW520" s="124"/>
      <c r="AX520" s="125"/>
      <c r="AY520">
        <f>COUNTA($G$522)</f>
        <v>0</v>
      </c>
    </row>
    <row r="521" spans="1:51" ht="18.75" hidden="1" customHeight="1" x14ac:dyDescent="0.2">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2">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2">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2">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2">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460</v>
      </c>
      <c r="AJ525" s="319"/>
      <c r="AK525" s="319"/>
      <c r="AL525" s="143"/>
      <c r="AM525" s="319" t="s">
        <v>461</v>
      </c>
      <c r="AN525" s="319"/>
      <c r="AO525" s="319"/>
      <c r="AP525" s="143"/>
      <c r="AQ525" s="143" t="s">
        <v>184</v>
      </c>
      <c r="AR525" s="118"/>
      <c r="AS525" s="118"/>
      <c r="AT525" s="119"/>
      <c r="AU525" s="124" t="s">
        <v>133</v>
      </c>
      <c r="AV525" s="124"/>
      <c r="AW525" s="124"/>
      <c r="AX525" s="125"/>
      <c r="AY525">
        <f>COUNTA($G$527)</f>
        <v>0</v>
      </c>
    </row>
    <row r="526" spans="1:51" ht="18.75" hidden="1" customHeight="1" x14ac:dyDescent="0.2">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2">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2">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2">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2">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460</v>
      </c>
      <c r="AJ530" s="319"/>
      <c r="AK530" s="319"/>
      <c r="AL530" s="143"/>
      <c r="AM530" s="319" t="s">
        <v>461</v>
      </c>
      <c r="AN530" s="319"/>
      <c r="AO530" s="319"/>
      <c r="AP530" s="143"/>
      <c r="AQ530" s="143" t="s">
        <v>184</v>
      </c>
      <c r="AR530" s="118"/>
      <c r="AS530" s="118"/>
      <c r="AT530" s="119"/>
      <c r="AU530" s="124" t="s">
        <v>133</v>
      </c>
      <c r="AV530" s="124"/>
      <c r="AW530" s="124"/>
      <c r="AX530" s="125"/>
      <c r="AY530">
        <f>COUNTA($G$532)</f>
        <v>0</v>
      </c>
    </row>
    <row r="531" spans="1:51" ht="18.75" hidden="1" customHeight="1" x14ac:dyDescent="0.2">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2">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2">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2">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9" hidden="1" customHeight="1" x14ac:dyDescent="0.2">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2">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2">
      <c r="A538" s="175"/>
      <c r="B538" s="172"/>
      <c r="C538" s="166"/>
      <c r="D538" s="172"/>
      <c r="E538" s="160" t="s">
        <v>320</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2">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460</v>
      </c>
      <c r="AJ539" s="319"/>
      <c r="AK539" s="319"/>
      <c r="AL539" s="143"/>
      <c r="AM539" s="319" t="s">
        <v>461</v>
      </c>
      <c r="AN539" s="319"/>
      <c r="AO539" s="319"/>
      <c r="AP539" s="143"/>
      <c r="AQ539" s="143" t="s">
        <v>184</v>
      </c>
      <c r="AR539" s="118"/>
      <c r="AS539" s="118"/>
      <c r="AT539" s="119"/>
      <c r="AU539" s="124" t="s">
        <v>133</v>
      </c>
      <c r="AV539" s="124"/>
      <c r="AW539" s="124"/>
      <c r="AX539" s="125"/>
      <c r="AY539">
        <f>COUNTA($G$541)</f>
        <v>0</v>
      </c>
    </row>
    <row r="540" spans="1:51" ht="18.75" hidden="1" customHeight="1" x14ac:dyDescent="0.2">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2">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2">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2">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2">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460</v>
      </c>
      <c r="AJ544" s="319"/>
      <c r="AK544" s="319"/>
      <c r="AL544" s="143"/>
      <c r="AM544" s="319" t="s">
        <v>461</v>
      </c>
      <c r="AN544" s="319"/>
      <c r="AO544" s="319"/>
      <c r="AP544" s="143"/>
      <c r="AQ544" s="143" t="s">
        <v>184</v>
      </c>
      <c r="AR544" s="118"/>
      <c r="AS544" s="118"/>
      <c r="AT544" s="119"/>
      <c r="AU544" s="124" t="s">
        <v>133</v>
      </c>
      <c r="AV544" s="124"/>
      <c r="AW544" s="124"/>
      <c r="AX544" s="125"/>
      <c r="AY544">
        <f>COUNTA($G$546)</f>
        <v>0</v>
      </c>
    </row>
    <row r="545" spans="1:51" ht="18.75" hidden="1" customHeight="1" x14ac:dyDescent="0.2">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2">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2">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2">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2">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460</v>
      </c>
      <c r="AJ549" s="319"/>
      <c r="AK549" s="319"/>
      <c r="AL549" s="143"/>
      <c r="AM549" s="319" t="s">
        <v>461</v>
      </c>
      <c r="AN549" s="319"/>
      <c r="AO549" s="319"/>
      <c r="AP549" s="143"/>
      <c r="AQ549" s="143" t="s">
        <v>184</v>
      </c>
      <c r="AR549" s="118"/>
      <c r="AS549" s="118"/>
      <c r="AT549" s="119"/>
      <c r="AU549" s="124" t="s">
        <v>133</v>
      </c>
      <c r="AV549" s="124"/>
      <c r="AW549" s="124"/>
      <c r="AX549" s="125"/>
      <c r="AY549">
        <f>COUNTA($G$551)</f>
        <v>0</v>
      </c>
    </row>
    <row r="550" spans="1:51" ht="18.75" hidden="1" customHeight="1" x14ac:dyDescent="0.2">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2">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2">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2">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2">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460</v>
      </c>
      <c r="AJ554" s="319"/>
      <c r="AK554" s="319"/>
      <c r="AL554" s="143"/>
      <c r="AM554" s="319" t="s">
        <v>461</v>
      </c>
      <c r="AN554" s="319"/>
      <c r="AO554" s="319"/>
      <c r="AP554" s="143"/>
      <c r="AQ554" s="143" t="s">
        <v>184</v>
      </c>
      <c r="AR554" s="118"/>
      <c r="AS554" s="118"/>
      <c r="AT554" s="119"/>
      <c r="AU554" s="124" t="s">
        <v>133</v>
      </c>
      <c r="AV554" s="124"/>
      <c r="AW554" s="124"/>
      <c r="AX554" s="125"/>
      <c r="AY554">
        <f>COUNTA($G$556)</f>
        <v>0</v>
      </c>
    </row>
    <row r="555" spans="1:51" ht="18.75" hidden="1" customHeight="1" x14ac:dyDescent="0.2">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2">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2">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2">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2">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460</v>
      </c>
      <c r="AJ559" s="319"/>
      <c r="AK559" s="319"/>
      <c r="AL559" s="143"/>
      <c r="AM559" s="319" t="s">
        <v>461</v>
      </c>
      <c r="AN559" s="319"/>
      <c r="AO559" s="319"/>
      <c r="AP559" s="143"/>
      <c r="AQ559" s="143" t="s">
        <v>184</v>
      </c>
      <c r="AR559" s="118"/>
      <c r="AS559" s="118"/>
      <c r="AT559" s="119"/>
      <c r="AU559" s="124" t="s">
        <v>133</v>
      </c>
      <c r="AV559" s="124"/>
      <c r="AW559" s="124"/>
      <c r="AX559" s="125"/>
      <c r="AY559">
        <f>COUNTA($G$561)</f>
        <v>0</v>
      </c>
    </row>
    <row r="560" spans="1:51" ht="18.75" hidden="1" customHeight="1" x14ac:dyDescent="0.2">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2">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2">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2">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2">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460</v>
      </c>
      <c r="AJ564" s="319"/>
      <c r="AK564" s="319"/>
      <c r="AL564" s="143"/>
      <c r="AM564" s="319" t="s">
        <v>461</v>
      </c>
      <c r="AN564" s="319"/>
      <c r="AO564" s="319"/>
      <c r="AP564" s="143"/>
      <c r="AQ564" s="143" t="s">
        <v>184</v>
      </c>
      <c r="AR564" s="118"/>
      <c r="AS564" s="118"/>
      <c r="AT564" s="119"/>
      <c r="AU564" s="124" t="s">
        <v>133</v>
      </c>
      <c r="AV564" s="124"/>
      <c r="AW564" s="124"/>
      <c r="AX564" s="125"/>
      <c r="AY564">
        <f>COUNTA($G$566)</f>
        <v>0</v>
      </c>
    </row>
    <row r="565" spans="1:51" ht="18.75" hidden="1" customHeight="1" x14ac:dyDescent="0.2">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2">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2">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2">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2">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460</v>
      </c>
      <c r="AJ569" s="319"/>
      <c r="AK569" s="319"/>
      <c r="AL569" s="143"/>
      <c r="AM569" s="319" t="s">
        <v>461</v>
      </c>
      <c r="AN569" s="319"/>
      <c r="AO569" s="319"/>
      <c r="AP569" s="143"/>
      <c r="AQ569" s="143" t="s">
        <v>184</v>
      </c>
      <c r="AR569" s="118"/>
      <c r="AS569" s="118"/>
      <c r="AT569" s="119"/>
      <c r="AU569" s="124" t="s">
        <v>133</v>
      </c>
      <c r="AV569" s="124"/>
      <c r="AW569" s="124"/>
      <c r="AX569" s="125"/>
      <c r="AY569">
        <f>COUNTA($G$571)</f>
        <v>0</v>
      </c>
    </row>
    <row r="570" spans="1:51" ht="18.75" hidden="1" customHeight="1" x14ac:dyDescent="0.2">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2">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2">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2">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2">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460</v>
      </c>
      <c r="AJ574" s="319"/>
      <c r="AK574" s="319"/>
      <c r="AL574" s="143"/>
      <c r="AM574" s="319" t="s">
        <v>461</v>
      </c>
      <c r="AN574" s="319"/>
      <c r="AO574" s="319"/>
      <c r="AP574" s="143"/>
      <c r="AQ574" s="143" t="s">
        <v>184</v>
      </c>
      <c r="AR574" s="118"/>
      <c r="AS574" s="118"/>
      <c r="AT574" s="119"/>
      <c r="AU574" s="124" t="s">
        <v>133</v>
      </c>
      <c r="AV574" s="124"/>
      <c r="AW574" s="124"/>
      <c r="AX574" s="125"/>
      <c r="AY574">
        <f>COUNTA($G$576)</f>
        <v>0</v>
      </c>
    </row>
    <row r="575" spans="1:51" ht="18.75" hidden="1" customHeight="1" x14ac:dyDescent="0.2">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2">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2">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2">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2">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460</v>
      </c>
      <c r="AJ579" s="319"/>
      <c r="AK579" s="319"/>
      <c r="AL579" s="143"/>
      <c r="AM579" s="319" t="s">
        <v>461</v>
      </c>
      <c r="AN579" s="319"/>
      <c r="AO579" s="319"/>
      <c r="AP579" s="143"/>
      <c r="AQ579" s="143" t="s">
        <v>184</v>
      </c>
      <c r="AR579" s="118"/>
      <c r="AS579" s="118"/>
      <c r="AT579" s="119"/>
      <c r="AU579" s="124" t="s">
        <v>133</v>
      </c>
      <c r="AV579" s="124"/>
      <c r="AW579" s="124"/>
      <c r="AX579" s="125"/>
      <c r="AY579">
        <f>COUNTA($G$581)</f>
        <v>0</v>
      </c>
    </row>
    <row r="580" spans="1:51" ht="18.75" hidden="1" customHeight="1" x14ac:dyDescent="0.2">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2">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2">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2">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2">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460</v>
      </c>
      <c r="AJ584" s="319"/>
      <c r="AK584" s="319"/>
      <c r="AL584" s="143"/>
      <c r="AM584" s="319" t="s">
        <v>461</v>
      </c>
      <c r="AN584" s="319"/>
      <c r="AO584" s="319"/>
      <c r="AP584" s="143"/>
      <c r="AQ584" s="143" t="s">
        <v>184</v>
      </c>
      <c r="AR584" s="118"/>
      <c r="AS584" s="118"/>
      <c r="AT584" s="119"/>
      <c r="AU584" s="124" t="s">
        <v>133</v>
      </c>
      <c r="AV584" s="124"/>
      <c r="AW584" s="124"/>
      <c r="AX584" s="125"/>
      <c r="AY584">
        <f>COUNTA($G$586)</f>
        <v>0</v>
      </c>
    </row>
    <row r="585" spans="1:51" ht="18.75" hidden="1" customHeight="1" x14ac:dyDescent="0.2">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2">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2">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2">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9" hidden="1" customHeight="1" x14ac:dyDescent="0.2">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2">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2">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2">
      <c r="A592" s="175"/>
      <c r="B592" s="172"/>
      <c r="C592" s="166"/>
      <c r="D592" s="172"/>
      <c r="E592" s="160" t="s">
        <v>319</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2">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460</v>
      </c>
      <c r="AJ593" s="319"/>
      <c r="AK593" s="319"/>
      <c r="AL593" s="143"/>
      <c r="AM593" s="319" t="s">
        <v>461</v>
      </c>
      <c r="AN593" s="319"/>
      <c r="AO593" s="319"/>
      <c r="AP593" s="143"/>
      <c r="AQ593" s="143" t="s">
        <v>184</v>
      </c>
      <c r="AR593" s="118"/>
      <c r="AS593" s="118"/>
      <c r="AT593" s="119"/>
      <c r="AU593" s="124" t="s">
        <v>133</v>
      </c>
      <c r="AV593" s="124"/>
      <c r="AW593" s="124"/>
      <c r="AX593" s="125"/>
      <c r="AY593">
        <f>COUNTA($G$595)</f>
        <v>0</v>
      </c>
    </row>
    <row r="594" spans="1:51" ht="18.75" hidden="1" customHeight="1" x14ac:dyDescent="0.2">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2">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2">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2">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2">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460</v>
      </c>
      <c r="AJ598" s="319"/>
      <c r="AK598" s="319"/>
      <c r="AL598" s="143"/>
      <c r="AM598" s="319" t="s">
        <v>461</v>
      </c>
      <c r="AN598" s="319"/>
      <c r="AO598" s="319"/>
      <c r="AP598" s="143"/>
      <c r="AQ598" s="143" t="s">
        <v>184</v>
      </c>
      <c r="AR598" s="118"/>
      <c r="AS598" s="118"/>
      <c r="AT598" s="119"/>
      <c r="AU598" s="124" t="s">
        <v>133</v>
      </c>
      <c r="AV598" s="124"/>
      <c r="AW598" s="124"/>
      <c r="AX598" s="125"/>
      <c r="AY598">
        <f>COUNTA($G$600)</f>
        <v>0</v>
      </c>
    </row>
    <row r="599" spans="1:51" ht="18.75" hidden="1" customHeight="1" x14ac:dyDescent="0.2">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2">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2">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2">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2">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460</v>
      </c>
      <c r="AJ603" s="319"/>
      <c r="AK603" s="319"/>
      <c r="AL603" s="143"/>
      <c r="AM603" s="319" t="s">
        <v>461</v>
      </c>
      <c r="AN603" s="319"/>
      <c r="AO603" s="319"/>
      <c r="AP603" s="143"/>
      <c r="AQ603" s="143" t="s">
        <v>184</v>
      </c>
      <c r="AR603" s="118"/>
      <c r="AS603" s="118"/>
      <c r="AT603" s="119"/>
      <c r="AU603" s="124" t="s">
        <v>133</v>
      </c>
      <c r="AV603" s="124"/>
      <c r="AW603" s="124"/>
      <c r="AX603" s="125"/>
      <c r="AY603">
        <f>COUNTA($G$605)</f>
        <v>0</v>
      </c>
    </row>
    <row r="604" spans="1:51" ht="18.75" hidden="1" customHeight="1" x14ac:dyDescent="0.2">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2">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2">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2">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2">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460</v>
      </c>
      <c r="AJ608" s="319"/>
      <c r="AK608" s="319"/>
      <c r="AL608" s="143"/>
      <c r="AM608" s="319" t="s">
        <v>461</v>
      </c>
      <c r="AN608" s="319"/>
      <c r="AO608" s="319"/>
      <c r="AP608" s="143"/>
      <c r="AQ608" s="143" t="s">
        <v>184</v>
      </c>
      <c r="AR608" s="118"/>
      <c r="AS608" s="118"/>
      <c r="AT608" s="119"/>
      <c r="AU608" s="124" t="s">
        <v>133</v>
      </c>
      <c r="AV608" s="124"/>
      <c r="AW608" s="124"/>
      <c r="AX608" s="125"/>
      <c r="AY608">
        <f>COUNTA($G$610)</f>
        <v>0</v>
      </c>
    </row>
    <row r="609" spans="1:51" ht="18.75" hidden="1" customHeight="1" x14ac:dyDescent="0.2">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2">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2">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2">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2">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460</v>
      </c>
      <c r="AJ613" s="319"/>
      <c r="AK613" s="319"/>
      <c r="AL613" s="143"/>
      <c r="AM613" s="319" t="s">
        <v>461</v>
      </c>
      <c r="AN613" s="319"/>
      <c r="AO613" s="319"/>
      <c r="AP613" s="143"/>
      <c r="AQ613" s="143" t="s">
        <v>184</v>
      </c>
      <c r="AR613" s="118"/>
      <c r="AS613" s="118"/>
      <c r="AT613" s="119"/>
      <c r="AU613" s="124" t="s">
        <v>133</v>
      </c>
      <c r="AV613" s="124"/>
      <c r="AW613" s="124"/>
      <c r="AX613" s="125"/>
      <c r="AY613">
        <f>COUNTA($G$615)</f>
        <v>0</v>
      </c>
    </row>
    <row r="614" spans="1:51" ht="18.75" hidden="1" customHeight="1" x14ac:dyDescent="0.2">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2">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2">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2">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2">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460</v>
      </c>
      <c r="AJ618" s="319"/>
      <c r="AK618" s="319"/>
      <c r="AL618" s="143"/>
      <c r="AM618" s="319" t="s">
        <v>461</v>
      </c>
      <c r="AN618" s="319"/>
      <c r="AO618" s="319"/>
      <c r="AP618" s="143"/>
      <c r="AQ618" s="143" t="s">
        <v>184</v>
      </c>
      <c r="AR618" s="118"/>
      <c r="AS618" s="118"/>
      <c r="AT618" s="119"/>
      <c r="AU618" s="124" t="s">
        <v>133</v>
      </c>
      <c r="AV618" s="124"/>
      <c r="AW618" s="124"/>
      <c r="AX618" s="125"/>
      <c r="AY618">
        <f>COUNTA($G$620)</f>
        <v>0</v>
      </c>
    </row>
    <row r="619" spans="1:51" ht="18.75" hidden="1" customHeight="1" x14ac:dyDescent="0.2">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2">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2">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2">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2">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460</v>
      </c>
      <c r="AJ623" s="319"/>
      <c r="AK623" s="319"/>
      <c r="AL623" s="143"/>
      <c r="AM623" s="319" t="s">
        <v>461</v>
      </c>
      <c r="AN623" s="319"/>
      <c r="AO623" s="319"/>
      <c r="AP623" s="143"/>
      <c r="AQ623" s="143" t="s">
        <v>184</v>
      </c>
      <c r="AR623" s="118"/>
      <c r="AS623" s="118"/>
      <c r="AT623" s="119"/>
      <c r="AU623" s="124" t="s">
        <v>133</v>
      </c>
      <c r="AV623" s="124"/>
      <c r="AW623" s="124"/>
      <c r="AX623" s="125"/>
      <c r="AY623">
        <f>COUNTA($G$625)</f>
        <v>0</v>
      </c>
    </row>
    <row r="624" spans="1:51" ht="18.75" hidden="1" customHeight="1" x14ac:dyDescent="0.2">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2">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2">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2">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2">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460</v>
      </c>
      <c r="AJ628" s="319"/>
      <c r="AK628" s="319"/>
      <c r="AL628" s="143"/>
      <c r="AM628" s="319" t="s">
        <v>461</v>
      </c>
      <c r="AN628" s="319"/>
      <c r="AO628" s="319"/>
      <c r="AP628" s="143"/>
      <c r="AQ628" s="143" t="s">
        <v>184</v>
      </c>
      <c r="AR628" s="118"/>
      <c r="AS628" s="118"/>
      <c r="AT628" s="119"/>
      <c r="AU628" s="124" t="s">
        <v>133</v>
      </c>
      <c r="AV628" s="124"/>
      <c r="AW628" s="124"/>
      <c r="AX628" s="125"/>
      <c r="AY628">
        <f>COUNTA($G$630)</f>
        <v>0</v>
      </c>
    </row>
    <row r="629" spans="1:51" ht="18.75" hidden="1" customHeight="1" x14ac:dyDescent="0.2">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2">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2">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2">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2">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460</v>
      </c>
      <c r="AJ633" s="319"/>
      <c r="AK633" s="319"/>
      <c r="AL633" s="143"/>
      <c r="AM633" s="319" t="s">
        <v>461</v>
      </c>
      <c r="AN633" s="319"/>
      <c r="AO633" s="319"/>
      <c r="AP633" s="143"/>
      <c r="AQ633" s="143" t="s">
        <v>184</v>
      </c>
      <c r="AR633" s="118"/>
      <c r="AS633" s="118"/>
      <c r="AT633" s="119"/>
      <c r="AU633" s="124" t="s">
        <v>133</v>
      </c>
      <c r="AV633" s="124"/>
      <c r="AW633" s="124"/>
      <c r="AX633" s="125"/>
      <c r="AY633">
        <f>COUNTA($G$635)</f>
        <v>0</v>
      </c>
    </row>
    <row r="634" spans="1:51" ht="18.75" hidden="1" customHeight="1" x14ac:dyDescent="0.2">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2">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2">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2">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2">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460</v>
      </c>
      <c r="AJ638" s="319"/>
      <c r="AK638" s="319"/>
      <c r="AL638" s="143"/>
      <c r="AM638" s="319" t="s">
        <v>461</v>
      </c>
      <c r="AN638" s="319"/>
      <c r="AO638" s="319"/>
      <c r="AP638" s="143"/>
      <c r="AQ638" s="143" t="s">
        <v>184</v>
      </c>
      <c r="AR638" s="118"/>
      <c r="AS638" s="118"/>
      <c r="AT638" s="119"/>
      <c r="AU638" s="124" t="s">
        <v>133</v>
      </c>
      <c r="AV638" s="124"/>
      <c r="AW638" s="124"/>
      <c r="AX638" s="125"/>
      <c r="AY638">
        <f>COUNTA($G$640)</f>
        <v>0</v>
      </c>
    </row>
    <row r="639" spans="1:51" ht="18.75" hidden="1" customHeight="1" x14ac:dyDescent="0.2">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2">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2">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2">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9" hidden="1" customHeight="1" x14ac:dyDescent="0.2">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2">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2">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2">
      <c r="A646" s="175"/>
      <c r="B646" s="172"/>
      <c r="C646" s="166"/>
      <c r="D646" s="172"/>
      <c r="E646" s="160" t="s">
        <v>320</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2">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460</v>
      </c>
      <c r="AJ647" s="319"/>
      <c r="AK647" s="319"/>
      <c r="AL647" s="143"/>
      <c r="AM647" s="319" t="s">
        <v>461</v>
      </c>
      <c r="AN647" s="319"/>
      <c r="AO647" s="319"/>
      <c r="AP647" s="143"/>
      <c r="AQ647" s="143" t="s">
        <v>184</v>
      </c>
      <c r="AR647" s="118"/>
      <c r="AS647" s="118"/>
      <c r="AT647" s="119"/>
      <c r="AU647" s="124" t="s">
        <v>133</v>
      </c>
      <c r="AV647" s="124"/>
      <c r="AW647" s="124"/>
      <c r="AX647" s="125"/>
      <c r="AY647">
        <f>COUNTA($G$649)</f>
        <v>0</v>
      </c>
    </row>
    <row r="648" spans="1:51" ht="18.75" hidden="1" customHeight="1" x14ac:dyDescent="0.2">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2">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2">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2">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2">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460</v>
      </c>
      <c r="AJ652" s="319"/>
      <c r="AK652" s="319"/>
      <c r="AL652" s="143"/>
      <c r="AM652" s="319" t="s">
        <v>461</v>
      </c>
      <c r="AN652" s="319"/>
      <c r="AO652" s="319"/>
      <c r="AP652" s="143"/>
      <c r="AQ652" s="143" t="s">
        <v>184</v>
      </c>
      <c r="AR652" s="118"/>
      <c r="AS652" s="118"/>
      <c r="AT652" s="119"/>
      <c r="AU652" s="124" t="s">
        <v>133</v>
      </c>
      <c r="AV652" s="124"/>
      <c r="AW652" s="124"/>
      <c r="AX652" s="125"/>
      <c r="AY652">
        <f>COUNTA($G$654)</f>
        <v>0</v>
      </c>
    </row>
    <row r="653" spans="1:51" ht="18.75" hidden="1" customHeight="1" x14ac:dyDescent="0.2">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2">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2">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2">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2">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460</v>
      </c>
      <c r="AJ657" s="319"/>
      <c r="AK657" s="319"/>
      <c r="AL657" s="143"/>
      <c r="AM657" s="319" t="s">
        <v>461</v>
      </c>
      <c r="AN657" s="319"/>
      <c r="AO657" s="319"/>
      <c r="AP657" s="143"/>
      <c r="AQ657" s="143" t="s">
        <v>184</v>
      </c>
      <c r="AR657" s="118"/>
      <c r="AS657" s="118"/>
      <c r="AT657" s="119"/>
      <c r="AU657" s="124" t="s">
        <v>133</v>
      </c>
      <c r="AV657" s="124"/>
      <c r="AW657" s="124"/>
      <c r="AX657" s="125"/>
      <c r="AY657">
        <f>COUNTA($G$659)</f>
        <v>0</v>
      </c>
    </row>
    <row r="658" spans="1:51" ht="18.75" hidden="1" customHeight="1" x14ac:dyDescent="0.2">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2">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2">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2">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2">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460</v>
      </c>
      <c r="AJ662" s="319"/>
      <c r="AK662" s="319"/>
      <c r="AL662" s="143"/>
      <c r="AM662" s="319" t="s">
        <v>461</v>
      </c>
      <c r="AN662" s="319"/>
      <c r="AO662" s="319"/>
      <c r="AP662" s="143"/>
      <c r="AQ662" s="143" t="s">
        <v>184</v>
      </c>
      <c r="AR662" s="118"/>
      <c r="AS662" s="118"/>
      <c r="AT662" s="119"/>
      <c r="AU662" s="124" t="s">
        <v>133</v>
      </c>
      <c r="AV662" s="124"/>
      <c r="AW662" s="124"/>
      <c r="AX662" s="125"/>
      <c r="AY662">
        <f>COUNTA($G$664)</f>
        <v>0</v>
      </c>
    </row>
    <row r="663" spans="1:51" ht="18.75" hidden="1" customHeight="1" x14ac:dyDescent="0.2">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2">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2">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2">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2">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460</v>
      </c>
      <c r="AJ667" s="319"/>
      <c r="AK667" s="319"/>
      <c r="AL667" s="143"/>
      <c r="AM667" s="319" t="s">
        <v>461</v>
      </c>
      <c r="AN667" s="319"/>
      <c r="AO667" s="319"/>
      <c r="AP667" s="143"/>
      <c r="AQ667" s="143" t="s">
        <v>184</v>
      </c>
      <c r="AR667" s="118"/>
      <c r="AS667" s="118"/>
      <c r="AT667" s="119"/>
      <c r="AU667" s="124" t="s">
        <v>133</v>
      </c>
      <c r="AV667" s="124"/>
      <c r="AW667" s="124"/>
      <c r="AX667" s="125"/>
      <c r="AY667">
        <f>COUNTA($G$669)</f>
        <v>0</v>
      </c>
    </row>
    <row r="668" spans="1:51" ht="18.75" hidden="1" customHeight="1" x14ac:dyDescent="0.2">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2">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2">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2">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2">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460</v>
      </c>
      <c r="AJ672" s="319"/>
      <c r="AK672" s="319"/>
      <c r="AL672" s="143"/>
      <c r="AM672" s="319" t="s">
        <v>461</v>
      </c>
      <c r="AN672" s="319"/>
      <c r="AO672" s="319"/>
      <c r="AP672" s="143"/>
      <c r="AQ672" s="143" t="s">
        <v>184</v>
      </c>
      <c r="AR672" s="118"/>
      <c r="AS672" s="118"/>
      <c r="AT672" s="119"/>
      <c r="AU672" s="124" t="s">
        <v>133</v>
      </c>
      <c r="AV672" s="124"/>
      <c r="AW672" s="124"/>
      <c r="AX672" s="125"/>
      <c r="AY672">
        <f>COUNTA($G$674)</f>
        <v>0</v>
      </c>
    </row>
    <row r="673" spans="1:51" ht="18.75" hidden="1" customHeight="1" x14ac:dyDescent="0.2">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2">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2">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2">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2">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460</v>
      </c>
      <c r="AJ677" s="319"/>
      <c r="AK677" s="319"/>
      <c r="AL677" s="143"/>
      <c r="AM677" s="319" t="s">
        <v>461</v>
      </c>
      <c r="AN677" s="319"/>
      <c r="AO677" s="319"/>
      <c r="AP677" s="143"/>
      <c r="AQ677" s="143" t="s">
        <v>184</v>
      </c>
      <c r="AR677" s="118"/>
      <c r="AS677" s="118"/>
      <c r="AT677" s="119"/>
      <c r="AU677" s="124" t="s">
        <v>133</v>
      </c>
      <c r="AV677" s="124"/>
      <c r="AW677" s="124"/>
      <c r="AX677" s="125"/>
      <c r="AY677">
        <f>COUNTA($G$679)</f>
        <v>0</v>
      </c>
    </row>
    <row r="678" spans="1:51" ht="18.75" hidden="1" customHeight="1" x14ac:dyDescent="0.2">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2">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2">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2">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2">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460</v>
      </c>
      <c r="AJ682" s="319"/>
      <c r="AK682" s="319"/>
      <c r="AL682" s="143"/>
      <c r="AM682" s="319" t="s">
        <v>461</v>
      </c>
      <c r="AN682" s="319"/>
      <c r="AO682" s="319"/>
      <c r="AP682" s="143"/>
      <c r="AQ682" s="143" t="s">
        <v>184</v>
      </c>
      <c r="AR682" s="118"/>
      <c r="AS682" s="118"/>
      <c r="AT682" s="119"/>
      <c r="AU682" s="124" t="s">
        <v>133</v>
      </c>
      <c r="AV682" s="124"/>
      <c r="AW682" s="124"/>
      <c r="AX682" s="125"/>
      <c r="AY682">
        <f>COUNTA($G$684)</f>
        <v>0</v>
      </c>
    </row>
    <row r="683" spans="1:51" ht="18.75" hidden="1" customHeight="1" x14ac:dyDescent="0.2">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2">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2">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2">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2">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460</v>
      </c>
      <c r="AJ687" s="319"/>
      <c r="AK687" s="319"/>
      <c r="AL687" s="143"/>
      <c r="AM687" s="319" t="s">
        <v>461</v>
      </c>
      <c r="AN687" s="319"/>
      <c r="AO687" s="319"/>
      <c r="AP687" s="143"/>
      <c r="AQ687" s="143" t="s">
        <v>184</v>
      </c>
      <c r="AR687" s="118"/>
      <c r="AS687" s="118"/>
      <c r="AT687" s="119"/>
      <c r="AU687" s="124" t="s">
        <v>133</v>
      </c>
      <c r="AV687" s="124"/>
      <c r="AW687" s="124"/>
      <c r="AX687" s="125"/>
      <c r="AY687">
        <f>COUNTA($G$689)</f>
        <v>0</v>
      </c>
    </row>
    <row r="688" spans="1:51" ht="18.75" hidden="1" customHeight="1" x14ac:dyDescent="0.2">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2">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2">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2">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2">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460</v>
      </c>
      <c r="AJ692" s="319"/>
      <c r="AK692" s="319"/>
      <c r="AL692" s="143"/>
      <c r="AM692" s="319" t="s">
        <v>461</v>
      </c>
      <c r="AN692" s="319"/>
      <c r="AO692" s="319"/>
      <c r="AP692" s="143"/>
      <c r="AQ692" s="143" t="s">
        <v>184</v>
      </c>
      <c r="AR692" s="118"/>
      <c r="AS692" s="118"/>
      <c r="AT692" s="119"/>
      <c r="AU692" s="124" t="s">
        <v>133</v>
      </c>
      <c r="AV692" s="124"/>
      <c r="AW692" s="124"/>
      <c r="AX692" s="125"/>
      <c r="AY692">
        <f>COUNTA($G$694)</f>
        <v>0</v>
      </c>
    </row>
    <row r="693" spans="1:51" ht="18.75" hidden="1" customHeight="1" x14ac:dyDescent="0.2">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2">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2">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2">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9" hidden="1" customHeight="1" x14ac:dyDescent="0.2">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2">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5">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2">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2">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77.150000000000006" customHeight="1" x14ac:dyDescent="0.2">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650</v>
      </c>
      <c r="AE702" s="327"/>
      <c r="AF702" s="327"/>
      <c r="AG702" s="364" t="s">
        <v>672</v>
      </c>
      <c r="AH702" s="365"/>
      <c r="AI702" s="365"/>
      <c r="AJ702" s="365"/>
      <c r="AK702" s="365"/>
      <c r="AL702" s="365"/>
      <c r="AM702" s="365"/>
      <c r="AN702" s="365"/>
      <c r="AO702" s="365"/>
      <c r="AP702" s="365"/>
      <c r="AQ702" s="365"/>
      <c r="AR702" s="365"/>
      <c r="AS702" s="365"/>
      <c r="AT702" s="365"/>
      <c r="AU702" s="365"/>
      <c r="AV702" s="365"/>
      <c r="AW702" s="365"/>
      <c r="AX702" s="366"/>
    </row>
    <row r="703" spans="1:51" ht="63" customHeight="1" x14ac:dyDescent="0.2">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650</v>
      </c>
      <c r="AE703" s="308"/>
      <c r="AF703" s="308"/>
      <c r="AG703" s="89" t="s">
        <v>673</v>
      </c>
      <c r="AH703" s="90"/>
      <c r="AI703" s="90"/>
      <c r="AJ703" s="90"/>
      <c r="AK703" s="90"/>
      <c r="AL703" s="90"/>
      <c r="AM703" s="90"/>
      <c r="AN703" s="90"/>
      <c r="AO703" s="90"/>
      <c r="AP703" s="90"/>
      <c r="AQ703" s="90"/>
      <c r="AR703" s="90"/>
      <c r="AS703" s="90"/>
      <c r="AT703" s="90"/>
      <c r="AU703" s="90"/>
      <c r="AV703" s="90"/>
      <c r="AW703" s="90"/>
      <c r="AX703" s="91"/>
    </row>
    <row r="704" spans="1:51" ht="77.5" customHeight="1" x14ac:dyDescent="0.2">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650</v>
      </c>
      <c r="AE704" s="766"/>
      <c r="AF704" s="766"/>
      <c r="AG704" s="153" t="s">
        <v>675</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2">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650</v>
      </c>
      <c r="AE705" s="698"/>
      <c r="AF705" s="698"/>
      <c r="AG705" s="113" t="s">
        <v>665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2">
      <c r="A706" s="625"/>
      <c r="B706" s="626"/>
      <c r="C706" s="777"/>
      <c r="D706" s="778"/>
      <c r="E706" s="713" t="s">
        <v>298</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663</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2">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663</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2">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664</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43.5" customHeight="1" x14ac:dyDescent="0.2">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650</v>
      </c>
      <c r="AE709" s="308"/>
      <c r="AF709" s="308"/>
      <c r="AG709" s="89" t="s">
        <v>666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2">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664</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2">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650</v>
      </c>
      <c r="AE711" s="308"/>
      <c r="AF711" s="308"/>
      <c r="AG711" s="89" t="s">
        <v>667</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2">
      <c r="A712" s="625"/>
      <c r="B712" s="627"/>
      <c r="C712" s="370" t="s">
        <v>266</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664</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2">
      <c r="A713" s="625"/>
      <c r="B713" s="627"/>
      <c r="C713" s="928" t="s">
        <v>267</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664</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59.15" customHeight="1" x14ac:dyDescent="0.2">
      <c r="A714" s="628"/>
      <c r="B714" s="629"/>
      <c r="C714" s="630" t="s">
        <v>245</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650</v>
      </c>
      <c r="AE714" s="788"/>
      <c r="AF714" s="789"/>
      <c r="AG714" s="719" t="s">
        <v>676</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2">
      <c r="A715" s="623" t="s">
        <v>39</v>
      </c>
      <c r="B715" s="767"/>
      <c r="C715" s="768" t="s">
        <v>246</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650</v>
      </c>
      <c r="AE715" s="588"/>
      <c r="AF715" s="639"/>
      <c r="AG715" s="725" t="s">
        <v>668</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2">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664</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2">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650</v>
      </c>
      <c r="AE717" s="308"/>
      <c r="AF717" s="308"/>
      <c r="AG717" s="89" t="s">
        <v>669</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2">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664</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2">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664</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5" customHeight="1" x14ac:dyDescent="0.2">
      <c r="A720" s="761"/>
      <c r="B720" s="762"/>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2">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2">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2">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2">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2">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2">
      <c r="A726" s="623" t="s">
        <v>47</v>
      </c>
      <c r="B726" s="782"/>
      <c r="C726" s="795" t="s">
        <v>52</v>
      </c>
      <c r="D726" s="817"/>
      <c r="E726" s="817"/>
      <c r="F726" s="818"/>
      <c r="G726" s="561" t="s">
        <v>671</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5">
      <c r="A727" s="783"/>
      <c r="B727" s="784"/>
      <c r="C727" s="731" t="s">
        <v>56</v>
      </c>
      <c r="D727" s="732"/>
      <c r="E727" s="732"/>
      <c r="F727" s="733"/>
      <c r="G727" s="559" t="s">
        <v>670</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2">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5">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2">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5">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2">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5">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2">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5">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2">
      <c r="A736" s="633" t="s">
        <v>272</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2">
      <c r="A737" s="971" t="s">
        <v>589</v>
      </c>
      <c r="B737" s="196"/>
      <c r="C737" s="196"/>
      <c r="D737" s="197"/>
      <c r="E737" s="935" t="s">
        <v>633</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2">
      <c r="A738" s="346" t="s">
        <v>314</v>
      </c>
      <c r="B738" s="346"/>
      <c r="C738" s="346"/>
      <c r="D738" s="346"/>
      <c r="E738" s="935" t="s">
        <v>633</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2">
      <c r="A739" s="346" t="s">
        <v>313</v>
      </c>
      <c r="B739" s="346"/>
      <c r="C739" s="346"/>
      <c r="D739" s="346"/>
      <c r="E739" s="935" t="s">
        <v>633</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2">
      <c r="A740" s="346" t="s">
        <v>312</v>
      </c>
      <c r="B740" s="346"/>
      <c r="C740" s="346"/>
      <c r="D740" s="346"/>
      <c r="E740" s="935" t="s">
        <v>633</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2">
      <c r="A741" s="346" t="s">
        <v>311</v>
      </c>
      <c r="B741" s="346"/>
      <c r="C741" s="346"/>
      <c r="D741" s="346"/>
      <c r="E741" s="935" t="s">
        <v>633</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2">
      <c r="A742" s="346" t="s">
        <v>310</v>
      </c>
      <c r="B742" s="346"/>
      <c r="C742" s="346"/>
      <c r="D742" s="346"/>
      <c r="E742" s="935" t="s">
        <v>633</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2">
      <c r="A743" s="346" t="s">
        <v>309</v>
      </c>
      <c r="B743" s="346"/>
      <c r="C743" s="346"/>
      <c r="D743" s="346"/>
      <c r="E743" s="935" t="s">
        <v>633</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2">
      <c r="A744" s="346" t="s">
        <v>308</v>
      </c>
      <c r="B744" s="346"/>
      <c r="C744" s="346"/>
      <c r="D744" s="346"/>
      <c r="E744" s="935" t="s">
        <v>633</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2">
      <c r="A745" s="346" t="s">
        <v>307</v>
      </c>
      <c r="B745" s="346"/>
      <c r="C745" s="346"/>
      <c r="D745" s="346"/>
      <c r="E745" s="972"/>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2">
      <c r="A746" s="346" t="s">
        <v>462</v>
      </c>
      <c r="B746" s="346"/>
      <c r="C746" s="346"/>
      <c r="D746" s="346"/>
      <c r="E746" s="941" t="s">
        <v>658</v>
      </c>
      <c r="F746" s="939"/>
      <c r="G746" s="939"/>
      <c r="H746" s="85" t="str">
        <f>IF(E746="","","-")</f>
        <v>-</v>
      </c>
      <c r="I746" s="939" t="s">
        <v>659</v>
      </c>
      <c r="J746" s="939"/>
      <c r="K746" s="85" t="str">
        <f>IF(I746="","","-")</f>
        <v>-</v>
      </c>
      <c r="L746" s="940">
        <v>61</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2">
      <c r="A747" s="346" t="s">
        <v>426</v>
      </c>
      <c r="B747" s="346"/>
      <c r="C747" s="346"/>
      <c r="D747" s="346"/>
      <c r="E747" s="941" t="s">
        <v>658</v>
      </c>
      <c r="F747" s="939"/>
      <c r="G747" s="939"/>
      <c r="H747" s="85" t="str">
        <f>IF(E747="","","-")</f>
        <v>-</v>
      </c>
      <c r="I747" s="939" t="s">
        <v>330</v>
      </c>
      <c r="J747" s="939"/>
      <c r="K747" s="85" t="str">
        <f>IF(I747="","","-")</f>
        <v>-</v>
      </c>
      <c r="L747" s="940">
        <v>61</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4" customHeight="1" x14ac:dyDescent="0.2">
      <c r="A748" s="597" t="s">
        <v>301</v>
      </c>
      <c r="B748" s="598"/>
      <c r="C748" s="598"/>
      <c r="D748" s="598"/>
      <c r="E748" s="598"/>
      <c r="F748" s="599"/>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customHeight="1" x14ac:dyDescent="0.2">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customHeight="1" x14ac:dyDescent="0.2">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customHeight="1" x14ac:dyDescent="0.2">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2">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2">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2">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2">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2">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2">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5">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2">
      <c r="A787" s="611" t="s">
        <v>303</v>
      </c>
      <c r="B787" s="612"/>
      <c r="C787" s="612"/>
      <c r="D787" s="612"/>
      <c r="E787" s="612"/>
      <c r="F787" s="613"/>
      <c r="G787" s="578" t="s">
        <v>651</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660</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2">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2">
      <c r="A789" s="614"/>
      <c r="B789" s="615"/>
      <c r="C789" s="615"/>
      <c r="D789" s="615"/>
      <c r="E789" s="615"/>
      <c r="F789" s="616"/>
      <c r="G789" s="653" t="s">
        <v>652</v>
      </c>
      <c r="H789" s="654"/>
      <c r="I789" s="654"/>
      <c r="J789" s="654"/>
      <c r="K789" s="655"/>
      <c r="L789" s="647" t="s">
        <v>653</v>
      </c>
      <c r="M789" s="648"/>
      <c r="N789" s="648"/>
      <c r="O789" s="648"/>
      <c r="P789" s="648"/>
      <c r="Q789" s="648"/>
      <c r="R789" s="648"/>
      <c r="S789" s="648"/>
      <c r="T789" s="648"/>
      <c r="U789" s="648"/>
      <c r="V789" s="648"/>
      <c r="W789" s="648"/>
      <c r="X789" s="649"/>
      <c r="Y789" s="367">
        <v>7</v>
      </c>
      <c r="Z789" s="368"/>
      <c r="AA789" s="368"/>
      <c r="AB789" s="785"/>
      <c r="AC789" s="653"/>
      <c r="AD789" s="654"/>
      <c r="AE789" s="654"/>
      <c r="AF789" s="654"/>
      <c r="AG789" s="655"/>
      <c r="AH789" s="647" t="s">
        <v>661</v>
      </c>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2">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2">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2">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2">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2">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2">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2">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2">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2">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2">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7</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2">
      <c r="A800" s="614"/>
      <c r="B800" s="615"/>
      <c r="C800" s="615"/>
      <c r="D800" s="615"/>
      <c r="E800" s="615"/>
      <c r="F800" s="616"/>
      <c r="G800" s="578"/>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2">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2">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v>0</v>
      </c>
      <c r="AV802" s="368"/>
      <c r="AW802" s="368"/>
      <c r="AX802" s="369"/>
      <c r="AY802">
        <f t="shared" ref="AY802:AY812" si="115">$AY$800</f>
        <v>0</v>
      </c>
    </row>
    <row r="803" spans="1:51" ht="24.75" hidden="1" customHeight="1" x14ac:dyDescent="0.2">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2">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2">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2">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2">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2">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2">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2">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2">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5">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2">
      <c r="A813" s="614"/>
      <c r="B813" s="615"/>
      <c r="C813" s="615"/>
      <c r="D813" s="615"/>
      <c r="E813" s="615"/>
      <c r="F813" s="616"/>
      <c r="G813" s="578" t="s">
        <v>242</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243</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2">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2">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2">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2">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2">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2">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2">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2">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2">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2">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2">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5">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2">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2">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2">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2">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2">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2">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2">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2">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2">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2">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2">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2">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2">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5">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264</v>
      </c>
      <c r="AM839" s="261"/>
      <c r="AN839" s="261"/>
      <c r="AO839" s="87" t="s">
        <v>262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258</v>
      </c>
      <c r="AD844" s="137"/>
      <c r="AE844" s="137"/>
      <c r="AF844" s="137"/>
      <c r="AG844" s="137"/>
      <c r="AH844" s="347" t="s">
        <v>285</v>
      </c>
      <c r="AI844" s="345"/>
      <c r="AJ844" s="345"/>
      <c r="AK844" s="345"/>
      <c r="AL844" s="345" t="s">
        <v>21</v>
      </c>
      <c r="AM844" s="345"/>
      <c r="AN844" s="345"/>
      <c r="AO844" s="349"/>
      <c r="AP844" s="350" t="s">
        <v>222</v>
      </c>
      <c r="AQ844" s="350"/>
      <c r="AR844" s="350"/>
      <c r="AS844" s="350"/>
      <c r="AT844" s="350"/>
      <c r="AU844" s="350"/>
      <c r="AV844" s="350"/>
      <c r="AW844" s="350"/>
      <c r="AX844" s="350"/>
    </row>
    <row r="845" spans="1:51" ht="69.75" customHeight="1" x14ac:dyDescent="0.2">
      <c r="A845" s="355">
        <v>1</v>
      </c>
      <c r="B845" s="355">
        <v>1</v>
      </c>
      <c r="C845" s="328" t="s">
        <v>654</v>
      </c>
      <c r="D845" s="328"/>
      <c r="E845" s="328"/>
      <c r="F845" s="328"/>
      <c r="G845" s="328"/>
      <c r="H845" s="328"/>
      <c r="I845" s="328"/>
      <c r="J845" s="329">
        <v>7010001007490</v>
      </c>
      <c r="K845" s="330"/>
      <c r="L845" s="330"/>
      <c r="M845" s="330"/>
      <c r="N845" s="330"/>
      <c r="O845" s="330"/>
      <c r="P845" s="331" t="s">
        <v>653</v>
      </c>
      <c r="Q845" s="331"/>
      <c r="R845" s="331"/>
      <c r="S845" s="331"/>
      <c r="T845" s="331"/>
      <c r="U845" s="331"/>
      <c r="V845" s="331"/>
      <c r="W845" s="331"/>
      <c r="X845" s="331"/>
      <c r="Y845" s="332">
        <v>7</v>
      </c>
      <c r="Z845" s="333"/>
      <c r="AA845" s="333"/>
      <c r="AB845" s="334"/>
      <c r="AC845" s="335" t="s">
        <v>679</v>
      </c>
      <c r="AD845" s="336"/>
      <c r="AE845" s="336"/>
      <c r="AF845" s="336"/>
      <c r="AG845" s="336"/>
      <c r="AH845" s="351">
        <v>3</v>
      </c>
      <c r="AI845" s="352"/>
      <c r="AJ845" s="352"/>
      <c r="AK845" s="352"/>
      <c r="AL845" s="339">
        <v>100</v>
      </c>
      <c r="AM845" s="340"/>
      <c r="AN845" s="340"/>
      <c r="AO845" s="341"/>
      <c r="AP845" s="342"/>
      <c r="AQ845" s="342"/>
      <c r="AR845" s="342"/>
      <c r="AS845" s="342"/>
      <c r="AT845" s="342"/>
      <c r="AU845" s="342"/>
      <c r="AV845" s="342"/>
      <c r="AW845" s="342"/>
      <c r="AX845" s="342"/>
    </row>
    <row r="846" spans="1:51" ht="30" hidden="1" customHeight="1" x14ac:dyDescent="0.2">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2">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2">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2">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2">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2">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2">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2">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2">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2">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2">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2">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2">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2">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2">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2">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2">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2">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2">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2">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2">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2">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2">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2">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2">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2">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2">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2">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2">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2">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258</v>
      </c>
      <c r="AD877" s="137"/>
      <c r="AE877" s="137"/>
      <c r="AF877" s="137"/>
      <c r="AG877" s="137"/>
      <c r="AH877" s="347" t="s">
        <v>285</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72.75" customHeight="1" x14ac:dyDescent="0.2">
      <c r="A878" s="355">
        <v>1</v>
      </c>
      <c r="B878" s="355">
        <v>1</v>
      </c>
      <c r="C878" s="328" t="s">
        <v>656</v>
      </c>
      <c r="D878" s="328"/>
      <c r="E878" s="328"/>
      <c r="F878" s="328"/>
      <c r="G878" s="328"/>
      <c r="H878" s="328"/>
      <c r="I878" s="328"/>
      <c r="J878" s="329">
        <v>2010001016851</v>
      </c>
      <c r="K878" s="330"/>
      <c r="L878" s="330"/>
      <c r="M878" s="330"/>
      <c r="N878" s="330"/>
      <c r="O878" s="330"/>
      <c r="P878" s="331" t="s">
        <v>655</v>
      </c>
      <c r="Q878" s="331"/>
      <c r="R878" s="331"/>
      <c r="S878" s="331"/>
      <c r="T878" s="331"/>
      <c r="U878" s="331"/>
      <c r="V878" s="331"/>
      <c r="W878" s="331"/>
      <c r="X878" s="331"/>
      <c r="Y878" s="332">
        <v>1</v>
      </c>
      <c r="Z878" s="333"/>
      <c r="AA878" s="333"/>
      <c r="AB878" s="334"/>
      <c r="AC878" s="335" t="s">
        <v>680</v>
      </c>
      <c r="AD878" s="336"/>
      <c r="AE878" s="336"/>
      <c r="AF878" s="336"/>
      <c r="AG878" s="336"/>
      <c r="AH878" s="351" t="s">
        <v>633</v>
      </c>
      <c r="AI878" s="352"/>
      <c r="AJ878" s="352"/>
      <c r="AK878" s="352"/>
      <c r="AL878" s="339" t="s">
        <v>633</v>
      </c>
      <c r="AM878" s="340"/>
      <c r="AN878" s="340"/>
      <c r="AO878" s="341"/>
      <c r="AP878" s="342"/>
      <c r="AQ878" s="342"/>
      <c r="AR878" s="342"/>
      <c r="AS878" s="342"/>
      <c r="AT878" s="342"/>
      <c r="AU878" s="342"/>
      <c r="AV878" s="342"/>
      <c r="AW878" s="342"/>
      <c r="AX878" s="342"/>
      <c r="AY878">
        <f t="shared" si="118"/>
        <v>1</v>
      </c>
    </row>
    <row r="879" spans="1:51" ht="30" hidden="1" customHeight="1" x14ac:dyDescent="0.2">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2">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2">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2">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2">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2">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2">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2">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2">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2">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2">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2">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2">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2">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2">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2">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2">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2">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2">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2">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2">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2">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2">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2">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2">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2">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2">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2">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2">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2">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2">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258</v>
      </c>
      <c r="AD910" s="137"/>
      <c r="AE910" s="137"/>
      <c r="AF910" s="137"/>
      <c r="AG910" s="137"/>
      <c r="AH910" s="347" t="s">
        <v>285</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2">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2">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2">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2">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2">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2">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2">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2">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2">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2">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2">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2">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2">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2">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2">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2">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2">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2">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2">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2">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2">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2">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2">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2">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2">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2">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2">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2">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2">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2">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258</v>
      </c>
      <c r="AD943" s="137"/>
      <c r="AE943" s="137"/>
      <c r="AF943" s="137"/>
      <c r="AG943" s="137"/>
      <c r="AH943" s="347" t="s">
        <v>285</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2">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2">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2">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2">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2">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2">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2">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2">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2">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2">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2">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2">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2">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2">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2">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2">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2">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2">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2">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2">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2">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2">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2">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2">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2">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2">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2">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2">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2">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2">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258</v>
      </c>
      <c r="AD976" s="137"/>
      <c r="AE976" s="137"/>
      <c r="AF976" s="137"/>
      <c r="AG976" s="137"/>
      <c r="AH976" s="347" t="s">
        <v>285</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2">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2">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2">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2">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2">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2">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2">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2">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2">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2">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2">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2">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2">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2">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2">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2">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2">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2">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2">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2">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2">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2">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2">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2">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2">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2">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2">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2">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2">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2">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258</v>
      </c>
      <c r="AD1009" s="137"/>
      <c r="AE1009" s="137"/>
      <c r="AF1009" s="137"/>
      <c r="AG1009" s="137"/>
      <c r="AH1009" s="347" t="s">
        <v>285</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2">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2">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2">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2">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2">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2">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2">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2">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2">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2">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2">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2">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2">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2">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2">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2">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2">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2">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2">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2">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2">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2">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2">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2">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2">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2">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2">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2">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2">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2">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258</v>
      </c>
      <c r="AD1042" s="137"/>
      <c r="AE1042" s="137"/>
      <c r="AF1042" s="137"/>
      <c r="AG1042" s="137"/>
      <c r="AH1042" s="347" t="s">
        <v>285</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2">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2">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2">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2">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2">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2">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2">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2">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2">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2">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2">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2">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2">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2">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2">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2">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2">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2">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2">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2">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2">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2">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2">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2">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2">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2">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2">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2">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2">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2">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258</v>
      </c>
      <c r="AD1075" s="137"/>
      <c r="AE1075" s="137"/>
      <c r="AF1075" s="137"/>
      <c r="AG1075" s="137"/>
      <c r="AH1075" s="347" t="s">
        <v>285</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2">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2">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2">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2">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2">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2">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2">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2">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2">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2">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2">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2">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2">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2">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2">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2">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2">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2">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2">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2">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2">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2">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2">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2">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2">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2">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2">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2">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2">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2">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2">
      <c r="A1106" s="356" t="s">
        <v>249</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264</v>
      </c>
      <c r="AM1106" s="263"/>
      <c r="AN1106" s="263"/>
      <c r="AO1106" s="62"/>
      <c r="AP1106" s="57"/>
      <c r="AQ1106" s="57"/>
      <c r="AR1106" s="57"/>
      <c r="AS1106" s="57"/>
      <c r="AT1106" s="57"/>
      <c r="AU1106" s="57"/>
      <c r="AV1106" s="57"/>
      <c r="AW1106" s="57"/>
      <c r="AX1106" s="58"/>
      <c r="AY1106">
        <f>COUNTIF($AO$1106,"☑")</f>
        <v>0</v>
      </c>
    </row>
    <row r="1107" spans="1:51" ht="24.75"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2">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250</v>
      </c>
      <c r="AQ1109" s="350"/>
      <c r="AR1109" s="350"/>
      <c r="AS1109" s="350"/>
      <c r="AT1109" s="350"/>
      <c r="AU1109" s="350"/>
      <c r="AV1109" s="350"/>
      <c r="AW1109" s="350"/>
      <c r="AX1109" s="350"/>
    </row>
    <row r="1110" spans="1:51" ht="30" customHeight="1" x14ac:dyDescent="0.2">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2">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2">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2">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2">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2">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2">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2">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2">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2">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2">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2">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2">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2">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2">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2">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2">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2">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2">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2">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2">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2">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2">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2">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2">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2">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2">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2">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2">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2">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16383" man="1"/>
    <brk id="718" max="50" man="1"/>
    <brk id="747" max="16383" man="1"/>
    <brk id="786"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275</v>
      </c>
    </row>
    <row r="2" spans="1:42" ht="13.5" customHeight="1" x14ac:dyDescent="0.2">
      <c r="A2" s="14" t="s">
        <v>84</v>
      </c>
      <c r="B2" s="15"/>
      <c r="C2" s="13" t="str">
        <f>IF(B2="","",A2)</f>
        <v/>
      </c>
      <c r="D2" s="13" t="str">
        <f>IF(C2="","",IF(D1&lt;&gt;"",CONCATENATE(D1,"、",C2),C2))</f>
        <v/>
      </c>
      <c r="F2" s="12" t="s">
        <v>71</v>
      </c>
      <c r="G2" s="17" t="s">
        <v>650</v>
      </c>
      <c r="H2" s="13" t="str">
        <f>IF(G2="","",F2)</f>
        <v>一般会計</v>
      </c>
      <c r="I2" s="13" t="str">
        <f>IF(H2="","",IF(I1&lt;&gt;"",CONCATENATE(I1,"、",H2),H2))</f>
        <v>一般会計</v>
      </c>
      <c r="K2" s="14" t="s">
        <v>102</v>
      </c>
      <c r="L2" s="15"/>
      <c r="M2" s="13" t="str">
        <f>IF(L2="","",K2)</f>
        <v/>
      </c>
      <c r="N2" s="13" t="str">
        <f>IF(M2="","",IF(N1&lt;&gt;"",CONCATENATE(N1,"、",M2),M2))</f>
        <v/>
      </c>
      <c r="O2" s="13"/>
      <c r="P2" s="12" t="s">
        <v>73</v>
      </c>
      <c r="Q2" s="17" t="s">
        <v>650</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650</v>
      </c>
      <c r="M3" s="13" t="str">
        <f t="shared" ref="M3:M11" si="2">IF(L3="","",K3)</f>
        <v>文教及び科学振興</v>
      </c>
      <c r="N3" s="13" t="str">
        <f>IF(M3="",N2,IF(N2&lt;&gt;"",CONCATENATE(N2,"、",M3),M3))</f>
        <v>文教及び科学振興</v>
      </c>
      <c r="O3" s="13"/>
      <c r="P3" s="12" t="s">
        <v>74</v>
      </c>
      <c r="Q3" s="17" t="s">
        <v>650</v>
      </c>
      <c r="R3" s="13" t="str">
        <f t="shared" ref="R3:R8" si="3">IF(Q3="","",P3)</f>
        <v>委託・請負</v>
      </c>
      <c r="S3" s="13" t="str">
        <f t="shared" ref="S3:S8" si="4">IF(R3="",S2,IF(S2&lt;&gt;"",CONCATENATE(S2,"、",R3),R3))</f>
        <v>直接実施、委託・請負</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2">
      <c r="A6" s="14" t="s">
        <v>88</v>
      </c>
      <c r="B6" s="15" t="s">
        <v>650</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2">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2">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2">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2">
      <c r="A10" s="14" t="s">
        <v>247</v>
      </c>
      <c r="B10" s="15"/>
      <c r="C10" s="13" t="str">
        <f t="shared" si="0"/>
        <v/>
      </c>
      <c r="D10" s="13" t="str">
        <f t="shared" si="8"/>
        <v>科学技術・イノベーション</v>
      </c>
      <c r="F10" s="18" t="s">
        <v>116</v>
      </c>
      <c r="G10" s="17"/>
      <c r="H10" s="13" t="str">
        <f t="shared" si="1"/>
        <v/>
      </c>
      <c r="I10" s="13" t="str">
        <f t="shared" si="5"/>
        <v>一般会計</v>
      </c>
      <c r="K10" s="14" t="s">
        <v>251</v>
      </c>
      <c r="L10" s="15"/>
      <c r="M10" s="13" t="str">
        <f t="shared" si="2"/>
        <v/>
      </c>
      <c r="N10" s="13" t="str">
        <f t="shared" si="6"/>
        <v>文教及び科学振興</v>
      </c>
      <c r="O10" s="13"/>
      <c r="P10" s="13" t="str">
        <f>S8</f>
        <v>直接実施、委託・請負</v>
      </c>
      <c r="Q10" s="19"/>
      <c r="T10" s="13"/>
      <c r="W10" s="32" t="s">
        <v>155</v>
      </c>
      <c r="Y10" s="32" t="s">
        <v>341</v>
      </c>
      <c r="Z10" s="32" t="s">
        <v>472</v>
      </c>
      <c r="AA10" s="79" t="s">
        <v>435</v>
      </c>
      <c r="AB10" s="79" t="s">
        <v>566</v>
      </c>
      <c r="AC10" s="31"/>
      <c r="AD10" s="31"/>
      <c r="AE10" s="31"/>
      <c r="AF10" s="30"/>
      <c r="AG10" s="44" t="s">
        <v>281</v>
      </c>
      <c r="AK10" s="42" t="str">
        <f t="shared" si="7"/>
        <v>I</v>
      </c>
      <c r="AP10" s="42" t="s">
        <v>276</v>
      </c>
    </row>
    <row r="11" spans="1:42" ht="13.5" customHeight="1" x14ac:dyDescent="0.2">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2">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2">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2">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2">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2">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2">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2">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2">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2">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2">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2">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2">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2">
      <c r="A24" s="74" t="s">
        <v>321</v>
      </c>
      <c r="B24" s="15"/>
      <c r="C24" s="13" t="str">
        <f t="shared" si="9"/>
        <v/>
      </c>
      <c r="D24" s="13" t="str">
        <f>IF(C24="",D23,IF(D23&lt;&gt;"",CONCATENATE(D23,"、",C24),C24))</f>
        <v>科学技術・イノベーション</v>
      </c>
      <c r="F24" s="18" t="s">
        <v>326</v>
      </c>
      <c r="G24" s="17"/>
      <c r="H24" s="13" t="str">
        <f t="shared" si="1"/>
        <v/>
      </c>
      <c r="I24" s="13" t="str">
        <f t="shared" si="5"/>
        <v>一般会計</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2">
      <c r="A27" s="13" t="str">
        <f>IF(D24="", "-", D24)</f>
        <v>科学技術・イノベーション</v>
      </c>
      <c r="B27" s="13"/>
      <c r="F27" s="18" t="s">
        <v>131</v>
      </c>
      <c r="G27" s="17"/>
      <c r="H27" s="13" t="str">
        <f t="shared" si="1"/>
        <v/>
      </c>
      <c r="I27" s="13" t="str">
        <f t="shared" si="5"/>
        <v>一般会計</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366</v>
      </c>
      <c r="Z35" s="32" t="s">
        <v>497</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614</v>
      </c>
      <c r="Y36" s="32" t="s">
        <v>367</v>
      </c>
      <c r="Z36" s="32" t="s">
        <v>498</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368</v>
      </c>
      <c r="Z37" s="32" t="s">
        <v>499</v>
      </c>
      <c r="AF37" s="30"/>
      <c r="AK37" s="42" t="str">
        <f t="shared" si="7"/>
        <v>j</v>
      </c>
    </row>
    <row r="38" spans="1:37" x14ac:dyDescent="0.2">
      <c r="A38" s="13"/>
      <c r="B38" s="13"/>
      <c r="F38" s="13"/>
      <c r="G38" s="19"/>
      <c r="K38" s="13"/>
      <c r="L38" s="13"/>
      <c r="O38" s="13"/>
      <c r="P38" s="13"/>
      <c r="Q38" s="19"/>
      <c r="T38" s="13"/>
      <c r="U38" s="32" t="s">
        <v>305</v>
      </c>
      <c r="Y38" s="32" t="s">
        <v>369</v>
      </c>
      <c r="Z38" s="32" t="s">
        <v>500</v>
      </c>
      <c r="AF38" s="30"/>
      <c r="AK38" s="42" t="str">
        <f t="shared" si="7"/>
        <v>k</v>
      </c>
    </row>
    <row r="39" spans="1:37" x14ac:dyDescent="0.2">
      <c r="A39" s="13"/>
      <c r="B39" s="13"/>
      <c r="F39" s="13" t="str">
        <f>I37</f>
        <v>一般会計</v>
      </c>
      <c r="G39" s="19"/>
      <c r="K39" s="13"/>
      <c r="L39" s="13"/>
      <c r="O39" s="13"/>
      <c r="P39" s="13"/>
      <c r="Q39" s="19"/>
      <c r="T39" s="13"/>
      <c r="U39" s="32" t="s">
        <v>315</v>
      </c>
      <c r="Y39" s="32" t="s">
        <v>370</v>
      </c>
      <c r="Z39" s="32" t="s">
        <v>501</v>
      </c>
      <c r="AF39" s="30"/>
      <c r="AK39" s="42" t="str">
        <f t="shared" si="7"/>
        <v>l</v>
      </c>
    </row>
    <row r="40" spans="1:37" x14ac:dyDescent="0.2">
      <c r="A40" s="13"/>
      <c r="B40" s="13"/>
      <c r="F40" s="13"/>
      <c r="G40" s="19"/>
      <c r="K40" s="13"/>
      <c r="L40" s="13"/>
      <c r="O40" s="13"/>
      <c r="P40" s="13"/>
      <c r="Q40" s="19"/>
      <c r="T40" s="13"/>
      <c r="Y40" s="32" t="s">
        <v>371</v>
      </c>
      <c r="Z40" s="32" t="s">
        <v>502</v>
      </c>
      <c r="AF40" s="30"/>
      <c r="AK40" s="42" t="str">
        <f t="shared" si="7"/>
        <v>m</v>
      </c>
    </row>
    <row r="41" spans="1:37" x14ac:dyDescent="0.2">
      <c r="A41" s="13"/>
      <c r="B41" s="13"/>
      <c r="F41" s="13"/>
      <c r="G41" s="19"/>
      <c r="K41" s="13"/>
      <c r="L41" s="13"/>
      <c r="O41" s="13"/>
      <c r="P41" s="13"/>
      <c r="Q41" s="19"/>
      <c r="T41" s="13"/>
      <c r="Y41" s="32" t="s">
        <v>372</v>
      </c>
      <c r="Z41" s="32" t="s">
        <v>503</v>
      </c>
      <c r="AF41" s="30"/>
      <c r="AK41" s="42" t="str">
        <f t="shared" si="7"/>
        <v>n</v>
      </c>
    </row>
    <row r="42" spans="1:37" x14ac:dyDescent="0.2">
      <c r="A42" s="13"/>
      <c r="B42" s="13"/>
      <c r="F42" s="13"/>
      <c r="G42" s="19"/>
      <c r="K42" s="13"/>
      <c r="L42" s="13"/>
      <c r="O42" s="13"/>
      <c r="P42" s="13"/>
      <c r="Q42" s="19"/>
      <c r="T42" s="13"/>
      <c r="Y42" s="32" t="s">
        <v>373</v>
      </c>
      <c r="Z42" s="32" t="s">
        <v>504</v>
      </c>
      <c r="AF42" s="30"/>
      <c r="AK42" s="42" t="str">
        <f t="shared" si="7"/>
        <v>o</v>
      </c>
    </row>
    <row r="43" spans="1:37" x14ac:dyDescent="0.2">
      <c r="A43" s="13"/>
      <c r="B43" s="13"/>
      <c r="F43" s="13"/>
      <c r="G43" s="19"/>
      <c r="K43" s="13"/>
      <c r="L43" s="13"/>
      <c r="O43" s="13"/>
      <c r="P43" s="13"/>
      <c r="Q43" s="19"/>
      <c r="T43" s="13"/>
      <c r="Y43" s="32" t="s">
        <v>374</v>
      </c>
      <c r="Z43" s="32" t="s">
        <v>505</v>
      </c>
      <c r="AF43" s="30"/>
      <c r="AK43" s="42" t="str">
        <f t="shared" si="7"/>
        <v>p</v>
      </c>
    </row>
    <row r="44" spans="1:37" x14ac:dyDescent="0.2">
      <c r="A44" s="13"/>
      <c r="B44" s="13"/>
      <c r="F44" s="13"/>
      <c r="G44" s="19"/>
      <c r="K44" s="13"/>
      <c r="L44" s="13"/>
      <c r="O44" s="13"/>
      <c r="P44" s="13"/>
      <c r="Q44" s="19"/>
      <c r="T44" s="13"/>
      <c r="Y44" s="32" t="s">
        <v>375</v>
      </c>
      <c r="Z44" s="32" t="s">
        <v>506</v>
      </c>
      <c r="AF44" s="30"/>
      <c r="AK44" s="42" t="str">
        <f t="shared" si="7"/>
        <v>q</v>
      </c>
    </row>
    <row r="45" spans="1:37" x14ac:dyDescent="0.2">
      <c r="A45" s="13"/>
      <c r="B45" s="13"/>
      <c r="F45" s="13"/>
      <c r="G45" s="19"/>
      <c r="K45" s="13"/>
      <c r="L45" s="13"/>
      <c r="O45" s="13"/>
      <c r="P45" s="13"/>
      <c r="Q45" s="19"/>
      <c r="T45" s="13"/>
      <c r="Y45" s="32" t="s">
        <v>376</v>
      </c>
      <c r="Z45" s="32" t="s">
        <v>507</v>
      </c>
      <c r="AF45" s="30"/>
      <c r="AK45" s="42" t="str">
        <f t="shared" si="7"/>
        <v>r</v>
      </c>
    </row>
    <row r="46" spans="1:37" x14ac:dyDescent="0.2">
      <c r="A46" s="13"/>
      <c r="B46" s="13"/>
      <c r="F46" s="13"/>
      <c r="G46" s="19"/>
      <c r="K46" s="13"/>
      <c r="L46" s="13"/>
      <c r="O46" s="13"/>
      <c r="P46" s="13"/>
      <c r="Q46" s="19"/>
      <c r="T46" s="13"/>
      <c r="Y46" s="32" t="s">
        <v>377</v>
      </c>
      <c r="Z46" s="32" t="s">
        <v>508</v>
      </c>
      <c r="AF46" s="30"/>
      <c r="AK46" s="42" t="str">
        <f t="shared" si="7"/>
        <v>s</v>
      </c>
    </row>
    <row r="47" spans="1:37" x14ac:dyDescent="0.2">
      <c r="A47" s="13"/>
      <c r="B47" s="13"/>
      <c r="F47" s="13"/>
      <c r="G47" s="19"/>
      <c r="K47" s="13"/>
      <c r="L47" s="13"/>
      <c r="O47" s="13"/>
      <c r="P47" s="13"/>
      <c r="Q47" s="19"/>
      <c r="T47" s="13"/>
      <c r="Y47" s="32" t="s">
        <v>378</v>
      </c>
      <c r="Z47" s="32" t="s">
        <v>509</v>
      </c>
      <c r="AF47" s="30"/>
      <c r="AK47" s="42" t="str">
        <f t="shared" si="7"/>
        <v>t</v>
      </c>
    </row>
    <row r="48" spans="1:37" x14ac:dyDescent="0.2">
      <c r="A48" s="13"/>
      <c r="B48" s="13"/>
      <c r="F48" s="13"/>
      <c r="G48" s="19"/>
      <c r="K48" s="13"/>
      <c r="L48" s="13"/>
      <c r="O48" s="13"/>
      <c r="P48" s="13"/>
      <c r="Q48" s="19"/>
      <c r="T48" s="13"/>
      <c r="Y48" s="32" t="s">
        <v>379</v>
      </c>
      <c r="Z48" s="32" t="s">
        <v>510</v>
      </c>
      <c r="AF48" s="30"/>
      <c r="AK48" s="42" t="str">
        <f t="shared" si="7"/>
        <v>u</v>
      </c>
    </row>
    <row r="49" spans="1:37" x14ac:dyDescent="0.2">
      <c r="A49" s="13"/>
      <c r="B49" s="13"/>
      <c r="F49" s="13"/>
      <c r="G49" s="19"/>
      <c r="K49" s="13"/>
      <c r="L49" s="13"/>
      <c r="O49" s="13"/>
      <c r="P49" s="13"/>
      <c r="Q49" s="19"/>
      <c r="T49" s="13"/>
      <c r="Y49" s="32" t="s">
        <v>380</v>
      </c>
      <c r="Z49" s="32" t="s">
        <v>511</v>
      </c>
      <c r="AF49" s="30"/>
      <c r="AK49" s="42" t="str">
        <f t="shared" si="7"/>
        <v>v</v>
      </c>
    </row>
    <row r="50" spans="1:37" x14ac:dyDescent="0.2">
      <c r="A50" s="13"/>
      <c r="B50" s="13"/>
      <c r="F50" s="13"/>
      <c r="G50" s="19"/>
      <c r="K50" s="13"/>
      <c r="L50" s="13"/>
      <c r="O50" s="13"/>
      <c r="P50" s="13"/>
      <c r="Q50" s="19"/>
      <c r="T50" s="13"/>
      <c r="Y50" s="32" t="s">
        <v>381</v>
      </c>
      <c r="Z50" s="32" t="s">
        <v>512</v>
      </c>
      <c r="AF50" s="30"/>
    </row>
    <row r="51" spans="1:37" x14ac:dyDescent="0.2">
      <c r="A51" s="13"/>
      <c r="B51" s="13"/>
      <c r="F51" s="13"/>
      <c r="G51" s="19"/>
      <c r="K51" s="13"/>
      <c r="L51" s="13"/>
      <c r="O51" s="13"/>
      <c r="P51" s="13"/>
      <c r="Q51" s="19"/>
      <c r="T51" s="13"/>
      <c r="Y51" s="32" t="s">
        <v>382</v>
      </c>
      <c r="Z51" s="32" t="s">
        <v>513</v>
      </c>
      <c r="AF51" s="30"/>
    </row>
    <row r="52" spans="1:37" x14ac:dyDescent="0.2">
      <c r="A52" s="13"/>
      <c r="B52" s="13"/>
      <c r="F52" s="13"/>
      <c r="G52" s="19"/>
      <c r="K52" s="13"/>
      <c r="L52" s="13"/>
      <c r="O52" s="13"/>
      <c r="P52" s="13"/>
      <c r="Q52" s="19"/>
      <c r="T52" s="13"/>
      <c r="Y52" s="32" t="s">
        <v>383</v>
      </c>
      <c r="Z52" s="32" t="s">
        <v>514</v>
      </c>
      <c r="AF52" s="30"/>
    </row>
    <row r="53" spans="1:37" x14ac:dyDescent="0.2">
      <c r="A53" s="13"/>
      <c r="B53" s="13"/>
      <c r="F53" s="13"/>
      <c r="G53" s="19"/>
      <c r="K53" s="13"/>
      <c r="L53" s="13"/>
      <c r="O53" s="13"/>
      <c r="P53" s="13"/>
      <c r="Q53" s="19"/>
      <c r="T53" s="13"/>
      <c r="Y53" s="32" t="s">
        <v>384</v>
      </c>
      <c r="Z53" s="32" t="s">
        <v>515</v>
      </c>
      <c r="AF53" s="30"/>
    </row>
    <row r="54" spans="1:37" x14ac:dyDescent="0.2">
      <c r="A54" s="13"/>
      <c r="B54" s="13"/>
      <c r="F54" s="13"/>
      <c r="G54" s="19"/>
      <c r="K54" s="13"/>
      <c r="L54" s="13"/>
      <c r="O54" s="13"/>
      <c r="P54" s="20"/>
      <c r="Q54" s="19"/>
      <c r="T54" s="13"/>
      <c r="Y54" s="32" t="s">
        <v>385</v>
      </c>
      <c r="Z54" s="32" t="s">
        <v>516</v>
      </c>
      <c r="AF54" s="30"/>
    </row>
    <row r="55" spans="1:37" x14ac:dyDescent="0.2">
      <c r="A55" s="13"/>
      <c r="B55" s="13"/>
      <c r="F55" s="13"/>
      <c r="G55" s="19"/>
      <c r="K55" s="13"/>
      <c r="L55" s="13"/>
      <c r="O55" s="13"/>
      <c r="P55" s="13"/>
      <c r="Q55" s="19"/>
      <c r="T55" s="13"/>
      <c r="Y55" s="32" t="s">
        <v>386</v>
      </c>
      <c r="Z55" s="32" t="s">
        <v>517</v>
      </c>
      <c r="AF55" s="30"/>
    </row>
    <row r="56" spans="1:37" x14ac:dyDescent="0.2">
      <c r="A56" s="13"/>
      <c r="B56" s="13"/>
      <c r="F56" s="13"/>
      <c r="G56" s="19"/>
      <c r="K56" s="13"/>
      <c r="L56" s="13"/>
      <c r="O56" s="13"/>
      <c r="P56" s="13"/>
      <c r="Q56" s="19"/>
      <c r="T56" s="13"/>
      <c r="Y56" s="32" t="s">
        <v>387</v>
      </c>
      <c r="Z56" s="32" t="s">
        <v>518</v>
      </c>
      <c r="AF56" s="30"/>
    </row>
    <row r="57" spans="1:37" x14ac:dyDescent="0.2">
      <c r="A57" s="13"/>
      <c r="B57" s="13"/>
      <c r="F57" s="13"/>
      <c r="G57" s="19"/>
      <c r="K57" s="13"/>
      <c r="L57" s="13"/>
      <c r="O57" s="13"/>
      <c r="P57" s="13"/>
      <c r="Q57" s="19"/>
      <c r="T57" s="13"/>
      <c r="Y57" s="32" t="s">
        <v>388</v>
      </c>
      <c r="Z57" s="32" t="s">
        <v>519</v>
      </c>
      <c r="AF57" s="30"/>
    </row>
    <row r="58" spans="1:37" x14ac:dyDescent="0.2">
      <c r="A58" s="13"/>
      <c r="B58" s="13"/>
      <c r="F58" s="13"/>
      <c r="G58" s="19"/>
      <c r="K58" s="13"/>
      <c r="L58" s="13"/>
      <c r="O58" s="13"/>
      <c r="P58" s="13"/>
      <c r="Q58" s="19"/>
      <c r="T58" s="13"/>
      <c r="Y58" s="32" t="s">
        <v>389</v>
      </c>
      <c r="Z58" s="32" t="s">
        <v>520</v>
      </c>
      <c r="AF58" s="30"/>
    </row>
    <row r="59" spans="1:37" x14ac:dyDescent="0.2">
      <c r="A59" s="13"/>
      <c r="B59" s="13"/>
      <c r="F59" s="13"/>
      <c r="G59" s="19"/>
      <c r="K59" s="13"/>
      <c r="L59" s="13"/>
      <c r="O59" s="13"/>
      <c r="P59" s="13"/>
      <c r="Q59" s="19"/>
      <c r="T59" s="13"/>
      <c r="Y59" s="32" t="s">
        <v>390</v>
      </c>
      <c r="Z59" s="32" t="s">
        <v>521</v>
      </c>
      <c r="AF59" s="30"/>
    </row>
    <row r="60" spans="1:37" x14ac:dyDescent="0.2">
      <c r="A60" s="13"/>
      <c r="B60" s="13"/>
      <c r="F60" s="13"/>
      <c r="G60" s="19"/>
      <c r="K60" s="13"/>
      <c r="L60" s="13"/>
      <c r="O60" s="13"/>
      <c r="P60" s="13"/>
      <c r="Q60" s="19"/>
      <c r="T60" s="13"/>
      <c r="Y60" s="32" t="s">
        <v>391</v>
      </c>
      <c r="Z60" s="32" t="s">
        <v>522</v>
      </c>
      <c r="AF60" s="30"/>
    </row>
    <row r="61" spans="1:37" x14ac:dyDescent="0.2">
      <c r="A61" s="13"/>
      <c r="B61" s="13"/>
      <c r="F61" s="13"/>
      <c r="G61" s="19"/>
      <c r="K61" s="13"/>
      <c r="L61" s="13"/>
      <c r="O61" s="13"/>
      <c r="P61" s="13"/>
      <c r="Q61" s="19"/>
      <c r="T61" s="13"/>
      <c r="Y61" s="32" t="s">
        <v>392</v>
      </c>
      <c r="Z61" s="32" t="s">
        <v>523</v>
      </c>
      <c r="AF61" s="30"/>
    </row>
    <row r="62" spans="1:37" x14ac:dyDescent="0.2">
      <c r="A62" s="13"/>
      <c r="B62" s="13"/>
      <c r="F62" s="13"/>
      <c r="G62" s="19"/>
      <c r="K62" s="13"/>
      <c r="L62" s="13"/>
      <c r="O62" s="13"/>
      <c r="P62" s="13"/>
      <c r="Q62" s="19"/>
      <c r="T62" s="13"/>
      <c r="Y62" s="32" t="s">
        <v>393</v>
      </c>
      <c r="Z62" s="32" t="s">
        <v>524</v>
      </c>
      <c r="AF62" s="30"/>
    </row>
    <row r="63" spans="1:37" x14ac:dyDescent="0.2">
      <c r="A63" s="13"/>
      <c r="B63" s="13"/>
      <c r="F63" s="13"/>
      <c r="G63" s="19"/>
      <c r="K63" s="13"/>
      <c r="L63" s="13"/>
      <c r="O63" s="13"/>
      <c r="P63" s="13"/>
      <c r="Q63" s="19"/>
      <c r="T63" s="13"/>
      <c r="Y63" s="32" t="s">
        <v>394</v>
      </c>
      <c r="Z63" s="32" t="s">
        <v>525</v>
      </c>
      <c r="AF63" s="30"/>
    </row>
    <row r="64" spans="1:37" x14ac:dyDescent="0.2">
      <c r="A64" s="13"/>
      <c r="B64" s="13"/>
      <c r="F64" s="13"/>
      <c r="G64" s="19"/>
      <c r="K64" s="13"/>
      <c r="L64" s="13"/>
      <c r="O64" s="13"/>
      <c r="P64" s="13"/>
      <c r="Q64" s="19"/>
      <c r="T64" s="13"/>
      <c r="Y64" s="32" t="s">
        <v>395</v>
      </c>
      <c r="Z64" s="32" t="s">
        <v>526</v>
      </c>
      <c r="AF64" s="30"/>
    </row>
    <row r="65" spans="1:32" x14ac:dyDescent="0.2">
      <c r="A65" s="13"/>
      <c r="B65" s="13"/>
      <c r="F65" s="13"/>
      <c r="G65" s="19"/>
      <c r="K65" s="13"/>
      <c r="L65" s="13"/>
      <c r="O65" s="13"/>
      <c r="P65" s="13"/>
      <c r="Q65" s="19"/>
      <c r="T65" s="13"/>
      <c r="Y65" s="32" t="s">
        <v>396</v>
      </c>
      <c r="Z65" s="32" t="s">
        <v>527</v>
      </c>
      <c r="AF65" s="30"/>
    </row>
    <row r="66" spans="1:32" x14ac:dyDescent="0.2">
      <c r="A66" s="13"/>
      <c r="B66" s="13"/>
      <c r="F66" s="13"/>
      <c r="G66" s="19"/>
      <c r="K66" s="13"/>
      <c r="L66" s="13"/>
      <c r="O66" s="13"/>
      <c r="P66" s="13"/>
      <c r="Q66" s="19"/>
      <c r="T66" s="13"/>
      <c r="Y66" s="32" t="s">
        <v>70</v>
      </c>
      <c r="Z66" s="32" t="s">
        <v>528</v>
      </c>
      <c r="AF66" s="30"/>
    </row>
    <row r="67" spans="1:32" x14ac:dyDescent="0.2">
      <c r="A67" s="13"/>
      <c r="B67" s="13"/>
      <c r="F67" s="13"/>
      <c r="G67" s="19"/>
      <c r="K67" s="13"/>
      <c r="L67" s="13"/>
      <c r="O67" s="13"/>
      <c r="P67" s="13"/>
      <c r="Q67" s="19"/>
      <c r="T67" s="13"/>
      <c r="Y67" s="32" t="s">
        <v>397</v>
      </c>
      <c r="Z67" s="32" t="s">
        <v>529</v>
      </c>
      <c r="AF67" s="30"/>
    </row>
    <row r="68" spans="1:32" x14ac:dyDescent="0.2">
      <c r="A68" s="13"/>
      <c r="B68" s="13"/>
      <c r="F68" s="13"/>
      <c r="G68" s="19"/>
      <c r="K68" s="13"/>
      <c r="L68" s="13"/>
      <c r="O68" s="13"/>
      <c r="P68" s="13"/>
      <c r="Q68" s="19"/>
      <c r="T68" s="13"/>
      <c r="Y68" s="32" t="s">
        <v>398</v>
      </c>
      <c r="Z68" s="32" t="s">
        <v>530</v>
      </c>
      <c r="AF68" s="30"/>
    </row>
    <row r="69" spans="1:32" x14ac:dyDescent="0.2">
      <c r="A69" s="13"/>
      <c r="B69" s="13"/>
      <c r="F69" s="13"/>
      <c r="G69" s="19"/>
      <c r="K69" s="13"/>
      <c r="L69" s="13"/>
      <c r="O69" s="13"/>
      <c r="P69" s="13"/>
      <c r="Q69" s="19"/>
      <c r="T69" s="13"/>
      <c r="Y69" s="32" t="s">
        <v>399</v>
      </c>
      <c r="Z69" s="32" t="s">
        <v>531</v>
      </c>
      <c r="AF69" s="30"/>
    </row>
    <row r="70" spans="1:32" x14ac:dyDescent="0.2">
      <c r="A70" s="13"/>
      <c r="B70" s="13"/>
      <c r="Y70" s="32" t="s">
        <v>400</v>
      </c>
      <c r="Z70" s="32" t="s">
        <v>532</v>
      </c>
    </row>
    <row r="71" spans="1:32" x14ac:dyDescent="0.2">
      <c r="Y71" s="32" t="s">
        <v>401</v>
      </c>
      <c r="Z71" s="32" t="s">
        <v>533</v>
      </c>
    </row>
    <row r="72" spans="1:32" x14ac:dyDescent="0.2">
      <c r="Y72" s="32" t="s">
        <v>402</v>
      </c>
      <c r="Z72" s="32" t="s">
        <v>534</v>
      </c>
    </row>
    <row r="73" spans="1:32" x14ac:dyDescent="0.2">
      <c r="Y73" s="32" t="s">
        <v>403</v>
      </c>
      <c r="Z73" s="32" t="s">
        <v>535</v>
      </c>
    </row>
    <row r="74" spans="1:32" x14ac:dyDescent="0.2">
      <c r="Y74" s="32" t="s">
        <v>404</v>
      </c>
      <c r="Z74" s="32" t="s">
        <v>536</v>
      </c>
    </row>
    <row r="75" spans="1:32" x14ac:dyDescent="0.2">
      <c r="Y75" s="32" t="s">
        <v>405</v>
      </c>
      <c r="Z75" s="32" t="s">
        <v>537</v>
      </c>
    </row>
    <row r="76" spans="1:32" x14ac:dyDescent="0.2">
      <c r="Y76" s="32" t="s">
        <v>406</v>
      </c>
      <c r="Z76" s="32" t="s">
        <v>538</v>
      </c>
    </row>
    <row r="77" spans="1:32" x14ac:dyDescent="0.2">
      <c r="Y77" s="32" t="s">
        <v>407</v>
      </c>
      <c r="Z77" s="32" t="s">
        <v>539</v>
      </c>
    </row>
    <row r="78" spans="1:32" x14ac:dyDescent="0.2">
      <c r="Y78" s="32" t="s">
        <v>408</v>
      </c>
      <c r="Z78" s="32" t="s">
        <v>540</v>
      </c>
    </row>
    <row r="79" spans="1:32" x14ac:dyDescent="0.2">
      <c r="Y79" s="32" t="s">
        <v>409</v>
      </c>
      <c r="Z79" s="32" t="s">
        <v>541</v>
      </c>
    </row>
    <row r="80" spans="1:32" x14ac:dyDescent="0.2">
      <c r="Y80" s="32" t="s">
        <v>410</v>
      </c>
      <c r="Z80" s="32" t="s">
        <v>542</v>
      </c>
    </row>
    <row r="81" spans="25:26" x14ac:dyDescent="0.2">
      <c r="Y81" s="32" t="s">
        <v>411</v>
      </c>
      <c r="Z81" s="32" t="s">
        <v>543</v>
      </c>
    </row>
    <row r="82" spans="25:26" x14ac:dyDescent="0.2">
      <c r="Y82" s="32" t="s">
        <v>412</v>
      </c>
      <c r="Z82" s="32" t="s">
        <v>544</v>
      </c>
    </row>
    <row r="83" spans="25:26" x14ac:dyDescent="0.2">
      <c r="Y83" s="32" t="s">
        <v>413</v>
      </c>
      <c r="Z83" s="32" t="s">
        <v>545</v>
      </c>
    </row>
    <row r="84" spans="25:26" x14ac:dyDescent="0.2">
      <c r="Y84" s="32" t="s">
        <v>414</v>
      </c>
      <c r="Z84" s="32" t="s">
        <v>546</v>
      </c>
    </row>
    <row r="85" spans="25:26" x14ac:dyDescent="0.2">
      <c r="Y85" s="32" t="s">
        <v>415</v>
      </c>
      <c r="Z85" s="32" t="s">
        <v>547</v>
      </c>
    </row>
    <row r="86" spans="25:26" x14ac:dyDescent="0.2">
      <c r="Y86" s="32" t="s">
        <v>416</v>
      </c>
      <c r="Z86" s="32" t="s">
        <v>548</v>
      </c>
    </row>
    <row r="87" spans="25:26" x14ac:dyDescent="0.2">
      <c r="Y87" s="32" t="s">
        <v>417</v>
      </c>
      <c r="Z87" s="32" t="s">
        <v>549</v>
      </c>
    </row>
    <row r="88" spans="25:26" x14ac:dyDescent="0.2">
      <c r="Y88" s="32" t="s">
        <v>418</v>
      </c>
      <c r="Z88" s="32" t="s">
        <v>550</v>
      </c>
    </row>
    <row r="89" spans="25:26" x14ac:dyDescent="0.2">
      <c r="Y89" s="32" t="s">
        <v>419</v>
      </c>
      <c r="Z89" s="32" t="s">
        <v>551</v>
      </c>
    </row>
    <row r="90" spans="25:26" x14ac:dyDescent="0.2">
      <c r="Y90" s="32" t="s">
        <v>420</v>
      </c>
      <c r="Z90" s="32" t="s">
        <v>552</v>
      </c>
    </row>
    <row r="91" spans="25:26" x14ac:dyDescent="0.2">
      <c r="Y91" s="32" t="s">
        <v>421</v>
      </c>
      <c r="Z91" s="32" t="s">
        <v>553</v>
      </c>
    </row>
    <row r="92" spans="25:26" x14ac:dyDescent="0.2">
      <c r="Y92" s="32" t="s">
        <v>422</v>
      </c>
      <c r="Z92" s="32" t="s">
        <v>554</v>
      </c>
    </row>
    <row r="93" spans="25:26" x14ac:dyDescent="0.2">
      <c r="Y93" s="32" t="s">
        <v>423</v>
      </c>
      <c r="Z93" s="32" t="s">
        <v>555</v>
      </c>
    </row>
    <row r="94" spans="25:26" x14ac:dyDescent="0.2">
      <c r="Y94" s="32" t="s">
        <v>424</v>
      </c>
      <c r="Z94" s="32" t="s">
        <v>556</v>
      </c>
    </row>
    <row r="95" spans="25:26" x14ac:dyDescent="0.2">
      <c r="Y95" s="32" t="s">
        <v>425</v>
      </c>
      <c r="Z95" s="32" t="s">
        <v>557</v>
      </c>
    </row>
    <row r="96" spans="25:26" x14ac:dyDescent="0.2">
      <c r="Y96" s="32" t="s">
        <v>327</v>
      </c>
      <c r="Z96" s="32" t="s">
        <v>558</v>
      </c>
    </row>
    <row r="97" spans="25:26" x14ac:dyDescent="0.2">
      <c r="Y97" s="32" t="s">
        <v>426</v>
      </c>
      <c r="Z97" s="32" t="s">
        <v>559</v>
      </c>
    </row>
    <row r="98" spans="25:26" x14ac:dyDescent="0.2">
      <c r="Y98" s="32" t="s">
        <v>427</v>
      </c>
      <c r="Z98" s="32" t="s">
        <v>560</v>
      </c>
    </row>
    <row r="99" spans="25:26" x14ac:dyDescent="0.2">
      <c r="Y99" s="32" t="s">
        <v>457</v>
      </c>
      <c r="Z99" s="32" t="s">
        <v>561</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tshpr23</dc:creator>
  <cp:lastModifiedBy>宮田 由美</cp:lastModifiedBy>
  <cp:lastPrinted>2021-03-08T07:58:12Z</cp:lastPrinted>
  <dcterms:created xsi:type="dcterms:W3CDTF">2012-03-13T00:50:25Z</dcterms:created>
  <dcterms:modified xsi:type="dcterms:W3CDTF">2021-06-28T08:58:29Z</dcterms:modified>
</cp:coreProperties>
</file>