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16" i="3" l="1"/>
  <c r="AM116" i="3"/>
  <c r="AI116"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<sst xmlns="http://schemas.openxmlformats.org/spreadsheetml/2006/main" count="2276" uniqueCount="699">
  <si>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</si>
  <si>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</si>
  <si>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</si>
  <si>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</si>
  <si>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</si>
  <si>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</si>
  <si>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</si>
  <si>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</si>
  <si>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</si>
  <si>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</si>
  <si>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</si>
  <si>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</si>
  <si>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</si>
  <si>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</si>
  <si>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</si>
  <si>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</si>
  <si>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</si>
  <si>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</si>
  <si>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</si>
  <si>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</si>
  <si>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</si>
  <si>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</si>
  <si>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</si>
  <si>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</si>
  <si>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</si>
  <si>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</si>
  <si>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</si>
  <si>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</si>
  <si>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</si>
  <si>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</si>
  <si>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</si>
  <si>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</si>
  <si>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</si>
  <si>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</si>
  <si>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</si>
  <si>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</si>
  <si>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</si>
  <si>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</si>
  <si>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</si>
  <si>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</si>
  <si>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</si>
  <si>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</si>
  <si>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</si>
  <si>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</si>
  <si>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</si>
  <si>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</si>
  <si>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</si>
  <si>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</si>
  <si>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</si>
  <si>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</si>
  <si>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</si>
  <si>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</si>
  <si>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</si>
  <si>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</si>
  <si>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</si>
  <si>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</si>
  <si>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</si>
  <si>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</si>
  <si>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</si>
  <si>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</si>
  <si>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</si>
  <si>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</si>
  <si>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</si>
  <si>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</si>
  <si>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</si>
  <si>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</si>
  <si>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</si>
  <si>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</si>
  <si>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</si>
  <si>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</si>
  <si>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</si>
  <si>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</si>
  <si>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</si>
  <si>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</si>
  <si>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</si>
  <si>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</si>
  <si>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</si>
  <si>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</si>
  <si>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</si>
  <si>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</si>
  <si>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</si>
  <si>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</si>
  <si>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</si>
  <si>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</si>
  <si>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</si>
  <si>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</si>
  <si>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</si>
  <si>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</si>
  <si>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</si>
  <si>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</si>
  <si>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</si>
  <si>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</si>
  <si>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</si>
  <si>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</si>
  <si>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</si>
  <si>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</si>
  <si>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</si>
  <si>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</si>
  <si>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</si>
  <si>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</si>
  <si>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</si>
  <si>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</si>
  <si>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</si>
  <si>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</si>
  <si>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</si>
  <si>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</si>
  <si>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</si>
  <si>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</si>
  <si>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</si>
  <si>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</si>
  <si>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</si>
  <si>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</si>
  <si>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</si>
  <si>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</si>
  <si>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</si>
  <si>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</si>
  <si>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</si>
  <si>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</si>
  <si>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</si>
  <si>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</si>
  <si>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</si>
  <si>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</si>
  <si>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</si>
  <si>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</si>
  <si>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</si>
  <si>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</si>
  <si>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</si>
  <si>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</si>
  <si>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</si>
  <si>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</si>
  <si>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</si>
  <si>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</si>
  <si>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</si>
  <si>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</si>
  <si>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</si>
  <si>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</si>
  <si>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</si>
  <si>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</si>
  <si>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</si>
  <si>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</si>
  <si>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</si>
  <si>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</si>
  <si>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</si>
  <si>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</si>
  <si>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</si>
  <si>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</si>
  <si>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</si>
  <si>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</si>
  <si>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</si>
  <si>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</si>
  <si>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</si>
  <si>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</si>
  <si>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</si>
  <si>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</si>
  <si>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</si>
  <si>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</si>
  <si>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</si>
  <si>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</si>
  <si>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</si>
  <si>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</si>
  <si>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</si>
  <si>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</si>
  <si>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</si>
  <si>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</si>
  <si>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</si>
  <si>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</si>
  <si>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</si>
  <si>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</si>
  <si>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</si>
  <si>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</si>
  <si>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</si>
  <si>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</si>
  <si>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</si>
  <si>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</si>
  <si>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</si>
  <si>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</si>
  <si>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</si>
  <si>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</si>
  <si>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</si>
  <si>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</si>
  <si>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</si>
  <si>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</si>
  <si>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</si>
  <si>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</si>
  <si>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</si>
  <si>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</si>
  <si>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</si>
  <si>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</si>
  <si>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</si>
  <si>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</si>
  <si>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</si>
  <si>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</si>
  <si>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</si>
  <si>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</si>
  <si>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</si>
  <si>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</si>
  <si>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</si>
  <si>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</si>
  <si>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</si>
  <si>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</si>
  <si>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</si>
  <si>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</si>
  <si>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</si>
  <si>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</si>
  <si>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</si>
  <si>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</si>
  <si>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</si>
  <si>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</si>
  <si>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</si>
  <si>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</si>
  <si>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</si>
  <si>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</si>
  <si>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</si>
  <si>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</si>
  <si>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</si>
  <si>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</si>
  <si>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</si>
  <si>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</si>
  <si>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</si>
  <si>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</si>
  <si>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</si>
  <si>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</si>
  <si>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</si>
  <si>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</si>
  <si>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</si>
  <si>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</si>
  <si>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</si>
  <si>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</si>
  <si>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</si>
  <si>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</si>
  <si>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</si>
  <si>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</si>
  <si>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</si>
  <si>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</si>
  <si>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</si>
  <si>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</si>
  <si>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</si>
  <si>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</si>
  <si>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</si>
  <si>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</si>
  <si>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</si>
  <si>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</si>
  <si>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</si>
  <si>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</si>
  <si>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</si>
  <si>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</si>
  <si>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</si>
  <si>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</si>
  <si>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</si>
  <si>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</si>
  <si>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</si>
  <si>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</si>
  <si>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</si>
  <si>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</si>
  <si>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</si>
  <si>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</si>
  <si>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</si>
  <si>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</si>
  <si>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</si>
  <si>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</si>
  <si>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</si>
  <si>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</si>
  <si>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</si>
  <si>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</si>
  <si>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</si>
  <si>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</si>
  <si>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</si>
  <si>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</si>
  <si>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</si>
  <si>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</si>
  <si>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</si>
  <si>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</si>
  <si>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</si>
  <si>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</si>
  <si>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</si>
  <si>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</si>
  <si>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</si>
  <si>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</si>
  <si>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</si>
  <si>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</si>
  <si>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</si>
  <si>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</si>
  <si>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</si>
  <si>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</si>
  <si>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</si>
  <si>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</si>
  <si>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</si>
  <si>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</si>
  <si>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</si>
  <si>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</si>
  <si>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</si>
  <si>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</si>
  <si>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</si>
  <si>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</si>
  <si>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</si>
  <si>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</si>
  <si>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</si>
  <si>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</si>
  <si>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</si>
  <si>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</si>
  <si>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</si>
  <si>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</si>
  <si>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</si>
  <si>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</si>
  <si>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</si>
  <si>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</si>
  <si>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</si>
  <si>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</si>
  <si>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</si>
  <si>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</si>
  <si>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</si>
  <si>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</si>
  <si>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</si>
  <si>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</si>
  <si>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</si>
  <si>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</si>
  <si>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</si>
  <si>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</si>
  <si>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</si>
  <si>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</si>
  <si>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</si>
  <si>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</si>
  <si>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</si>
  <si>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</si>
  <si>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</si>
  <si>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</si>
  <si>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</si>
  <si>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</si>
  <si>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</si>
  <si>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</si>
  <si>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</si>
  <si>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</si>
  <si>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</si>
  <si>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</si>
  <si>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</si>
  <si>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</si>
  <si>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</si>
  <si>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</si>
  <si>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</si>
  <si>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</si>
  <si>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</si>
  <si>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</si>
  <si>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</si>
  <si>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</si>
  <si>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</si>
  <si>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</si>
  <si>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</si>
  <si>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</si>
  <si>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</si>
  <si>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</si>
  <si>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</si>
  <si>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</si>
  <si>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</si>
  <si>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</si>
  <si>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</si>
  <si>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</si>
  <si>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</si>
  <si>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</si>
  <si>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</si>
  <si>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</si>
  <si>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</si>
  <si>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</si>
  <si>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</si>
  <si>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</si>
  <si>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</si>
  <si>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</si>
  <si>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</si>
  <si>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</si>
  <si>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</si>
  <si>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</si>
  <si>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</si>
  <si>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</si>
  <si>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</si>
  <si>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</si>
  <si>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</si>
  <si>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</si>
  <si>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</si>
  <si>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</si>
  <si>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</si>
  <si>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</si>
  <si>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</si>
  <si>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</si>
  <si>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</si>
  <si>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</si>
  <si>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</si>
  <si>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</si>
  <si>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</si>
  <si>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</si>
  <si>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</si>
  <si>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</si>
  <si>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</si>
  <si>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</si>
  <si>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</si>
  <si>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</si>
  <si>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</si>
  <si>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</si>
  <si>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</si>
  <si>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</si>
  <si>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</si>
  <si>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</si>
  <si>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</si>
  <si>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</si>
  <si>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</si>
  <si>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</si>
  <si>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</si>
  <si>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</si>
  <si>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</si>
  <si>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</si>
  <si>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</si>
  <si>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</si>
  <si>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</si>
  <si>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</si>
  <si>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</si>
  <si>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</si>
  <si>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</si>
  <si>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</si>
  <si>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</si>
  <si>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</si>
  <si>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</si>
  <si>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</si>
  <si>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</si>
  <si>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</si>
  <si>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</si>
  <si>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</si>
  <si>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</si>
  <si>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</si>
  <si>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</si>
  <si>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</si>
  <si>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</si>
  <si>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</si>
  <si>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</si>
  <si>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</si>
  <si>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</si>
  <si>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</si>
  <si>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</si>
  <si>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</si>
  <si>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</si>
  <si>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</si>
  <si>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</si>
  <si>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</si>
  <si>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</si>
  <si>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</si>
  <si>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</si>
  <si>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</si>
  <si>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</si>
  <si>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</si>
  <si>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</si>
  <si>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</si>
  <si>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</si>
  <si>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</si>
  <si>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</si>
  <si>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</si>
  <si>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</si>
  <si>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</si>
  <si>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</si>
  <si>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</si>
  <si>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</si>
  <si>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</si>
  <si>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</si>
  <si>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</si>
  <si>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</si>
  <si>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</si>
  <si>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</si>
  <si>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</si>
  <si>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</si>
  <si>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</si>
  <si>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</si>
  <si>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</si>
  <si>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</si>
  <si>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</si>
  <si>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</si>
  <si>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</si>
  <si>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</si>
  <si>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</si>
  <si>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</si>
  <si>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</si>
  <si>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</si>
  <si>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</si>
  <si>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</si>
  <si>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</si>
  <si>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</si>
  <si>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</si>
  <si>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</si>
  <si>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</si>
  <si>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</si>
  <si>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</si>
  <si>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</si>
  <si>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</si>
  <si>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</si>
  <si>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</si>
  <si>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</si>
  <si>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</si>
  <si>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</si>
  <si>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</si>
  <si>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</si>
  <si>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</si>
  <si>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</si>
  <si>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</si>
  <si>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</si>
  <si>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</si>
  <si>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</si>
  <si>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</si>
  <si>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</si>
  <si>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</si>
  <si>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</si>
  <si>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</si>
  <si>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</si>
  <si>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</si>
  <si>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</si>
  <si>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</si>
  <si>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</si>
  <si>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</si>
  <si>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</si>
  <si>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</si>
  <si>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</si>
  <si>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</si>
  <si>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</si>
  <si>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</si>
  <si>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</si>
  <si>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</si>
  <si>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</si>
  <si>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</si>
  <si>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</si>
  <si>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</si>
  <si>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</si>
  <si>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</si>
  <si>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</si>
  <si>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</si>
  <si>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</si>
  <si>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</si>
  <si>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</si>
  <si>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</si>
  <si>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</si>
  <si>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</si>
  <si>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</si>
  <si>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</si>
  <si>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</si>
  <si>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</si>
  <si>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</si>
  <si>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</si>
  <si>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</si>
  <si>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</si>
  <si>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</si>
  <si>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</si>
  <si>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</si>
  <si>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</si>
  <si>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</si>
  <si>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</si>
  <si>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</si>
  <si>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</si>
  <si>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</si>
  <si>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</si>
  <si>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</si>
  <si>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</si>
  <si>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</si>
  <si>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</si>
  <si>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</si>
  <si>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</si>
  <si>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</si>
  <si>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</si>
  <si>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</si>
  <si>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</si>
  <si>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</si>
  <si>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</si>
  <si>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</si>
  <si>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</si>
  <si>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</si>
  <si>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</si>
  <si>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</si>
  <si>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</si>
  <si>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</si>
  <si>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</si>
  <si>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</si>
  <si>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</si>
  <si>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</si>
  <si>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</si>
  <si>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</si>
  <si>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</si>
  <si>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</si>
  <si>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</si>
  <si>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</si>
  <si>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</si>
  <si>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</si>
  <si>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</si>
  <si>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</si>
  <si>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</si>
  <si>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</si>
  <si>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</si>
  <si>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</si>
  <si>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</si>
  <si>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</si>
  <si>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</si>
  <si>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</si>
  <si>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</si>
  <si>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</si>
  <si>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</si>
  <si>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</si>
  <si>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</si>
  <si>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</si>
  <si>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</si>
  <si>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</si>
  <si>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</si>
  <si>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</si>
  <si>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</si>
  <si>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</si>
  <si>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</si>
  <si>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</si>
  <si>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</si>
  <si>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</si>
  <si>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</si>
  <si>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</si>
  <si>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</si>
  <si>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</si>
  <si>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</si>
  <si>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</si>
  <si>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</si>
  <si>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</si>
  <si>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</si>
  <si>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</si>
  <si>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</si>
  <si>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</si>
  <si>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</si>
  <si>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</si>
  <si>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</si>
  <si>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</si>
  <si>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</si>
  <si>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</si>
  <si>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</si>
  <si>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</si>
  <si>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</si>
  <si>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</si>
  <si>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</si>
  <si>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</si>
  <si>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数値予報業務</t>
    <phoneticPr fontId="5"/>
  </si>
  <si>
    <t>気象庁情報基盤部</t>
    <rPh sb="0" eb="3">
      <t>キショウチョウ</t>
    </rPh>
    <rPh sb="3" eb="5">
      <t>ジョウホウ</t>
    </rPh>
    <rPh sb="5" eb="7">
      <t>キバン</t>
    </rPh>
    <rPh sb="7" eb="8">
      <t>ブ</t>
    </rPh>
    <phoneticPr fontId="5"/>
  </si>
  <si>
    <t>情報政策課</t>
    <rPh sb="0" eb="2">
      <t>ジョウホウ</t>
    </rPh>
    <rPh sb="2" eb="5">
      <t>セイサクカ</t>
    </rPh>
    <phoneticPr fontId="5"/>
  </si>
  <si>
    <t>課長　太原　芳彦</t>
    <phoneticPr fontId="5"/>
  </si>
  <si>
    <t>国交</t>
  </si>
  <si>
    <t>○</t>
  </si>
  <si>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</si>
  <si>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</si>
  <si>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気象に関する警報・予報の作成のための基盤情報として必要不可欠な大気の将来の状態を予測した数値予報資料を作成する。</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</si>
  <si>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</si>
  <si>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t>
    <phoneticPr fontId="5"/>
  </si>
  <si>
    <t>A.（株）ＪＥＣＣ</t>
    <phoneticPr fontId="5"/>
  </si>
  <si>
    <t>借料及び損料</t>
    <phoneticPr fontId="5"/>
  </si>
  <si>
    <t>スーパーコンピュータシステム借用（レンタル）</t>
    <phoneticPr fontId="5"/>
  </si>
  <si>
    <t>（株）ＪＥＣＣ</t>
    <phoneticPr fontId="5"/>
  </si>
  <si>
    <t>国庫債務負担行為等</t>
  </si>
  <si>
    <t>－</t>
    <phoneticPr fontId="5"/>
  </si>
  <si>
    <t>485</t>
    <phoneticPr fontId="5"/>
  </si>
  <si>
    <t>462</t>
    <phoneticPr fontId="5"/>
  </si>
  <si>
    <t>494</t>
    <phoneticPr fontId="5"/>
  </si>
  <si>
    <t>82</t>
    <phoneticPr fontId="5"/>
  </si>
  <si>
    <t>80</t>
    <phoneticPr fontId="5"/>
  </si>
  <si>
    <t>79</t>
    <phoneticPr fontId="5"/>
  </si>
  <si>
    <t>87</t>
    <phoneticPr fontId="5"/>
  </si>
  <si>
    <t>0079</t>
    <phoneticPr fontId="5"/>
  </si>
  <si>
    <t>0081</t>
    <phoneticPr fontId="5"/>
  </si>
  <si>
    <t>-</t>
  </si>
  <si>
    <t>72時間先の台風中心位置の予報誤差（過去５年の平均）</t>
  </si>
  <si>
    <t>４　水害等災害による被害の軽減</t>
  </si>
  <si>
    <t>１０　自然災害による被害を軽減するため、気象情報等の提供及び観測・通信体制を充実する</t>
  </si>
  <si>
    <t>台風予報の精度（台風中心位置の予報誤差）</t>
  </si>
  <si>
    <t>km</t>
  </si>
  <si>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</si>
  <si>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</si>
  <si>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</si>
  <si>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</si>
  <si>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執行額（百万円）／数値予報実行回数　　　　　　　　　　　　　　　　　　　　　　　　　　　　　</t>
    <rPh sb="4" eb="6">
      <t>ヒャクマン</t>
    </rPh>
    <rPh sb="6" eb="7">
      <t>エン</t>
    </rPh>
    <phoneticPr fontId="5"/>
  </si>
  <si>
    <t>回/日</t>
    <rPh sb="0" eb="1">
      <t>カイ</t>
    </rPh>
    <rPh sb="2" eb="3">
      <t>ニチ</t>
    </rPh>
    <phoneticPr fontId="5"/>
  </si>
  <si>
    <t>千円/回</t>
    <rPh sb="0" eb="1">
      <t>セン</t>
    </rPh>
    <rPh sb="1" eb="2">
      <t>エン</t>
    </rPh>
    <rPh sb="3" eb="4">
      <t>カイ</t>
    </rPh>
    <phoneticPr fontId="5"/>
  </si>
  <si>
    <t>　　/</t>
  </si>
  <si>
    <t>-</t>
    <phoneticPr fontId="5"/>
  </si>
  <si>
    <t>3668/(36×365)</t>
    <phoneticPr fontId="5"/>
  </si>
  <si>
    <t>552/(36×365)</t>
    <phoneticPr fontId="5"/>
  </si>
  <si>
    <t>無</t>
  </si>
  <si>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</si>
  <si>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</si>
  <si>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</si>
  <si>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・一般競争入札で国庫債務負担行為に基づき契約したものなどで問題はない。</t>
  </si>
  <si>
    <t>・調達内容を吟味し、調達において競争性を確保するなど、コストを意識した予算執行を行っており、妥当である。</t>
  </si>
  <si>
    <t>・気象庁が直接実施する事業については、自ら契約を締結し、工程管理から完成検査まで、職員により適切に実施している。</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</si>
  <si>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</si>
  <si>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</si>
  <si>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</si>
  <si>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</si>
  <si>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</si>
  <si>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</si>
  <si>
    <t>数値予報モデル計算により作成される数値予報資料は警報・予報関連業務の基盤となる情報であり、防災気象情報を作成するためにも、本事業を継続する必要がある。</t>
  </si>
  <si>
    <t>引き続き、予算の執行に当たっては、調達の競争性の確保など、効率的・効果的な予算執行に努める。</t>
  </si>
  <si>
    <t>数値予報の結果を用いて、精度の高い台風予報を発表する。</t>
    <rPh sb="0" eb="2">
      <t>スウチ</t>
    </rPh>
    <rPh sb="2" eb="4">
      <t>ヨホウ</t>
    </rPh>
    <rPh sb="5" eb="7">
      <t>ケッカ</t>
    </rPh>
    <rPh sb="8" eb="9">
      <t>モチ</t>
    </rPh>
    <rPh sb="12" eb="14">
      <t>セイド</t>
    </rPh>
    <rPh sb="15" eb="16">
      <t>タカ</t>
    </rPh>
    <rPh sb="17" eb="19">
      <t>タイフウ</t>
    </rPh>
    <rPh sb="19" eb="21">
      <t>ヨホウ</t>
    </rPh>
    <rPh sb="22" eb="24">
      <t>ハッピョウ</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</si>
  <si>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</si>
  <si>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72時間先の台風中心位置の予報誤差（過去５年の平均）を令和７年までに180kmとする。</t>
    <rPh sb="27" eb="29">
      <t>レイワ</t>
    </rPh>
    <phoneticPr fontId="6"/>
  </si>
  <si>
    <t>km</t>
    <phoneticPr fontId="5"/>
  </si>
  <si>
    <t xml:space="preserve">気象庁業務評価レポート（（令和3度版）資料1　業績指標（1）台風予報の精度））
https://www.jma.go.jp/jma/kishou/hyouka/hyouka-report/r03report/r03shiryo1.pdf </t>
    <phoneticPr fontId="5"/>
  </si>
  <si>
    <t>終了予定</t>
  </si>
  <si>
    <t>当事業は、令和2年度末に国土交通省での事業を終了し、令和3年度から内閣官房において事業名「数値解析予報システムの整備及び運用（情報通信技術調達等適正・効率化推進費）」として事業を引き継いだもの。
引き続き、調達の競争性を確保しつつ、調達方法の改善を図り、コストの縮減に努めるべき。</t>
    <rPh sb="41" eb="43">
      <t>ジギョウ</t>
    </rPh>
    <rPh sb="43" eb="44">
      <t>メイ</t>
    </rPh>
    <phoneticPr fontId="5"/>
  </si>
  <si>
    <t>デジタル庁（R3.9～）において、引き続き、適切な執行に努める。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</si>
</sst>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35</xdr:col>
      <xdr:colOff>112491</xdr:colOff>
      <xdr:row>755</xdr:row>
      <xdr:rowOff>238712</xdr:rowOff>
    </xdr:to>
    <xdr:grpSp>
      <xdr:nvGrpSpPr>
        <xdr:cNvPr id="20" name="グループ化 19">
          <a:extLst>
            <a:ext uri="{FF2B5EF4-FFF2-40B4-BE49-F238E27FC236}">
              <a16:creationId xmlns:a16="http://schemas.microsoft.com/office/drawing/2014/main" id="{00000000-0008-0000-0000-00000B000000}"/>
            </a:ext>
          </a:extLst>
        </xdr:cNvPr>
        <xdr:cNvGrpSpPr/>
      </xdr:nvGrpSpPr>
      <xdr:grpSpPr>
        <a:xfrm>
          <a:off x="2017059" y="42817676"/>
          <a:ext cx="5155138" cy="2323007"/>
          <a:chOff x="2057400" y="657225"/>
          <a:chExt cx="5172647" cy="2381837"/>
        </a:xfrm>
      </xdr:grpSpPr>
      <xdr:sp macro="" textlink="">
        <xdr:nvSpPr>
          <xdr:cNvPr id="21" name="テキスト ボックス 20">
            <a:extLst>
              <a:ext uri="{FF2B5EF4-FFF2-40B4-BE49-F238E27FC236}">
                <a16:creationId xmlns:a16="http://schemas.microsoft.com/office/drawing/2014/main" id="{00000000-0008-0000-0000-00000C000000}"/>
              </a:ext>
            </a:extLst>
          </xdr:cNvPr>
          <xdr:cNvSpPr txBox="1"/>
        </xdr:nvSpPr>
        <xdr:spPr>
          <a:xfrm>
            <a:off x="2057400" y="1028700"/>
            <a:ext cx="1177665" cy="84182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22" name="大かっこ 21">
            <a:extLst>
              <a:ext uri="{FF2B5EF4-FFF2-40B4-BE49-F238E27FC236}">
                <a16:creationId xmlns:a16="http://schemas.microsoft.com/office/drawing/2014/main" id="{00000000-0008-0000-0000-00000D000000}"/>
              </a:ext>
            </a:extLst>
          </xdr:cNvPr>
          <xdr:cNvSpPr/>
        </xdr:nvSpPr>
        <xdr:spPr>
          <a:xfrm>
            <a:off x="2057400" y="1885950"/>
            <a:ext cx="1419525" cy="62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22">
            <a:extLst>
              <a:ext uri="{FF2B5EF4-FFF2-40B4-BE49-F238E27FC236}">
                <a16:creationId xmlns:a16="http://schemas.microsoft.com/office/drawing/2014/main" id="{00000000-0008-0000-0000-00000E000000}"/>
              </a:ext>
            </a:extLst>
          </xdr:cNvPr>
          <xdr:cNvSpPr txBox="1"/>
        </xdr:nvSpPr>
        <xdr:spPr>
          <a:xfrm>
            <a:off x="2057400" y="1885950"/>
            <a:ext cx="1196769" cy="89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xnSp macro="">
        <xdr:nvCxnSpPr>
          <xdr:cNvPr id="24" name="直線矢印コネクタ 23">
            <a:extLst>
              <a:ext uri="{FF2B5EF4-FFF2-40B4-BE49-F238E27FC236}">
                <a16:creationId xmlns:a16="http://schemas.microsoft.com/office/drawing/2014/main" id="{00000000-0008-0000-0000-00000F000000}"/>
              </a:ext>
            </a:extLst>
          </xdr:cNvPr>
          <xdr:cNvCxnSpPr>
            <a:stCxn id="21" idx="3"/>
            <a:endCxn id="26" idx="1"/>
          </xdr:cNvCxnSpPr>
        </xdr:nvCxnSpPr>
        <xdr:spPr>
          <a:xfrm flipV="1">
            <a:off x="3235065" y="1446122"/>
            <a:ext cx="1346460" cy="34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a:extLst>
              <a:ext uri="{FF2B5EF4-FFF2-40B4-BE49-F238E27FC236}">
                <a16:creationId xmlns:a16="http://schemas.microsoft.com/office/drawing/2014/main" id="{00000000-0008-0000-0000-000010000000}"/>
              </a:ext>
            </a:extLst>
          </xdr:cNvPr>
          <xdr:cNvSpPr txBox="1"/>
        </xdr:nvSpPr>
        <xdr:spPr>
          <a:xfrm>
            <a:off x="4591050" y="657225"/>
            <a:ext cx="237174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国庫債務負担行為等</a:t>
            </a:r>
            <a:r>
              <a:rPr kumimoji="1" lang="en-US" altLang="ja-JP" sz="1100">
                <a:solidFill>
                  <a:schemeClr val="dk1"/>
                </a:solidFill>
                <a:latin typeface="+mn-lt"/>
                <a:ea typeface="+mn-ea"/>
                <a:cs typeface="+mn-cs"/>
              </a:rPr>
              <a:t>】</a:t>
            </a:r>
          </a:p>
          <a:p>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11000000}"/>
              </a:ext>
            </a:extLst>
          </xdr:cNvPr>
          <xdr:cNvSpPr txBox="1"/>
        </xdr:nvSpPr>
        <xdr:spPr>
          <a:xfrm>
            <a:off x="4581525" y="1000125"/>
            <a:ext cx="2648522" cy="89199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7" name="大かっこ 26">
            <a:extLst>
              <a:ext uri="{FF2B5EF4-FFF2-40B4-BE49-F238E27FC236}">
                <a16:creationId xmlns:a16="http://schemas.microsoft.com/office/drawing/2014/main" id="{00000000-0008-0000-0000-000012000000}"/>
              </a:ext>
            </a:extLst>
          </xdr:cNvPr>
          <xdr:cNvSpPr/>
        </xdr:nvSpPr>
        <xdr:spPr>
          <a:xfrm>
            <a:off x="4610100" y="2066925"/>
            <a:ext cx="2598668" cy="64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テキスト ボックス 27">
            <a:extLst>
              <a:ext uri="{FF2B5EF4-FFF2-40B4-BE49-F238E27FC236}">
                <a16:creationId xmlns:a16="http://schemas.microsoft.com/office/drawing/2014/main" id="{00000000-0008-0000-0000-000013000000}"/>
              </a:ext>
            </a:extLst>
          </xdr:cNvPr>
          <xdr:cNvSpPr txBox="1"/>
        </xdr:nvSpPr>
        <xdr:spPr>
          <a:xfrm>
            <a:off x="4714875" y="2076450"/>
            <a:ext cx="2361739" cy="962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326</v>
      </c>
      <c r="AJ2" s="923" t="s">
        <v>637</v>
      </c>
      <c r="AK2" s="923"/>
      <c r="AL2" s="923"/>
      <c r="AM2" s="923"/>
      <c r="AN2" s="83" t="s">
        <v>326</v>
      </c>
      <c r="AO2" s="923">
        <v>20</v>
      </c>
      <c r="AP2" s="923"/>
      <c r="AQ2" s="923"/>
      <c r="AR2" s="84" t="s">
        <v>631</v>
      </c>
      <c r="AS2" s="929">
        <v>83</v>
      </c>
      <c r="AT2" s="929"/>
      <c r="AU2" s="929"/>
      <c r="AV2" s="83" t="str">
        <f>IF(AW2="","","-")</f>
        <v/>
      </c>
      <c r="AW2" s="889"/>
      <c r="AX2" s="889"/>
    </row>
    <row r="3" spans="1:50" ht="21" customHeight="1" thickBot="1" x14ac:dyDescent="0.2">
      <c r="A3" s="845" t="s">
        <v>624</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632</v>
      </c>
      <c r="AK3" s="847"/>
      <c r="AL3" s="847"/>
      <c r="AM3" s="847"/>
      <c r="AN3" s="847"/>
      <c r="AO3" s="847"/>
      <c r="AP3" s="847"/>
      <c r="AQ3" s="847"/>
      <c r="AR3" s="847"/>
      <c r="AS3" s="847"/>
      <c r="AT3" s="847"/>
      <c r="AU3" s="847"/>
      <c r="AV3" s="847"/>
      <c r="AW3" s="847"/>
      <c r="AX3" s="24" t="s">
        <v>64</v>
      </c>
    </row>
    <row r="4" spans="1:50" ht="24.75" customHeight="1" x14ac:dyDescent="0.15">
      <c r="A4" s="691" t="s">
        <v>25</v>
      </c>
      <c r="B4" s="692"/>
      <c r="C4" s="692"/>
      <c r="D4" s="692"/>
      <c r="E4" s="692"/>
      <c r="F4" s="692"/>
      <c r="G4" s="669" t="s">
        <v>633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17" t="s">
        <v>370</v>
      </c>
      <c r="H5" s="818"/>
      <c r="I5" s="818"/>
      <c r="J5" s="818"/>
      <c r="K5" s="818"/>
      <c r="L5" s="818"/>
      <c r="M5" s="819" t="s">
        <v>65</v>
      </c>
      <c r="N5" s="820"/>
      <c r="O5" s="820"/>
      <c r="P5" s="820"/>
      <c r="Q5" s="820"/>
      <c r="R5" s="821"/>
      <c r="S5" s="822" t="s">
        <v>431</v>
      </c>
      <c r="T5" s="818"/>
      <c r="U5" s="818"/>
      <c r="V5" s="818"/>
      <c r="W5" s="818"/>
      <c r="X5" s="823"/>
      <c r="Y5" s="685" t="s">
        <v>3</v>
      </c>
      <c r="Z5" s="528"/>
      <c r="AA5" s="528"/>
      <c r="AB5" s="528"/>
      <c r="AC5" s="528"/>
      <c r="AD5" s="529"/>
      <c r="AE5" s="686" t="s">
        <v>635</v>
      </c>
      <c r="AF5" s="686"/>
      <c r="AG5" s="686"/>
      <c r="AH5" s="686"/>
      <c r="AI5" s="686"/>
      <c r="AJ5" s="686"/>
      <c r="AK5" s="686"/>
      <c r="AL5" s="686"/>
      <c r="AM5" s="686"/>
      <c r="AN5" s="686"/>
      <c r="AO5" s="686"/>
      <c r="AP5" s="687"/>
      <c r="AQ5" s="688" t="s">
        <v>636</v>
      </c>
      <c r="AR5" s="689"/>
      <c r="AS5" s="689"/>
      <c r="AT5" s="689"/>
      <c r="AU5" s="689"/>
      <c r="AV5" s="689"/>
      <c r="AW5" s="689"/>
      <c r="AX5" s="690"/>
    </row>
    <row r="6" spans="1:50" ht="39" customHeight="1" x14ac:dyDescent="0.15">
      <c r="A6" s="693" t="s">
        <v>4</v>
      </c>
      <c r="B6" s="694"/>
      <c r="C6" s="694"/>
      <c r="D6" s="694"/>
      <c r="E6" s="694"/>
      <c r="F6" s="694"/>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68.25" customHeight="1" x14ac:dyDescent="0.15">
      <c r="A7" s="480" t="s">
        <v>22</v>
      </c>
      <c r="B7" s="481"/>
      <c r="C7" s="481"/>
      <c r="D7" s="481"/>
      <c r="E7" s="481"/>
      <c r="F7" s="482"/>
      <c r="G7" s="483" t="s">
        <v>639</v>
      </c>
      <c r="H7" s="484"/>
      <c r="I7" s="484"/>
      <c r="J7" s="484"/>
      <c r="K7" s="484"/>
      <c r="L7" s="484"/>
      <c r="M7" s="484"/>
      <c r="N7" s="484"/>
      <c r="O7" s="484"/>
      <c r="P7" s="484"/>
      <c r="Q7" s="484"/>
      <c r="R7" s="484"/>
      <c r="S7" s="484"/>
      <c r="T7" s="484"/>
      <c r="U7" s="484"/>
      <c r="V7" s="484"/>
      <c r="W7" s="484"/>
      <c r="X7" s="485"/>
      <c r="Y7" s="901" t="s">
        <v>309</v>
      </c>
      <c r="Z7" s="425"/>
      <c r="AA7" s="425"/>
      <c r="AB7" s="425"/>
      <c r="AC7" s="425"/>
      <c r="AD7" s="902"/>
      <c r="AE7" s="890" t="s">
        <v>640</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80" t="s">
        <v>208</v>
      </c>
      <c r="B8" s="481"/>
      <c r="C8" s="481"/>
      <c r="D8" s="481"/>
      <c r="E8" s="481"/>
      <c r="F8" s="482"/>
      <c r="G8" s="924" t="str">
        <f>入力規則等!A27</f>
        <v>ＩＴ戦略</v>
      </c>
      <c r="H8" s="707"/>
      <c r="I8" s="707"/>
      <c r="J8" s="707"/>
      <c r="K8" s="707"/>
      <c r="L8" s="707"/>
      <c r="M8" s="707"/>
      <c r="N8" s="707"/>
      <c r="O8" s="707"/>
      <c r="P8" s="707"/>
      <c r="Q8" s="707"/>
      <c r="R8" s="707"/>
      <c r="S8" s="707"/>
      <c r="T8" s="707"/>
      <c r="U8" s="707"/>
      <c r="V8" s="707"/>
      <c r="W8" s="707"/>
      <c r="X8" s="925"/>
      <c r="Y8" s="824" t="s">
        <v>209</v>
      </c>
      <c r="Z8" s="825"/>
      <c r="AA8" s="825"/>
      <c r="AB8" s="825"/>
      <c r="AC8" s="825"/>
      <c r="AD8" s="826"/>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27" t="s">
        <v>23</v>
      </c>
      <c r="B9" s="828"/>
      <c r="C9" s="828"/>
      <c r="D9" s="828"/>
      <c r="E9" s="828"/>
      <c r="F9" s="828"/>
      <c r="G9" s="829" t="s">
        <v>641</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7" t="s">
        <v>29</v>
      </c>
      <c r="B10" s="648"/>
      <c r="C10" s="648"/>
      <c r="D10" s="648"/>
      <c r="E10" s="648"/>
      <c r="F10" s="648"/>
      <c r="G10" s="738" t="s">
        <v>642</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2" t="s">
        <v>24</v>
      </c>
      <c r="B12" s="943"/>
      <c r="C12" s="943"/>
      <c r="D12" s="943"/>
      <c r="E12" s="943"/>
      <c r="F12" s="944"/>
      <c r="G12" s="744"/>
      <c r="H12" s="745"/>
      <c r="I12" s="745"/>
      <c r="J12" s="745"/>
      <c r="K12" s="745"/>
      <c r="L12" s="745"/>
      <c r="M12" s="745"/>
      <c r="N12" s="745"/>
      <c r="O12" s="745"/>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9"/>
    </row>
    <row r="13" spans="1:50" ht="21" customHeight="1" x14ac:dyDescent="0.15">
      <c r="A13" s="601"/>
      <c r="B13" s="602"/>
      <c r="C13" s="602"/>
      <c r="D13" s="602"/>
      <c r="E13" s="602"/>
      <c r="F13" s="603"/>
      <c r="G13" s="710" t="s">
        <v>6</v>
      </c>
      <c r="H13" s="711"/>
      <c r="I13" s="748" t="s">
        <v>7</v>
      </c>
      <c r="J13" s="749"/>
      <c r="K13" s="749"/>
      <c r="L13" s="749"/>
      <c r="M13" s="749"/>
      <c r="N13" s="749"/>
      <c r="O13" s="750"/>
      <c r="P13" s="644">
        <v>2624</v>
      </c>
      <c r="Q13" s="645"/>
      <c r="R13" s="645"/>
      <c r="S13" s="645"/>
      <c r="T13" s="645"/>
      <c r="U13" s="645"/>
      <c r="V13" s="646"/>
      <c r="W13" s="644">
        <v>552</v>
      </c>
      <c r="X13" s="645"/>
      <c r="Y13" s="645"/>
      <c r="Z13" s="645"/>
      <c r="AA13" s="645"/>
      <c r="AB13" s="645"/>
      <c r="AC13" s="646"/>
      <c r="AD13" s="644">
        <v>552</v>
      </c>
      <c r="AE13" s="645"/>
      <c r="AF13" s="645"/>
      <c r="AG13" s="645"/>
      <c r="AH13" s="645"/>
      <c r="AI13" s="645"/>
      <c r="AJ13" s="646"/>
      <c r="AK13" s="644">
        <v>0</v>
      </c>
      <c r="AL13" s="645"/>
      <c r="AM13" s="645"/>
      <c r="AN13" s="645"/>
      <c r="AO13" s="645"/>
      <c r="AP13" s="645"/>
      <c r="AQ13" s="646"/>
      <c r="AR13" s="898"/>
      <c r="AS13" s="899"/>
      <c r="AT13" s="899"/>
      <c r="AU13" s="899"/>
      <c r="AV13" s="899"/>
      <c r="AW13" s="899"/>
      <c r="AX13" s="900"/>
    </row>
    <row r="14" spans="1:50" ht="21" customHeight="1" x14ac:dyDescent="0.15">
      <c r="A14" s="601"/>
      <c r="B14" s="602"/>
      <c r="C14" s="602"/>
      <c r="D14" s="602"/>
      <c r="E14" s="602"/>
      <c r="F14" s="603"/>
      <c r="G14" s="712"/>
      <c r="H14" s="713"/>
      <c r="I14" s="698" t="s">
        <v>8</v>
      </c>
      <c r="J14" s="746"/>
      <c r="K14" s="746"/>
      <c r="L14" s="746"/>
      <c r="M14" s="746"/>
      <c r="N14" s="746"/>
      <c r="O14" s="747"/>
      <c r="P14" s="644" t="s">
        <v>643</v>
      </c>
      <c r="Q14" s="645"/>
      <c r="R14" s="645"/>
      <c r="S14" s="645"/>
      <c r="T14" s="645"/>
      <c r="U14" s="645"/>
      <c r="V14" s="646"/>
      <c r="W14" s="644" t="s">
        <v>643</v>
      </c>
      <c r="X14" s="645"/>
      <c r="Y14" s="645"/>
      <c r="Z14" s="645"/>
      <c r="AA14" s="645"/>
      <c r="AB14" s="645"/>
      <c r="AC14" s="646"/>
      <c r="AD14" s="644" t="s">
        <v>643</v>
      </c>
      <c r="AE14" s="645"/>
      <c r="AF14" s="645"/>
      <c r="AG14" s="645"/>
      <c r="AH14" s="645"/>
      <c r="AI14" s="645"/>
      <c r="AJ14" s="646"/>
      <c r="AK14" s="644" t="s">
        <v>659</v>
      </c>
      <c r="AL14" s="645"/>
      <c r="AM14" s="645"/>
      <c r="AN14" s="645"/>
      <c r="AO14" s="645"/>
      <c r="AP14" s="645"/>
      <c r="AQ14" s="646"/>
      <c r="AR14" s="772"/>
      <c r="AS14" s="772"/>
      <c r="AT14" s="772"/>
      <c r="AU14" s="772"/>
      <c r="AV14" s="772"/>
      <c r="AW14" s="772"/>
      <c r="AX14" s="773"/>
    </row>
    <row r="15" spans="1:50" ht="21" customHeight="1" x14ac:dyDescent="0.15">
      <c r="A15" s="601"/>
      <c r="B15" s="602"/>
      <c r="C15" s="602"/>
      <c r="D15" s="602"/>
      <c r="E15" s="602"/>
      <c r="F15" s="603"/>
      <c r="G15" s="712"/>
      <c r="H15" s="713"/>
      <c r="I15" s="698" t="s">
        <v>50</v>
      </c>
      <c r="J15" s="699"/>
      <c r="K15" s="699"/>
      <c r="L15" s="699"/>
      <c r="M15" s="699"/>
      <c r="N15" s="699"/>
      <c r="O15" s="700"/>
      <c r="P15" s="644">
        <v>1052</v>
      </c>
      <c r="Q15" s="645"/>
      <c r="R15" s="645"/>
      <c r="S15" s="645"/>
      <c r="T15" s="645"/>
      <c r="U15" s="645"/>
      <c r="V15" s="646"/>
      <c r="W15" s="644" t="s">
        <v>643</v>
      </c>
      <c r="X15" s="645"/>
      <c r="Y15" s="645"/>
      <c r="Z15" s="645"/>
      <c r="AA15" s="645"/>
      <c r="AB15" s="645"/>
      <c r="AC15" s="646"/>
      <c r="AD15" s="644" t="s">
        <v>643</v>
      </c>
      <c r="AE15" s="645"/>
      <c r="AF15" s="645"/>
      <c r="AG15" s="645"/>
      <c r="AH15" s="645"/>
      <c r="AI15" s="645"/>
      <c r="AJ15" s="646"/>
      <c r="AK15" s="644" t="s">
        <v>659</v>
      </c>
      <c r="AL15" s="645"/>
      <c r="AM15" s="645"/>
      <c r="AN15" s="645"/>
      <c r="AO15" s="645"/>
      <c r="AP15" s="645"/>
      <c r="AQ15" s="646"/>
      <c r="AR15" s="644"/>
      <c r="AS15" s="645"/>
      <c r="AT15" s="645"/>
      <c r="AU15" s="645"/>
      <c r="AV15" s="645"/>
      <c r="AW15" s="645"/>
      <c r="AX15" s="787"/>
    </row>
    <row r="16" spans="1:50" ht="21" customHeight="1" x14ac:dyDescent="0.15">
      <c r="A16" s="601"/>
      <c r="B16" s="602"/>
      <c r="C16" s="602"/>
      <c r="D16" s="602"/>
      <c r="E16" s="602"/>
      <c r="F16" s="603"/>
      <c r="G16" s="712"/>
      <c r="H16" s="713"/>
      <c r="I16" s="698" t="s">
        <v>51</v>
      </c>
      <c r="J16" s="699"/>
      <c r="K16" s="699"/>
      <c r="L16" s="699"/>
      <c r="M16" s="699"/>
      <c r="N16" s="699"/>
      <c r="O16" s="700"/>
      <c r="P16" s="644" t="s">
        <v>643</v>
      </c>
      <c r="Q16" s="645"/>
      <c r="R16" s="645"/>
      <c r="S16" s="645"/>
      <c r="T16" s="645"/>
      <c r="U16" s="645"/>
      <c r="V16" s="646"/>
      <c r="W16" s="644" t="s">
        <v>643</v>
      </c>
      <c r="X16" s="645"/>
      <c r="Y16" s="645"/>
      <c r="Z16" s="645"/>
      <c r="AA16" s="645"/>
      <c r="AB16" s="645"/>
      <c r="AC16" s="646"/>
      <c r="AD16" s="644" t="s">
        <v>643</v>
      </c>
      <c r="AE16" s="645"/>
      <c r="AF16" s="645"/>
      <c r="AG16" s="645"/>
      <c r="AH16" s="645"/>
      <c r="AI16" s="645"/>
      <c r="AJ16" s="646"/>
      <c r="AK16" s="644" t="s">
        <v>659</v>
      </c>
      <c r="AL16" s="645"/>
      <c r="AM16" s="645"/>
      <c r="AN16" s="645"/>
      <c r="AO16" s="645"/>
      <c r="AP16" s="645"/>
      <c r="AQ16" s="646"/>
      <c r="AR16" s="741"/>
      <c r="AS16" s="742"/>
      <c r="AT16" s="742"/>
      <c r="AU16" s="742"/>
      <c r="AV16" s="742"/>
      <c r="AW16" s="742"/>
      <c r="AX16" s="743"/>
    </row>
    <row r="17" spans="1:50" ht="24.75" customHeight="1" x14ac:dyDescent="0.15">
      <c r="A17" s="601"/>
      <c r="B17" s="602"/>
      <c r="C17" s="602"/>
      <c r="D17" s="602"/>
      <c r="E17" s="602"/>
      <c r="F17" s="603"/>
      <c r="G17" s="712"/>
      <c r="H17" s="713"/>
      <c r="I17" s="698" t="s">
        <v>49</v>
      </c>
      <c r="J17" s="746"/>
      <c r="K17" s="746"/>
      <c r="L17" s="746"/>
      <c r="M17" s="746"/>
      <c r="N17" s="746"/>
      <c r="O17" s="747"/>
      <c r="P17" s="644" t="s">
        <v>643</v>
      </c>
      <c r="Q17" s="645"/>
      <c r="R17" s="645"/>
      <c r="S17" s="645"/>
      <c r="T17" s="645"/>
      <c r="U17" s="645"/>
      <c r="V17" s="646"/>
      <c r="W17" s="644" t="s">
        <v>643</v>
      </c>
      <c r="X17" s="645"/>
      <c r="Y17" s="645"/>
      <c r="Z17" s="645"/>
      <c r="AA17" s="645"/>
      <c r="AB17" s="645"/>
      <c r="AC17" s="646"/>
      <c r="AD17" s="644" t="s">
        <v>643</v>
      </c>
      <c r="AE17" s="645"/>
      <c r="AF17" s="645"/>
      <c r="AG17" s="645"/>
      <c r="AH17" s="645"/>
      <c r="AI17" s="645"/>
      <c r="AJ17" s="646"/>
      <c r="AK17" s="644" t="s">
        <v>659</v>
      </c>
      <c r="AL17" s="645"/>
      <c r="AM17" s="645"/>
      <c r="AN17" s="645"/>
      <c r="AO17" s="645"/>
      <c r="AP17" s="645"/>
      <c r="AQ17" s="646"/>
      <c r="AR17" s="896"/>
      <c r="AS17" s="896"/>
      <c r="AT17" s="896"/>
      <c r="AU17" s="896"/>
      <c r="AV17" s="896"/>
      <c r="AW17" s="896"/>
      <c r="AX17" s="897"/>
    </row>
    <row r="18" spans="1:50" ht="24.75" customHeight="1" x14ac:dyDescent="0.15">
      <c r="A18" s="601"/>
      <c r="B18" s="602"/>
      <c r="C18" s="602"/>
      <c r="D18" s="602"/>
      <c r="E18" s="602"/>
      <c r="F18" s="603"/>
      <c r="G18" s="714"/>
      <c r="H18" s="715"/>
      <c r="I18" s="703" t="s">
        <v>20</v>
      </c>
      <c r="J18" s="704"/>
      <c r="K18" s="704"/>
      <c r="L18" s="704"/>
      <c r="M18" s="704"/>
      <c r="N18" s="704"/>
      <c r="O18" s="705"/>
      <c r="P18" s="856">
        <f>SUM(P13:V17)</f>
        <v>3676</v>
      </c>
      <c r="Q18" s="857"/>
      <c r="R18" s="857"/>
      <c r="S18" s="857"/>
      <c r="T18" s="857"/>
      <c r="U18" s="857"/>
      <c r="V18" s="858"/>
      <c r="W18" s="856">
        <f>SUM(W13:AC17)</f>
        <v>552</v>
      </c>
      <c r="X18" s="857"/>
      <c r="Y18" s="857"/>
      <c r="Z18" s="857"/>
      <c r="AA18" s="857"/>
      <c r="AB18" s="857"/>
      <c r="AC18" s="858"/>
      <c r="AD18" s="856">
        <f>SUM(AD13:AJ17)</f>
        <v>552</v>
      </c>
      <c r="AE18" s="857"/>
      <c r="AF18" s="857"/>
      <c r="AG18" s="857"/>
      <c r="AH18" s="857"/>
      <c r="AI18" s="857"/>
      <c r="AJ18" s="858"/>
      <c r="AK18" s="856">
        <f>SUM(AK13:AQ17)</f>
        <v>0</v>
      </c>
      <c r="AL18" s="857"/>
      <c r="AM18" s="857"/>
      <c r="AN18" s="857"/>
      <c r="AO18" s="857"/>
      <c r="AP18" s="857"/>
      <c r="AQ18" s="858"/>
      <c r="AR18" s="856">
        <f>SUM(AR13:AX17)</f>
        <v>0</v>
      </c>
      <c r="AS18" s="857"/>
      <c r="AT18" s="857"/>
      <c r="AU18" s="857"/>
      <c r="AV18" s="857"/>
      <c r="AW18" s="857"/>
      <c r="AX18" s="859"/>
    </row>
    <row r="19" spans="1:50" ht="24.75" customHeight="1" x14ac:dyDescent="0.15">
      <c r="A19" s="601"/>
      <c r="B19" s="602"/>
      <c r="C19" s="602"/>
      <c r="D19" s="602"/>
      <c r="E19" s="602"/>
      <c r="F19" s="603"/>
      <c r="G19" s="854" t="s">
        <v>9</v>
      </c>
      <c r="H19" s="855"/>
      <c r="I19" s="855"/>
      <c r="J19" s="855"/>
      <c r="K19" s="855"/>
      <c r="L19" s="855"/>
      <c r="M19" s="855"/>
      <c r="N19" s="855"/>
      <c r="O19" s="855"/>
      <c r="P19" s="644">
        <v>3668</v>
      </c>
      <c r="Q19" s="645"/>
      <c r="R19" s="645"/>
      <c r="S19" s="645"/>
      <c r="T19" s="645"/>
      <c r="U19" s="645"/>
      <c r="V19" s="646"/>
      <c r="W19" s="644">
        <v>552</v>
      </c>
      <c r="X19" s="645"/>
      <c r="Y19" s="645"/>
      <c r="Z19" s="645"/>
      <c r="AA19" s="645"/>
      <c r="AB19" s="645"/>
      <c r="AC19" s="646"/>
      <c r="AD19" s="644">
        <v>552</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54" t="s">
        <v>10</v>
      </c>
      <c r="H20" s="855"/>
      <c r="I20" s="855"/>
      <c r="J20" s="855"/>
      <c r="K20" s="855"/>
      <c r="L20" s="855"/>
      <c r="M20" s="855"/>
      <c r="N20" s="855"/>
      <c r="O20" s="855"/>
      <c r="P20" s="301">
        <f>IF(P18=0, "-", SUM(P19)/P18)</f>
        <v>0.9978237214363439</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5"/>
      <c r="G21" s="299" t="s">
        <v>274</v>
      </c>
      <c r="H21" s="300"/>
      <c r="I21" s="300"/>
      <c r="J21" s="300"/>
      <c r="K21" s="300"/>
      <c r="L21" s="300"/>
      <c r="M21" s="300"/>
      <c r="N21" s="300"/>
      <c r="O21" s="300"/>
      <c r="P21" s="301">
        <f>IF(P19=0, "-", SUM(P19)/SUM(P13,P14))</f>
        <v>1.3978658536585367</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1" t="s">
        <v>629</v>
      </c>
      <c r="B22" s="952"/>
      <c r="C22" s="952"/>
      <c r="D22" s="952"/>
      <c r="E22" s="952"/>
      <c r="F22" s="953"/>
      <c r="G22" s="947"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c r="H23" s="949"/>
      <c r="I23" s="949"/>
      <c r="J23" s="949"/>
      <c r="K23" s="949"/>
      <c r="L23" s="949"/>
      <c r="M23" s="949"/>
      <c r="N23" s="949"/>
      <c r="O23" s="950"/>
      <c r="P23" s="898"/>
      <c r="Q23" s="899"/>
      <c r="R23" s="899"/>
      <c r="S23" s="899"/>
      <c r="T23" s="899"/>
      <c r="U23" s="899"/>
      <c r="V23" s="913"/>
      <c r="W23" s="898"/>
      <c r="X23" s="899"/>
      <c r="Y23" s="899"/>
      <c r="Z23" s="899"/>
      <c r="AA23" s="899"/>
      <c r="AB23" s="899"/>
      <c r="AC23" s="91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c r="H24" s="915"/>
      <c r="I24" s="915"/>
      <c r="J24" s="915"/>
      <c r="K24" s="915"/>
      <c r="L24" s="915"/>
      <c r="M24" s="915"/>
      <c r="N24" s="915"/>
      <c r="O24" s="916"/>
      <c r="P24" s="644"/>
      <c r="Q24" s="645"/>
      <c r="R24" s="645"/>
      <c r="S24" s="645"/>
      <c r="T24" s="645"/>
      <c r="U24" s="645"/>
      <c r="V24" s="646"/>
      <c r="W24" s="644"/>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c r="H25" s="915"/>
      <c r="I25" s="915"/>
      <c r="J25" s="915"/>
      <c r="K25" s="915"/>
      <c r="L25" s="915"/>
      <c r="M25" s="915"/>
      <c r="N25" s="915"/>
      <c r="O25" s="916"/>
      <c r="P25" s="644"/>
      <c r="Q25" s="645"/>
      <c r="R25" s="645"/>
      <c r="S25" s="645"/>
      <c r="T25" s="645"/>
      <c r="U25" s="645"/>
      <c r="V25" s="646"/>
      <c r="W25" s="644"/>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14"/>
      <c r="H26" s="915"/>
      <c r="I26" s="915"/>
      <c r="J26" s="915"/>
      <c r="K26" s="915"/>
      <c r="L26" s="915"/>
      <c r="M26" s="915"/>
      <c r="N26" s="915"/>
      <c r="O26" s="916"/>
      <c r="P26" s="644"/>
      <c r="Q26" s="645"/>
      <c r="R26" s="645"/>
      <c r="S26" s="645"/>
      <c r="T26" s="645"/>
      <c r="U26" s="645"/>
      <c r="V26" s="646"/>
      <c r="W26" s="644"/>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14"/>
      <c r="H27" s="915"/>
      <c r="I27" s="915"/>
      <c r="J27" s="915"/>
      <c r="K27" s="915"/>
      <c r="L27" s="915"/>
      <c r="M27" s="915"/>
      <c r="N27" s="915"/>
      <c r="O27" s="916"/>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4">
        <f>AK13</f>
        <v>0</v>
      </c>
      <c r="Q29" s="645"/>
      <c r="R29" s="645"/>
      <c r="S29" s="645"/>
      <c r="T29" s="645"/>
      <c r="U29" s="645"/>
      <c r="V29" s="646"/>
      <c r="W29" s="930">
        <f>AR13</f>
        <v>0</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7" t="s">
        <v>145</v>
      </c>
      <c r="H30" s="758"/>
      <c r="I30" s="758"/>
      <c r="J30" s="758"/>
      <c r="K30" s="758"/>
      <c r="L30" s="758"/>
      <c r="M30" s="758"/>
      <c r="N30" s="758"/>
      <c r="O30" s="759"/>
      <c r="P30" s="835" t="s">
        <v>58</v>
      </c>
      <c r="Q30" s="758"/>
      <c r="R30" s="758"/>
      <c r="S30" s="758"/>
      <c r="T30" s="758"/>
      <c r="U30" s="758"/>
      <c r="V30" s="758"/>
      <c r="W30" s="758"/>
      <c r="X30" s="759"/>
      <c r="Y30" s="832"/>
      <c r="Z30" s="833"/>
      <c r="AA30" s="834"/>
      <c r="AB30" s="836" t="s">
        <v>11</v>
      </c>
      <c r="AC30" s="837"/>
      <c r="AD30" s="838"/>
      <c r="AE30" s="836" t="s">
        <v>310</v>
      </c>
      <c r="AF30" s="837"/>
      <c r="AG30" s="837"/>
      <c r="AH30" s="838"/>
      <c r="AI30" s="893" t="s">
        <v>332</v>
      </c>
      <c r="AJ30" s="893"/>
      <c r="AK30" s="893"/>
      <c r="AL30" s="836"/>
      <c r="AM30" s="893" t="s">
        <v>429</v>
      </c>
      <c r="AN30" s="893"/>
      <c r="AO30" s="893"/>
      <c r="AP30" s="836"/>
      <c r="AQ30" s="751" t="s">
        <v>184</v>
      </c>
      <c r="AR30" s="752"/>
      <c r="AS30" s="752"/>
      <c r="AT30" s="753"/>
      <c r="AU30" s="758" t="s">
        <v>133</v>
      </c>
      <c r="AV30" s="758"/>
      <c r="AW30" s="758"/>
      <c r="AX30" s="895"/>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4"/>
      <c r="AJ31" s="894"/>
      <c r="AK31" s="894"/>
      <c r="AL31" s="393"/>
      <c r="AM31" s="894"/>
      <c r="AN31" s="894"/>
      <c r="AO31" s="894"/>
      <c r="AP31" s="393"/>
      <c r="AQ31" s="235"/>
      <c r="AR31" s="186"/>
      <c r="AS31" s="121" t="s">
        <v>185</v>
      </c>
      <c r="AT31" s="122"/>
      <c r="AU31" s="185">
        <v>7</v>
      </c>
      <c r="AV31" s="185"/>
      <c r="AW31" s="378" t="s">
        <v>175</v>
      </c>
      <c r="AX31" s="379"/>
    </row>
    <row r="32" spans="1:50" ht="23.25" customHeight="1" x14ac:dyDescent="0.15">
      <c r="A32" s="383"/>
      <c r="B32" s="381"/>
      <c r="C32" s="381"/>
      <c r="D32" s="381"/>
      <c r="E32" s="381"/>
      <c r="F32" s="382"/>
      <c r="G32" s="549" t="s">
        <v>693</v>
      </c>
      <c r="H32" s="550"/>
      <c r="I32" s="550"/>
      <c r="J32" s="550"/>
      <c r="K32" s="550"/>
      <c r="L32" s="550"/>
      <c r="M32" s="550"/>
      <c r="N32" s="550"/>
      <c r="O32" s="551"/>
      <c r="P32" s="93" t="s">
        <v>660</v>
      </c>
      <c r="Q32" s="93"/>
      <c r="R32" s="93"/>
      <c r="S32" s="93"/>
      <c r="T32" s="93"/>
      <c r="U32" s="93"/>
      <c r="V32" s="93"/>
      <c r="W32" s="93"/>
      <c r="X32" s="94"/>
      <c r="Y32" s="456" t="s">
        <v>12</v>
      </c>
      <c r="Z32" s="516"/>
      <c r="AA32" s="517"/>
      <c r="AB32" s="446" t="s">
        <v>694</v>
      </c>
      <c r="AC32" s="446"/>
      <c r="AD32" s="446"/>
      <c r="AE32" s="203">
        <v>219</v>
      </c>
      <c r="AF32" s="204"/>
      <c r="AG32" s="204"/>
      <c r="AH32" s="204"/>
      <c r="AI32" s="203">
        <v>207</v>
      </c>
      <c r="AJ32" s="204"/>
      <c r="AK32" s="204"/>
      <c r="AL32" s="204"/>
      <c r="AM32" s="203">
        <v>207</v>
      </c>
      <c r="AN32" s="204"/>
      <c r="AO32" s="204"/>
      <c r="AP32" s="204"/>
      <c r="AQ32" s="322" t="s">
        <v>659</v>
      </c>
      <c r="AR32" s="193"/>
      <c r="AS32" s="193"/>
      <c r="AT32" s="323"/>
      <c r="AU32" s="204" t="s">
        <v>659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694</v>
      </c>
      <c r="AC33" s="508"/>
      <c r="AD33" s="508"/>
      <c r="AE33" s="203" t="s">
        <v>659</v>
      </c>
      <c r="AF33" s="204"/>
      <c r="AG33" s="204"/>
      <c r="AH33" s="204"/>
      <c r="AI33" s="203" t="s">
        <v>659</v>
      </c>
      <c r="AJ33" s="204"/>
      <c r="AK33" s="204"/>
      <c r="AL33" s="204"/>
      <c r="AM33" s="203">
        <v>200</v>
      </c>
      <c r="AN33" s="204"/>
      <c r="AO33" s="204"/>
      <c r="AP33" s="204"/>
      <c r="AQ33" s="322" t="s">
        <v>659</v>
      </c>
      <c r="AR33" s="193"/>
      <c r="AS33" s="193"/>
      <c r="AT33" s="323"/>
      <c r="AU33" s="204">
        <v>180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91</v>
      </c>
      <c r="AF34" s="204"/>
      <c r="AG34" s="204"/>
      <c r="AH34" s="204"/>
      <c r="AI34" s="203">
        <v>97</v>
      </c>
      <c r="AJ34" s="204"/>
      <c r="AK34" s="204"/>
      <c r="AL34" s="204"/>
      <c r="AM34" s="203">
        <v>97</v>
      </c>
      <c r="AN34" s="204"/>
      <c r="AO34" s="204"/>
      <c r="AP34" s="204"/>
      <c r="AQ34" s="322" t="s">
        <v>659</v>
      </c>
      <c r="AR34" s="193"/>
      <c r="AS34" s="193"/>
      <c r="AT34" s="323"/>
      <c r="AU34" s="204" t="s">
        <v>659</v>
      </c>
      <c r="AV34" s="204"/>
      <c r="AW34" s="204"/>
      <c r="AX34" s="206"/>
    </row>
    <row r="35" spans="1:51" ht="23.25" customHeight="1" x14ac:dyDescent="0.15">
      <c r="A35" s="213" t="s">
        <v>300</v>
      </c>
      <c r="B35" s="214"/>
      <c r="C35" s="214"/>
      <c r="D35" s="214"/>
      <c r="E35" s="214"/>
      <c r="F35" s="215"/>
      <c r="G35" s="219" t="s">
        <v>695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12"/>
      <c r="AF36" s="312"/>
      <c r="AG36" s="312"/>
      <c r="AH36" s="312"/>
      <c r="AI36" s="312"/>
      <c r="AJ36" s="312"/>
      <c r="AK36" s="312"/>
      <c r="AL36" s="312"/>
      <c r="AM36" s="312"/>
      <c r="AN36" s="312"/>
      <c r="AO36" s="312"/>
      <c r="AP36" s="312"/>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88"/>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88"/>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4"/>
      <c r="B76" s="495"/>
      <c r="C76" s="495"/>
      <c r="D76" s="495"/>
      <c r="E76" s="495"/>
      <c r="F76" s="496"/>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4"/>
      <c r="B77" s="495"/>
      <c r="C77" s="495"/>
      <c r="D77" s="495"/>
      <c r="E77" s="495"/>
      <c r="F77" s="496"/>
      <c r="G77" s="598"/>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8"/>
      <c r="AF77" s="869"/>
      <c r="AG77" s="869"/>
      <c r="AH77" s="869"/>
      <c r="AI77" s="868"/>
      <c r="AJ77" s="869"/>
      <c r="AK77" s="869"/>
      <c r="AL77" s="869"/>
      <c r="AM77" s="868"/>
      <c r="AN77" s="869"/>
      <c r="AO77" s="869"/>
      <c r="AP77" s="869"/>
      <c r="AQ77" s="322"/>
      <c r="AR77" s="193"/>
      <c r="AS77" s="193"/>
      <c r="AT77" s="323"/>
      <c r="AU77" s="204"/>
      <c r="AV77" s="204"/>
      <c r="AW77" s="204"/>
      <c r="AX77" s="206"/>
      <c r="AY77">
        <f t="shared" si="9"/>
        <v>0</v>
      </c>
    </row>
    <row r="78" spans="1:51" ht="69.75" hidden="1" customHeight="1" x14ac:dyDescent="0.15">
      <c r="A78" s="315" t="s">
        <v>303</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46"/>
      <c r="AY79">
        <f>COUNTIF($AR$79,"☑")</f>
        <v>0</v>
      </c>
    </row>
    <row r="80" spans="1:51" ht="18.75" hidden="1" customHeight="1" x14ac:dyDescent="0.15">
      <c r="A80" s="842"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3"/>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3"/>
      <c r="B82" s="512"/>
      <c r="C82" s="410"/>
      <c r="D82" s="410"/>
      <c r="E82" s="410"/>
      <c r="F82" s="411"/>
      <c r="G82" s="663"/>
      <c r="H82" s="663"/>
      <c r="I82" s="663"/>
      <c r="J82" s="663"/>
      <c r="K82" s="663"/>
      <c r="L82" s="663"/>
      <c r="M82" s="663"/>
      <c r="N82" s="663"/>
      <c r="O82" s="663"/>
      <c r="P82" s="663"/>
      <c r="Q82" s="663"/>
      <c r="R82" s="663"/>
      <c r="S82" s="663"/>
      <c r="T82" s="663"/>
      <c r="U82" s="663"/>
      <c r="V82" s="663"/>
      <c r="W82" s="663"/>
      <c r="X82" s="663"/>
      <c r="Y82" s="663"/>
      <c r="Z82" s="663"/>
      <c r="AA82" s="664"/>
      <c r="AB82" s="862"/>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3"/>
      <c r="AY82">
        <f t="shared" ref="AY82:AY89" si="10">$AY$80</f>
        <v>0</v>
      </c>
    </row>
    <row r="83" spans="1:60" ht="22.5" hidden="1" customHeight="1" x14ac:dyDescent="0.15">
      <c r="A83" s="843"/>
      <c r="B83" s="512"/>
      <c r="C83" s="410"/>
      <c r="D83" s="410"/>
      <c r="E83" s="410"/>
      <c r="F83" s="411"/>
      <c r="G83" s="665"/>
      <c r="H83" s="665"/>
      <c r="I83" s="665"/>
      <c r="J83" s="665"/>
      <c r="K83" s="665"/>
      <c r="L83" s="665"/>
      <c r="M83" s="665"/>
      <c r="N83" s="665"/>
      <c r="O83" s="665"/>
      <c r="P83" s="665"/>
      <c r="Q83" s="665"/>
      <c r="R83" s="665"/>
      <c r="S83" s="665"/>
      <c r="T83" s="665"/>
      <c r="U83" s="665"/>
      <c r="V83" s="665"/>
      <c r="W83" s="665"/>
      <c r="X83" s="665"/>
      <c r="Y83" s="665"/>
      <c r="Z83" s="665"/>
      <c r="AA83" s="666"/>
      <c r="AB83" s="864"/>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5"/>
      <c r="AY83">
        <f t="shared" si="10"/>
        <v>0</v>
      </c>
    </row>
    <row r="84" spans="1:60" ht="19.5" hidden="1" customHeight="1" x14ac:dyDescent="0.15">
      <c r="A84" s="843"/>
      <c r="B84" s="513"/>
      <c r="C84" s="514"/>
      <c r="D84" s="514"/>
      <c r="E84" s="514"/>
      <c r="F84" s="515"/>
      <c r="G84" s="667"/>
      <c r="H84" s="667"/>
      <c r="I84" s="667"/>
      <c r="J84" s="667"/>
      <c r="K84" s="667"/>
      <c r="L84" s="667"/>
      <c r="M84" s="667"/>
      <c r="N84" s="667"/>
      <c r="O84" s="667"/>
      <c r="P84" s="667"/>
      <c r="Q84" s="667"/>
      <c r="R84" s="667"/>
      <c r="S84" s="667"/>
      <c r="T84" s="667"/>
      <c r="U84" s="667"/>
      <c r="V84" s="667"/>
      <c r="W84" s="667"/>
      <c r="X84" s="667"/>
      <c r="Y84" s="667"/>
      <c r="Z84" s="667"/>
      <c r="AA84" s="668"/>
      <c r="AB84" s="866"/>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67"/>
      <c r="AY84">
        <f t="shared" si="10"/>
        <v>0</v>
      </c>
    </row>
    <row r="85" spans="1:60" ht="18.75" hidden="1" customHeight="1" x14ac:dyDescent="0.15">
      <c r="A85" s="843"/>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3"/>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3"/>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3"/>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3"/>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3"/>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8.75" hidden="1" customHeight="1" x14ac:dyDescent="0.15">
      <c r="A91" s="843"/>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3"/>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3"/>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3"/>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3"/>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3"/>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3"/>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3" t="s">
        <v>13</v>
      </c>
      <c r="Z99" s="874"/>
      <c r="AA99" s="875"/>
      <c r="AB99" s="870" t="s">
        <v>14</v>
      </c>
      <c r="AC99" s="871"/>
      <c r="AD99" s="872"/>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2"/>
      <c r="Z100" s="833"/>
      <c r="AA100" s="834"/>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665</v>
      </c>
      <c r="H101" s="93"/>
      <c r="I101" s="93"/>
      <c r="J101" s="93"/>
      <c r="K101" s="93"/>
      <c r="L101" s="93"/>
      <c r="M101" s="93"/>
      <c r="N101" s="93"/>
      <c r="O101" s="93"/>
      <c r="P101" s="93"/>
      <c r="Q101" s="93"/>
      <c r="R101" s="93"/>
      <c r="S101" s="93"/>
      <c r="T101" s="93"/>
      <c r="U101" s="93"/>
      <c r="V101" s="93"/>
      <c r="W101" s="93"/>
      <c r="X101" s="94"/>
      <c r="Y101" s="527" t="s">
        <v>54</v>
      </c>
      <c r="Z101" s="528"/>
      <c r="AA101" s="529"/>
      <c r="AB101" s="446" t="s">
        <v>664</v>
      </c>
      <c r="AC101" s="446"/>
      <c r="AD101" s="446"/>
      <c r="AE101" s="267">
        <v>2</v>
      </c>
      <c r="AF101" s="267"/>
      <c r="AG101" s="267"/>
      <c r="AH101" s="267"/>
      <c r="AI101" s="267">
        <v>2</v>
      </c>
      <c r="AJ101" s="267"/>
      <c r="AK101" s="267"/>
      <c r="AL101" s="267"/>
      <c r="AM101" s="267">
        <v>2</v>
      </c>
      <c r="AN101" s="267"/>
      <c r="AO101" s="267"/>
      <c r="AP101" s="267"/>
      <c r="AQ101" s="267" t="s">
        <v>659</v>
      </c>
      <c r="AR101" s="267"/>
      <c r="AS101" s="267"/>
      <c r="AT101" s="267"/>
      <c r="AU101" s="203" t="s">
        <v>659</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664</v>
      </c>
      <c r="AC102" s="446"/>
      <c r="AD102" s="446"/>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1</v>
      </c>
    </row>
    <row r="104" spans="1:60" ht="23.25" customHeight="1" x14ac:dyDescent="0.15">
      <c r="A104" s="404"/>
      <c r="B104" s="405"/>
      <c r="C104" s="405"/>
      <c r="D104" s="405"/>
      <c r="E104" s="405"/>
      <c r="F104" s="406"/>
      <c r="G104" s="93" t="s">
        <v>666</v>
      </c>
      <c r="H104" s="93"/>
      <c r="I104" s="93"/>
      <c r="J104" s="93"/>
      <c r="K104" s="93"/>
      <c r="L104" s="93"/>
      <c r="M104" s="93"/>
      <c r="N104" s="93"/>
      <c r="O104" s="93"/>
      <c r="P104" s="93"/>
      <c r="Q104" s="93"/>
      <c r="R104" s="93"/>
      <c r="S104" s="93"/>
      <c r="T104" s="93"/>
      <c r="U104" s="93"/>
      <c r="V104" s="93"/>
      <c r="W104" s="93"/>
      <c r="X104" s="94"/>
      <c r="Y104" s="450" t="s">
        <v>54</v>
      </c>
      <c r="Z104" s="451"/>
      <c r="AA104" s="452"/>
      <c r="AB104" s="530" t="s">
        <v>664</v>
      </c>
      <c r="AC104" s="531"/>
      <c r="AD104" s="532"/>
      <c r="AE104" s="267">
        <v>5</v>
      </c>
      <c r="AF104" s="267"/>
      <c r="AG104" s="267"/>
      <c r="AH104" s="267"/>
      <c r="AI104" s="267">
        <v>5</v>
      </c>
      <c r="AJ104" s="267"/>
      <c r="AK104" s="267"/>
      <c r="AL104" s="267"/>
      <c r="AM104" s="267">
        <v>5</v>
      </c>
      <c r="AN104" s="267"/>
      <c r="AO104" s="267"/>
      <c r="AP104" s="267"/>
      <c r="AQ104" s="267" t="s">
        <v>659</v>
      </c>
      <c r="AR104" s="267"/>
      <c r="AS104" s="267"/>
      <c r="AT104" s="267"/>
      <c r="AU104" s="267" t="s">
        <v>659</v>
      </c>
      <c r="AV104" s="267"/>
      <c r="AW104" s="267"/>
      <c r="AX104" s="268"/>
      <c r="AY104">
        <f>$AY$103</f>
        <v>1</v>
      </c>
    </row>
    <row r="105" spans="1:60" ht="23.25"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t="s">
        <v>664</v>
      </c>
      <c r="AC105" s="454"/>
      <c r="AD105" s="455"/>
      <c r="AE105" s="267">
        <v>5</v>
      </c>
      <c r="AF105" s="267"/>
      <c r="AG105" s="267"/>
      <c r="AH105" s="267"/>
      <c r="AI105" s="267">
        <v>5</v>
      </c>
      <c r="AJ105" s="267"/>
      <c r="AK105" s="267"/>
      <c r="AL105" s="267"/>
      <c r="AM105" s="267">
        <v>5</v>
      </c>
      <c r="AN105" s="267"/>
      <c r="AO105" s="267"/>
      <c r="AP105" s="267"/>
      <c r="AQ105" s="267">
        <v>5</v>
      </c>
      <c r="AR105" s="267"/>
      <c r="AS105" s="267"/>
      <c r="AT105" s="267"/>
      <c r="AU105" s="267">
        <v>5</v>
      </c>
      <c r="AV105" s="267"/>
      <c r="AW105" s="267"/>
      <c r="AX105" s="268"/>
      <c r="AY105">
        <f>$AY$103</f>
        <v>1</v>
      </c>
    </row>
    <row r="106" spans="1:60" ht="31.5"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1</v>
      </c>
    </row>
    <row r="107" spans="1:60" ht="23.25" customHeight="1" x14ac:dyDescent="0.15">
      <c r="A107" s="404"/>
      <c r="B107" s="405"/>
      <c r="C107" s="405"/>
      <c r="D107" s="405"/>
      <c r="E107" s="405"/>
      <c r="F107" s="406"/>
      <c r="G107" s="93" t="s">
        <v>667</v>
      </c>
      <c r="H107" s="93"/>
      <c r="I107" s="93"/>
      <c r="J107" s="93"/>
      <c r="K107" s="93"/>
      <c r="L107" s="93"/>
      <c r="M107" s="93"/>
      <c r="N107" s="93"/>
      <c r="O107" s="93"/>
      <c r="P107" s="93"/>
      <c r="Q107" s="93"/>
      <c r="R107" s="93"/>
      <c r="S107" s="93"/>
      <c r="T107" s="93"/>
      <c r="U107" s="93"/>
      <c r="V107" s="93"/>
      <c r="W107" s="93"/>
      <c r="X107" s="94"/>
      <c r="Y107" s="450" t="s">
        <v>54</v>
      </c>
      <c r="Z107" s="451"/>
      <c r="AA107" s="452"/>
      <c r="AB107" s="530" t="s">
        <v>664</v>
      </c>
      <c r="AC107" s="531"/>
      <c r="AD107" s="532"/>
      <c r="AE107" s="267">
        <v>20</v>
      </c>
      <c r="AF107" s="267"/>
      <c r="AG107" s="267"/>
      <c r="AH107" s="267"/>
      <c r="AI107" s="267">
        <v>20</v>
      </c>
      <c r="AJ107" s="267"/>
      <c r="AK107" s="267"/>
      <c r="AL107" s="267"/>
      <c r="AM107" s="267">
        <v>20</v>
      </c>
      <c r="AN107" s="267"/>
      <c r="AO107" s="267"/>
      <c r="AP107" s="267"/>
      <c r="AQ107" s="267" t="s">
        <v>659</v>
      </c>
      <c r="AR107" s="267"/>
      <c r="AS107" s="267"/>
      <c r="AT107" s="267"/>
      <c r="AU107" s="267" t="s">
        <v>659</v>
      </c>
      <c r="AV107" s="267"/>
      <c r="AW107" s="267"/>
      <c r="AX107" s="268"/>
      <c r="AY107">
        <f>$AY$106</f>
        <v>1</v>
      </c>
    </row>
    <row r="108" spans="1:60" ht="23.25"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t="s">
        <v>664</v>
      </c>
      <c r="AC108" s="454"/>
      <c r="AD108" s="455"/>
      <c r="AE108" s="267">
        <v>20</v>
      </c>
      <c r="AF108" s="267"/>
      <c r="AG108" s="267"/>
      <c r="AH108" s="267"/>
      <c r="AI108" s="267">
        <v>20</v>
      </c>
      <c r="AJ108" s="267"/>
      <c r="AK108" s="267"/>
      <c r="AL108" s="267"/>
      <c r="AM108" s="267">
        <v>20</v>
      </c>
      <c r="AN108" s="267"/>
      <c r="AO108" s="267"/>
      <c r="AP108" s="267"/>
      <c r="AQ108" s="267">
        <v>20</v>
      </c>
      <c r="AR108" s="267"/>
      <c r="AS108" s="267"/>
      <c r="AT108" s="267"/>
      <c r="AU108" s="267">
        <v>20</v>
      </c>
      <c r="AV108" s="267"/>
      <c r="AW108" s="267"/>
      <c r="AX108" s="268"/>
      <c r="AY108">
        <f>$AY$106</f>
        <v>1</v>
      </c>
    </row>
    <row r="109" spans="1:60" ht="31.5"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1</v>
      </c>
    </row>
    <row r="110" spans="1:60" ht="34.5" customHeight="1" x14ac:dyDescent="0.15">
      <c r="A110" s="404"/>
      <c r="B110" s="405"/>
      <c r="C110" s="405"/>
      <c r="D110" s="405"/>
      <c r="E110" s="405"/>
      <c r="F110" s="406"/>
      <c r="G110" s="93" t="s">
        <v>668</v>
      </c>
      <c r="H110" s="93"/>
      <c r="I110" s="93"/>
      <c r="J110" s="93"/>
      <c r="K110" s="93"/>
      <c r="L110" s="93"/>
      <c r="M110" s="93"/>
      <c r="N110" s="93"/>
      <c r="O110" s="93"/>
      <c r="P110" s="93"/>
      <c r="Q110" s="93"/>
      <c r="R110" s="93"/>
      <c r="S110" s="93"/>
      <c r="T110" s="93"/>
      <c r="U110" s="93"/>
      <c r="V110" s="93"/>
      <c r="W110" s="93"/>
      <c r="X110" s="94"/>
      <c r="Y110" s="450" t="s">
        <v>54</v>
      </c>
      <c r="Z110" s="451"/>
      <c r="AA110" s="452"/>
      <c r="AB110" s="530" t="s">
        <v>670</v>
      </c>
      <c r="AC110" s="531"/>
      <c r="AD110" s="532"/>
      <c r="AE110" s="267">
        <v>36</v>
      </c>
      <c r="AF110" s="267"/>
      <c r="AG110" s="267"/>
      <c r="AH110" s="267"/>
      <c r="AI110" s="267">
        <v>36</v>
      </c>
      <c r="AJ110" s="267"/>
      <c r="AK110" s="267"/>
      <c r="AL110" s="267"/>
      <c r="AM110" s="267">
        <v>36</v>
      </c>
      <c r="AN110" s="267"/>
      <c r="AO110" s="267"/>
      <c r="AP110" s="267"/>
      <c r="AQ110" s="267" t="s">
        <v>659</v>
      </c>
      <c r="AR110" s="267"/>
      <c r="AS110" s="267"/>
      <c r="AT110" s="267"/>
      <c r="AU110" s="267" t="s">
        <v>659</v>
      </c>
      <c r="AV110" s="267"/>
      <c r="AW110" s="267"/>
      <c r="AX110" s="268"/>
      <c r="AY110">
        <f>$AY$109</f>
        <v>1</v>
      </c>
    </row>
    <row r="111" spans="1:60" ht="5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t="s">
        <v>670</v>
      </c>
      <c r="AC111" s="454"/>
      <c r="AD111" s="455"/>
      <c r="AE111" s="267">
        <v>36</v>
      </c>
      <c r="AF111" s="267"/>
      <c r="AG111" s="267"/>
      <c r="AH111" s="267"/>
      <c r="AI111" s="267">
        <v>36</v>
      </c>
      <c r="AJ111" s="267"/>
      <c r="AK111" s="267"/>
      <c r="AL111" s="267"/>
      <c r="AM111" s="267">
        <v>36</v>
      </c>
      <c r="AN111" s="267"/>
      <c r="AO111" s="267"/>
      <c r="AP111" s="267"/>
      <c r="AQ111" s="267">
        <v>36</v>
      </c>
      <c r="AR111" s="267"/>
      <c r="AS111" s="267"/>
      <c r="AT111" s="267"/>
      <c r="AU111" s="267">
        <v>36</v>
      </c>
      <c r="AV111" s="267"/>
      <c r="AW111" s="267"/>
      <c r="AX111" s="268"/>
      <c r="AY111">
        <f>$AY$109</f>
        <v>1</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669</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671</v>
      </c>
      <c r="AC116" s="448"/>
      <c r="AD116" s="449"/>
      <c r="AE116" s="267">
        <f>3668*1000/(36*365)</f>
        <v>279.14764079147642</v>
      </c>
      <c r="AF116" s="267"/>
      <c r="AG116" s="267"/>
      <c r="AH116" s="267"/>
      <c r="AI116" s="267">
        <f>552*1000/(36*365)</f>
        <v>42.009132420091326</v>
      </c>
      <c r="AJ116" s="267"/>
      <c r="AK116" s="267"/>
      <c r="AL116" s="267"/>
      <c r="AM116" s="267">
        <f>552*1000/(36*365)</f>
        <v>42.009132420091326</v>
      </c>
      <c r="AN116" s="267"/>
      <c r="AO116" s="267"/>
      <c r="AP116" s="267"/>
      <c r="AQ116" s="203" t="s">
        <v>673</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672</v>
      </c>
      <c r="AC117" s="458"/>
      <c r="AD117" s="459"/>
      <c r="AE117" s="536" t="s">
        <v>674</v>
      </c>
      <c r="AF117" s="536"/>
      <c r="AG117" s="536"/>
      <c r="AH117" s="536"/>
      <c r="AI117" s="536" t="s">
        <v>675</v>
      </c>
      <c r="AJ117" s="536"/>
      <c r="AK117" s="536"/>
      <c r="AL117" s="536"/>
      <c r="AM117" s="536" t="s">
        <v>675</v>
      </c>
      <c r="AN117" s="536"/>
      <c r="AO117" s="536"/>
      <c r="AP117" s="536"/>
      <c r="AQ117" s="536" t="s">
        <v>673</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08"/>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09"/>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5"/>
      <c r="Z127" s="906"/>
      <c r="AA127" s="907"/>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325</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664</v>
      </c>
      <c r="AC134" s="191"/>
      <c r="AD134" s="191"/>
      <c r="AE134" s="192">
        <v>219</v>
      </c>
      <c r="AF134" s="193"/>
      <c r="AG134" s="193"/>
      <c r="AH134" s="193"/>
      <c r="AI134" s="192">
        <v>207</v>
      </c>
      <c r="AJ134" s="193"/>
      <c r="AK134" s="193"/>
      <c r="AL134" s="193"/>
      <c r="AM134" s="192">
        <v>207</v>
      </c>
      <c r="AN134" s="193"/>
      <c r="AO134" s="193"/>
      <c r="AP134" s="193"/>
      <c r="AQ134" s="192" t="s">
        <v>659</v>
      </c>
      <c r="AR134" s="193"/>
      <c r="AS134" s="193"/>
      <c r="AT134" s="193"/>
      <c r="AU134" s="192" t="s">
        <v>659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664</v>
      </c>
      <c r="AC135" s="199"/>
      <c r="AD135" s="199"/>
      <c r="AE135" s="192" t="s">
        <v>659</v>
      </c>
      <c r="AF135" s="193"/>
      <c r="AG135" s="193"/>
      <c r="AH135" s="193"/>
      <c r="AI135" s="192" t="s">
        <v>659</v>
      </c>
      <c r="AJ135" s="193"/>
      <c r="AK135" s="193"/>
      <c r="AL135" s="193"/>
      <c r="AM135" s="192">
        <v>200</v>
      </c>
      <c r="AN135" s="193"/>
      <c r="AO135" s="193"/>
      <c r="AP135" s="193"/>
      <c r="AQ135" s="192" t="s">
        <v>659</v>
      </c>
      <c r="AR135" s="193"/>
      <c r="AS135" s="193"/>
      <c r="AT135" s="193"/>
      <c r="AU135" s="192">
        <v>180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691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0"/>
      <c r="E430" s="160" t="s">
        <v>319</v>
      </c>
      <c r="F430" s="876"/>
      <c r="G430" s="877" t="s">
        <v>204</v>
      </c>
      <c r="H430" s="111"/>
      <c r="I430" s="111"/>
      <c r="J430" s="878"/>
      <c r="K430" s="879"/>
      <c r="L430" s="879"/>
      <c r="M430" s="879"/>
      <c r="N430" s="879"/>
      <c r="O430" s="879"/>
      <c r="P430" s="879"/>
      <c r="Q430" s="879"/>
      <c r="R430" s="879"/>
      <c r="S430" s="879"/>
      <c r="T430" s="88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1"/>
      <c r="AY430" s="78" t="str">
        <f>IF(SUBSTITUTE($J$430,"-","")="","0","1")</f>
        <v>0</v>
      </c>
    </row>
    <row r="431" spans="1:51" ht="18.75" hidden="1"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1"/>
      <c r="AJ432" s="321"/>
      <c r="AK432" s="321"/>
      <c r="AL432" s="142"/>
      <c r="AM432" s="321"/>
      <c r="AN432" s="321"/>
      <c r="AO432" s="321"/>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4"/>
      <c r="F433" s="325"/>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2"/>
      <c r="AF433" s="193"/>
      <c r="AG433" s="193"/>
      <c r="AH433" s="193"/>
      <c r="AI433" s="322"/>
      <c r="AJ433" s="193"/>
      <c r="AK433" s="193"/>
      <c r="AL433" s="193"/>
      <c r="AM433" s="322"/>
      <c r="AN433" s="193"/>
      <c r="AO433" s="193"/>
      <c r="AP433" s="323"/>
      <c r="AQ433" s="322"/>
      <c r="AR433" s="193"/>
      <c r="AS433" s="193"/>
      <c r="AT433" s="323"/>
      <c r="AU433" s="193"/>
      <c r="AV433" s="193"/>
      <c r="AW433" s="193"/>
      <c r="AX433" s="194"/>
      <c r="AY433">
        <f t="shared" ref="AY433:AY435" si="63">$AY$431</f>
        <v>0</v>
      </c>
    </row>
    <row r="434" spans="1:51" ht="23.25"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2"/>
      <c r="AF434" s="193"/>
      <c r="AG434" s="193"/>
      <c r="AH434" s="323"/>
      <c r="AI434" s="322"/>
      <c r="AJ434" s="193"/>
      <c r="AK434" s="193"/>
      <c r="AL434" s="193"/>
      <c r="AM434" s="322"/>
      <c r="AN434" s="193"/>
      <c r="AO434" s="193"/>
      <c r="AP434" s="323"/>
      <c r="AQ434" s="322"/>
      <c r="AR434" s="193"/>
      <c r="AS434" s="193"/>
      <c r="AT434" s="323"/>
      <c r="AU434" s="193"/>
      <c r="AV434" s="193"/>
      <c r="AW434" s="193"/>
      <c r="AX434" s="194"/>
      <c r="AY434">
        <f t="shared" si="63"/>
        <v>0</v>
      </c>
    </row>
    <row r="435" spans="1:51" ht="23.25"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c r="AF435" s="193"/>
      <c r="AG435" s="193"/>
      <c r="AH435" s="323"/>
      <c r="AI435" s="322"/>
      <c r="AJ435" s="193"/>
      <c r="AK435" s="193"/>
      <c r="AL435" s="193"/>
      <c r="AM435" s="322"/>
      <c r="AN435" s="193"/>
      <c r="AO435" s="193"/>
      <c r="AP435" s="323"/>
      <c r="AQ435" s="322"/>
      <c r="AR435" s="193"/>
      <c r="AS435" s="193"/>
      <c r="AT435" s="323"/>
      <c r="AU435" s="193"/>
      <c r="AV435" s="193"/>
      <c r="AW435" s="193"/>
      <c r="AX435" s="194"/>
      <c r="AY435">
        <f t="shared" si="63"/>
        <v>0</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hidden="1"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1"/>
      <c r="AJ457" s="321"/>
      <c r="AK457" s="321"/>
      <c r="AL457" s="142"/>
      <c r="AM457" s="321"/>
      <c r="AN457" s="321"/>
      <c r="AO457" s="321"/>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4"/>
      <c r="F458" s="32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2"/>
      <c r="AF458" s="193"/>
      <c r="AG458" s="193"/>
      <c r="AH458" s="193"/>
      <c r="AI458" s="322"/>
      <c r="AJ458" s="193"/>
      <c r="AK458" s="193"/>
      <c r="AL458" s="193"/>
      <c r="AM458" s="322"/>
      <c r="AN458" s="193"/>
      <c r="AO458" s="193"/>
      <c r="AP458" s="323"/>
      <c r="AQ458" s="322"/>
      <c r="AR458" s="193"/>
      <c r="AS458" s="193"/>
      <c r="AT458" s="323"/>
      <c r="AU458" s="193"/>
      <c r="AV458" s="193"/>
      <c r="AW458" s="193"/>
      <c r="AX458" s="194"/>
      <c r="AY458">
        <f t="shared" ref="AY458:AY460" si="68">$AY$456</f>
        <v>0</v>
      </c>
    </row>
    <row r="459" spans="1:51" ht="23.25"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2"/>
      <c r="AF459" s="193"/>
      <c r="AG459" s="193"/>
      <c r="AH459" s="323"/>
      <c r="AI459" s="322"/>
      <c r="AJ459" s="193"/>
      <c r="AK459" s="193"/>
      <c r="AL459" s="193"/>
      <c r="AM459" s="322"/>
      <c r="AN459" s="193"/>
      <c r="AO459" s="193"/>
      <c r="AP459" s="323"/>
      <c r="AQ459" s="322"/>
      <c r="AR459" s="193"/>
      <c r="AS459" s="193"/>
      <c r="AT459" s="323"/>
      <c r="AU459" s="193"/>
      <c r="AV459" s="193"/>
      <c r="AW459" s="193"/>
      <c r="AX459" s="194"/>
      <c r="AY459">
        <f t="shared" si="68"/>
        <v>0</v>
      </c>
    </row>
    <row r="460" spans="1:51" ht="23.25"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c r="AF460" s="193"/>
      <c r="AG460" s="193"/>
      <c r="AH460" s="323"/>
      <c r="AI460" s="322"/>
      <c r="AJ460" s="193"/>
      <c r="AK460" s="193"/>
      <c r="AL460" s="193"/>
      <c r="AM460" s="322"/>
      <c r="AN460" s="193"/>
      <c r="AO460" s="193"/>
      <c r="AP460" s="323"/>
      <c r="AQ460" s="322"/>
      <c r="AR460" s="193"/>
      <c r="AS460" s="193"/>
      <c r="AT460" s="323"/>
      <c r="AU460" s="193"/>
      <c r="AV460" s="193"/>
      <c r="AW460" s="193"/>
      <c r="AX460" s="194"/>
      <c r="AY460">
        <f t="shared" si="68"/>
        <v>0</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7" t="s">
        <v>204</v>
      </c>
      <c r="H484" s="111"/>
      <c r="I484" s="111"/>
      <c r="J484" s="878"/>
      <c r="K484" s="879"/>
      <c r="L484" s="879"/>
      <c r="M484" s="879"/>
      <c r="N484" s="879"/>
      <c r="O484" s="879"/>
      <c r="P484" s="879"/>
      <c r="Q484" s="879"/>
      <c r="R484" s="879"/>
      <c r="S484" s="879"/>
      <c r="T484" s="88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1"/>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7" t="s">
        <v>204</v>
      </c>
      <c r="H538" s="111"/>
      <c r="I538" s="111"/>
      <c r="J538" s="878"/>
      <c r="K538" s="879"/>
      <c r="L538" s="879"/>
      <c r="M538" s="879"/>
      <c r="N538" s="879"/>
      <c r="O538" s="879"/>
      <c r="P538" s="879"/>
      <c r="Q538" s="879"/>
      <c r="R538" s="879"/>
      <c r="S538" s="879"/>
      <c r="T538" s="88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1"/>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7" t="s">
        <v>204</v>
      </c>
      <c r="H592" s="111"/>
      <c r="I592" s="111"/>
      <c r="J592" s="878"/>
      <c r="K592" s="879"/>
      <c r="L592" s="879"/>
      <c r="M592" s="879"/>
      <c r="N592" s="879"/>
      <c r="O592" s="879"/>
      <c r="P592" s="879"/>
      <c r="Q592" s="879"/>
      <c r="R592" s="879"/>
      <c r="S592" s="879"/>
      <c r="T592" s="88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1"/>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7" t="s">
        <v>204</v>
      </c>
      <c r="H646" s="111"/>
      <c r="I646" s="111"/>
      <c r="J646" s="878"/>
      <c r="K646" s="879"/>
      <c r="L646" s="879"/>
      <c r="M646" s="879"/>
      <c r="N646" s="879"/>
      <c r="O646" s="879"/>
      <c r="P646" s="879"/>
      <c r="Q646" s="879"/>
      <c r="R646" s="879"/>
      <c r="S646" s="879"/>
      <c r="T646" s="88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1"/>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2" t="s">
        <v>30</v>
      </c>
      <c r="AH701" s="362"/>
      <c r="AI701" s="362"/>
      <c r="AJ701" s="362"/>
      <c r="AK701" s="362"/>
      <c r="AL701" s="362"/>
      <c r="AM701" s="362"/>
      <c r="AN701" s="362"/>
      <c r="AO701" s="362"/>
      <c r="AP701" s="362"/>
      <c r="AQ701" s="362"/>
      <c r="AR701" s="362"/>
      <c r="AS701" s="362"/>
      <c r="AT701" s="362"/>
      <c r="AU701" s="362"/>
      <c r="AV701" s="362"/>
      <c r="AW701" s="362"/>
      <c r="AX701" s="803"/>
    </row>
    <row r="702" spans="1:51" ht="27" customHeight="1" x14ac:dyDescent="0.15">
      <c r="A702" s="848" t="s">
        <v>139</v>
      </c>
      <c r="B702" s="849"/>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7" t="s">
        <v>638</v>
      </c>
      <c r="AE702" s="328"/>
      <c r="AF702" s="328"/>
      <c r="AG702" s="365" t="s">
        <v>678</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2"/>
      <c r="AD703" s="307" t="s">
        <v>638</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638</v>
      </c>
      <c r="AE704" s="767"/>
      <c r="AF704" s="767"/>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799" t="s">
        <v>40</v>
      </c>
      <c r="D705" s="80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1"/>
      <c r="AD705" s="701" t="s">
        <v>638</v>
      </c>
      <c r="AE705" s="702"/>
      <c r="AF705" s="702"/>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78"/>
      <c r="D706" s="779"/>
      <c r="E706" s="717" t="s">
        <v>301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676</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0"/>
      <c r="D707" s="781"/>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3" t="s">
        <v>676</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8" t="s">
        <v>677</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9"/>
      <c r="B709" s="631"/>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638</v>
      </c>
      <c r="AE709" s="308"/>
      <c r="AF709" s="308"/>
      <c r="AG709" s="89" t="s">
        <v>681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677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600"/>
      <c r="AD711" s="307" t="s">
        <v>638</v>
      </c>
      <c r="AE711" s="308"/>
      <c r="AF711" s="308"/>
      <c r="AG711" s="89" t="s">
        <v>682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600"/>
      <c r="AD712" s="766" t="s">
        <v>677</v>
      </c>
      <c r="AE712" s="767"/>
      <c r="AF712" s="767"/>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9"/>
      <c r="B713" s="631"/>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7" t="s">
        <v>677</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8" t="s">
        <v>638</v>
      </c>
      <c r="AE714" s="789"/>
      <c r="AF714" s="790"/>
      <c r="AG714" s="593" t="s">
        <v>683</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7"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638</v>
      </c>
      <c r="AE715" s="589"/>
      <c r="AF715" s="643"/>
      <c r="AG715" s="726" t="s">
        <v>684</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638</v>
      </c>
      <c r="AE716" s="614"/>
      <c r="AF716" s="614"/>
      <c r="AG716" s="89" t="s">
        <v>685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638</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638</v>
      </c>
      <c r="AE718" s="308"/>
      <c r="AF718" s="308"/>
      <c r="AG718" s="593" t="s">
        <v>687</v>
      </c>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760" t="s">
        <v>57</v>
      </c>
      <c r="B719" s="761"/>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8"/>
      <c r="AE719" s="589"/>
      <c r="AF719" s="589"/>
      <c r="AG719" s="113" t="s">
        <v>688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3"/>
      <c r="C726" s="793" t="s">
        <v>52</v>
      </c>
      <c r="D726" s="815"/>
      <c r="E726" s="815"/>
      <c r="F726" s="816"/>
      <c r="G726" s="562" t="s">
        <v>689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60" t="s">
        <v>696</v>
      </c>
      <c r="B731" s="661"/>
      <c r="C731" s="661"/>
      <c r="D731" s="661"/>
      <c r="E731" s="662"/>
      <c r="F731" s="716" t="s">
        <v>697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60" t="s">
        <v>302</v>
      </c>
      <c r="B733" s="661"/>
      <c r="C733" s="661"/>
      <c r="D733" s="661"/>
      <c r="E733" s="662"/>
      <c r="F733" s="624" t="s">
        <v>698</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90" customHeight="1" thickBot="1" x14ac:dyDescent="0.2">
      <c r="A735" s="774" t="s">
        <v>692</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69" t="s">
        <v>594</v>
      </c>
      <c r="B737" s="196"/>
      <c r="C737" s="196"/>
      <c r="D737" s="197"/>
      <c r="E737" s="933" t="s">
        <v>650</v>
      </c>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7" t="s">
        <v>317</v>
      </c>
      <c r="B738" s="347"/>
      <c r="C738" s="347"/>
      <c r="D738" s="347"/>
      <c r="E738" s="933" t="s">
        <v>651</v>
      </c>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7" t="s">
        <v>316</v>
      </c>
      <c r="B739" s="347"/>
      <c r="C739" s="347"/>
      <c r="D739" s="347"/>
      <c r="E739" s="933" t="s">
        <v>652</v>
      </c>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7" t="s">
        <v>315</v>
      </c>
      <c r="B740" s="347"/>
      <c r="C740" s="347"/>
      <c r="D740" s="347"/>
      <c r="E740" s="933" t="s">
        <v>653</v>
      </c>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7" t="s">
        <v>314</v>
      </c>
      <c r="B741" s="347"/>
      <c r="C741" s="347"/>
      <c r="D741" s="347"/>
      <c r="E741" s="933" t="s">
        <v>654</v>
      </c>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7" t="s">
        <v>313</v>
      </c>
      <c r="B742" s="347"/>
      <c r="C742" s="347"/>
      <c r="D742" s="347"/>
      <c r="E742" s="933" t="s">
        <v>655</v>
      </c>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7" t="s">
        <v>312</v>
      </c>
      <c r="B743" s="347"/>
      <c r="C743" s="347"/>
      <c r="D743" s="347"/>
      <c r="E743" s="933" t="s">
        <v>656</v>
      </c>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7" t="s">
        <v>311</v>
      </c>
      <c r="B744" s="347"/>
      <c r="C744" s="347"/>
      <c r="D744" s="347"/>
      <c r="E744" s="933" t="s">
        <v>657</v>
      </c>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7" t="s">
        <v>310</v>
      </c>
      <c r="B745" s="347"/>
      <c r="C745" s="347"/>
      <c r="D745" s="347"/>
      <c r="E745" s="970" t="s">
        <v>658</v>
      </c>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7" t="s">
        <v>467</v>
      </c>
      <c r="B746" s="347"/>
      <c r="C746" s="347"/>
      <c r="D746" s="347"/>
      <c r="E746" s="939" t="s">
        <v>632</v>
      </c>
      <c r="F746" s="937"/>
      <c r="G746" s="937"/>
      <c r="H746" s="85" t="str">
        <f>IF(E746="","","-")</f>
        <v>-</v>
      </c>
      <c r="I746" s="937"/>
      <c r="J746" s="937"/>
      <c r="K746" s="85" t="str">
        <f>IF(I746="","","-")</f>
        <v/>
      </c>
      <c r="L746" s="938">
        <v>77</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7" t="s">
        <v>429</v>
      </c>
      <c r="B747" s="347"/>
      <c r="C747" s="347"/>
      <c r="D747" s="347"/>
      <c r="E747" s="939" t="s">
        <v>632</v>
      </c>
      <c r="F747" s="937"/>
      <c r="G747" s="937"/>
      <c r="H747" s="85" t="str">
        <f>IF(E747="","","-")</f>
        <v>-</v>
      </c>
      <c r="I747" s="937"/>
      <c r="J747" s="937"/>
      <c r="K747" s="85" t="str">
        <f>IF(I747="","","-")</f>
        <v/>
      </c>
      <c r="L747" s="938">
        <v>79</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601" t="s">
        <v>304</v>
      </c>
      <c r="B748" s="602"/>
      <c r="C748" s="602"/>
      <c r="D748" s="602"/>
      <c r="E748" s="602"/>
      <c r="F748" s="603"/>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306</v>
      </c>
      <c r="B787" s="616"/>
      <c r="C787" s="616"/>
      <c r="D787" s="616"/>
      <c r="E787" s="616"/>
      <c r="F787" s="617"/>
      <c r="G787" s="579" t="s">
        <v>644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8"/>
      <c r="B788" s="619"/>
      <c r="C788" s="619"/>
      <c r="D788" s="619"/>
      <c r="E788" s="619"/>
      <c r="F788" s="620"/>
      <c r="G788" s="793"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2"/>
      <c r="AC788" s="793"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645</v>
      </c>
      <c r="H789" s="658"/>
      <c r="I789" s="658"/>
      <c r="J789" s="658"/>
      <c r="K789" s="659"/>
      <c r="L789" s="651" t="s">
        <v>646</v>
      </c>
      <c r="M789" s="652"/>
      <c r="N789" s="652"/>
      <c r="O789" s="652"/>
      <c r="P789" s="652"/>
      <c r="Q789" s="652"/>
      <c r="R789" s="652"/>
      <c r="S789" s="652"/>
      <c r="T789" s="652"/>
      <c r="U789" s="652"/>
      <c r="V789" s="652"/>
      <c r="W789" s="652"/>
      <c r="X789" s="653"/>
      <c r="Y789" s="368">
        <v>552</v>
      </c>
      <c r="Z789" s="369"/>
      <c r="AA789" s="369"/>
      <c r="AB789" s="786"/>
      <c r="AC789" s="657"/>
      <c r="AD789" s="658"/>
      <c r="AE789" s="658"/>
      <c r="AF789" s="658"/>
      <c r="AG789" s="659"/>
      <c r="AH789" s="651"/>
      <c r="AI789" s="652"/>
      <c r="AJ789" s="652"/>
      <c r="AK789" s="652"/>
      <c r="AL789" s="652"/>
      <c r="AM789" s="652"/>
      <c r="AN789" s="652"/>
      <c r="AO789" s="652"/>
      <c r="AP789" s="652"/>
      <c r="AQ789" s="652"/>
      <c r="AR789" s="652"/>
      <c r="AS789" s="652"/>
      <c r="AT789" s="653"/>
      <c r="AU789" s="368"/>
      <c r="AV789" s="369"/>
      <c r="AW789" s="369"/>
      <c r="AX789" s="370"/>
    </row>
    <row r="790" spans="1:51" ht="24.75" customHeight="1" x14ac:dyDescent="0.15">
      <c r="A790" s="618"/>
      <c r="B790" s="619"/>
      <c r="C790" s="619"/>
      <c r="D790" s="619"/>
      <c r="E790" s="619"/>
      <c r="F790" s="620"/>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9"/>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8"/>
      <c r="B791" s="619"/>
      <c r="C791" s="619"/>
      <c r="D791" s="619"/>
      <c r="E791" s="619"/>
      <c r="F791" s="620"/>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9"/>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8"/>
      <c r="B792" s="619"/>
      <c r="C792" s="619"/>
      <c r="D792" s="619"/>
      <c r="E792" s="619"/>
      <c r="F792" s="620"/>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9"/>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9"/>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9"/>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9"/>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9"/>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9"/>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9"/>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04" t="s">
        <v>20</v>
      </c>
      <c r="H799" s="805"/>
      <c r="I799" s="805"/>
      <c r="J799" s="805"/>
      <c r="K799" s="805"/>
      <c r="L799" s="806"/>
      <c r="M799" s="807"/>
      <c r="N799" s="807"/>
      <c r="O799" s="807"/>
      <c r="P799" s="807"/>
      <c r="Q799" s="807"/>
      <c r="R799" s="807"/>
      <c r="S799" s="807"/>
      <c r="T799" s="807"/>
      <c r="U799" s="807"/>
      <c r="V799" s="807"/>
      <c r="W799" s="807"/>
      <c r="X799" s="808"/>
      <c r="Y799" s="809">
        <f>SUM(Y789:AB798)</f>
        <v>552</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8"/>
      <c r="B801" s="619"/>
      <c r="C801" s="619"/>
      <c r="D801" s="619"/>
      <c r="E801" s="619"/>
      <c r="F801" s="620"/>
      <c r="G801" s="793"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2"/>
      <c r="AC801" s="793"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8"/>
      <c r="Z802" s="369"/>
      <c r="AA802" s="369"/>
      <c r="AB802" s="786"/>
      <c r="AC802" s="657"/>
      <c r="AD802" s="658"/>
      <c r="AE802" s="658"/>
      <c r="AF802" s="658"/>
      <c r="AG802" s="659"/>
      <c r="AH802" s="651"/>
      <c r="AI802" s="652"/>
      <c r="AJ802" s="652"/>
      <c r="AK802" s="652"/>
      <c r="AL802" s="652"/>
      <c r="AM802" s="652"/>
      <c r="AN802" s="652"/>
      <c r="AO802" s="652"/>
      <c r="AP802" s="652"/>
      <c r="AQ802" s="652"/>
      <c r="AR802" s="652"/>
      <c r="AS802" s="652"/>
      <c r="AT802" s="653"/>
      <c r="AU802" s="368"/>
      <c r="AV802" s="369"/>
      <c r="AW802" s="369"/>
      <c r="AX802" s="370"/>
      <c r="AY802">
        <f t="shared" ref="AY802:AY812" si="115">$AY$800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9"/>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9"/>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9"/>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9"/>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9"/>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9"/>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9"/>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9"/>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9"/>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8"/>
      <c r="B812" s="619"/>
      <c r="C812" s="619"/>
      <c r="D812" s="619"/>
      <c r="E812" s="619"/>
      <c r="F812" s="620"/>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8"/>
      <c r="B814" s="619"/>
      <c r="C814" s="619"/>
      <c r="D814" s="619"/>
      <c r="E814" s="619"/>
      <c r="F814" s="620"/>
      <c r="G814" s="793"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2"/>
      <c r="AC814" s="793"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8"/>
      <c r="Z815" s="369"/>
      <c r="AA815" s="369"/>
      <c r="AB815" s="786"/>
      <c r="AC815" s="657"/>
      <c r="AD815" s="658"/>
      <c r="AE815" s="658"/>
      <c r="AF815" s="658"/>
      <c r="AG815" s="659"/>
      <c r="AH815" s="651"/>
      <c r="AI815" s="652"/>
      <c r="AJ815" s="652"/>
      <c r="AK815" s="652"/>
      <c r="AL815" s="652"/>
      <c r="AM815" s="652"/>
      <c r="AN815" s="652"/>
      <c r="AO815" s="652"/>
      <c r="AP815" s="652"/>
      <c r="AQ815" s="652"/>
      <c r="AR815" s="652"/>
      <c r="AS815" s="652"/>
      <c r="AT815" s="653"/>
      <c r="AU815" s="368"/>
      <c r="AV815" s="369"/>
      <c r="AW815" s="369"/>
      <c r="AX815" s="370"/>
      <c r="AY815">
        <f t="shared" ref="AY815:AY825" si="116">$AY$813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9"/>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9"/>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9"/>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9"/>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9"/>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9"/>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9"/>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9"/>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9"/>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8"/>
      <c r="B825" s="619"/>
      <c r="C825" s="619"/>
      <c r="D825" s="619"/>
      <c r="E825" s="619"/>
      <c r="F825" s="620"/>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8"/>
      <c r="B827" s="619"/>
      <c r="C827" s="619"/>
      <c r="D827" s="619"/>
      <c r="E827" s="619"/>
      <c r="F827" s="620"/>
      <c r="G827" s="793"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2"/>
      <c r="AC827" s="793"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8"/>
      <c r="Z828" s="369"/>
      <c r="AA828" s="369"/>
      <c r="AB828" s="786"/>
      <c r="AC828" s="657"/>
      <c r="AD828" s="658"/>
      <c r="AE828" s="658"/>
      <c r="AF828" s="658"/>
      <c r="AG828" s="659"/>
      <c r="AH828" s="651"/>
      <c r="AI828" s="652"/>
      <c r="AJ828" s="652"/>
      <c r="AK828" s="652"/>
      <c r="AL828" s="652"/>
      <c r="AM828" s="652"/>
      <c r="AN828" s="652"/>
      <c r="AO828" s="652"/>
      <c r="AP828" s="652"/>
      <c r="AQ828" s="652"/>
      <c r="AR828" s="652"/>
      <c r="AS828" s="652"/>
      <c r="AT828" s="653"/>
      <c r="AU828" s="368"/>
      <c r="AV828" s="369"/>
      <c r="AW828" s="369"/>
      <c r="AX828" s="370"/>
      <c r="AY828">
        <f t="shared" ref="AY828:AY838" si="117">$AY$826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9"/>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9"/>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9"/>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9"/>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9"/>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9"/>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9"/>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9"/>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9"/>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8"/>
      <c r="B838" s="619"/>
      <c r="C838" s="619"/>
      <c r="D838" s="619"/>
      <c r="E838" s="619"/>
      <c r="F838" s="620"/>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647</v>
      </c>
      <c r="D845" s="329"/>
      <c r="E845" s="329"/>
      <c r="F845" s="329"/>
      <c r="G845" s="329"/>
      <c r="H845" s="329"/>
      <c r="I845" s="329"/>
      <c r="J845" s="330">
        <v>2010001033475</v>
      </c>
      <c r="K845" s="331"/>
      <c r="L845" s="331"/>
      <c r="M845" s="331"/>
      <c r="N845" s="331"/>
      <c r="O845" s="331"/>
      <c r="P845" s="345" t="s">
        <v>646</v>
      </c>
      <c r="Q845" s="332"/>
      <c r="R845" s="332"/>
      <c r="S845" s="332"/>
      <c r="T845" s="332"/>
      <c r="U845" s="332"/>
      <c r="V845" s="332"/>
      <c r="W845" s="332"/>
      <c r="X845" s="332"/>
      <c r="Y845" s="333">
        <v>552</v>
      </c>
      <c r="Z845" s="334"/>
      <c r="AA845" s="334"/>
      <c r="AB845" s="335"/>
      <c r="AC845" s="336" t="s">
        <v>648</v>
      </c>
      <c r="AD845" s="337"/>
      <c r="AE845" s="337"/>
      <c r="AF845" s="337"/>
      <c r="AG845" s="337"/>
      <c r="AH845" s="352" t="s">
        <v>643</v>
      </c>
      <c r="AI845" s="353"/>
      <c r="AJ845" s="353"/>
      <c r="AK845" s="353"/>
      <c r="AL845" s="340" t="s">
        <v>643</v>
      </c>
      <c r="AM845" s="341"/>
      <c r="AN845" s="341"/>
      <c r="AO845" s="342"/>
      <c r="AP845" s="343" t="s">
        <v>649</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t="s">
        <v>638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ＩＴ戦略</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2021-05-25T07:22:35Z</cp:lastPrinted>
  <dcterms:created xsi:type="dcterms:W3CDTF">2012-03-13T00:50:25Z</dcterms:created>
  <dcterms:modified xsi:type="dcterms:W3CDTF">2021-09-02T12:32:25Z</dcterms:modified>
</cp:coreProperties>
</file>