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３各部提出＆とりまとめ作業\31測地(・観セ)\"/>
    </mc:Choice>
  </mc:AlternateContent>
  <bookViews>
    <workbookView xWindow="0" yWindow="0" windowWidth="15690" windowHeight="1108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5" i="3"/>
  <c r="AY417" i="3"/>
  <c r="AY213" i="3"/>
  <c r="AY271" i="3"/>
  <c r="AY255" i="3"/>
  <c r="AY369"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<sst xmlns="http://schemas.openxmlformats.org/spreadsheetml/2006/main" count="2426" uniqueCount="751">
  <si>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</si>
  <si>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</si>
  <si>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</si>
  <si>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</si>
  <si>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</si>
  <si>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</si>
  <si>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</si>
  <si>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</si>
  <si>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</si>
  <si>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</si>
  <si>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</si>
  <si>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</si>
  <si>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</si>
  <si>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</si>
  <si>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</si>
  <si>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</si>
  <si>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</si>
  <si>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</si>
  <si>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</si>
  <si>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</si>
  <si>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</si>
  <si>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</si>
  <si>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</si>
  <si>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</si>
  <si>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</si>
  <si>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</si>
  <si>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</si>
  <si>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</si>
  <si>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</si>
  <si>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</si>
  <si>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</si>
  <si>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</si>
  <si>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</si>
  <si>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</si>
  <si>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</si>
  <si>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</si>
  <si>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</si>
  <si>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</si>
  <si>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</si>
  <si>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</si>
  <si>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</si>
  <si>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</si>
  <si>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</si>
  <si>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</si>
  <si>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</si>
  <si>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</si>
  <si>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</si>
  <si>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</si>
  <si>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</si>
  <si>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</si>
  <si>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</si>
  <si>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</si>
  <si>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</si>
  <si>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</si>
  <si>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</si>
  <si>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</si>
  <si>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</si>
  <si>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</si>
  <si>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</si>
  <si>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</si>
  <si>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</si>
  <si>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</si>
  <si>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</si>
  <si>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</si>
  <si>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</si>
  <si>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</si>
  <si>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</si>
  <si>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</si>
  <si>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</si>
  <si>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</si>
  <si>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</si>
  <si>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</si>
  <si>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</si>
  <si>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</si>
  <si>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</si>
  <si>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</si>
  <si>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</si>
  <si>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</si>
  <si>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</si>
  <si>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</si>
  <si>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</si>
  <si>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</si>
  <si>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</si>
  <si>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</si>
  <si>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</si>
  <si>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</si>
  <si>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</si>
  <si>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</si>
  <si>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</si>
  <si>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</si>
  <si>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</si>
  <si>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</si>
  <si>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</si>
  <si>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</si>
  <si>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</si>
  <si>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</si>
  <si>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</si>
  <si>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</si>
  <si>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</si>
  <si>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</si>
  <si>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</si>
  <si>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</si>
  <si>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</si>
  <si>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</si>
  <si>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</si>
  <si>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</si>
  <si>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</si>
  <si>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</si>
  <si>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</si>
  <si>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</si>
  <si>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</si>
  <si>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</si>
  <si>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</si>
  <si>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</si>
  <si>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</si>
  <si>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</si>
  <si>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</si>
  <si>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</si>
  <si>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</si>
  <si>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</si>
  <si>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</si>
  <si>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</si>
  <si>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</si>
  <si>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</si>
  <si>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</si>
  <si>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</si>
  <si>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</si>
  <si>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</si>
  <si>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</si>
  <si>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</si>
  <si>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</si>
  <si>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</si>
  <si>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</si>
  <si>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</si>
  <si>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</si>
  <si>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</si>
  <si>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</si>
  <si>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</si>
  <si>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</si>
  <si>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</si>
  <si>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</si>
  <si>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</si>
  <si>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</si>
  <si>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</si>
  <si>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</si>
  <si>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</si>
  <si>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</si>
  <si>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</si>
  <si>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</si>
  <si>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</si>
  <si>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</si>
  <si>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</si>
  <si>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</si>
  <si>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</si>
  <si>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</si>
  <si>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</si>
  <si>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</si>
  <si>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</si>
  <si>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</si>
  <si>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</si>
  <si>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</si>
  <si>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</si>
  <si>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</si>
  <si>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</si>
  <si>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</si>
  <si>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</si>
  <si>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</si>
  <si>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</si>
  <si>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</si>
  <si>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</si>
  <si>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</si>
  <si>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</si>
  <si>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</si>
  <si>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</si>
  <si>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</si>
  <si>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</si>
  <si>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</si>
  <si>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</si>
  <si>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</si>
  <si>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</si>
  <si>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</si>
  <si>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</si>
  <si>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</si>
  <si>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</si>
  <si>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</si>
  <si>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</si>
  <si>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</si>
  <si>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</si>
  <si>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</si>
  <si>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</si>
  <si>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</si>
  <si>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</si>
  <si>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</si>
  <si>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</si>
  <si>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</si>
  <si>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</si>
  <si>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</si>
  <si>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</si>
  <si>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</si>
  <si>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</si>
  <si>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</si>
  <si>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</si>
  <si>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</si>
  <si>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</si>
  <si>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</si>
  <si>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</si>
  <si>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</si>
  <si>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</si>
  <si>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</si>
  <si>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</si>
  <si>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</si>
  <si>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</si>
  <si>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</si>
  <si>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</si>
  <si>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</si>
  <si>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</si>
  <si>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</si>
  <si>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</si>
  <si>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</si>
  <si>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</si>
  <si>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</si>
  <si>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</si>
  <si>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</si>
  <si>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</si>
  <si>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</si>
  <si>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</si>
  <si>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</si>
  <si>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</si>
  <si>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</si>
  <si>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</si>
  <si>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</si>
  <si>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</si>
  <si>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</si>
  <si>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</si>
  <si>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</si>
  <si>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</si>
  <si>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</si>
  <si>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</si>
  <si>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</si>
  <si>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</si>
  <si>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</si>
  <si>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</si>
  <si>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</si>
  <si>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</si>
  <si>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</si>
  <si>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</si>
  <si>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</si>
  <si>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</si>
  <si>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</si>
  <si>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</si>
  <si>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</si>
  <si>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</si>
  <si>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</si>
  <si>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</si>
  <si>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</si>
  <si>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</si>
  <si>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</si>
  <si>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</si>
  <si>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</si>
  <si>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</si>
  <si>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</si>
  <si>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</si>
  <si>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</si>
  <si>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</si>
  <si>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</si>
  <si>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</si>
  <si>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</si>
  <si>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</si>
  <si>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</si>
  <si>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</si>
  <si>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</si>
  <si>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</si>
  <si>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</si>
  <si>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</si>
  <si>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</si>
  <si>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</si>
  <si>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</si>
  <si>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</si>
  <si>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</si>
  <si>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</si>
  <si>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</si>
  <si>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</si>
  <si>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</si>
  <si>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</si>
  <si>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</si>
  <si>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</si>
  <si>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</si>
  <si>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</si>
  <si>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</si>
  <si>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</si>
  <si>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</si>
  <si>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</si>
  <si>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</si>
  <si>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</si>
  <si>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</si>
  <si>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</si>
  <si>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</si>
  <si>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</si>
  <si>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</si>
  <si>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</si>
  <si>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</si>
  <si>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</si>
  <si>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</si>
  <si>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</si>
  <si>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</si>
  <si>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</si>
  <si>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</si>
  <si>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</si>
  <si>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</si>
  <si>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</si>
  <si>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</si>
  <si>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</si>
  <si>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</si>
  <si>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</si>
  <si>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</si>
  <si>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</si>
  <si>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</si>
  <si>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</si>
  <si>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</si>
  <si>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</si>
  <si>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</si>
  <si>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</si>
  <si>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</si>
  <si>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</si>
  <si>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</si>
  <si>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</si>
  <si>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</si>
  <si>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</si>
  <si>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</si>
  <si>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</si>
  <si>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</si>
  <si>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</si>
  <si>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</si>
  <si>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</si>
  <si>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</si>
  <si>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</si>
  <si>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</si>
  <si>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</si>
  <si>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</si>
  <si>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</si>
  <si>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</si>
  <si>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</si>
  <si>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</si>
  <si>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</si>
  <si>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</si>
  <si>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</si>
  <si>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</si>
  <si>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</si>
  <si>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</si>
  <si>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</si>
  <si>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</si>
  <si>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</si>
  <si>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</si>
  <si>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</si>
  <si>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</si>
  <si>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</si>
  <si>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</si>
  <si>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</si>
  <si>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</si>
  <si>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</si>
  <si>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</si>
  <si>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</si>
  <si>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</si>
  <si>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</si>
  <si>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</si>
  <si>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</si>
  <si>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</si>
  <si>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</si>
  <si>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</si>
  <si>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</si>
  <si>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</si>
  <si>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</si>
  <si>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</si>
  <si>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</si>
  <si>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</si>
  <si>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</si>
  <si>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</si>
  <si>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</si>
  <si>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</si>
  <si>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</si>
  <si>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</si>
  <si>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</si>
  <si>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</si>
  <si>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</si>
  <si>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</si>
  <si>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</si>
  <si>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</si>
  <si>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</si>
  <si>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</si>
  <si>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</si>
  <si>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</si>
  <si>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</si>
  <si>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</si>
  <si>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</si>
  <si>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</si>
  <si>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</si>
  <si>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</si>
  <si>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</si>
  <si>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</si>
  <si>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</si>
  <si>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</si>
  <si>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</si>
  <si>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</si>
  <si>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</si>
  <si>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</si>
  <si>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</si>
  <si>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</si>
  <si>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</si>
  <si>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</si>
  <si>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</si>
  <si>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</si>
  <si>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</si>
  <si>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</si>
  <si>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</si>
  <si>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</si>
  <si>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</si>
  <si>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</si>
  <si>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</si>
  <si>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</si>
  <si>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</si>
  <si>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</si>
  <si>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</si>
  <si>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</si>
  <si>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</si>
  <si>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</si>
  <si>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</si>
  <si>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</si>
  <si>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</si>
  <si>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</si>
  <si>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</si>
  <si>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</si>
  <si>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</si>
  <si>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</si>
  <si>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</si>
  <si>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</si>
  <si>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</si>
  <si>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</si>
  <si>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</si>
  <si>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</si>
  <si>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</si>
  <si>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</si>
  <si>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</si>
  <si>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</si>
  <si>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</si>
  <si>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</si>
  <si>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</si>
  <si>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</si>
  <si>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</si>
  <si>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</si>
  <si>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</si>
  <si>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</si>
  <si>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</si>
  <si>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</si>
  <si>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</si>
  <si>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</si>
  <si>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</si>
  <si>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</si>
  <si>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</si>
  <si>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</si>
  <si>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</si>
  <si>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</si>
  <si>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</si>
  <si>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</si>
  <si>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</si>
  <si>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</si>
  <si>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</si>
  <si>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</si>
  <si>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</si>
  <si>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</si>
  <si>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</si>
  <si>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</si>
  <si>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</si>
  <si>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</si>
  <si>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</si>
  <si>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</si>
  <si>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</si>
  <si>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</si>
  <si>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</si>
  <si>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</si>
  <si>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</si>
  <si>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</si>
  <si>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</si>
  <si>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</si>
  <si>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</si>
  <si>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</si>
  <si>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</si>
  <si>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</si>
  <si>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</si>
  <si>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</si>
  <si>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</si>
  <si>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</si>
  <si>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</si>
  <si>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</si>
  <si>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</si>
  <si>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</si>
  <si>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</si>
  <si>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</si>
  <si>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</si>
  <si>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</si>
  <si>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</si>
  <si>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</si>
  <si>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</si>
  <si>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</si>
  <si>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</si>
  <si>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</si>
  <si>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</si>
  <si>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</si>
  <si>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</si>
  <si>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</si>
  <si>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</si>
  <si>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</si>
  <si>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</si>
  <si>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</si>
  <si>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</si>
  <si>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</si>
  <si>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</si>
  <si>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</si>
  <si>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</si>
  <si>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</si>
  <si>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</si>
  <si>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</si>
  <si>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</si>
  <si>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</si>
  <si>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</si>
  <si>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</si>
  <si>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</si>
  <si>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</si>
  <si>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</si>
  <si>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</si>
  <si>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</si>
  <si>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</si>
  <si>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</si>
  <si>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</si>
  <si>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</si>
  <si>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</si>
  <si>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</si>
  <si>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</si>
  <si>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</si>
  <si>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</si>
  <si>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</si>
  <si>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</si>
  <si>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</si>
  <si>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</si>
  <si>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</si>
  <si>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</si>
  <si>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</si>
  <si>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</si>
  <si>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</si>
  <si>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</si>
  <si>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</si>
  <si>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</si>
  <si>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</si>
  <si>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</si>
  <si>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</si>
  <si>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</si>
  <si>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</si>
  <si>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</si>
  <si>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</si>
  <si>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</si>
  <si>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</si>
  <si>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</si>
  <si>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</si>
  <si>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</si>
  <si>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</si>
  <si>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</si>
  <si>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</si>
  <si>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</si>
  <si>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</si>
  <si>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</si>
  <si>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</si>
  <si>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</si>
  <si>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</si>
  <si>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</si>
  <si>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</si>
  <si>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</si>
  <si>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</si>
  <si>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</si>
  <si>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</si>
  <si>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</si>
  <si>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</si>
  <si>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</si>
  <si>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</si>
  <si>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</si>
  <si>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</si>
  <si>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</si>
  <si>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</si>
  <si>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</si>
  <si>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</si>
  <si>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</si>
  <si>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</si>
  <si>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</si>
  <si>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</si>
  <si>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</si>
  <si>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</si>
  <si>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</si>
  <si>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</si>
  <si>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</si>
  <si>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</si>
  <si>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</si>
  <si>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</si>
  <si>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</si>
  <si>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</si>
  <si>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</si>
  <si>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</si>
  <si>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</si>
  <si>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</si>
  <si>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</si>
  <si>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</si>
  <si>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</si>
  <si>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</si>
  <si>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</si>
  <si>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</si>
  <si>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</si>
  <si>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</si>
  <si>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</si>
  <si>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</si>
  <si>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</si>
  <si>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</si>
  <si>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</si>
  <si>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</si>
  <si>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</si>
  <si>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</si>
  <si>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</si>
  <si>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</si>
  <si>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</si>
  <si>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</si>
  <si>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地殻変動等調査経費</t>
  </si>
  <si>
    <t>国土地理院</t>
  </si>
  <si>
    <t>昭和４２年度</t>
  </si>
  <si>
    <t>終了予定なし</t>
  </si>
  <si>
    <t>測地部計画課</t>
  </si>
  <si>
    <t>災害対策基本法（第3条、第8条、第46条、第87条）　　　　　　　　　　　　　　　　　
測量法（第4条、第11条～第31条）</t>
  </si>
  <si>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を実施する。また、先進レーダ衛星に対応するためのシステム整備を行いつつ、地殻活動の活発な地域等において、人工衛星の観測データを利用したSAR干渉解析を実施するとともに、火山地域の地殻活動を把握するための機動観測を実施する。</t>
  </si>
  <si>
    <t>-</t>
  </si>
  <si>
    <t>測量庁費</t>
  </si>
  <si>
    <t>職員旅費</t>
  </si>
  <si>
    <t>土地建物借料</t>
  </si>
  <si>
    <t>回</t>
  </si>
  <si>
    <t>（高精度地盤変動測量）
執行額／高精度地盤変動測量を実施した面積　　　　　　　　　　　　</t>
    <phoneticPr fontId="5"/>
  </si>
  <si>
    <t>千円</t>
  </si>
  <si>
    <t>　　千円/㎢</t>
    <phoneticPr fontId="5"/>
  </si>
  <si>
    <t>55,796/377,974.17</t>
  </si>
  <si>
    <t>50,249/377,975.21</t>
  </si>
  <si>
    <t>4　水害等災害による被害の軽減</t>
  </si>
  <si>
    <t>１０　自然災害による被害を軽減するため、気象情報等の提供及び観測・通信体制を充実する</t>
  </si>
  <si>
    <t>39　防災地理情報(活断層図)の整備率</t>
  </si>
  <si>
    <t>453</t>
  </si>
  <si>
    <t>427</t>
  </si>
  <si>
    <t>458</t>
  </si>
  <si>
    <t>77</t>
  </si>
  <si>
    <t>75</t>
  </si>
  <si>
    <t>74</t>
  </si>
  <si>
    <t>82</t>
  </si>
  <si>
    <t>76</t>
  </si>
  <si>
    <t>○</t>
  </si>
  <si>
    <t>（高精度地盤変動測量）
先進衛星レーダ等で観測した地殻・地盤変動情報を、関係する会議等に毎年度10回以上提出する。
※目標値は、平成29年度～令和元年度の平均値で設定している。</t>
    <phoneticPr fontId="5"/>
  </si>
  <si>
    <t>地殻・地盤変動情報を関係する会議等に提出した回数</t>
    <phoneticPr fontId="5"/>
  </si>
  <si>
    <t>53,388/377,975.61</t>
    <phoneticPr fontId="5"/>
  </si>
  <si>
    <t>44,509/377,975.61</t>
    <phoneticPr fontId="5"/>
  </si>
  <si>
    <t>-</t>
    <phoneticPr fontId="5"/>
  </si>
  <si>
    <t>防災上のニーズが高いところは重点的に調査している。</t>
    <phoneticPr fontId="5"/>
  </si>
  <si>
    <t>本事業は、国・地方公共団体等が防災・減災対策を行う際に必要な基礎資料を整備するものであり、優先度は高い。</t>
    <phoneticPr fontId="5"/>
  </si>
  <si>
    <t>有</t>
  </si>
  <si>
    <t>‐</t>
  </si>
  <si>
    <t>事業目的に沿って予算執行しており、その執行状況等を適切に把握・確認している。</t>
  </si>
  <si>
    <t>見込みどおり。</t>
  </si>
  <si>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</si>
  <si>
    <t>A.日豊・アースプランニング共同企業体</t>
    <phoneticPr fontId="5"/>
  </si>
  <si>
    <t>防災対策地域水準測量（紀伊南地区）</t>
    <phoneticPr fontId="5"/>
  </si>
  <si>
    <t>雑役務費</t>
    <rPh sb="0" eb="1">
      <t>ザツ</t>
    </rPh>
    <rPh sb="1" eb="3">
      <t>エキム</t>
    </rPh>
    <rPh sb="3" eb="4">
      <t>ヒ</t>
    </rPh>
    <phoneticPr fontId="5"/>
  </si>
  <si>
    <t>B.地方公共団体等</t>
    <rPh sb="2" eb="8">
      <t>チホウコウキョウダンタイ</t>
    </rPh>
    <rPh sb="8" eb="9">
      <t>ナド</t>
    </rPh>
    <phoneticPr fontId="5"/>
  </si>
  <si>
    <t>C.四国地方測量部</t>
    <rPh sb="2" eb="9">
      <t>シコクチホウソクリョウブ</t>
    </rPh>
    <phoneticPr fontId="5"/>
  </si>
  <si>
    <t>地殻変動等調査に係る事業の実施</t>
    <phoneticPr fontId="5"/>
  </si>
  <si>
    <t>測量庁費</t>
    <rPh sb="0" eb="2">
      <t>ソクリョウ</t>
    </rPh>
    <rPh sb="2" eb="4">
      <t>チョウヒ</t>
    </rPh>
    <phoneticPr fontId="5"/>
  </si>
  <si>
    <t>D.株式会社松本コンサルタント</t>
    <phoneticPr fontId="5"/>
  </si>
  <si>
    <t>雑役務費</t>
    <phoneticPr fontId="5"/>
  </si>
  <si>
    <t>防災対策地域水準測量(室戸2地区)</t>
    <rPh sb="11" eb="13">
      <t>ムロト</t>
    </rPh>
    <rPh sb="14" eb="16">
      <t>チク</t>
    </rPh>
    <phoneticPr fontId="5"/>
  </si>
  <si>
    <t>日豊・アースプラニング共同企業体</t>
    <rPh sb="0" eb="2">
      <t>ニッポウ</t>
    </rPh>
    <rPh sb="11" eb="13">
      <t>キョウドウ</t>
    </rPh>
    <rPh sb="13" eb="16">
      <t>キギョウタイ</t>
    </rPh>
    <phoneticPr fontId="33"/>
  </si>
  <si>
    <t>三菱スペース・ソフトウエア株式会社</t>
    <phoneticPr fontId="25"/>
  </si>
  <si>
    <t>株式会社淀川アクテス</t>
    <phoneticPr fontId="25"/>
  </si>
  <si>
    <t>東日本総合計画株式会社</t>
    <phoneticPr fontId="25"/>
  </si>
  <si>
    <t xml:space="preserve">株式会社日研コンサル </t>
    <phoneticPr fontId="25"/>
  </si>
  <si>
    <t xml:space="preserve">株式会社八州 </t>
    <phoneticPr fontId="25"/>
  </si>
  <si>
    <t>昭和株式会社</t>
    <phoneticPr fontId="25"/>
  </si>
  <si>
    <t>株式会社あいだ測量設計</t>
    <phoneticPr fontId="25"/>
  </si>
  <si>
    <t>株式会社エイ・イー・エス</t>
    <phoneticPr fontId="25"/>
  </si>
  <si>
    <t xml:space="preserve">カストマシステム株式会社 </t>
    <phoneticPr fontId="25"/>
  </si>
  <si>
    <t>防災対策地域水準測量（紀伊南地区）</t>
    <phoneticPr fontId="25"/>
  </si>
  <si>
    <t>干渉SAR高次処理ソフトウェアの改造</t>
    <phoneticPr fontId="25"/>
  </si>
  <si>
    <t>干渉ＳＡＲ高次処理ソフトウェアの保守</t>
    <phoneticPr fontId="25"/>
  </si>
  <si>
    <t>防災対策地域水準測量（足摺地区）</t>
    <phoneticPr fontId="25"/>
  </si>
  <si>
    <t>防災対策地域水準測量（駿河地区）</t>
    <phoneticPr fontId="25"/>
  </si>
  <si>
    <t>防災対策地域水準測量（御前崎地区）</t>
    <phoneticPr fontId="25"/>
  </si>
  <si>
    <t>地盤沈下関連水準測量（さいたま地区)</t>
    <rPh sb="0" eb="2">
      <t>ジバン</t>
    </rPh>
    <rPh sb="2" eb="4">
      <t>チンカ</t>
    </rPh>
    <rPh sb="4" eb="6">
      <t>カンレン</t>
    </rPh>
    <phoneticPr fontId="25"/>
  </si>
  <si>
    <t>防災対策地域水準測量（相模地区)</t>
    <phoneticPr fontId="25"/>
  </si>
  <si>
    <t>防災対策地域水準測量（遠州地区）</t>
    <phoneticPr fontId="25"/>
  </si>
  <si>
    <t>SAR干渉解析業務</t>
    <phoneticPr fontId="25"/>
  </si>
  <si>
    <t>測地業務におけるワークステーション等の利用支援及び運用管理業務</t>
    <phoneticPr fontId="25"/>
  </si>
  <si>
    <t>掛川市</t>
    <rPh sb="0" eb="2">
      <t>カケガワ</t>
    </rPh>
    <rPh sb="2" eb="3">
      <t>シ</t>
    </rPh>
    <phoneticPr fontId="25"/>
  </si>
  <si>
    <t>令和2年度土地使用料（東海機動観測基地)</t>
    <rPh sb="11" eb="13">
      <t>トウカイ</t>
    </rPh>
    <rPh sb="13" eb="15">
      <t>キドウ</t>
    </rPh>
    <rPh sb="15" eb="17">
      <t>カンソク</t>
    </rPh>
    <rPh sb="17" eb="19">
      <t>キチ</t>
    </rPh>
    <phoneticPr fontId="25"/>
  </si>
  <si>
    <t>厚生労働省茨城労働局</t>
    <rPh sb="0" eb="2">
      <t>コウセイ</t>
    </rPh>
    <rPh sb="2" eb="5">
      <t>ロウドウショウ</t>
    </rPh>
    <rPh sb="5" eb="10">
      <t>イバラキロウドウキョク</t>
    </rPh>
    <phoneticPr fontId="25"/>
  </si>
  <si>
    <t>令和元年度確定保険料</t>
    <rPh sb="0" eb="2">
      <t>レイワ</t>
    </rPh>
    <phoneticPr fontId="25"/>
  </si>
  <si>
    <t>四国地方測量部</t>
    <rPh sb="0" eb="2">
      <t>シコク</t>
    </rPh>
    <rPh sb="2" eb="4">
      <t>チホウ</t>
    </rPh>
    <rPh sb="4" eb="6">
      <t>ソクリョウ</t>
    </rPh>
    <rPh sb="6" eb="7">
      <t>ブ</t>
    </rPh>
    <phoneticPr fontId="33"/>
  </si>
  <si>
    <t>中部地方測量部</t>
    <rPh sb="0" eb="2">
      <t>チュウブ</t>
    </rPh>
    <rPh sb="2" eb="7">
      <t>チホウソクリョウブ</t>
    </rPh>
    <phoneticPr fontId="33"/>
  </si>
  <si>
    <t>九州地方測量部</t>
    <rPh sb="0" eb="7">
      <t>キュウシュウチホウソクリョウブ</t>
    </rPh>
    <phoneticPr fontId="33"/>
  </si>
  <si>
    <t>地殻変動等調査に係る事業の実施</t>
    <rPh sb="0" eb="2">
      <t>チカク</t>
    </rPh>
    <rPh sb="2" eb="4">
      <t>ヘンドウ</t>
    </rPh>
    <rPh sb="4" eb="5">
      <t>トウ</t>
    </rPh>
    <rPh sb="5" eb="7">
      <t>チョウサ</t>
    </rPh>
    <rPh sb="8" eb="9">
      <t>カカ</t>
    </rPh>
    <rPh sb="10" eb="12">
      <t>ジギョウ</t>
    </rPh>
    <rPh sb="13" eb="15">
      <t>ジッシ</t>
    </rPh>
    <phoneticPr fontId="25"/>
  </si>
  <si>
    <t>株式会社松本コンサルタント</t>
  </si>
  <si>
    <t>株式会社中庭測量コンサルタント</t>
  </si>
  <si>
    <t>大成ジオテック株式会社</t>
  </si>
  <si>
    <t>日豊・アースプラニング共同企業体</t>
  </si>
  <si>
    <t xml:space="preserve">株式会社八州 </t>
  </si>
  <si>
    <t xml:space="preserve">マツイ産業株式会社 </t>
  </si>
  <si>
    <t xml:space="preserve">株式会社三和電設 </t>
  </si>
  <si>
    <t xml:space="preserve">西日本高速道路株式会社 </t>
  </si>
  <si>
    <t xml:space="preserve">松尾商事株式会社 </t>
  </si>
  <si>
    <t>防災対策地域水準測量（室戸2地区）</t>
  </si>
  <si>
    <t>防災対策地域水準測量（室戸１地区）</t>
  </si>
  <si>
    <t>地盤沈下関連水準測量(佐賀地区)</t>
    <rPh sb="4" eb="6">
      <t>カンレン</t>
    </rPh>
    <rPh sb="11" eb="13">
      <t>サガ</t>
    </rPh>
    <rPh sb="13" eb="15">
      <t>チク</t>
    </rPh>
    <phoneticPr fontId="4"/>
  </si>
  <si>
    <t>地盤沈下関連水準測量（中京岐阜愛知地区）</t>
    <rPh sb="0" eb="2">
      <t>ジバン</t>
    </rPh>
    <rPh sb="2" eb="4">
      <t>チンカ</t>
    </rPh>
    <rPh sb="4" eb="6">
      <t>カンレン</t>
    </rPh>
    <phoneticPr fontId="4"/>
  </si>
  <si>
    <t>地盤沈下関連水準測量（中京愛知三重地区）</t>
    <rPh sb="0" eb="2">
      <t>ジバン</t>
    </rPh>
    <rPh sb="2" eb="4">
      <t>チンカ</t>
    </rPh>
    <rPh sb="4" eb="6">
      <t>カンレン</t>
    </rPh>
    <phoneticPr fontId="4"/>
  </si>
  <si>
    <t>東海機動観測基地建物周辺除草作業及び廃材処分</t>
    <rPh sb="0" eb="16">
      <t>トウカイキドウカンソクキチタテモノシュウヘンジョソウサギョウ</t>
    </rPh>
    <rPh sb="16" eb="17">
      <t>オヨ</t>
    </rPh>
    <rPh sb="18" eb="22">
      <t>ハイザイショブン</t>
    </rPh>
    <phoneticPr fontId="9"/>
  </si>
  <si>
    <t>東海機動観測基地建物周辺除草作業</t>
    <rPh sb="0" eb="16">
      <t>トウカイキドウカンソクキチタテモノシュウヘンジョソウサギョウ</t>
    </rPh>
    <phoneticPr fontId="6"/>
  </si>
  <si>
    <t>東海機動観測基地電気メーターボックス改修</t>
  </si>
  <si>
    <t>消火器の購入</t>
    <rPh sb="0" eb="3">
      <t>ショウカキ</t>
    </rPh>
    <rPh sb="4" eb="6">
      <t>コウニュウ</t>
    </rPh>
    <phoneticPr fontId="6"/>
  </si>
  <si>
    <t>-</t>
    <phoneticPr fontId="5"/>
  </si>
  <si>
    <t>国交</t>
  </si>
  <si>
    <t>国土交通省国土地理院調べ　地殻・地盤変動情報を地震・火山防災に関係する会議等に提出した回数(令和3年3月)</t>
    <phoneticPr fontId="5"/>
  </si>
  <si>
    <t>だいち2号観測データについて、国土全域の面積に対する解析した面積の率が100％となることを目指す。
（観測データ量が不足する地域、島しょ部等の解析不能地域を除く）</t>
    <phoneticPr fontId="5"/>
  </si>
  <si>
    <t>水害による浸水状況の正確な推定に必要な標高データの整備(水準測量：大樹地区)</t>
    <rPh sb="0" eb="2">
      <t>スイガイ</t>
    </rPh>
    <rPh sb="5" eb="7">
      <t>シンスイ</t>
    </rPh>
    <phoneticPr fontId="5"/>
  </si>
  <si>
    <t>水害による浸水状況の正確な推定に必要な標高データの整備(水準測量：富良野地区)</t>
    <rPh sb="0" eb="2">
      <t>スイガイ</t>
    </rPh>
    <phoneticPr fontId="5"/>
  </si>
  <si>
    <t xml:space="preserve">災害対策基本法に基づく政府の指定行政機関として、地震や火山噴火から国民の生命・財産を守り、安全・安心に生活できるという国の基本的な責務を果たすため、地震や火山活動の評価、地震や火山の研究等に必要な基礎資料を提供し、我が国の防災や減災対策に貢献する。
</t>
    <phoneticPr fontId="5"/>
  </si>
  <si>
    <t>防災対策地域水準測量、高精度地盤変動測量等を着実に実施することにより、地震・火山・地盤沈下等の地殻・地盤変動情報を地震予知連絡会、火山噴火予知連絡会等に提供し、災害の防止や減災に資する。</t>
    <phoneticPr fontId="5"/>
  </si>
  <si>
    <t>専門性が高く、また全国統一基準で防災情報を整備する必要があるため、国の責務として実施すべき事業である。</t>
    <phoneticPr fontId="5"/>
  </si>
  <si>
    <t>水害による浸水状況の正確な推定に必要な標高データの整備(水準測量：大樹地区)</t>
    <rPh sb="0" eb="2">
      <t>スイガイ</t>
    </rPh>
    <rPh sb="28" eb="30">
      <t>スイジュン</t>
    </rPh>
    <rPh sb="30" eb="32">
      <t>ソクリョウ</t>
    </rPh>
    <rPh sb="33" eb="35">
      <t>タイキ</t>
    </rPh>
    <rPh sb="35" eb="37">
      <t>チク</t>
    </rPh>
    <phoneticPr fontId="25"/>
  </si>
  <si>
    <t>水害による浸水状況の正確な推定に必要な標高データの整備(水準測量：富良野地区)</t>
    <rPh sb="0" eb="2">
      <t>スイガイ</t>
    </rPh>
    <rPh sb="28" eb="30">
      <t>スイジュン</t>
    </rPh>
    <rPh sb="30" eb="32">
      <t>ソクリョウ</t>
    </rPh>
    <rPh sb="33" eb="36">
      <t>フラノ</t>
    </rPh>
    <rPh sb="36" eb="38">
      <t>チク</t>
    </rPh>
    <phoneticPr fontId="25"/>
  </si>
  <si>
    <t>水害による浸水状況の正確な推定に必要な標高データの整備(水準測量：帯広地区)</t>
    <rPh sb="0" eb="2">
      <t>スイガイ</t>
    </rPh>
    <rPh sb="28" eb="30">
      <t>スイジュン</t>
    </rPh>
    <rPh sb="30" eb="32">
      <t>ソクリョウ</t>
    </rPh>
    <rPh sb="33" eb="35">
      <t>オビヒロ</t>
    </rPh>
    <rPh sb="35" eb="37">
      <t>チク</t>
    </rPh>
    <phoneticPr fontId="25"/>
  </si>
  <si>
    <t xml:space="preserve">課長　宮原 伐折羅 </t>
    <rPh sb="0" eb="2">
      <t>カチョウ</t>
    </rPh>
    <phoneticPr fontId="5"/>
  </si>
  <si>
    <t>-</t>
    <phoneticPr fontId="5"/>
  </si>
  <si>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・成果物である観測データ等は、関係する会議に提供し、地震や火山活動の評価等の基礎資料として活用されている。
・引き続きコスト縮減及び透明性・公平性・競争性の高い発注に努めながら、事業を確実に実施していく必要がある。</t>
    <rPh sb="133" eb="136">
      <t>セイカブツ</t>
    </rPh>
    <rPh sb="139" eb="141">
      <t>カンソク</t>
    </rPh>
    <rPh sb="144" eb="145">
      <t>ナド</t>
    </rPh>
    <rPh sb="147" eb="149">
      <t>カンケイ</t>
    </rPh>
    <rPh sb="151" eb="153">
      <t>カイギ</t>
    </rPh>
    <rPh sb="154" eb="156">
      <t>テイキョウ</t>
    </rPh>
    <rPh sb="177" eb="179">
      <t>カツヨウ</t>
    </rPh>
    <phoneticPr fontId="5"/>
  </si>
  <si>
    <t>総合評価落札方式など透明性・公平性・競争性の高い発注に引き続き努めるとともに、一者応札の減少に向け参加者の有無を確認する公募手続に係る参加意思確認書の提出を求める公示を取り入れた発注など、透明性・公平性・競争性の確保に引き続き努める。また、これまでと同様に良質な地殻変動情報を整備し、災害の防止や減災に欠かすことのできない情報を提供する。</t>
    <rPh sb="94" eb="97">
      <t>トウメイセイ</t>
    </rPh>
    <rPh sb="98" eb="101">
      <t>コウヘイセイ</t>
    </rPh>
    <rPh sb="109" eb="110">
      <t>ヒ</t>
    </rPh>
    <rPh sb="111" eb="112">
      <t>ツヅ</t>
    </rPh>
    <rPh sb="125" eb="127">
      <t>ドウヨウ</t>
    </rPh>
    <rPh sb="128" eb="130">
      <t>リョウシツ</t>
    </rPh>
    <rPh sb="131" eb="133">
      <t>チカク</t>
    </rPh>
    <rPh sb="133" eb="135">
      <t>ヘンドウ</t>
    </rPh>
    <rPh sb="135" eb="137">
      <t>ジョウホウ</t>
    </rPh>
    <rPh sb="138" eb="140">
      <t>セイビ</t>
    </rPh>
    <rPh sb="142" eb="144">
      <t>サイガイ</t>
    </rPh>
    <rPh sb="145" eb="147">
      <t>ボウシ</t>
    </rPh>
    <rPh sb="148" eb="150">
      <t>ゲンサイ</t>
    </rPh>
    <rPh sb="151" eb="152">
      <t>カ</t>
    </rPh>
    <rPh sb="161" eb="163">
      <t>ジョウホウ</t>
    </rPh>
    <rPh sb="164" eb="166">
      <t>テイキョウ</t>
    </rPh>
    <phoneticPr fontId="5"/>
  </si>
  <si>
    <t>-</t>
    <phoneticPr fontId="5"/>
  </si>
  <si>
    <t>契約方式は、一般競争入札を原則とし、透明性・公平性･競争性の確保に努めている。</t>
    <rPh sb="0" eb="2">
      <t>ケイヤク</t>
    </rPh>
    <rPh sb="2" eb="4">
      <t>ホウシキ</t>
    </rPh>
    <phoneticPr fontId="5"/>
  </si>
  <si>
    <t>成果実績は、成果目標を概ね達成した。未達となった理由は、提供すべき事象は全て提供したが、提供を要する件数が想定より少なかったためである。</t>
    <rPh sb="11" eb="12">
      <t>オオム</t>
    </rPh>
    <rPh sb="28" eb="30">
      <t>テイキョウ</t>
    </rPh>
    <rPh sb="33" eb="35">
      <t>ジショウ</t>
    </rPh>
    <rPh sb="36" eb="37">
      <t>スベ</t>
    </rPh>
    <rPh sb="38" eb="40">
      <t>テイキョウ</t>
    </rPh>
    <rPh sb="44" eb="46">
      <t>テイキョウ</t>
    </rPh>
    <rPh sb="47" eb="48">
      <t>ヨウ</t>
    </rPh>
    <rPh sb="50" eb="52">
      <t>ケンスウ</t>
    </rPh>
    <rPh sb="53" eb="55">
      <t>ソウテイ</t>
    </rPh>
    <rPh sb="57" eb="58">
      <t>スク</t>
    </rPh>
    <phoneticPr fontId="5"/>
  </si>
  <si>
    <t>ETC利用料金</t>
    <rPh sb="3" eb="5">
      <t>リヨウ</t>
    </rPh>
    <rPh sb="5" eb="7">
      <t>リョウキン</t>
    </rPh>
    <phoneticPr fontId="4"/>
  </si>
  <si>
    <t>契約方式は、一般競争入札を原則とし、透明性・公平性･競争性の確保に努めている。
一者応札となった場合は理由を検証し、参加者の有無を確認する公募手続に係る参加意思確認書の提出を求める公示を取り入れるなど、発注における透明性・公平性・競争性の確保に努める。
競争性のない随意契約となっているものは、土地借料、確定保険料及びETC利用料金が該当している。</t>
    <rPh sb="0" eb="2">
      <t>ケイヤク</t>
    </rPh>
    <rPh sb="2" eb="4">
      <t>ホウシキ</t>
    </rPh>
    <rPh sb="107" eb="110">
      <t>トウメイセイ</t>
    </rPh>
    <rPh sb="111" eb="114">
      <t>コウヘイセイ</t>
    </rPh>
    <rPh sb="127" eb="130">
      <t>キョウソウセイ</t>
    </rPh>
    <rPh sb="133" eb="135">
      <t>ズイイ</t>
    </rPh>
    <rPh sb="135" eb="137">
      <t>ケイヤク</t>
    </rPh>
    <rPh sb="147" eb="149">
      <t>トチ</t>
    </rPh>
    <rPh sb="149" eb="151">
      <t>シャクリョウ</t>
    </rPh>
    <rPh sb="152" eb="154">
      <t>カクテイ</t>
    </rPh>
    <rPh sb="154" eb="157">
      <t>ホケンリョウ</t>
    </rPh>
    <rPh sb="157" eb="158">
      <t>オヨ</t>
    </rPh>
    <rPh sb="167" eb="169">
      <t>ガイトウ</t>
    </rPh>
    <phoneticPr fontId="5"/>
  </si>
  <si>
    <t>-</t>
    <phoneticPr fontId="5"/>
  </si>
  <si>
    <t>国土強靱化基本計画（平成30年12月14日閣議決定）
防災基本計画（令和3年5月25日中央防災会議）
災害の軽減に貢献するための地震火山観測研究計画（第2次）の推進について（平成31年1月30日科学技術･学術審議会建議）
基本測量に関する長期計画(平成26年4月9日策定）
国土地理院研究開発基本計画(平成31年4月策定）</t>
    <rPh sb="39" eb="40">
      <t>ガツ</t>
    </rPh>
    <rPh sb="42" eb="43">
      <t>ニチ</t>
    </rPh>
    <rPh sb="130" eb="131">
      <t>ガツ</t>
    </rPh>
    <rPh sb="132" eb="133">
      <t>ニチ</t>
    </rPh>
    <rPh sb="158" eb="160">
      <t>サクテイ</t>
    </rPh>
    <phoneticPr fontId="5"/>
  </si>
  <si>
    <t>一者応募について、さらなる原因の分析を行い、改善に向けて取り組まれたい。</t>
    <phoneticPr fontId="5"/>
  </si>
  <si>
    <t>-</t>
    <phoneticPr fontId="5"/>
  </si>
  <si>
    <t>執行等改善</t>
  </si>
  <si>
    <t>高精度地盤変動測量、水準測量、機動観測等を実施することにより、我が国の防災・減災に貢献している。引き続き、透明性・公平性・競争性の高い発注を心がけ、適切な業務執行に努める。
また、一者応募が続いている案件は、参加者の有無を確認する公募手続に係る参加意思確認書の提出を求める公示を実施するとともに、業者への聞き取り及び仕様書の検討等を行い、要因分析及び改善に努める。</t>
    <rPh sb="70" eb="71">
      <t>ココロ</t>
    </rPh>
    <rPh sb="156" eb="157">
      <t>オヨ</t>
    </rPh>
    <rPh sb="158" eb="161">
      <t>シヨウショ</t>
    </rPh>
    <rPh sb="162" eb="164">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</si>
</sst>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34" fillId="5" borderId="11" xfId="0" applyNumberFormat="1" applyFont="1" applyFill="1" applyBorder="1" applyAlignment="1" applyProtection="1">
      <alignment horizontal="center" vertical="center" wrapText="1"/>
      <protection locked="0"/>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0</xdr:colOff>
      <xdr:row>748</xdr:row>
      <xdr:rowOff>0</xdr:rowOff>
    </xdr:from>
    <xdr:ext cx="2286000" cy="571500"/>
    <xdr:sp macro="" textlink="">
      <xdr:nvSpPr>
        <xdr:cNvPr id="2" name="正方形/長方形 1"/>
        <xdr:cNvSpPr/>
      </xdr:nvSpPr>
      <xdr:spPr>
        <a:xfrm>
          <a:off x="1815353" y="42884912"/>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ea"/>
              <a:ea typeface="+mn-ea"/>
            </a:rPr>
            <a:t>国土地理院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291</a:t>
          </a:r>
          <a:r>
            <a:rPr kumimoji="1" lang="ja-JP" altLang="en-US" sz="1100">
              <a:solidFill>
                <a:schemeClr val="tx1"/>
              </a:solidFill>
              <a:latin typeface="+mn-ea"/>
              <a:ea typeface="+mn-ea"/>
            </a:rPr>
            <a:t>百万</a:t>
          </a:r>
          <a:endParaRPr kumimoji="1" lang="en-US" altLang="ja-JP" sz="1100">
            <a:solidFill>
              <a:schemeClr val="tx1"/>
            </a:solidFill>
            <a:latin typeface="+mn-ea"/>
            <a:ea typeface="+mn-ea"/>
          </a:endParaRPr>
        </a:p>
      </xdr:txBody>
    </xdr:sp>
    <xdr:clientData/>
  </xdr:oneCellAnchor>
  <xdr:twoCellAnchor>
    <xdr:from>
      <xdr:col>9</xdr:col>
      <xdr:colOff>33617</xdr:colOff>
      <xdr:row>749</xdr:row>
      <xdr:rowOff>324971</xdr:rowOff>
    </xdr:from>
    <xdr:to>
      <xdr:col>20</xdr:col>
      <xdr:colOff>83976</xdr:colOff>
      <xdr:row>751</xdr:row>
      <xdr:rowOff>257819</xdr:rowOff>
    </xdr:to>
    <xdr:sp macro="" textlink="">
      <xdr:nvSpPr>
        <xdr:cNvPr id="3" name="大かっこ 2"/>
        <xdr:cNvSpPr/>
      </xdr:nvSpPr>
      <xdr:spPr>
        <a:xfrm>
          <a:off x="1848970" y="43557265"/>
          <a:ext cx="2269124"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34</xdr:col>
      <xdr:colOff>168088</xdr:colOff>
      <xdr:row>748</xdr:row>
      <xdr:rowOff>22412</xdr:rowOff>
    </xdr:from>
    <xdr:to>
      <xdr:col>44</xdr:col>
      <xdr:colOff>42378</xdr:colOff>
      <xdr:row>750</xdr:row>
      <xdr:rowOff>102620</xdr:rowOff>
    </xdr:to>
    <xdr:sp macro="" textlink="">
      <xdr:nvSpPr>
        <xdr:cNvPr id="4" name="大かっこ 3"/>
        <xdr:cNvSpPr/>
      </xdr:nvSpPr>
      <xdr:spPr>
        <a:xfrm>
          <a:off x="7026088" y="42907324"/>
          <a:ext cx="1891349" cy="77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chemeClr val="tx1"/>
              </a:solidFill>
            </a:rPr>
            <a:t>職員の旅費  </a:t>
          </a:r>
          <a:r>
            <a:rPr lang="en-US" altLang="ja-JP">
              <a:solidFill>
                <a:schemeClr val="tx1"/>
              </a:solidFill>
            </a:rPr>
            <a:t>4</a:t>
          </a:r>
          <a:r>
            <a:rPr lang="ja-JP" altLang="en-US">
              <a:solidFill>
                <a:schemeClr val="tx1"/>
              </a:solidFill>
            </a:rPr>
            <a:t>百万円</a:t>
          </a:r>
          <a:endParaRPr lang="en-US" altLang="ja-JP">
            <a:solidFill>
              <a:schemeClr val="tx1"/>
            </a:solidFill>
          </a:endParaRPr>
        </a:p>
        <a:p>
          <a:pPr algn="ctr"/>
          <a:r>
            <a:rPr lang="ja-JP" altLang="en-US">
              <a:solidFill>
                <a:schemeClr val="tx1"/>
              </a:solidFill>
            </a:rPr>
            <a:t>賃金　　　　 　</a:t>
          </a:r>
          <a:r>
            <a:rPr lang="en-US" altLang="ja-JP">
              <a:solidFill>
                <a:schemeClr val="tx1"/>
              </a:solidFill>
            </a:rPr>
            <a:t>5</a:t>
          </a:r>
          <a:r>
            <a:rPr lang="ja-JP" altLang="en-US">
              <a:solidFill>
                <a:schemeClr val="tx1"/>
              </a:solidFill>
            </a:rPr>
            <a:t>百万円</a:t>
          </a:r>
          <a:endParaRPr lang="en-US" altLang="ja-JP">
            <a:solidFill>
              <a:schemeClr val="tx1"/>
            </a:solidFill>
          </a:endParaRPr>
        </a:p>
        <a:p>
          <a:pPr algn="ctr"/>
          <a:endParaRPr lang="en-US" altLang="ja-JP">
            <a:solidFill>
              <a:schemeClr val="tx1"/>
            </a:solidFill>
          </a:endParaRPr>
        </a:p>
      </xdr:txBody>
    </xdr:sp>
    <xdr:clientData/>
  </xdr:twoCellAnchor>
  <xdr:twoCellAnchor>
    <xdr:from>
      <xdr:col>13</xdr:col>
      <xdr:colOff>190500</xdr:colOff>
      <xdr:row>751</xdr:row>
      <xdr:rowOff>291353</xdr:rowOff>
    </xdr:from>
    <xdr:to>
      <xdr:col>14</xdr:col>
      <xdr:colOff>5988</xdr:colOff>
      <xdr:row>763</xdr:row>
      <xdr:rowOff>134471</xdr:rowOff>
    </xdr:to>
    <xdr:cxnSp macro="">
      <xdr:nvCxnSpPr>
        <xdr:cNvPr id="5" name="直線コネクタ 4"/>
        <xdr:cNvCxnSpPr/>
      </xdr:nvCxnSpPr>
      <xdr:spPr>
        <a:xfrm flipH="1">
          <a:off x="2812676" y="44218412"/>
          <a:ext cx="17194" cy="401170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11207</xdr:colOff>
      <xdr:row>752</xdr:row>
      <xdr:rowOff>336176</xdr:rowOff>
    </xdr:from>
    <xdr:to>
      <xdr:col>31</xdr:col>
      <xdr:colOff>30042</xdr:colOff>
      <xdr:row>752</xdr:row>
      <xdr:rowOff>336176</xdr:rowOff>
    </xdr:to>
    <xdr:cxnSp macro="">
      <xdr:nvCxnSpPr>
        <xdr:cNvPr id="6" name="直線コネクタ 5"/>
        <xdr:cNvCxnSpPr/>
      </xdr:nvCxnSpPr>
      <xdr:spPr>
        <a:xfrm flipH="1">
          <a:off x="2835089" y="44610617"/>
          <a:ext cx="344783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56030</xdr:colOff>
      <xdr:row>751</xdr:row>
      <xdr:rowOff>123264</xdr:rowOff>
    </xdr:from>
    <xdr:ext cx="2763370" cy="313766"/>
    <xdr:sp macro="" textlink="">
      <xdr:nvSpPr>
        <xdr:cNvPr id="8" name="正方形/長方形 7"/>
        <xdr:cNvSpPr/>
      </xdr:nvSpPr>
      <xdr:spPr>
        <a:xfrm>
          <a:off x="6152030" y="43747764"/>
          <a:ext cx="2763370"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一般競争契約、指名競争契約、随意契約</a:t>
          </a:r>
          <a:r>
            <a:rPr kumimoji="1" lang="en-US" altLang="ja-JP" sz="1100">
              <a:solidFill>
                <a:sysClr val="windowText" lastClr="000000"/>
              </a:solidFill>
            </a:rPr>
            <a:t>】</a:t>
          </a:r>
        </a:p>
      </xdr:txBody>
    </xdr:sp>
    <xdr:clientData/>
  </xdr:oneCellAnchor>
  <xdr:oneCellAnchor>
    <xdr:from>
      <xdr:col>30</xdr:col>
      <xdr:colOff>190500</xdr:colOff>
      <xdr:row>752</xdr:row>
      <xdr:rowOff>89647</xdr:rowOff>
    </xdr:from>
    <xdr:ext cx="2301689" cy="571500"/>
    <xdr:sp macro="" textlink="">
      <xdr:nvSpPr>
        <xdr:cNvPr id="9" name="正方形/長方形 8"/>
        <xdr:cNvSpPr/>
      </xdr:nvSpPr>
      <xdr:spPr>
        <a:xfrm>
          <a:off x="6241676" y="4436408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31</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244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14</xdr:col>
      <xdr:colOff>11205</xdr:colOff>
      <xdr:row>759</xdr:row>
      <xdr:rowOff>11204</xdr:rowOff>
    </xdr:from>
    <xdr:to>
      <xdr:col>31</xdr:col>
      <xdr:colOff>25400</xdr:colOff>
      <xdr:row>759</xdr:row>
      <xdr:rowOff>11204</xdr:rowOff>
    </xdr:to>
    <xdr:cxnSp macro="">
      <xdr:nvCxnSpPr>
        <xdr:cNvPr id="10" name="直線コネクタ 9"/>
        <xdr:cNvCxnSpPr/>
      </xdr:nvCxnSpPr>
      <xdr:spPr>
        <a:xfrm flipH="1">
          <a:off x="2835087" y="46717322"/>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173317</xdr:colOff>
      <xdr:row>753</xdr:row>
      <xdr:rowOff>338417</xdr:rowOff>
    </xdr:from>
    <xdr:to>
      <xdr:col>44</xdr:col>
      <xdr:colOff>127000</xdr:colOff>
      <xdr:row>755</xdr:row>
      <xdr:rowOff>276405</xdr:rowOff>
    </xdr:to>
    <xdr:sp macro="" textlink="">
      <xdr:nvSpPr>
        <xdr:cNvPr id="11" name="大かっこ 10"/>
        <xdr:cNvSpPr/>
      </xdr:nvSpPr>
      <xdr:spPr>
        <a:xfrm>
          <a:off x="5862917" y="43505717"/>
          <a:ext cx="3204883" cy="649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防災対策地域水準測量等の実施</a:t>
          </a:r>
          <a:endParaRPr lang="en-US" altLang="ja-JP" sz="1100">
            <a:solidFill>
              <a:schemeClr val="tx1"/>
            </a:solidFill>
            <a:effectLst/>
            <a:latin typeface="+mn-lt"/>
            <a:ea typeface="+mn-ea"/>
            <a:cs typeface="+mn-cs"/>
          </a:endParaRPr>
        </a:p>
        <a:p>
          <a:pPr algn="ctr"/>
          <a:r>
            <a:rPr lang="ja-JP" altLang="en-US">
              <a:solidFill>
                <a:sysClr val="windowText" lastClr="000000"/>
              </a:solidFill>
            </a:rPr>
            <a:t>干渉</a:t>
          </a:r>
          <a:r>
            <a:rPr lang="en-US" altLang="ja-JP">
              <a:solidFill>
                <a:sysClr val="windowText" lastClr="000000"/>
              </a:solidFill>
            </a:rPr>
            <a:t>SAR</a:t>
          </a:r>
          <a:r>
            <a:rPr lang="ja-JP" altLang="en-US">
              <a:solidFill>
                <a:sysClr val="windowText" lastClr="000000"/>
              </a:solidFill>
            </a:rPr>
            <a:t>高次処理ソフトウェアの改造・保守等</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30</xdr:col>
      <xdr:colOff>134471</xdr:colOff>
      <xdr:row>757</xdr:row>
      <xdr:rowOff>123265</xdr:rowOff>
    </xdr:from>
    <xdr:ext cx="2655795" cy="313766"/>
    <xdr:sp macro="" textlink="">
      <xdr:nvSpPr>
        <xdr:cNvPr id="12" name="正方形/長方形 11"/>
        <xdr:cNvSpPr/>
      </xdr:nvSpPr>
      <xdr:spPr>
        <a:xfrm>
          <a:off x="6185647" y="4613461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0</xdr:colOff>
      <xdr:row>758</xdr:row>
      <xdr:rowOff>89647</xdr:rowOff>
    </xdr:from>
    <xdr:ext cx="2301689" cy="571500"/>
    <xdr:sp macro="" textlink="">
      <xdr:nvSpPr>
        <xdr:cNvPr id="13" name="正方形/長方形 12"/>
        <xdr:cNvSpPr/>
      </xdr:nvSpPr>
      <xdr:spPr>
        <a:xfrm>
          <a:off x="6252882" y="4644838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32</xdr:col>
      <xdr:colOff>44823</xdr:colOff>
      <xdr:row>760</xdr:row>
      <xdr:rowOff>78441</xdr:rowOff>
    </xdr:from>
    <xdr:to>
      <xdr:col>41</xdr:col>
      <xdr:colOff>135250</xdr:colOff>
      <xdr:row>761</xdr:row>
      <xdr:rowOff>26614</xdr:rowOff>
    </xdr:to>
    <xdr:sp macro="" textlink="">
      <xdr:nvSpPr>
        <xdr:cNvPr id="14" name="大かっこ 13"/>
        <xdr:cNvSpPr/>
      </xdr:nvSpPr>
      <xdr:spPr>
        <a:xfrm>
          <a:off x="6499411" y="47131941"/>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oneCellAnchor>
    <xdr:from>
      <xdr:col>30</xdr:col>
      <xdr:colOff>141195</xdr:colOff>
      <xdr:row>762</xdr:row>
      <xdr:rowOff>86658</xdr:rowOff>
    </xdr:from>
    <xdr:ext cx="2655795" cy="313766"/>
    <xdr:sp macro="" textlink="">
      <xdr:nvSpPr>
        <xdr:cNvPr id="17" name="正方形/長方形 16"/>
        <xdr:cNvSpPr/>
      </xdr:nvSpPr>
      <xdr:spPr>
        <a:xfrm>
          <a:off x="6237195" y="4762275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指名競争契約、随意契約、その他</a:t>
          </a:r>
          <a:r>
            <a:rPr kumimoji="1" lang="en-US" altLang="ja-JP" sz="1100">
              <a:solidFill>
                <a:sysClr val="windowText" lastClr="000000"/>
              </a:solidFill>
            </a:rPr>
            <a:t>】</a:t>
          </a:r>
        </a:p>
      </xdr:txBody>
    </xdr:sp>
    <xdr:clientData/>
  </xdr:oneCellAnchor>
  <xdr:twoCellAnchor>
    <xdr:from>
      <xdr:col>8</xdr:col>
      <xdr:colOff>63500</xdr:colOff>
      <xdr:row>764</xdr:row>
      <xdr:rowOff>381000</xdr:rowOff>
    </xdr:from>
    <xdr:to>
      <xdr:col>21</xdr:col>
      <xdr:colOff>91948</xdr:colOff>
      <xdr:row>764</xdr:row>
      <xdr:rowOff>567080</xdr:rowOff>
    </xdr:to>
    <xdr:sp macro="" textlink="">
      <xdr:nvSpPr>
        <xdr:cNvPr id="18" name="大かっこ 17"/>
        <xdr:cNvSpPr/>
      </xdr:nvSpPr>
      <xdr:spPr>
        <a:xfrm>
          <a:off x="1689100" y="48628300"/>
          <a:ext cx="2670048" cy="186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twoCellAnchor>
    <xdr:from>
      <xdr:col>20</xdr:col>
      <xdr:colOff>65740</xdr:colOff>
      <xdr:row>764</xdr:row>
      <xdr:rowOff>11206</xdr:rowOff>
    </xdr:from>
    <xdr:to>
      <xdr:col>31</xdr:col>
      <xdr:colOff>95910</xdr:colOff>
      <xdr:row>764</xdr:row>
      <xdr:rowOff>11206</xdr:rowOff>
    </xdr:to>
    <xdr:cxnSp macro="">
      <xdr:nvCxnSpPr>
        <xdr:cNvPr id="19" name="直線コネクタ 18"/>
        <xdr:cNvCxnSpPr/>
      </xdr:nvCxnSpPr>
      <xdr:spPr>
        <a:xfrm flipH="1">
          <a:off x="4129740" y="48258506"/>
          <a:ext cx="226537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11207</xdr:colOff>
      <xdr:row>763</xdr:row>
      <xdr:rowOff>78442</xdr:rowOff>
    </xdr:from>
    <xdr:ext cx="2301689" cy="571500"/>
    <xdr:sp macro="" textlink="">
      <xdr:nvSpPr>
        <xdr:cNvPr id="21" name="正方形/長方形 20"/>
        <xdr:cNvSpPr/>
      </xdr:nvSpPr>
      <xdr:spPr>
        <a:xfrm>
          <a:off x="6264089" y="4817408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9</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38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30</xdr:col>
      <xdr:colOff>106082</xdr:colOff>
      <xdr:row>764</xdr:row>
      <xdr:rowOff>381000</xdr:rowOff>
    </xdr:from>
    <xdr:to>
      <xdr:col>43</xdr:col>
      <xdr:colOff>88900</xdr:colOff>
      <xdr:row>765</xdr:row>
      <xdr:rowOff>228600</xdr:rowOff>
    </xdr:to>
    <xdr:sp macro="" textlink="">
      <xdr:nvSpPr>
        <xdr:cNvPr id="22" name="大かっこ 21"/>
        <xdr:cNvSpPr/>
      </xdr:nvSpPr>
      <xdr:spPr>
        <a:xfrm>
          <a:off x="6202082" y="48628300"/>
          <a:ext cx="2624418" cy="520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a:t>
          </a:r>
          <a:endParaRPr lang="en-US" altLang="ja-JP">
            <a:solidFill>
              <a:sysClr val="windowText" lastClr="000000"/>
            </a:solidFill>
          </a:endParaRPr>
        </a:p>
        <a:p>
          <a:pPr algn="ctr"/>
          <a:r>
            <a:rPr lang="ja-JP" altLang="en-US">
              <a:solidFill>
                <a:sysClr val="windowText" lastClr="000000"/>
              </a:solidFill>
            </a:rPr>
            <a:t>東海機動観測基地の施設維持管理等</a:t>
          </a:r>
          <a:endParaRPr lang="en-US" altLang="ja-JP">
            <a:solidFill>
              <a:sysClr val="windowText" lastClr="000000"/>
            </a:solidFill>
          </a:endParaRPr>
        </a:p>
      </xdr:txBody>
    </xdr:sp>
    <xdr:clientData/>
  </xdr:twoCellAnchor>
  <xdr:oneCellAnchor>
    <xdr:from>
      <xdr:col>8</xdr:col>
      <xdr:colOff>201705</xdr:colOff>
      <xdr:row>763</xdr:row>
      <xdr:rowOff>89647</xdr:rowOff>
    </xdr:from>
    <xdr:ext cx="2301689" cy="571500"/>
    <xdr:sp macro="" textlink="">
      <xdr:nvSpPr>
        <xdr:cNvPr id="16" name="正方形/長方形 15"/>
        <xdr:cNvSpPr/>
      </xdr:nvSpPr>
      <xdr:spPr>
        <a:xfrm>
          <a:off x="1815352" y="48185294"/>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．地方測量部等（</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38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725</v>
      </c>
      <c r="AK2" s="191"/>
      <c r="AL2" s="191"/>
      <c r="AM2" s="191"/>
      <c r="AN2" s="83" t="s">
        <v>321</v>
      </c>
      <c r="AO2" s="191">
        <v>20</v>
      </c>
      <c r="AP2" s="191"/>
      <c r="AQ2" s="191"/>
      <c r="AR2" s="84" t="s">
        <v>624</v>
      </c>
      <c r="AS2" s="192">
        <v>78</v>
      </c>
      <c r="AT2" s="192"/>
      <c r="AU2" s="192"/>
      <c r="AV2" s="83" t="str">
        <f>IF(AW2="","","-")</f>
        <v/>
      </c>
      <c r="AW2" s="383"/>
      <c r="AX2" s="383"/>
    </row>
    <row r="3" spans="1:50" ht="21" customHeight="1" thickBot="1" x14ac:dyDescent="0.2">
      <c r="A3" s="513" t="s">
        <v>617</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625</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626</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627</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628</v>
      </c>
      <c r="H5" s="549"/>
      <c r="I5" s="549"/>
      <c r="J5" s="549"/>
      <c r="K5" s="549"/>
      <c r="L5" s="549"/>
      <c r="M5" s="550" t="s">
        <v>65</v>
      </c>
      <c r="N5" s="551"/>
      <c r="O5" s="551"/>
      <c r="P5" s="551"/>
      <c r="Q5" s="551"/>
      <c r="R5" s="552"/>
      <c r="S5" s="553" t="s">
        <v>629</v>
      </c>
      <c r="T5" s="549"/>
      <c r="U5" s="549"/>
      <c r="V5" s="549"/>
      <c r="W5" s="549"/>
      <c r="X5" s="554"/>
      <c r="Y5" s="707" t="s">
        <v>3</v>
      </c>
      <c r="Z5" s="708"/>
      <c r="AA5" s="708"/>
      <c r="AB5" s="708"/>
      <c r="AC5" s="708"/>
      <c r="AD5" s="709"/>
      <c r="AE5" s="710" t="s">
        <v>630</v>
      </c>
      <c r="AF5" s="710"/>
      <c r="AG5" s="710"/>
      <c r="AH5" s="710"/>
      <c r="AI5" s="710"/>
      <c r="AJ5" s="710"/>
      <c r="AK5" s="710"/>
      <c r="AL5" s="710"/>
      <c r="AM5" s="710"/>
      <c r="AN5" s="710"/>
      <c r="AO5" s="710"/>
      <c r="AP5" s="711"/>
      <c r="AQ5" s="712" t="s">
        <v>736</v>
      </c>
      <c r="AR5" s="713"/>
      <c r="AS5" s="713"/>
      <c r="AT5" s="713"/>
      <c r="AU5" s="713"/>
      <c r="AV5" s="713"/>
      <c r="AW5" s="713"/>
      <c r="AX5" s="714"/>
    </row>
    <row r="6" spans="1:50" ht="33" customHeight="1" x14ac:dyDescent="0.15">
      <c r="A6" s="717" t="s">
        <v>4</v>
      </c>
      <c r="B6" s="718"/>
      <c r="C6" s="718"/>
      <c r="D6" s="718"/>
      <c r="E6" s="718"/>
      <c r="F6" s="718"/>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108.75" customHeight="1" x14ac:dyDescent="0.15">
      <c r="A7" s="816" t="s">
        <v>22</v>
      </c>
      <c r="B7" s="817"/>
      <c r="C7" s="817"/>
      <c r="D7" s="817"/>
      <c r="E7" s="817"/>
      <c r="F7" s="818"/>
      <c r="G7" s="819" t="s">
        <v>631</v>
      </c>
      <c r="H7" s="820"/>
      <c r="I7" s="820"/>
      <c r="J7" s="820"/>
      <c r="K7" s="820"/>
      <c r="L7" s="820"/>
      <c r="M7" s="820"/>
      <c r="N7" s="820"/>
      <c r="O7" s="820"/>
      <c r="P7" s="820"/>
      <c r="Q7" s="820"/>
      <c r="R7" s="820"/>
      <c r="S7" s="820"/>
      <c r="T7" s="820"/>
      <c r="U7" s="820"/>
      <c r="V7" s="820"/>
      <c r="W7" s="820"/>
      <c r="X7" s="821"/>
      <c r="Y7" s="381" t="s">
        <v>304</v>
      </c>
      <c r="Z7" s="281"/>
      <c r="AA7" s="281"/>
      <c r="AB7" s="281"/>
      <c r="AC7" s="281"/>
      <c r="AD7" s="382"/>
      <c r="AE7" s="368" t="s">
        <v>746</v>
      </c>
      <c r="AF7" s="369"/>
      <c r="AG7" s="369"/>
      <c r="AH7" s="369"/>
      <c r="AI7" s="369"/>
      <c r="AJ7" s="369"/>
      <c r="AK7" s="369"/>
      <c r="AL7" s="369"/>
      <c r="AM7" s="369"/>
      <c r="AN7" s="369"/>
      <c r="AO7" s="369"/>
      <c r="AP7" s="369"/>
      <c r="AQ7" s="369"/>
      <c r="AR7" s="369"/>
      <c r="AS7" s="369"/>
      <c r="AT7" s="369"/>
      <c r="AU7" s="369"/>
      <c r="AV7" s="369"/>
      <c r="AW7" s="369"/>
      <c r="AX7" s="370"/>
    </row>
    <row r="8" spans="1:50" ht="43.5" customHeight="1" x14ac:dyDescent="0.15">
      <c r="A8" s="816" t="s">
        <v>208</v>
      </c>
      <c r="B8" s="817"/>
      <c r="C8" s="817"/>
      <c r="D8" s="817"/>
      <c r="E8" s="817"/>
      <c r="F8" s="818"/>
      <c r="G8" s="203" t="str">
        <f>入力規則等!A27</f>
        <v>宇宙開発利用、国土強靱化施策</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0"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1"/>
    </row>
    <row r="9" spans="1:50" ht="54" customHeight="1" x14ac:dyDescent="0.15">
      <c r="A9" s="108" t="s">
        <v>23</v>
      </c>
      <c r="B9" s="109"/>
      <c r="C9" s="109"/>
      <c r="D9" s="109"/>
      <c r="E9" s="109"/>
      <c r="F9" s="109"/>
      <c r="G9" s="562" t="s">
        <v>730</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8.5" customHeight="1" x14ac:dyDescent="0.15">
      <c r="A10" s="732" t="s">
        <v>29</v>
      </c>
      <c r="B10" s="733"/>
      <c r="C10" s="733"/>
      <c r="D10" s="733"/>
      <c r="E10" s="733"/>
      <c r="F10" s="733"/>
      <c r="G10" s="665" t="s">
        <v>632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3" customHeight="1" x14ac:dyDescent="0.15">
      <c r="A11" s="732" t="s">
        <v>5</v>
      </c>
      <c r="B11" s="733"/>
      <c r="C11" s="733"/>
      <c r="D11" s="733"/>
      <c r="E11" s="733"/>
      <c r="F11" s="741"/>
      <c r="G11" s="704" t="str">
        <f>入力規則等!P10</f>
        <v>直接実施、委託・請負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4"/>
    </row>
    <row r="13" spans="1:50" ht="21" customHeight="1" x14ac:dyDescent="0.15">
      <c r="A13" s="105"/>
      <c r="B13" s="106"/>
      <c r="C13" s="106"/>
      <c r="D13" s="106"/>
      <c r="E13" s="106"/>
      <c r="F13" s="107"/>
      <c r="G13" s="735" t="s">
        <v>6</v>
      </c>
      <c r="H13" s="736"/>
      <c r="I13" s="628" t="s">
        <v>7</v>
      </c>
      <c r="J13" s="629"/>
      <c r="K13" s="629"/>
      <c r="L13" s="629"/>
      <c r="M13" s="629"/>
      <c r="N13" s="629"/>
      <c r="O13" s="630"/>
      <c r="P13" s="148">
        <v>262</v>
      </c>
      <c r="Q13" s="149"/>
      <c r="R13" s="149"/>
      <c r="S13" s="149"/>
      <c r="T13" s="149"/>
      <c r="U13" s="149"/>
      <c r="V13" s="150"/>
      <c r="W13" s="148">
        <v>264</v>
      </c>
      <c r="X13" s="149"/>
      <c r="Y13" s="149"/>
      <c r="Z13" s="149"/>
      <c r="AA13" s="149"/>
      <c r="AB13" s="149"/>
      <c r="AC13" s="150"/>
      <c r="AD13" s="148">
        <v>245</v>
      </c>
      <c r="AE13" s="149"/>
      <c r="AF13" s="149"/>
      <c r="AG13" s="149"/>
      <c r="AH13" s="149"/>
      <c r="AI13" s="149"/>
      <c r="AJ13" s="150"/>
      <c r="AK13" s="148">
        <v>239</v>
      </c>
      <c r="AL13" s="149"/>
      <c r="AM13" s="149"/>
      <c r="AN13" s="149"/>
      <c r="AO13" s="149"/>
      <c r="AP13" s="149"/>
      <c r="AQ13" s="150"/>
      <c r="AR13" s="145">
        <v>242</v>
      </c>
      <c r="AS13" s="146"/>
      <c r="AT13" s="146"/>
      <c r="AU13" s="146"/>
      <c r="AV13" s="146"/>
      <c r="AW13" s="146"/>
      <c r="AX13" s="380"/>
    </row>
    <row r="14" spans="1:50" ht="21" customHeight="1" x14ac:dyDescent="0.15">
      <c r="A14" s="105"/>
      <c r="B14" s="106"/>
      <c r="C14" s="106"/>
      <c r="D14" s="106"/>
      <c r="E14" s="106"/>
      <c r="F14" s="107"/>
      <c r="G14" s="737"/>
      <c r="H14" s="738"/>
      <c r="I14" s="565" t="s">
        <v>8</v>
      </c>
      <c r="J14" s="619"/>
      <c r="K14" s="619"/>
      <c r="L14" s="619"/>
      <c r="M14" s="619"/>
      <c r="N14" s="619"/>
      <c r="O14" s="620"/>
      <c r="P14" s="148">
        <v>100</v>
      </c>
      <c r="Q14" s="149"/>
      <c r="R14" s="149"/>
      <c r="S14" s="149"/>
      <c r="T14" s="149"/>
      <c r="U14" s="149"/>
      <c r="V14" s="150"/>
      <c r="W14" s="148">
        <v>50</v>
      </c>
      <c r="X14" s="149"/>
      <c r="Y14" s="149"/>
      <c r="Z14" s="149"/>
      <c r="AA14" s="149"/>
      <c r="AB14" s="149"/>
      <c r="AC14" s="150"/>
      <c r="AD14" s="148" t="s">
        <v>633</v>
      </c>
      <c r="AE14" s="149"/>
      <c r="AF14" s="149"/>
      <c r="AG14" s="149"/>
      <c r="AH14" s="149"/>
      <c r="AI14" s="149"/>
      <c r="AJ14" s="150"/>
      <c r="AK14" s="148" t="s">
        <v>659</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7"/>
      <c r="H15" s="738"/>
      <c r="I15" s="565" t="s">
        <v>50</v>
      </c>
      <c r="J15" s="566"/>
      <c r="K15" s="566"/>
      <c r="L15" s="566"/>
      <c r="M15" s="566"/>
      <c r="N15" s="566"/>
      <c r="O15" s="567"/>
      <c r="P15" s="148" t="s">
        <v>633</v>
      </c>
      <c r="Q15" s="149"/>
      <c r="R15" s="149"/>
      <c r="S15" s="149"/>
      <c r="T15" s="149"/>
      <c r="U15" s="149"/>
      <c r="V15" s="150"/>
      <c r="W15" s="148">
        <v>100</v>
      </c>
      <c r="X15" s="149"/>
      <c r="Y15" s="149"/>
      <c r="Z15" s="149"/>
      <c r="AA15" s="149"/>
      <c r="AB15" s="149"/>
      <c r="AC15" s="150"/>
      <c r="AD15" s="148">
        <v>50</v>
      </c>
      <c r="AE15" s="149"/>
      <c r="AF15" s="149"/>
      <c r="AG15" s="149"/>
      <c r="AH15" s="149"/>
      <c r="AI15" s="149"/>
      <c r="AJ15" s="150"/>
      <c r="AK15" s="148" t="s">
        <v>659</v>
      </c>
      <c r="AL15" s="149"/>
      <c r="AM15" s="149"/>
      <c r="AN15" s="149"/>
      <c r="AO15" s="149"/>
      <c r="AP15" s="149"/>
      <c r="AQ15" s="150"/>
      <c r="AR15" s="148" t="s">
        <v>748</v>
      </c>
      <c r="AS15" s="149"/>
      <c r="AT15" s="149"/>
      <c r="AU15" s="149"/>
      <c r="AV15" s="149"/>
      <c r="AW15" s="149"/>
      <c r="AX15" s="618"/>
    </row>
    <row r="16" spans="1:50" ht="21" customHeight="1" x14ac:dyDescent="0.15">
      <c r="A16" s="105"/>
      <c r="B16" s="106"/>
      <c r="C16" s="106"/>
      <c r="D16" s="106"/>
      <c r="E16" s="106"/>
      <c r="F16" s="107"/>
      <c r="G16" s="737"/>
      <c r="H16" s="738"/>
      <c r="I16" s="565" t="s">
        <v>51</v>
      </c>
      <c r="J16" s="566"/>
      <c r="K16" s="566"/>
      <c r="L16" s="566"/>
      <c r="M16" s="566"/>
      <c r="N16" s="566"/>
      <c r="O16" s="567"/>
      <c r="P16" s="148">
        <v>-100</v>
      </c>
      <c r="Q16" s="149"/>
      <c r="R16" s="149"/>
      <c r="S16" s="149"/>
      <c r="T16" s="149"/>
      <c r="U16" s="149"/>
      <c r="V16" s="150"/>
      <c r="W16" s="148">
        <v>-50</v>
      </c>
      <c r="X16" s="149"/>
      <c r="Y16" s="149"/>
      <c r="Z16" s="149"/>
      <c r="AA16" s="149"/>
      <c r="AB16" s="149"/>
      <c r="AC16" s="150"/>
      <c r="AD16" s="148" t="s">
        <v>633</v>
      </c>
      <c r="AE16" s="149"/>
      <c r="AF16" s="149"/>
      <c r="AG16" s="149"/>
      <c r="AH16" s="149"/>
      <c r="AI16" s="149"/>
      <c r="AJ16" s="150"/>
      <c r="AK16" s="148" t="s">
        <v>659</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7"/>
      <c r="H17" s="738"/>
      <c r="I17" s="565" t="s">
        <v>49</v>
      </c>
      <c r="J17" s="619"/>
      <c r="K17" s="619"/>
      <c r="L17" s="619"/>
      <c r="M17" s="619"/>
      <c r="N17" s="619"/>
      <c r="O17" s="620"/>
      <c r="P17" s="148" t="s">
        <v>633</v>
      </c>
      <c r="Q17" s="149"/>
      <c r="R17" s="149"/>
      <c r="S17" s="149"/>
      <c r="T17" s="149"/>
      <c r="U17" s="149"/>
      <c r="V17" s="150"/>
      <c r="W17" s="148" t="s">
        <v>633</v>
      </c>
      <c r="X17" s="149"/>
      <c r="Y17" s="149"/>
      <c r="Z17" s="149"/>
      <c r="AA17" s="149"/>
      <c r="AB17" s="149"/>
      <c r="AC17" s="150"/>
      <c r="AD17" s="148" t="s">
        <v>633</v>
      </c>
      <c r="AE17" s="149"/>
      <c r="AF17" s="149"/>
      <c r="AG17" s="149"/>
      <c r="AH17" s="149"/>
      <c r="AI17" s="149"/>
      <c r="AJ17" s="150"/>
      <c r="AK17" s="148" t="s">
        <v>659</v>
      </c>
      <c r="AL17" s="149"/>
      <c r="AM17" s="149"/>
      <c r="AN17" s="149"/>
      <c r="AO17" s="149"/>
      <c r="AP17" s="149"/>
      <c r="AQ17" s="150"/>
      <c r="AR17" s="378"/>
      <c r="AS17" s="378"/>
      <c r="AT17" s="378"/>
      <c r="AU17" s="378"/>
      <c r="AV17" s="378"/>
      <c r="AW17" s="378"/>
      <c r="AX17" s="379"/>
    </row>
    <row r="18" spans="1:50" ht="24.75" customHeight="1" x14ac:dyDescent="0.15">
      <c r="A18" s="105"/>
      <c r="B18" s="106"/>
      <c r="C18" s="106"/>
      <c r="D18" s="106"/>
      <c r="E18" s="106"/>
      <c r="F18" s="107"/>
      <c r="G18" s="739"/>
      <c r="H18" s="740"/>
      <c r="I18" s="727" t="s">
        <v>20</v>
      </c>
      <c r="J18" s="728"/>
      <c r="K18" s="728"/>
      <c r="L18" s="728"/>
      <c r="M18" s="728"/>
      <c r="N18" s="728"/>
      <c r="O18" s="729"/>
      <c r="P18" s="154">
        <f>SUM(P13:V17)</f>
        <v>262</v>
      </c>
      <c r="Q18" s="155"/>
      <c r="R18" s="155"/>
      <c r="S18" s="155"/>
      <c r="T18" s="155"/>
      <c r="U18" s="155"/>
      <c r="V18" s="156"/>
      <c r="W18" s="154">
        <f>SUM(W13:AC17)</f>
        <v>364</v>
      </c>
      <c r="X18" s="155"/>
      <c r="Y18" s="155"/>
      <c r="Z18" s="155"/>
      <c r="AA18" s="155"/>
      <c r="AB18" s="155"/>
      <c r="AC18" s="156"/>
      <c r="AD18" s="154">
        <f>SUM(AD13:AJ17)</f>
        <v>295</v>
      </c>
      <c r="AE18" s="155"/>
      <c r="AF18" s="155"/>
      <c r="AG18" s="155"/>
      <c r="AH18" s="155"/>
      <c r="AI18" s="155"/>
      <c r="AJ18" s="156"/>
      <c r="AK18" s="154">
        <f>SUM(AK13:AQ17)</f>
        <v>239</v>
      </c>
      <c r="AL18" s="155"/>
      <c r="AM18" s="155"/>
      <c r="AN18" s="155"/>
      <c r="AO18" s="155"/>
      <c r="AP18" s="155"/>
      <c r="AQ18" s="156"/>
      <c r="AR18" s="154">
        <f>SUM(AR13:AX17)</f>
        <v>242</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261</v>
      </c>
      <c r="Q19" s="149"/>
      <c r="R19" s="149"/>
      <c r="S19" s="149"/>
      <c r="T19" s="149"/>
      <c r="U19" s="149"/>
      <c r="V19" s="150"/>
      <c r="W19" s="148">
        <v>348</v>
      </c>
      <c r="X19" s="149"/>
      <c r="Y19" s="149"/>
      <c r="Z19" s="149"/>
      <c r="AA19" s="149"/>
      <c r="AB19" s="149"/>
      <c r="AC19" s="150"/>
      <c r="AD19" s="148">
        <v>291</v>
      </c>
      <c r="AE19" s="149"/>
      <c r="AF19" s="149"/>
      <c r="AG19" s="149"/>
      <c r="AH19" s="149"/>
      <c r="AI19" s="149"/>
      <c r="AJ19" s="150"/>
      <c r="AK19" s="476"/>
      <c r="AL19" s="476"/>
      <c r="AM19" s="476"/>
      <c r="AN19" s="476"/>
      <c r="AO19" s="476"/>
      <c r="AP19" s="476"/>
      <c r="AQ19" s="476"/>
      <c r="AR19" s="476"/>
      <c r="AS19" s="476"/>
      <c r="AT19" s="476"/>
      <c r="AU19" s="476"/>
      <c r="AV19" s="476"/>
      <c r="AW19" s="476"/>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0.99618320610687028</v>
      </c>
      <c r="Q20" s="529"/>
      <c r="R20" s="529"/>
      <c r="S20" s="529"/>
      <c r="T20" s="529"/>
      <c r="U20" s="529"/>
      <c r="V20" s="529"/>
      <c r="W20" s="529">
        <f t="shared" ref="W20" si="0">IF(W18=0, "-", SUM(W19)/W18)</f>
        <v>0.95604395604395609</v>
      </c>
      <c r="X20" s="529"/>
      <c r="Y20" s="529"/>
      <c r="Z20" s="529"/>
      <c r="AA20" s="529"/>
      <c r="AB20" s="529"/>
      <c r="AC20" s="529"/>
      <c r="AD20" s="529">
        <f t="shared" ref="AD20" si="1">IF(AD18=0, "-", SUM(AD19)/AD18)</f>
        <v>0.98644067796610169</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08"/>
      <c r="B21" s="109"/>
      <c r="C21" s="109"/>
      <c r="D21" s="109"/>
      <c r="E21" s="109"/>
      <c r="F21" s="110"/>
      <c r="G21" s="917" t="s">
        <v>272</v>
      </c>
      <c r="H21" s="918"/>
      <c r="I21" s="918"/>
      <c r="J21" s="918"/>
      <c r="K21" s="918"/>
      <c r="L21" s="918"/>
      <c r="M21" s="918"/>
      <c r="N21" s="918"/>
      <c r="O21" s="918"/>
      <c r="P21" s="529">
        <f>IF(P19=0, "-", SUM(P19)/SUM(P13,P14))</f>
        <v>0.72099447513812154</v>
      </c>
      <c r="Q21" s="529"/>
      <c r="R21" s="529"/>
      <c r="S21" s="529"/>
      <c r="T21" s="529"/>
      <c r="U21" s="529"/>
      <c r="V21" s="529"/>
      <c r="W21" s="529">
        <f t="shared" ref="W21" si="2">IF(W19=0, "-", SUM(W19)/SUM(W13,W14))</f>
        <v>1.10828025477707</v>
      </c>
      <c r="X21" s="529"/>
      <c r="Y21" s="529"/>
      <c r="Z21" s="529"/>
      <c r="AA21" s="529"/>
      <c r="AB21" s="529"/>
      <c r="AC21" s="529"/>
      <c r="AD21" s="529">
        <f t="shared" ref="AD21" si="3">IF(AD19=0, "-", SUM(AD19)/SUM(AD13,AD14))</f>
        <v>1.1877551020408164</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3" t="s">
        <v>622</v>
      </c>
      <c r="B22" s="124"/>
      <c r="C22" s="124"/>
      <c r="D22" s="124"/>
      <c r="E22" s="124"/>
      <c r="F22" s="125"/>
      <c r="G22" s="114" t="s">
        <v>252</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634</v>
      </c>
      <c r="H23" s="118"/>
      <c r="I23" s="118"/>
      <c r="J23" s="118"/>
      <c r="K23" s="118"/>
      <c r="L23" s="118"/>
      <c r="M23" s="118"/>
      <c r="N23" s="118"/>
      <c r="O23" s="119"/>
      <c r="P23" s="145">
        <v>234</v>
      </c>
      <c r="Q23" s="146"/>
      <c r="R23" s="146"/>
      <c r="S23" s="146"/>
      <c r="T23" s="146"/>
      <c r="U23" s="146"/>
      <c r="V23" s="147"/>
      <c r="W23" s="145">
        <v>237</v>
      </c>
      <c r="X23" s="146"/>
      <c r="Y23" s="146"/>
      <c r="Z23" s="146"/>
      <c r="AA23" s="146"/>
      <c r="AB23" s="146"/>
      <c r="AC23" s="147"/>
      <c r="AD23" s="134" t="s">
        <v>724</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635</v>
      </c>
      <c r="H24" s="121"/>
      <c r="I24" s="121"/>
      <c r="J24" s="121"/>
      <c r="K24" s="121"/>
      <c r="L24" s="121"/>
      <c r="M24" s="121"/>
      <c r="N24" s="121"/>
      <c r="O24" s="122"/>
      <c r="P24" s="148">
        <v>5</v>
      </c>
      <c r="Q24" s="149"/>
      <c r="R24" s="149"/>
      <c r="S24" s="149"/>
      <c r="T24" s="149"/>
      <c r="U24" s="149"/>
      <c r="V24" s="150"/>
      <c r="W24" s="148">
        <v>5</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636</v>
      </c>
      <c r="H25" s="121"/>
      <c r="I25" s="121"/>
      <c r="J25" s="121"/>
      <c r="K25" s="121"/>
      <c r="L25" s="121"/>
      <c r="M25" s="121"/>
      <c r="N25" s="121"/>
      <c r="O25" s="122"/>
      <c r="P25" s="148">
        <v>0.3</v>
      </c>
      <c r="Q25" s="149"/>
      <c r="R25" s="149"/>
      <c r="S25" s="149"/>
      <c r="T25" s="149"/>
      <c r="U25" s="149"/>
      <c r="V25" s="150"/>
      <c r="W25" s="148">
        <v>0.3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-0.30000000000001137</v>
      </c>
      <c r="Q28" s="155"/>
      <c r="R28" s="155"/>
      <c r="S28" s="155"/>
      <c r="T28" s="155"/>
      <c r="U28" s="155"/>
      <c r="V28" s="156"/>
      <c r="W28" s="154">
        <f>W29-SUM(W23:W27)</f>
        <v>-0.30000000000001137</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239</v>
      </c>
      <c r="Q29" s="149"/>
      <c r="R29" s="149"/>
      <c r="S29" s="149"/>
      <c r="T29" s="149"/>
      <c r="U29" s="149"/>
      <c r="V29" s="150"/>
      <c r="W29" s="196">
        <f>AR13</f>
        <v>242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9" t="s">
        <v>268</v>
      </c>
      <c r="B30" s="500"/>
      <c r="C30" s="500"/>
      <c r="D30" s="500"/>
      <c r="E30" s="500"/>
      <c r="F30" s="501"/>
      <c r="G30" s="640" t="s">
        <v>145</v>
      </c>
      <c r="H30" s="376"/>
      <c r="I30" s="376"/>
      <c r="J30" s="376"/>
      <c r="K30" s="376"/>
      <c r="L30" s="376"/>
      <c r="M30" s="376"/>
      <c r="N30" s="376"/>
      <c r="O30" s="569"/>
      <c r="P30" s="568" t="s">
        <v>58</v>
      </c>
      <c r="Q30" s="376"/>
      <c r="R30" s="376"/>
      <c r="S30" s="376"/>
      <c r="T30" s="376"/>
      <c r="U30" s="376"/>
      <c r="V30" s="376"/>
      <c r="W30" s="376"/>
      <c r="X30" s="569"/>
      <c r="Y30" s="455"/>
      <c r="Z30" s="456"/>
      <c r="AA30" s="457"/>
      <c r="AB30" s="371" t="s">
        <v>11</v>
      </c>
      <c r="AC30" s="372"/>
      <c r="AD30" s="373"/>
      <c r="AE30" s="371" t="s">
        <v>305</v>
      </c>
      <c r="AF30" s="372"/>
      <c r="AG30" s="372"/>
      <c r="AH30" s="373"/>
      <c r="AI30" s="374" t="s">
        <v>327</v>
      </c>
      <c r="AJ30" s="374"/>
      <c r="AK30" s="374"/>
      <c r="AL30" s="371"/>
      <c r="AM30" s="374" t="s">
        <v>424</v>
      </c>
      <c r="AN30" s="374"/>
      <c r="AO30" s="374"/>
      <c r="AP30" s="371"/>
      <c r="AQ30" s="631" t="s">
        <v>184</v>
      </c>
      <c r="AR30" s="632"/>
      <c r="AS30" s="632"/>
      <c r="AT30" s="633"/>
      <c r="AU30" s="376" t="s">
        <v>133</v>
      </c>
      <c r="AV30" s="376"/>
      <c r="AW30" s="376"/>
      <c r="AX30" s="377"/>
    </row>
    <row r="31" spans="1:50" ht="18.75" hidden="1" customHeight="1" x14ac:dyDescent="0.15">
      <c r="A31" s="502"/>
      <c r="B31" s="503"/>
      <c r="C31" s="503"/>
      <c r="D31" s="503"/>
      <c r="E31" s="503"/>
      <c r="F31" s="504"/>
      <c r="G31" s="557"/>
      <c r="H31" s="364"/>
      <c r="I31" s="364"/>
      <c r="J31" s="364"/>
      <c r="K31" s="364"/>
      <c r="L31" s="364"/>
      <c r="M31" s="364"/>
      <c r="N31" s="364"/>
      <c r="O31" s="558"/>
      <c r="P31" s="570"/>
      <c r="Q31" s="364"/>
      <c r="R31" s="364"/>
      <c r="S31" s="364"/>
      <c r="T31" s="364"/>
      <c r="U31" s="364"/>
      <c r="V31" s="364"/>
      <c r="W31" s="364"/>
      <c r="X31" s="558"/>
      <c r="Y31" s="458"/>
      <c r="Z31" s="459"/>
      <c r="AA31" s="460"/>
      <c r="AB31" s="321"/>
      <c r="AC31" s="322"/>
      <c r="AD31" s="323"/>
      <c r="AE31" s="321"/>
      <c r="AF31" s="322"/>
      <c r="AG31" s="322"/>
      <c r="AH31" s="323"/>
      <c r="AI31" s="375"/>
      <c r="AJ31" s="375"/>
      <c r="AK31" s="375"/>
      <c r="AL31" s="321"/>
      <c r="AM31" s="375"/>
      <c r="AN31" s="375"/>
      <c r="AO31" s="375"/>
      <c r="AP31" s="321"/>
      <c r="AQ31" s="216"/>
      <c r="AR31" s="163"/>
      <c r="AS31" s="164" t="s">
        <v>185</v>
      </c>
      <c r="AT31" s="187"/>
      <c r="AU31" s="256"/>
      <c r="AV31" s="256"/>
      <c r="AW31" s="364" t="s">
        <v>175</v>
      </c>
      <c r="AX31" s="365"/>
    </row>
    <row r="32" spans="1:50" ht="23.25" hidden="1" customHeight="1" x14ac:dyDescent="0.15">
      <c r="A32" s="505"/>
      <c r="B32" s="503"/>
      <c r="C32" s="503"/>
      <c r="D32" s="503"/>
      <c r="E32" s="503"/>
      <c r="F32" s="504"/>
      <c r="G32" s="530"/>
      <c r="H32" s="531"/>
      <c r="I32" s="531"/>
      <c r="J32" s="531"/>
      <c r="K32" s="531"/>
      <c r="L32" s="531"/>
      <c r="M32" s="531"/>
      <c r="N32" s="531"/>
      <c r="O32" s="532"/>
      <c r="P32" s="176"/>
      <c r="Q32" s="176"/>
      <c r="R32" s="176"/>
      <c r="S32" s="176"/>
      <c r="T32" s="176"/>
      <c r="U32" s="176"/>
      <c r="V32" s="176"/>
      <c r="W32" s="176"/>
      <c r="X32" s="218"/>
      <c r="Y32" s="328" t="s">
        <v>12</v>
      </c>
      <c r="Z32" s="539"/>
      <c r="AA32" s="540"/>
      <c r="AB32" s="541"/>
      <c r="AC32" s="541"/>
      <c r="AD32" s="541"/>
      <c r="AE32" s="352"/>
      <c r="AF32" s="353"/>
      <c r="AG32" s="353"/>
      <c r="AH32" s="353"/>
      <c r="AI32" s="352"/>
      <c r="AJ32" s="353"/>
      <c r="AK32" s="353"/>
      <c r="AL32" s="353"/>
      <c r="AM32" s="352"/>
      <c r="AN32" s="353"/>
      <c r="AO32" s="353"/>
      <c r="AP32" s="353"/>
      <c r="AQ32" s="151"/>
      <c r="AR32" s="152"/>
      <c r="AS32" s="152"/>
      <c r="AT32" s="153"/>
      <c r="AU32" s="353"/>
      <c r="AV32" s="353"/>
      <c r="AW32" s="353"/>
      <c r="AX32" s="354"/>
    </row>
    <row r="33" spans="1:51" ht="23.25" hidden="1"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c r="AC33" s="512"/>
      <c r="AD33" s="512"/>
      <c r="AE33" s="352"/>
      <c r="AF33" s="353"/>
      <c r="AG33" s="353"/>
      <c r="AH33" s="353"/>
      <c r="AI33" s="352"/>
      <c r="AJ33" s="353"/>
      <c r="AK33" s="353"/>
      <c r="AL33" s="353"/>
      <c r="AM33" s="352"/>
      <c r="AN33" s="353"/>
      <c r="AO33" s="353"/>
      <c r="AP33" s="353"/>
      <c r="AQ33" s="151"/>
      <c r="AR33" s="152"/>
      <c r="AS33" s="152"/>
      <c r="AT33" s="153"/>
      <c r="AU33" s="353"/>
      <c r="AV33" s="353"/>
      <c r="AW33" s="353"/>
      <c r="AX33" s="354"/>
    </row>
    <row r="34" spans="1:51" ht="23.25" hidden="1"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7" t="s">
        <v>176</v>
      </c>
      <c r="AC34" s="487"/>
      <c r="AD34" s="487"/>
      <c r="AE34" s="352"/>
      <c r="AF34" s="353"/>
      <c r="AG34" s="353"/>
      <c r="AH34" s="353"/>
      <c r="AI34" s="352"/>
      <c r="AJ34" s="353"/>
      <c r="AK34" s="353"/>
      <c r="AL34" s="353"/>
      <c r="AM34" s="352"/>
      <c r="AN34" s="353"/>
      <c r="AO34" s="353"/>
      <c r="AP34" s="353"/>
      <c r="AQ34" s="151"/>
      <c r="AR34" s="152"/>
      <c r="AS34" s="152"/>
      <c r="AT34" s="153"/>
      <c r="AU34" s="353"/>
      <c r="AV34" s="353"/>
      <c r="AW34" s="353"/>
      <c r="AX34" s="354"/>
    </row>
    <row r="35" spans="1:51" ht="23.25" hidden="1" customHeight="1" x14ac:dyDescent="0.15">
      <c r="A35" s="890" t="s">
        <v>295</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hidden="1"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customHeight="1" x14ac:dyDescent="0.15">
      <c r="A37" s="634" t="s">
        <v>268</v>
      </c>
      <c r="B37" s="635"/>
      <c r="C37" s="635"/>
      <c r="D37" s="635"/>
      <c r="E37" s="635"/>
      <c r="F37" s="636"/>
      <c r="G37" s="555" t="s">
        <v>145</v>
      </c>
      <c r="H37" s="366"/>
      <c r="I37" s="366"/>
      <c r="J37" s="366"/>
      <c r="K37" s="366"/>
      <c r="L37" s="366"/>
      <c r="M37" s="366"/>
      <c r="N37" s="366"/>
      <c r="O37" s="556"/>
      <c r="P37" s="621" t="s">
        <v>58</v>
      </c>
      <c r="Q37" s="366"/>
      <c r="R37" s="366"/>
      <c r="S37" s="366"/>
      <c r="T37" s="366"/>
      <c r="U37" s="366"/>
      <c r="V37" s="366"/>
      <c r="W37" s="366"/>
      <c r="X37" s="556"/>
      <c r="Y37" s="622"/>
      <c r="Z37" s="623"/>
      <c r="AA37" s="624"/>
      <c r="AB37" s="625" t="s">
        <v>11</v>
      </c>
      <c r="AC37" s="626"/>
      <c r="AD37" s="627"/>
      <c r="AE37" s="324" t="s">
        <v>305</v>
      </c>
      <c r="AF37" s="324"/>
      <c r="AG37" s="324"/>
      <c r="AH37" s="324"/>
      <c r="AI37" s="324" t="s">
        <v>327</v>
      </c>
      <c r="AJ37" s="324"/>
      <c r="AK37" s="324"/>
      <c r="AL37" s="324"/>
      <c r="AM37" s="324" t="s">
        <v>424</v>
      </c>
      <c r="AN37" s="324"/>
      <c r="AO37" s="324"/>
      <c r="AP37" s="324"/>
      <c r="AQ37" s="252" t="s">
        <v>184</v>
      </c>
      <c r="AR37" s="253"/>
      <c r="AS37" s="253"/>
      <c r="AT37" s="254"/>
      <c r="AU37" s="366" t="s">
        <v>133</v>
      </c>
      <c r="AV37" s="366"/>
      <c r="AW37" s="366"/>
      <c r="AX37" s="367"/>
      <c r="AY37">
        <f>COUNTA($G$39)</f>
        <v>1</v>
      </c>
    </row>
    <row r="38" spans="1:51" ht="18.75" customHeight="1" x14ac:dyDescent="0.15">
      <c r="A38" s="502"/>
      <c r="B38" s="503"/>
      <c r="C38" s="503"/>
      <c r="D38" s="503"/>
      <c r="E38" s="503"/>
      <c r="F38" s="504"/>
      <c r="G38" s="557"/>
      <c r="H38" s="364"/>
      <c r="I38" s="364"/>
      <c r="J38" s="364"/>
      <c r="K38" s="364"/>
      <c r="L38" s="364"/>
      <c r="M38" s="364"/>
      <c r="N38" s="364"/>
      <c r="O38" s="558"/>
      <c r="P38" s="570"/>
      <c r="Q38" s="364"/>
      <c r="R38" s="364"/>
      <c r="S38" s="364"/>
      <c r="T38" s="364"/>
      <c r="U38" s="364"/>
      <c r="V38" s="364"/>
      <c r="W38" s="364"/>
      <c r="X38" s="558"/>
      <c r="Y38" s="458"/>
      <c r="Z38" s="459"/>
      <c r="AA38" s="460"/>
      <c r="AB38" s="321"/>
      <c r="AC38" s="322"/>
      <c r="AD38" s="323"/>
      <c r="AE38" s="324"/>
      <c r="AF38" s="324"/>
      <c r="AG38" s="324"/>
      <c r="AH38" s="324"/>
      <c r="AI38" s="324"/>
      <c r="AJ38" s="324"/>
      <c r="AK38" s="324"/>
      <c r="AL38" s="324"/>
      <c r="AM38" s="324"/>
      <c r="AN38" s="324"/>
      <c r="AO38" s="324"/>
      <c r="AP38" s="324"/>
      <c r="AQ38" s="216"/>
      <c r="AR38" s="163"/>
      <c r="AS38" s="164" t="s">
        <v>185</v>
      </c>
      <c r="AT38" s="187"/>
      <c r="AU38" s="256">
        <v>7</v>
      </c>
      <c r="AV38" s="256"/>
      <c r="AW38" s="364" t="s">
        <v>175</v>
      </c>
      <c r="AX38" s="365"/>
      <c r="AY38">
        <f>$AY$37</f>
        <v>1</v>
      </c>
    </row>
    <row r="39" spans="1:51" ht="42.75" customHeight="1" x14ac:dyDescent="0.15">
      <c r="A39" s="505"/>
      <c r="B39" s="503"/>
      <c r="C39" s="503"/>
      <c r="D39" s="503"/>
      <c r="E39" s="503"/>
      <c r="F39" s="504"/>
      <c r="G39" s="530" t="s">
        <v>655</v>
      </c>
      <c r="H39" s="531"/>
      <c r="I39" s="531"/>
      <c r="J39" s="531"/>
      <c r="K39" s="531"/>
      <c r="L39" s="531"/>
      <c r="M39" s="531"/>
      <c r="N39" s="531"/>
      <c r="O39" s="532"/>
      <c r="P39" s="176" t="s">
        <v>656</v>
      </c>
      <c r="Q39" s="176"/>
      <c r="R39" s="176"/>
      <c r="S39" s="176"/>
      <c r="T39" s="176"/>
      <c r="U39" s="176"/>
      <c r="V39" s="176"/>
      <c r="W39" s="176"/>
      <c r="X39" s="218"/>
      <c r="Y39" s="328" t="s">
        <v>12</v>
      </c>
      <c r="Z39" s="539"/>
      <c r="AA39" s="540"/>
      <c r="AB39" s="541" t="s">
        <v>637</v>
      </c>
      <c r="AC39" s="541"/>
      <c r="AD39" s="541"/>
      <c r="AE39" s="352">
        <v>15</v>
      </c>
      <c r="AF39" s="353"/>
      <c r="AG39" s="353"/>
      <c r="AH39" s="353"/>
      <c r="AI39" s="352">
        <v>10</v>
      </c>
      <c r="AJ39" s="353"/>
      <c r="AK39" s="353"/>
      <c r="AL39" s="353"/>
      <c r="AM39" s="352">
        <v>7</v>
      </c>
      <c r="AN39" s="353"/>
      <c r="AO39" s="353"/>
      <c r="AP39" s="353"/>
      <c r="AQ39" s="151" t="s">
        <v>633</v>
      </c>
      <c r="AR39" s="152"/>
      <c r="AS39" s="152"/>
      <c r="AT39" s="153"/>
      <c r="AU39" s="353" t="s">
        <v>633</v>
      </c>
      <c r="AV39" s="353"/>
      <c r="AW39" s="353"/>
      <c r="AX39" s="354"/>
      <c r="AY39">
        <f t="shared" ref="AY39:AY43" si="4">$AY$37</f>
        <v>1</v>
      </c>
    </row>
    <row r="40" spans="1:51" ht="43.5"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512" t="s">
        <v>637</v>
      </c>
      <c r="AC40" s="512"/>
      <c r="AD40" s="512"/>
      <c r="AE40" s="352">
        <v>10</v>
      </c>
      <c r="AF40" s="353"/>
      <c r="AG40" s="353"/>
      <c r="AH40" s="353"/>
      <c r="AI40" s="352">
        <v>10</v>
      </c>
      <c r="AJ40" s="353"/>
      <c r="AK40" s="353"/>
      <c r="AL40" s="353"/>
      <c r="AM40" s="352">
        <v>10</v>
      </c>
      <c r="AN40" s="353"/>
      <c r="AO40" s="353"/>
      <c r="AP40" s="353"/>
      <c r="AQ40" s="151" t="s">
        <v>633</v>
      </c>
      <c r="AR40" s="152"/>
      <c r="AS40" s="152"/>
      <c r="AT40" s="153"/>
      <c r="AU40" s="353">
        <v>10</v>
      </c>
      <c r="AV40" s="353"/>
      <c r="AW40" s="353"/>
      <c r="AX40" s="354"/>
      <c r="AY40">
        <f t="shared" si="4"/>
        <v>1</v>
      </c>
    </row>
    <row r="41" spans="1:51" ht="42.75" customHeight="1" x14ac:dyDescent="0.15">
      <c r="A41" s="637"/>
      <c r="B41" s="638"/>
      <c r="C41" s="638"/>
      <c r="D41" s="638"/>
      <c r="E41" s="638"/>
      <c r="F41" s="639"/>
      <c r="G41" s="536"/>
      <c r="H41" s="537"/>
      <c r="I41" s="537"/>
      <c r="J41" s="537"/>
      <c r="K41" s="537"/>
      <c r="L41" s="537"/>
      <c r="M41" s="537"/>
      <c r="N41" s="537"/>
      <c r="O41" s="538"/>
      <c r="P41" s="179"/>
      <c r="Q41" s="179"/>
      <c r="R41" s="179"/>
      <c r="S41" s="179"/>
      <c r="T41" s="179"/>
      <c r="U41" s="179"/>
      <c r="V41" s="179"/>
      <c r="W41" s="179"/>
      <c r="X41" s="223"/>
      <c r="Y41" s="288" t="s">
        <v>13</v>
      </c>
      <c r="Z41" s="283"/>
      <c r="AA41" s="284"/>
      <c r="AB41" s="487" t="s">
        <v>176</v>
      </c>
      <c r="AC41" s="487"/>
      <c r="AD41" s="487"/>
      <c r="AE41" s="352">
        <v>150</v>
      </c>
      <c r="AF41" s="353"/>
      <c r="AG41" s="353"/>
      <c r="AH41" s="353"/>
      <c r="AI41" s="352">
        <v>100</v>
      </c>
      <c r="AJ41" s="353"/>
      <c r="AK41" s="353"/>
      <c r="AL41" s="353"/>
      <c r="AM41" s="352">
        <v>70</v>
      </c>
      <c r="AN41" s="353"/>
      <c r="AO41" s="353"/>
      <c r="AP41" s="353"/>
      <c r="AQ41" s="151" t="s">
        <v>633</v>
      </c>
      <c r="AR41" s="152"/>
      <c r="AS41" s="152"/>
      <c r="AT41" s="153"/>
      <c r="AU41" s="353" t="s">
        <v>633</v>
      </c>
      <c r="AV41" s="353"/>
      <c r="AW41" s="353"/>
      <c r="AX41" s="354"/>
      <c r="AY41">
        <f t="shared" si="4"/>
        <v>1</v>
      </c>
    </row>
    <row r="42" spans="1:51" ht="23.25" customHeight="1" x14ac:dyDescent="0.15">
      <c r="A42" s="890" t="s">
        <v>295</v>
      </c>
      <c r="B42" s="891"/>
      <c r="C42" s="891"/>
      <c r="D42" s="891"/>
      <c r="E42" s="891"/>
      <c r="F42" s="892"/>
      <c r="G42" s="896" t="s">
        <v>726</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1</v>
      </c>
    </row>
    <row r="43" spans="1:51" ht="23.25" customHeight="1" thickBot="1" x14ac:dyDescent="0.2">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1</v>
      </c>
    </row>
    <row r="44" spans="1:51" ht="18.75" hidden="1" customHeight="1" x14ac:dyDescent="0.15">
      <c r="A44" s="634" t="s">
        <v>268</v>
      </c>
      <c r="B44" s="635"/>
      <c r="C44" s="635"/>
      <c r="D44" s="635"/>
      <c r="E44" s="635"/>
      <c r="F44" s="636"/>
      <c r="G44" s="555" t="s">
        <v>145</v>
      </c>
      <c r="H44" s="366"/>
      <c r="I44" s="366"/>
      <c r="J44" s="366"/>
      <c r="K44" s="366"/>
      <c r="L44" s="366"/>
      <c r="M44" s="366"/>
      <c r="N44" s="366"/>
      <c r="O44" s="556"/>
      <c r="P44" s="621" t="s">
        <v>58</v>
      </c>
      <c r="Q44" s="366"/>
      <c r="R44" s="366"/>
      <c r="S44" s="366"/>
      <c r="T44" s="366"/>
      <c r="U44" s="366"/>
      <c r="V44" s="366"/>
      <c r="W44" s="366"/>
      <c r="X44" s="556"/>
      <c r="Y44" s="622"/>
      <c r="Z44" s="623"/>
      <c r="AA44" s="624"/>
      <c r="AB44" s="625" t="s">
        <v>11</v>
      </c>
      <c r="AC44" s="626"/>
      <c r="AD44" s="627"/>
      <c r="AE44" s="324" t="s">
        <v>305</v>
      </c>
      <c r="AF44" s="324"/>
      <c r="AG44" s="324"/>
      <c r="AH44" s="324"/>
      <c r="AI44" s="324" t="s">
        <v>327</v>
      </c>
      <c r="AJ44" s="324"/>
      <c r="AK44" s="324"/>
      <c r="AL44" s="324"/>
      <c r="AM44" s="324" t="s">
        <v>424</v>
      </c>
      <c r="AN44" s="324"/>
      <c r="AO44" s="324"/>
      <c r="AP44" s="324"/>
      <c r="AQ44" s="252" t="s">
        <v>184</v>
      </c>
      <c r="AR44" s="253"/>
      <c r="AS44" s="253"/>
      <c r="AT44" s="254"/>
      <c r="AU44" s="366" t="s">
        <v>133</v>
      </c>
      <c r="AV44" s="366"/>
      <c r="AW44" s="366"/>
      <c r="AX44" s="367"/>
      <c r="AY44">
        <f>COUNTA($G$46)</f>
        <v>0</v>
      </c>
    </row>
    <row r="45" spans="1:51" ht="18.75" hidden="1" customHeight="1" x14ac:dyDescent="0.15">
      <c r="A45" s="502"/>
      <c r="B45" s="503"/>
      <c r="C45" s="503"/>
      <c r="D45" s="503"/>
      <c r="E45" s="503"/>
      <c r="F45" s="504"/>
      <c r="G45" s="557"/>
      <c r="H45" s="364"/>
      <c r="I45" s="364"/>
      <c r="J45" s="364"/>
      <c r="K45" s="364"/>
      <c r="L45" s="364"/>
      <c r="M45" s="364"/>
      <c r="N45" s="364"/>
      <c r="O45" s="558"/>
      <c r="P45" s="570"/>
      <c r="Q45" s="364"/>
      <c r="R45" s="364"/>
      <c r="S45" s="364"/>
      <c r="T45" s="364"/>
      <c r="U45" s="364"/>
      <c r="V45" s="364"/>
      <c r="W45" s="364"/>
      <c r="X45" s="558"/>
      <c r="Y45" s="458"/>
      <c r="Z45" s="459"/>
      <c r="AA45" s="460"/>
      <c r="AB45" s="321"/>
      <c r="AC45" s="322"/>
      <c r="AD45" s="323"/>
      <c r="AE45" s="324"/>
      <c r="AF45" s="324"/>
      <c r="AG45" s="324"/>
      <c r="AH45" s="324"/>
      <c r="AI45" s="324"/>
      <c r="AJ45" s="324"/>
      <c r="AK45" s="324"/>
      <c r="AL45" s="324"/>
      <c r="AM45" s="324"/>
      <c r="AN45" s="324"/>
      <c r="AO45" s="324"/>
      <c r="AP45" s="324"/>
      <c r="AQ45" s="216"/>
      <c r="AR45" s="163"/>
      <c r="AS45" s="164" t="s">
        <v>185</v>
      </c>
      <c r="AT45" s="187"/>
      <c r="AU45" s="256"/>
      <c r="AV45" s="256"/>
      <c r="AW45" s="364" t="s">
        <v>175</v>
      </c>
      <c r="AX45" s="365"/>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8" t="s">
        <v>12</v>
      </c>
      <c r="Z46" s="539"/>
      <c r="AA46" s="540"/>
      <c r="AB46" s="541"/>
      <c r="AC46" s="541"/>
      <c r="AD46" s="541"/>
      <c r="AE46" s="347"/>
      <c r="AF46" s="347"/>
      <c r="AG46" s="347"/>
      <c r="AH46" s="347"/>
      <c r="AI46" s="347"/>
      <c r="AJ46" s="347"/>
      <c r="AK46" s="347"/>
      <c r="AL46" s="347"/>
      <c r="AM46" s="347"/>
      <c r="AN46" s="347"/>
      <c r="AO46" s="347"/>
      <c r="AP46" s="347"/>
      <c r="AQ46" s="151"/>
      <c r="AR46" s="152"/>
      <c r="AS46" s="152"/>
      <c r="AT46" s="153"/>
      <c r="AU46" s="353"/>
      <c r="AV46" s="353"/>
      <c r="AW46" s="353"/>
      <c r="AX46" s="354"/>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512"/>
      <c r="AC47" s="512"/>
      <c r="AD47" s="512"/>
      <c r="AE47" s="352"/>
      <c r="AF47" s="353"/>
      <c r="AG47" s="353"/>
      <c r="AH47" s="353"/>
      <c r="AI47" s="352"/>
      <c r="AJ47" s="353"/>
      <c r="AK47" s="353"/>
      <c r="AL47" s="353"/>
      <c r="AM47" s="352"/>
      <c r="AN47" s="353"/>
      <c r="AO47" s="353"/>
      <c r="AP47" s="353"/>
      <c r="AQ47" s="151"/>
      <c r="AR47" s="152"/>
      <c r="AS47" s="152"/>
      <c r="AT47" s="153"/>
      <c r="AU47" s="353"/>
      <c r="AV47" s="353"/>
      <c r="AW47" s="353"/>
      <c r="AX47" s="354"/>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79"/>
      <c r="Q48" s="179"/>
      <c r="R48" s="179"/>
      <c r="S48" s="179"/>
      <c r="T48" s="179"/>
      <c r="U48" s="179"/>
      <c r="V48" s="179"/>
      <c r="W48" s="179"/>
      <c r="X48" s="223"/>
      <c r="Y48" s="288" t="s">
        <v>13</v>
      </c>
      <c r="Z48" s="283"/>
      <c r="AA48" s="284"/>
      <c r="AB48" s="487" t="s">
        <v>176</v>
      </c>
      <c r="AC48" s="487"/>
      <c r="AD48" s="487"/>
      <c r="AE48" s="352"/>
      <c r="AF48" s="353"/>
      <c r="AG48" s="353"/>
      <c r="AH48" s="353"/>
      <c r="AI48" s="352"/>
      <c r="AJ48" s="353"/>
      <c r="AK48" s="353"/>
      <c r="AL48" s="353"/>
      <c r="AM48" s="352"/>
      <c r="AN48" s="353"/>
      <c r="AO48" s="353"/>
      <c r="AP48" s="353"/>
      <c r="AQ48" s="151"/>
      <c r="AR48" s="152"/>
      <c r="AS48" s="152"/>
      <c r="AT48" s="153"/>
      <c r="AU48" s="353"/>
      <c r="AV48" s="353"/>
      <c r="AW48" s="353"/>
      <c r="AX48" s="354"/>
      <c r="AY48">
        <f t="shared" si="5"/>
        <v>0</v>
      </c>
    </row>
    <row r="49" spans="1:51" ht="23.25" hidden="1" customHeight="1" x14ac:dyDescent="0.15">
      <c r="A49" s="890" t="s">
        <v>295</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2" t="s">
        <v>268</v>
      </c>
      <c r="B51" s="503"/>
      <c r="C51" s="503"/>
      <c r="D51" s="503"/>
      <c r="E51" s="503"/>
      <c r="F51" s="504"/>
      <c r="G51" s="555" t="s">
        <v>145</v>
      </c>
      <c r="H51" s="366"/>
      <c r="I51" s="366"/>
      <c r="J51" s="366"/>
      <c r="K51" s="366"/>
      <c r="L51" s="366"/>
      <c r="M51" s="366"/>
      <c r="N51" s="366"/>
      <c r="O51" s="556"/>
      <c r="P51" s="621" t="s">
        <v>58</v>
      </c>
      <c r="Q51" s="366"/>
      <c r="R51" s="366"/>
      <c r="S51" s="366"/>
      <c r="T51" s="366"/>
      <c r="U51" s="366"/>
      <c r="V51" s="366"/>
      <c r="W51" s="366"/>
      <c r="X51" s="556"/>
      <c r="Y51" s="622"/>
      <c r="Z51" s="623"/>
      <c r="AA51" s="624"/>
      <c r="AB51" s="625" t="s">
        <v>11</v>
      </c>
      <c r="AC51" s="626"/>
      <c r="AD51" s="627"/>
      <c r="AE51" s="324" t="s">
        <v>305</v>
      </c>
      <c r="AF51" s="324"/>
      <c r="AG51" s="324"/>
      <c r="AH51" s="324"/>
      <c r="AI51" s="324" t="s">
        <v>327</v>
      </c>
      <c r="AJ51" s="324"/>
      <c r="AK51" s="324"/>
      <c r="AL51" s="324"/>
      <c r="AM51" s="324" t="s">
        <v>424</v>
      </c>
      <c r="AN51" s="324"/>
      <c r="AO51" s="324"/>
      <c r="AP51" s="324"/>
      <c r="AQ51" s="252" t="s">
        <v>184</v>
      </c>
      <c r="AR51" s="253"/>
      <c r="AS51" s="253"/>
      <c r="AT51" s="254"/>
      <c r="AU51" s="362" t="s">
        <v>133</v>
      </c>
      <c r="AV51" s="362"/>
      <c r="AW51" s="362"/>
      <c r="AX51" s="363"/>
      <c r="AY51">
        <f>COUNTA($G$53)</f>
        <v>0</v>
      </c>
    </row>
    <row r="52" spans="1:51" ht="18.75" hidden="1" customHeight="1" x14ac:dyDescent="0.15">
      <c r="A52" s="502"/>
      <c r="B52" s="503"/>
      <c r="C52" s="503"/>
      <c r="D52" s="503"/>
      <c r="E52" s="503"/>
      <c r="F52" s="504"/>
      <c r="G52" s="557"/>
      <c r="H52" s="364"/>
      <c r="I52" s="364"/>
      <c r="J52" s="364"/>
      <c r="K52" s="364"/>
      <c r="L52" s="364"/>
      <c r="M52" s="364"/>
      <c r="N52" s="364"/>
      <c r="O52" s="558"/>
      <c r="P52" s="570"/>
      <c r="Q52" s="364"/>
      <c r="R52" s="364"/>
      <c r="S52" s="364"/>
      <c r="T52" s="364"/>
      <c r="U52" s="364"/>
      <c r="V52" s="364"/>
      <c r="W52" s="364"/>
      <c r="X52" s="558"/>
      <c r="Y52" s="458"/>
      <c r="Z52" s="459"/>
      <c r="AA52" s="460"/>
      <c r="AB52" s="321"/>
      <c r="AC52" s="322"/>
      <c r="AD52" s="323"/>
      <c r="AE52" s="324"/>
      <c r="AF52" s="324"/>
      <c r="AG52" s="324"/>
      <c r="AH52" s="324"/>
      <c r="AI52" s="324"/>
      <c r="AJ52" s="324"/>
      <c r="AK52" s="324"/>
      <c r="AL52" s="324"/>
      <c r="AM52" s="324"/>
      <c r="AN52" s="324"/>
      <c r="AO52" s="324"/>
      <c r="AP52" s="324"/>
      <c r="AQ52" s="216"/>
      <c r="AR52" s="163"/>
      <c r="AS52" s="164" t="s">
        <v>185</v>
      </c>
      <c r="AT52" s="187"/>
      <c r="AU52" s="256"/>
      <c r="AV52" s="256"/>
      <c r="AW52" s="364" t="s">
        <v>175</v>
      </c>
      <c r="AX52" s="365"/>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8" t="s">
        <v>12</v>
      </c>
      <c r="Z53" s="539"/>
      <c r="AA53" s="540"/>
      <c r="AB53" s="541"/>
      <c r="AC53" s="541"/>
      <c r="AD53" s="541"/>
      <c r="AE53" s="352"/>
      <c r="AF53" s="353"/>
      <c r="AG53" s="353"/>
      <c r="AH53" s="353"/>
      <c r="AI53" s="352"/>
      <c r="AJ53" s="353"/>
      <c r="AK53" s="353"/>
      <c r="AL53" s="353"/>
      <c r="AM53" s="352"/>
      <c r="AN53" s="353"/>
      <c r="AO53" s="353"/>
      <c r="AP53" s="353"/>
      <c r="AQ53" s="151"/>
      <c r="AR53" s="152"/>
      <c r="AS53" s="152"/>
      <c r="AT53" s="153"/>
      <c r="AU53" s="353"/>
      <c r="AV53" s="353"/>
      <c r="AW53" s="353"/>
      <c r="AX53" s="354"/>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512"/>
      <c r="AC54" s="512"/>
      <c r="AD54" s="512"/>
      <c r="AE54" s="352"/>
      <c r="AF54" s="353"/>
      <c r="AG54" s="353"/>
      <c r="AH54" s="353"/>
      <c r="AI54" s="352"/>
      <c r="AJ54" s="353"/>
      <c r="AK54" s="353"/>
      <c r="AL54" s="353"/>
      <c r="AM54" s="352"/>
      <c r="AN54" s="353"/>
      <c r="AO54" s="353"/>
      <c r="AP54" s="353"/>
      <c r="AQ54" s="151"/>
      <c r="AR54" s="152"/>
      <c r="AS54" s="152"/>
      <c r="AT54" s="153"/>
      <c r="AU54" s="353"/>
      <c r="AV54" s="353"/>
      <c r="AW54" s="353"/>
      <c r="AX54" s="354"/>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79"/>
      <c r="Q55" s="179"/>
      <c r="R55" s="179"/>
      <c r="S55" s="179"/>
      <c r="T55" s="179"/>
      <c r="U55" s="179"/>
      <c r="V55" s="179"/>
      <c r="W55" s="179"/>
      <c r="X55" s="223"/>
      <c r="Y55" s="288" t="s">
        <v>13</v>
      </c>
      <c r="Z55" s="283"/>
      <c r="AA55" s="284"/>
      <c r="AB55" s="451" t="s">
        <v>14</v>
      </c>
      <c r="AC55" s="451"/>
      <c r="AD55" s="451"/>
      <c r="AE55" s="352"/>
      <c r="AF55" s="353"/>
      <c r="AG55" s="353"/>
      <c r="AH55" s="353"/>
      <c r="AI55" s="352"/>
      <c r="AJ55" s="353"/>
      <c r="AK55" s="353"/>
      <c r="AL55" s="353"/>
      <c r="AM55" s="352"/>
      <c r="AN55" s="353"/>
      <c r="AO55" s="353"/>
      <c r="AP55" s="353"/>
      <c r="AQ55" s="151"/>
      <c r="AR55" s="152"/>
      <c r="AS55" s="152"/>
      <c r="AT55" s="153"/>
      <c r="AU55" s="353"/>
      <c r="AV55" s="353"/>
      <c r="AW55" s="353"/>
      <c r="AX55" s="354"/>
      <c r="AY55">
        <f t="shared" si="6"/>
        <v>0</v>
      </c>
    </row>
    <row r="56" spans="1:51" ht="23.25" hidden="1" customHeight="1" x14ac:dyDescent="0.15">
      <c r="A56" s="890" t="s">
        <v>295</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2" t="s">
        <v>268</v>
      </c>
      <c r="B58" s="503"/>
      <c r="C58" s="503"/>
      <c r="D58" s="503"/>
      <c r="E58" s="503"/>
      <c r="F58" s="504"/>
      <c r="G58" s="555" t="s">
        <v>145</v>
      </c>
      <c r="H58" s="366"/>
      <c r="I58" s="366"/>
      <c r="J58" s="366"/>
      <c r="K58" s="366"/>
      <c r="L58" s="366"/>
      <c r="M58" s="366"/>
      <c r="N58" s="366"/>
      <c r="O58" s="556"/>
      <c r="P58" s="621" t="s">
        <v>58</v>
      </c>
      <c r="Q58" s="366"/>
      <c r="R58" s="366"/>
      <c r="S58" s="366"/>
      <c r="T58" s="366"/>
      <c r="U58" s="366"/>
      <c r="V58" s="366"/>
      <c r="W58" s="366"/>
      <c r="X58" s="556"/>
      <c r="Y58" s="622"/>
      <c r="Z58" s="623"/>
      <c r="AA58" s="624"/>
      <c r="AB58" s="625" t="s">
        <v>11</v>
      </c>
      <c r="AC58" s="626"/>
      <c r="AD58" s="627"/>
      <c r="AE58" s="324" t="s">
        <v>305</v>
      </c>
      <c r="AF58" s="324"/>
      <c r="AG58" s="324"/>
      <c r="AH58" s="324"/>
      <c r="AI58" s="324" t="s">
        <v>327</v>
      </c>
      <c r="AJ58" s="324"/>
      <c r="AK58" s="324"/>
      <c r="AL58" s="324"/>
      <c r="AM58" s="324" t="s">
        <v>424</v>
      </c>
      <c r="AN58" s="324"/>
      <c r="AO58" s="324"/>
      <c r="AP58" s="324"/>
      <c r="AQ58" s="252" t="s">
        <v>184</v>
      </c>
      <c r="AR58" s="253"/>
      <c r="AS58" s="253"/>
      <c r="AT58" s="254"/>
      <c r="AU58" s="362" t="s">
        <v>133</v>
      </c>
      <c r="AV58" s="362"/>
      <c r="AW58" s="362"/>
      <c r="AX58" s="363"/>
      <c r="AY58">
        <f>COUNTA($G$60)</f>
        <v>0</v>
      </c>
    </row>
    <row r="59" spans="1:51" ht="18.75" hidden="1" customHeight="1" x14ac:dyDescent="0.15">
      <c r="A59" s="502"/>
      <c r="B59" s="503"/>
      <c r="C59" s="503"/>
      <c r="D59" s="503"/>
      <c r="E59" s="503"/>
      <c r="F59" s="504"/>
      <c r="G59" s="557"/>
      <c r="H59" s="364"/>
      <c r="I59" s="364"/>
      <c r="J59" s="364"/>
      <c r="K59" s="364"/>
      <c r="L59" s="364"/>
      <c r="M59" s="364"/>
      <c r="N59" s="364"/>
      <c r="O59" s="558"/>
      <c r="P59" s="570"/>
      <c r="Q59" s="364"/>
      <c r="R59" s="364"/>
      <c r="S59" s="364"/>
      <c r="T59" s="364"/>
      <c r="U59" s="364"/>
      <c r="V59" s="364"/>
      <c r="W59" s="364"/>
      <c r="X59" s="558"/>
      <c r="Y59" s="458"/>
      <c r="Z59" s="459"/>
      <c r="AA59" s="460"/>
      <c r="AB59" s="321"/>
      <c r="AC59" s="322"/>
      <c r="AD59" s="323"/>
      <c r="AE59" s="324"/>
      <c r="AF59" s="324"/>
      <c r="AG59" s="324"/>
      <c r="AH59" s="324"/>
      <c r="AI59" s="324"/>
      <c r="AJ59" s="324"/>
      <c r="AK59" s="324"/>
      <c r="AL59" s="324"/>
      <c r="AM59" s="324"/>
      <c r="AN59" s="324"/>
      <c r="AO59" s="324"/>
      <c r="AP59" s="324"/>
      <c r="AQ59" s="216"/>
      <c r="AR59" s="163"/>
      <c r="AS59" s="164" t="s">
        <v>185</v>
      </c>
      <c r="AT59" s="187"/>
      <c r="AU59" s="256"/>
      <c r="AV59" s="256"/>
      <c r="AW59" s="364" t="s">
        <v>175</v>
      </c>
      <c r="AX59" s="365"/>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8" t="s">
        <v>12</v>
      </c>
      <c r="Z60" s="539"/>
      <c r="AA60" s="540"/>
      <c r="AB60" s="541"/>
      <c r="AC60" s="541"/>
      <c r="AD60" s="541"/>
      <c r="AE60" s="352"/>
      <c r="AF60" s="353"/>
      <c r="AG60" s="353"/>
      <c r="AH60" s="353"/>
      <c r="AI60" s="352"/>
      <c r="AJ60" s="353"/>
      <c r="AK60" s="353"/>
      <c r="AL60" s="353"/>
      <c r="AM60" s="352"/>
      <c r="AN60" s="353"/>
      <c r="AO60" s="353"/>
      <c r="AP60" s="353"/>
      <c r="AQ60" s="151"/>
      <c r="AR60" s="152"/>
      <c r="AS60" s="152"/>
      <c r="AT60" s="153"/>
      <c r="AU60" s="353"/>
      <c r="AV60" s="353"/>
      <c r="AW60" s="353"/>
      <c r="AX60" s="354"/>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512"/>
      <c r="AC61" s="512"/>
      <c r="AD61" s="512"/>
      <c r="AE61" s="352"/>
      <c r="AF61" s="353"/>
      <c r="AG61" s="353"/>
      <c r="AH61" s="353"/>
      <c r="AI61" s="352"/>
      <c r="AJ61" s="353"/>
      <c r="AK61" s="353"/>
      <c r="AL61" s="353"/>
      <c r="AM61" s="352"/>
      <c r="AN61" s="353"/>
      <c r="AO61" s="353"/>
      <c r="AP61" s="353"/>
      <c r="AQ61" s="151"/>
      <c r="AR61" s="152"/>
      <c r="AS61" s="152"/>
      <c r="AT61" s="153"/>
      <c r="AU61" s="353"/>
      <c r="AV61" s="353"/>
      <c r="AW61" s="353"/>
      <c r="AX61" s="354"/>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7" t="s">
        <v>14</v>
      </c>
      <c r="AC62" s="487"/>
      <c r="AD62" s="487"/>
      <c r="AE62" s="352"/>
      <c r="AF62" s="353"/>
      <c r="AG62" s="353"/>
      <c r="AH62" s="353"/>
      <c r="AI62" s="352"/>
      <c r="AJ62" s="353"/>
      <c r="AK62" s="353"/>
      <c r="AL62" s="353"/>
      <c r="AM62" s="352"/>
      <c r="AN62" s="353"/>
      <c r="AO62" s="353"/>
      <c r="AP62" s="353"/>
      <c r="AQ62" s="151"/>
      <c r="AR62" s="152"/>
      <c r="AS62" s="152"/>
      <c r="AT62" s="153"/>
      <c r="AU62" s="353"/>
      <c r="AV62" s="353"/>
      <c r="AW62" s="353"/>
      <c r="AX62" s="354"/>
      <c r="AY62">
        <f t="shared" si="7"/>
        <v>0</v>
      </c>
    </row>
    <row r="63" spans="1:51" ht="23.25" hidden="1" customHeight="1" x14ac:dyDescent="0.15">
      <c r="A63" s="890" t="s">
        <v>295</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48" t="s">
        <v>269</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264</v>
      </c>
      <c r="X65" s="860"/>
      <c r="Y65" s="863"/>
      <c r="Z65" s="863"/>
      <c r="AA65" s="864"/>
      <c r="AB65" s="857" t="s">
        <v>11</v>
      </c>
      <c r="AC65" s="853"/>
      <c r="AD65" s="854"/>
      <c r="AE65" s="324" t="s">
        <v>305</v>
      </c>
      <c r="AF65" s="324"/>
      <c r="AG65" s="324"/>
      <c r="AH65" s="324"/>
      <c r="AI65" s="324" t="s">
        <v>327</v>
      </c>
      <c r="AJ65" s="324"/>
      <c r="AK65" s="324"/>
      <c r="AL65" s="324"/>
      <c r="AM65" s="324" t="s">
        <v>424</v>
      </c>
      <c r="AN65" s="324"/>
      <c r="AO65" s="324"/>
      <c r="AP65" s="324"/>
      <c r="AQ65" s="200" t="s">
        <v>184</v>
      </c>
      <c r="AR65" s="184"/>
      <c r="AS65" s="184"/>
      <c r="AT65" s="185"/>
      <c r="AU65" s="969" t="s">
        <v>133</v>
      </c>
      <c r="AV65" s="969"/>
      <c r="AW65" s="969"/>
      <c r="AX65" s="970"/>
      <c r="AY65">
        <f>COUNTA($H$67)</f>
        <v>0</v>
      </c>
    </row>
    <row r="66" spans="1:51"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4"/>
      <c r="AF66" s="324"/>
      <c r="AG66" s="324"/>
      <c r="AH66" s="324"/>
      <c r="AI66" s="324"/>
      <c r="AJ66" s="324"/>
      <c r="AK66" s="324"/>
      <c r="AL66" s="324"/>
      <c r="AM66" s="324"/>
      <c r="AN66" s="324"/>
      <c r="AO66" s="324"/>
      <c r="AP66" s="324"/>
      <c r="AQ66" s="216"/>
      <c r="AR66" s="163"/>
      <c r="AS66" s="164" t="s">
        <v>185</v>
      </c>
      <c r="AT66" s="187"/>
      <c r="AU66" s="256"/>
      <c r="AV66" s="256"/>
      <c r="AW66" s="855" t="s">
        <v>267</v>
      </c>
      <c r="AX66" s="971"/>
      <c r="AY66">
        <f>$AY$65</f>
        <v>0</v>
      </c>
    </row>
    <row r="67" spans="1:51" ht="23.25" hidden="1" customHeight="1" x14ac:dyDescent="0.15">
      <c r="A67" s="841"/>
      <c r="B67" s="842"/>
      <c r="C67" s="842"/>
      <c r="D67" s="842"/>
      <c r="E67" s="842"/>
      <c r="F67" s="843"/>
      <c r="G67" s="972" t="s">
        <v>186</v>
      </c>
      <c r="H67" s="955"/>
      <c r="I67" s="956"/>
      <c r="J67" s="956"/>
      <c r="K67" s="956"/>
      <c r="L67" s="956"/>
      <c r="M67" s="956"/>
      <c r="N67" s="956"/>
      <c r="O67" s="957"/>
      <c r="P67" s="955"/>
      <c r="Q67" s="956"/>
      <c r="R67" s="956"/>
      <c r="S67" s="956"/>
      <c r="T67" s="956"/>
      <c r="U67" s="956"/>
      <c r="V67" s="957"/>
      <c r="W67" s="961"/>
      <c r="X67" s="962"/>
      <c r="Y67" s="942" t="s">
        <v>12</v>
      </c>
      <c r="Z67" s="942"/>
      <c r="AA67" s="943"/>
      <c r="AB67" s="944" t="s">
        <v>285</v>
      </c>
      <c r="AC67" s="944"/>
      <c r="AD67" s="944"/>
      <c r="AE67" s="352"/>
      <c r="AF67" s="353"/>
      <c r="AG67" s="353"/>
      <c r="AH67" s="353"/>
      <c r="AI67" s="352"/>
      <c r="AJ67" s="353"/>
      <c r="AK67" s="353"/>
      <c r="AL67" s="353"/>
      <c r="AM67" s="352"/>
      <c r="AN67" s="353"/>
      <c r="AO67" s="353"/>
      <c r="AP67" s="353"/>
      <c r="AQ67" s="352"/>
      <c r="AR67" s="353"/>
      <c r="AS67" s="353"/>
      <c r="AT67" s="806"/>
      <c r="AU67" s="353"/>
      <c r="AV67" s="353"/>
      <c r="AW67" s="353"/>
      <c r="AX67" s="354"/>
      <c r="AY67">
        <f t="shared" ref="AY67:AY72" si="8">$AY$65</f>
        <v>0</v>
      </c>
    </row>
    <row r="68" spans="1:51" ht="23.25" hidden="1" customHeight="1" x14ac:dyDescent="0.15">
      <c r="A68" s="841"/>
      <c r="B68" s="842"/>
      <c r="C68" s="842"/>
      <c r="D68" s="842"/>
      <c r="E68" s="842"/>
      <c r="F68" s="843"/>
      <c r="G68" s="932"/>
      <c r="H68" s="958"/>
      <c r="I68" s="959"/>
      <c r="J68" s="959"/>
      <c r="K68" s="959"/>
      <c r="L68" s="959"/>
      <c r="M68" s="959"/>
      <c r="N68" s="959"/>
      <c r="O68" s="960"/>
      <c r="P68" s="958"/>
      <c r="Q68" s="959"/>
      <c r="R68" s="959"/>
      <c r="S68" s="959"/>
      <c r="T68" s="959"/>
      <c r="U68" s="959"/>
      <c r="V68" s="960"/>
      <c r="W68" s="963"/>
      <c r="X68" s="964"/>
      <c r="Y68" s="115" t="s">
        <v>53</v>
      </c>
      <c r="Z68" s="115"/>
      <c r="AA68" s="116"/>
      <c r="AB68" s="967" t="s">
        <v>285</v>
      </c>
      <c r="AC68" s="967"/>
      <c r="AD68" s="967"/>
      <c r="AE68" s="352"/>
      <c r="AF68" s="353"/>
      <c r="AG68" s="353"/>
      <c r="AH68" s="353"/>
      <c r="AI68" s="352"/>
      <c r="AJ68" s="353"/>
      <c r="AK68" s="353"/>
      <c r="AL68" s="353"/>
      <c r="AM68" s="352"/>
      <c r="AN68" s="353"/>
      <c r="AO68" s="353"/>
      <c r="AP68" s="353"/>
      <c r="AQ68" s="352"/>
      <c r="AR68" s="353"/>
      <c r="AS68" s="353"/>
      <c r="AT68" s="806"/>
      <c r="AU68" s="353"/>
      <c r="AV68" s="353"/>
      <c r="AW68" s="353"/>
      <c r="AX68" s="354"/>
      <c r="AY68">
        <f t="shared" si="8"/>
        <v>0</v>
      </c>
    </row>
    <row r="69" spans="1:51" ht="23.25" hidden="1" customHeight="1" x14ac:dyDescent="0.15">
      <c r="A69" s="841"/>
      <c r="B69" s="842"/>
      <c r="C69" s="842"/>
      <c r="D69" s="842"/>
      <c r="E69" s="842"/>
      <c r="F69" s="843"/>
      <c r="G69" s="973"/>
      <c r="H69" s="958"/>
      <c r="I69" s="959"/>
      <c r="J69" s="959"/>
      <c r="K69" s="959"/>
      <c r="L69" s="959"/>
      <c r="M69" s="959"/>
      <c r="N69" s="959"/>
      <c r="O69" s="960"/>
      <c r="P69" s="958"/>
      <c r="Q69" s="959"/>
      <c r="R69" s="959"/>
      <c r="S69" s="959"/>
      <c r="T69" s="959"/>
      <c r="U69" s="959"/>
      <c r="V69" s="960"/>
      <c r="W69" s="965"/>
      <c r="X69" s="966"/>
      <c r="Y69" s="115" t="s">
        <v>13</v>
      </c>
      <c r="Z69" s="115"/>
      <c r="AA69" s="116"/>
      <c r="AB69" s="968" t="s">
        <v>286</v>
      </c>
      <c r="AC69" s="968"/>
      <c r="AD69" s="968"/>
      <c r="AE69" s="360"/>
      <c r="AF69" s="361"/>
      <c r="AG69" s="361"/>
      <c r="AH69" s="361"/>
      <c r="AI69" s="360"/>
      <c r="AJ69" s="361"/>
      <c r="AK69" s="361"/>
      <c r="AL69" s="361"/>
      <c r="AM69" s="360"/>
      <c r="AN69" s="361"/>
      <c r="AO69" s="361"/>
      <c r="AP69" s="361"/>
      <c r="AQ69" s="352"/>
      <c r="AR69" s="353"/>
      <c r="AS69" s="353"/>
      <c r="AT69" s="806"/>
      <c r="AU69" s="353"/>
      <c r="AV69" s="353"/>
      <c r="AW69" s="353"/>
      <c r="AX69" s="354"/>
      <c r="AY69">
        <f t="shared" si="8"/>
        <v>0</v>
      </c>
    </row>
    <row r="70" spans="1:51" ht="23.25" hidden="1" customHeight="1" x14ac:dyDescent="0.15">
      <c r="A70" s="841" t="s">
        <v>273</v>
      </c>
      <c r="B70" s="842"/>
      <c r="C70" s="842"/>
      <c r="D70" s="842"/>
      <c r="E70" s="842"/>
      <c r="F70" s="843"/>
      <c r="G70" s="932" t="s">
        <v>187</v>
      </c>
      <c r="H70" s="933"/>
      <c r="I70" s="933"/>
      <c r="J70" s="933"/>
      <c r="K70" s="933"/>
      <c r="L70" s="933"/>
      <c r="M70" s="933"/>
      <c r="N70" s="933"/>
      <c r="O70" s="933"/>
      <c r="P70" s="933"/>
      <c r="Q70" s="933"/>
      <c r="R70" s="933"/>
      <c r="S70" s="933"/>
      <c r="T70" s="933"/>
      <c r="U70" s="933"/>
      <c r="V70" s="933"/>
      <c r="W70" s="936" t="s">
        <v>284</v>
      </c>
      <c r="X70" s="937"/>
      <c r="Y70" s="942" t="s">
        <v>12</v>
      </c>
      <c r="Z70" s="942"/>
      <c r="AA70" s="943"/>
      <c r="AB70" s="944" t="s">
        <v>285</v>
      </c>
      <c r="AC70" s="944"/>
      <c r="AD70" s="944"/>
      <c r="AE70" s="352"/>
      <c r="AF70" s="353"/>
      <c r="AG70" s="353"/>
      <c r="AH70" s="353"/>
      <c r="AI70" s="352"/>
      <c r="AJ70" s="353"/>
      <c r="AK70" s="353"/>
      <c r="AL70" s="353"/>
      <c r="AM70" s="352"/>
      <c r="AN70" s="353"/>
      <c r="AO70" s="353"/>
      <c r="AP70" s="353"/>
      <c r="AQ70" s="352"/>
      <c r="AR70" s="353"/>
      <c r="AS70" s="353"/>
      <c r="AT70" s="806"/>
      <c r="AU70" s="353"/>
      <c r="AV70" s="353"/>
      <c r="AW70" s="353"/>
      <c r="AX70" s="354"/>
      <c r="AY70">
        <f t="shared" si="8"/>
        <v>0</v>
      </c>
    </row>
    <row r="71" spans="1:51" ht="23.25" hidden="1" customHeight="1" x14ac:dyDescent="0.15">
      <c r="A71" s="841"/>
      <c r="B71" s="842"/>
      <c r="C71" s="842"/>
      <c r="D71" s="842"/>
      <c r="E71" s="842"/>
      <c r="F71" s="843"/>
      <c r="G71" s="932"/>
      <c r="H71" s="934"/>
      <c r="I71" s="934"/>
      <c r="J71" s="934"/>
      <c r="K71" s="934"/>
      <c r="L71" s="934"/>
      <c r="M71" s="934"/>
      <c r="N71" s="934"/>
      <c r="O71" s="934"/>
      <c r="P71" s="934"/>
      <c r="Q71" s="934"/>
      <c r="R71" s="934"/>
      <c r="S71" s="934"/>
      <c r="T71" s="934"/>
      <c r="U71" s="934"/>
      <c r="V71" s="934"/>
      <c r="W71" s="938"/>
      <c r="X71" s="939"/>
      <c r="Y71" s="115" t="s">
        <v>53</v>
      </c>
      <c r="Z71" s="115"/>
      <c r="AA71" s="116"/>
      <c r="AB71" s="967" t="s">
        <v>285</v>
      </c>
      <c r="AC71" s="967"/>
      <c r="AD71" s="967"/>
      <c r="AE71" s="352"/>
      <c r="AF71" s="353"/>
      <c r="AG71" s="353"/>
      <c r="AH71" s="353"/>
      <c r="AI71" s="352"/>
      <c r="AJ71" s="353"/>
      <c r="AK71" s="353"/>
      <c r="AL71" s="353"/>
      <c r="AM71" s="352"/>
      <c r="AN71" s="353"/>
      <c r="AO71" s="353"/>
      <c r="AP71" s="353"/>
      <c r="AQ71" s="352"/>
      <c r="AR71" s="353"/>
      <c r="AS71" s="353"/>
      <c r="AT71" s="806"/>
      <c r="AU71" s="353"/>
      <c r="AV71" s="353"/>
      <c r="AW71" s="353"/>
      <c r="AX71" s="354"/>
      <c r="AY71">
        <f t="shared" si="8"/>
        <v>0</v>
      </c>
    </row>
    <row r="72" spans="1:51" ht="23.25" hidden="1" customHeight="1" x14ac:dyDescent="0.15">
      <c r="A72" s="844"/>
      <c r="B72" s="845"/>
      <c r="C72" s="845"/>
      <c r="D72" s="845"/>
      <c r="E72" s="845"/>
      <c r="F72" s="846"/>
      <c r="G72" s="932"/>
      <c r="H72" s="935"/>
      <c r="I72" s="935"/>
      <c r="J72" s="935"/>
      <c r="K72" s="935"/>
      <c r="L72" s="935"/>
      <c r="M72" s="935"/>
      <c r="N72" s="935"/>
      <c r="O72" s="935"/>
      <c r="P72" s="935"/>
      <c r="Q72" s="935"/>
      <c r="R72" s="935"/>
      <c r="S72" s="935"/>
      <c r="T72" s="935"/>
      <c r="U72" s="935"/>
      <c r="V72" s="935"/>
      <c r="W72" s="940"/>
      <c r="X72" s="941"/>
      <c r="Y72" s="115" t="s">
        <v>13</v>
      </c>
      <c r="Z72" s="115"/>
      <c r="AA72" s="116"/>
      <c r="AB72" s="968" t="s">
        <v>286</v>
      </c>
      <c r="AC72" s="968"/>
      <c r="AD72" s="968"/>
      <c r="AE72" s="360"/>
      <c r="AF72" s="361"/>
      <c r="AG72" s="361"/>
      <c r="AH72" s="361"/>
      <c r="AI72" s="360"/>
      <c r="AJ72" s="361"/>
      <c r="AK72" s="361"/>
      <c r="AL72" s="361"/>
      <c r="AM72" s="360"/>
      <c r="AN72" s="361"/>
      <c r="AO72" s="361"/>
      <c r="AP72" s="931"/>
      <c r="AQ72" s="352"/>
      <c r="AR72" s="353"/>
      <c r="AS72" s="353"/>
      <c r="AT72" s="806"/>
      <c r="AU72" s="353"/>
      <c r="AV72" s="353"/>
      <c r="AW72" s="353"/>
      <c r="AX72" s="354"/>
      <c r="AY72">
        <f t="shared" si="8"/>
        <v>0</v>
      </c>
    </row>
    <row r="73" spans="1:51" ht="18.75" hidden="1" customHeight="1" x14ac:dyDescent="0.15">
      <c r="A73" s="827" t="s">
        <v>269</v>
      </c>
      <c r="B73" s="828"/>
      <c r="C73" s="828"/>
      <c r="D73" s="828"/>
      <c r="E73" s="828"/>
      <c r="F73" s="829"/>
      <c r="G73" s="798"/>
      <c r="H73" s="184" t="s">
        <v>145</v>
      </c>
      <c r="I73" s="184"/>
      <c r="J73" s="184"/>
      <c r="K73" s="184"/>
      <c r="L73" s="184"/>
      <c r="M73" s="184"/>
      <c r="N73" s="184"/>
      <c r="O73" s="185"/>
      <c r="P73" s="200" t="s">
        <v>58</v>
      </c>
      <c r="Q73" s="184"/>
      <c r="R73" s="184"/>
      <c r="S73" s="184"/>
      <c r="T73" s="184"/>
      <c r="U73" s="184"/>
      <c r="V73" s="184"/>
      <c r="W73" s="184"/>
      <c r="X73" s="185"/>
      <c r="Y73" s="800"/>
      <c r="Z73" s="801"/>
      <c r="AA73" s="802"/>
      <c r="AB73" s="200" t="s">
        <v>11</v>
      </c>
      <c r="AC73" s="184"/>
      <c r="AD73" s="185"/>
      <c r="AE73" s="324" t="s">
        <v>305</v>
      </c>
      <c r="AF73" s="324"/>
      <c r="AG73" s="324"/>
      <c r="AH73" s="324"/>
      <c r="AI73" s="324" t="s">
        <v>327</v>
      </c>
      <c r="AJ73" s="324"/>
      <c r="AK73" s="324"/>
      <c r="AL73" s="324"/>
      <c r="AM73" s="324" t="s">
        <v>424</v>
      </c>
      <c r="AN73" s="324"/>
      <c r="AO73" s="324"/>
      <c r="AP73" s="324"/>
      <c r="AQ73" s="200" t="s">
        <v>184</v>
      </c>
      <c r="AR73" s="184"/>
      <c r="AS73" s="184"/>
      <c r="AT73" s="185"/>
      <c r="AU73" s="258" t="s">
        <v>133</v>
      </c>
      <c r="AV73" s="161"/>
      <c r="AW73" s="161"/>
      <c r="AX73" s="162"/>
      <c r="AY73">
        <f>COUNTA($H$75)</f>
        <v>0</v>
      </c>
    </row>
    <row r="74" spans="1:51" ht="18.75" hidden="1" customHeight="1" x14ac:dyDescent="0.15">
      <c r="A74" s="830"/>
      <c r="B74" s="831"/>
      <c r="C74" s="831"/>
      <c r="D74" s="831"/>
      <c r="E74" s="831"/>
      <c r="F74" s="832"/>
      <c r="G74" s="79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4"/>
      <c r="AF74" s="324"/>
      <c r="AG74" s="324"/>
      <c r="AH74" s="324"/>
      <c r="AI74" s="324"/>
      <c r="AJ74" s="324"/>
      <c r="AK74" s="324"/>
      <c r="AL74" s="324"/>
      <c r="AM74" s="324"/>
      <c r="AN74" s="324"/>
      <c r="AO74" s="324"/>
      <c r="AP74" s="324"/>
      <c r="AQ74" s="216"/>
      <c r="AR74" s="163"/>
      <c r="AS74" s="164" t="s">
        <v>185</v>
      </c>
      <c r="AT74" s="187"/>
      <c r="AU74" s="216"/>
      <c r="AV74" s="163"/>
      <c r="AW74" s="164" t="s">
        <v>175</v>
      </c>
      <c r="AX74" s="165"/>
      <c r="AY74">
        <f>$AY$73</f>
        <v>0</v>
      </c>
    </row>
    <row r="75" spans="1:51" ht="23.25" hidden="1" customHeight="1" x14ac:dyDescent="0.15">
      <c r="A75" s="830"/>
      <c r="B75" s="831"/>
      <c r="C75" s="831"/>
      <c r="D75" s="831"/>
      <c r="E75" s="831"/>
      <c r="F75" s="832"/>
      <c r="G75" s="77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3"/>
      <c r="AV75" s="353"/>
      <c r="AW75" s="353"/>
      <c r="AX75" s="354"/>
      <c r="AY75">
        <f t="shared" ref="AY75:AY78" si="9">$AY$73</f>
        <v>0</v>
      </c>
    </row>
    <row r="76" spans="1:51" ht="23.25" hidden="1" customHeight="1" x14ac:dyDescent="0.15">
      <c r="A76" s="830"/>
      <c r="B76" s="831"/>
      <c r="C76" s="831"/>
      <c r="D76" s="831"/>
      <c r="E76" s="831"/>
      <c r="F76" s="832"/>
      <c r="G76" s="77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3"/>
      <c r="AV76" s="353"/>
      <c r="AW76" s="353"/>
      <c r="AX76" s="354"/>
      <c r="AY76">
        <f t="shared" si="9"/>
        <v>0</v>
      </c>
    </row>
    <row r="77" spans="1:51" ht="23.25" hidden="1" customHeight="1" x14ac:dyDescent="0.15">
      <c r="A77" s="830"/>
      <c r="B77" s="831"/>
      <c r="C77" s="831"/>
      <c r="D77" s="831"/>
      <c r="E77" s="831"/>
      <c r="F77" s="832"/>
      <c r="G77" s="77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6"/>
      <c r="AF77" s="357"/>
      <c r="AG77" s="357"/>
      <c r="AH77" s="357"/>
      <c r="AI77" s="356"/>
      <c r="AJ77" s="357"/>
      <c r="AK77" s="357"/>
      <c r="AL77" s="357"/>
      <c r="AM77" s="356"/>
      <c r="AN77" s="357"/>
      <c r="AO77" s="357"/>
      <c r="AP77" s="357"/>
      <c r="AQ77" s="151"/>
      <c r="AR77" s="152"/>
      <c r="AS77" s="152"/>
      <c r="AT77" s="153"/>
      <c r="AU77" s="353"/>
      <c r="AV77" s="353"/>
      <c r="AW77" s="353"/>
      <c r="AX77" s="354"/>
      <c r="AY77">
        <f t="shared" si="9"/>
        <v>0</v>
      </c>
    </row>
    <row r="78" spans="1:51" ht="69.75" hidden="1" customHeight="1" x14ac:dyDescent="0.15">
      <c r="A78" s="905" t="s">
        <v>298</v>
      </c>
      <c r="B78" s="906"/>
      <c r="C78" s="906"/>
      <c r="D78" s="906"/>
      <c r="E78" s="903" t="s">
        <v>247</v>
      </c>
      <c r="F78" s="904"/>
      <c r="G78" s="45" t="s">
        <v>187</v>
      </c>
      <c r="H78" s="784"/>
      <c r="I78" s="230"/>
      <c r="J78" s="230"/>
      <c r="K78" s="230"/>
      <c r="L78" s="230"/>
      <c r="M78" s="230"/>
      <c r="N78" s="230"/>
      <c r="O78" s="785"/>
      <c r="P78" s="247"/>
      <c r="Q78" s="247"/>
      <c r="R78" s="247"/>
      <c r="S78" s="247"/>
      <c r="T78" s="247"/>
      <c r="U78" s="247"/>
      <c r="V78" s="247"/>
      <c r="W78" s="247"/>
      <c r="X78" s="247"/>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hidden="1" customHeight="1" x14ac:dyDescent="0.15">
      <c r="A79" s="803" t="s">
        <v>148</v>
      </c>
      <c r="B79" s="804"/>
      <c r="C79" s="804"/>
      <c r="D79" s="804"/>
      <c r="E79" s="804"/>
      <c r="F79" s="804"/>
      <c r="G79" s="804"/>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804"/>
      <c r="AM79" s="804"/>
      <c r="AN79" s="804"/>
      <c r="AO79" s="111" t="s">
        <v>263</v>
      </c>
      <c r="AP79" s="112"/>
      <c r="AQ79" s="112"/>
      <c r="AR79" s="62" t="s">
        <v>261</v>
      </c>
      <c r="AS79" s="111"/>
      <c r="AT79" s="112"/>
      <c r="AU79" s="112"/>
      <c r="AV79" s="112"/>
      <c r="AW79" s="112"/>
      <c r="AX79" s="113"/>
      <c r="AY79">
        <f>COUNTIF($AR$79,"☑")</f>
        <v>0</v>
      </c>
    </row>
    <row r="80" spans="1:51" ht="18.75" hidden="1" customHeight="1" x14ac:dyDescent="0.15">
      <c r="A80" s="509" t="s">
        <v>146</v>
      </c>
      <c r="B80" s="836" t="s">
        <v>260</v>
      </c>
      <c r="C80" s="837"/>
      <c r="D80" s="837"/>
      <c r="E80" s="837"/>
      <c r="F80" s="838"/>
      <c r="G80" s="771" t="s">
        <v>138</v>
      </c>
      <c r="H80" s="771"/>
      <c r="I80" s="771"/>
      <c r="J80" s="771"/>
      <c r="K80" s="771"/>
      <c r="L80" s="771"/>
      <c r="M80" s="771"/>
      <c r="N80" s="771"/>
      <c r="O80" s="771"/>
      <c r="P80" s="771"/>
      <c r="Q80" s="771"/>
      <c r="R80" s="771"/>
      <c r="S80" s="771"/>
      <c r="T80" s="771"/>
      <c r="U80" s="771"/>
      <c r="V80" s="771"/>
      <c r="W80" s="771"/>
      <c r="X80" s="771"/>
      <c r="Y80" s="771"/>
      <c r="Z80" s="771"/>
      <c r="AA80" s="772"/>
      <c r="AB80" s="770" t="s">
        <v>615</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2"/>
      <c r="AY80">
        <f>COUNTA($G$82)</f>
        <v>0</v>
      </c>
    </row>
    <row r="81" spans="1:60" ht="22.5" hidden="1" customHeight="1" x14ac:dyDescent="0.15">
      <c r="A81" s="510"/>
      <c r="B81" s="839"/>
      <c r="C81" s="542"/>
      <c r="D81" s="542"/>
      <c r="E81" s="542"/>
      <c r="F81" s="543"/>
      <c r="G81" s="364"/>
      <c r="H81" s="364"/>
      <c r="I81" s="364"/>
      <c r="J81" s="364"/>
      <c r="K81" s="364"/>
      <c r="L81" s="364"/>
      <c r="M81" s="364"/>
      <c r="N81" s="364"/>
      <c r="O81" s="364"/>
      <c r="P81" s="364"/>
      <c r="Q81" s="364"/>
      <c r="R81" s="364"/>
      <c r="S81" s="364"/>
      <c r="T81" s="364"/>
      <c r="U81" s="364"/>
      <c r="V81" s="364"/>
      <c r="W81" s="364"/>
      <c r="X81" s="364"/>
      <c r="Y81" s="364"/>
      <c r="Z81" s="364"/>
      <c r="AA81" s="558"/>
      <c r="AB81" s="570"/>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$AY$80</f>
        <v>0</v>
      </c>
    </row>
    <row r="82" spans="1:60" ht="22.5" hidden="1" customHeight="1" x14ac:dyDescent="0.15">
      <c r="A82" s="510"/>
      <c r="B82" s="839"/>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4"/>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9"/>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5"/>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40"/>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6"/>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6" t="s">
        <v>60</v>
      </c>
      <c r="H85" s="771"/>
      <c r="I85" s="771"/>
      <c r="J85" s="771"/>
      <c r="K85" s="771"/>
      <c r="L85" s="771"/>
      <c r="M85" s="771"/>
      <c r="N85" s="771"/>
      <c r="O85" s="772"/>
      <c r="P85" s="770" t="s">
        <v>62</v>
      </c>
      <c r="Q85" s="771"/>
      <c r="R85" s="771"/>
      <c r="S85" s="771"/>
      <c r="T85" s="771"/>
      <c r="U85" s="771"/>
      <c r="V85" s="771"/>
      <c r="W85" s="771"/>
      <c r="X85" s="772"/>
      <c r="Y85" s="188"/>
      <c r="Z85" s="189"/>
      <c r="AA85" s="190"/>
      <c r="AB85" s="448" t="s">
        <v>11</v>
      </c>
      <c r="AC85" s="449"/>
      <c r="AD85" s="450"/>
      <c r="AE85" s="324" t="s">
        <v>305</v>
      </c>
      <c r="AF85" s="324"/>
      <c r="AG85" s="324"/>
      <c r="AH85" s="324"/>
      <c r="AI85" s="324" t="s">
        <v>327</v>
      </c>
      <c r="AJ85" s="324"/>
      <c r="AK85" s="324"/>
      <c r="AL85" s="324"/>
      <c r="AM85" s="324" t="s">
        <v>424</v>
      </c>
      <c r="AN85" s="324"/>
      <c r="AO85" s="324"/>
      <c r="AP85" s="324"/>
      <c r="AQ85" s="200" t="s">
        <v>184</v>
      </c>
      <c r="AR85" s="184"/>
      <c r="AS85" s="184"/>
      <c r="AT85" s="185"/>
      <c r="AU85" s="358" t="s">
        <v>133</v>
      </c>
      <c r="AV85" s="358"/>
      <c r="AW85" s="358"/>
      <c r="AX85" s="359"/>
      <c r="AY85">
        <f t="shared" si="10"/>
        <v>0</v>
      </c>
      <c r="AZ85" s="10"/>
      <c r="BA85" s="10"/>
      <c r="BB85" s="10"/>
      <c r="BC85" s="10"/>
    </row>
    <row r="86" spans="1:60" ht="18.75" hidden="1" customHeight="1" x14ac:dyDescent="0.15">
      <c r="A86" s="510"/>
      <c r="B86" s="542"/>
      <c r="C86" s="542"/>
      <c r="D86" s="542"/>
      <c r="E86" s="542"/>
      <c r="F86" s="543"/>
      <c r="G86" s="557"/>
      <c r="H86" s="364"/>
      <c r="I86" s="364"/>
      <c r="J86" s="364"/>
      <c r="K86" s="364"/>
      <c r="L86" s="364"/>
      <c r="M86" s="364"/>
      <c r="N86" s="364"/>
      <c r="O86" s="558"/>
      <c r="P86" s="570"/>
      <c r="Q86" s="364"/>
      <c r="R86" s="364"/>
      <c r="S86" s="364"/>
      <c r="T86" s="364"/>
      <c r="U86" s="364"/>
      <c r="V86" s="364"/>
      <c r="W86" s="364"/>
      <c r="X86" s="558"/>
      <c r="Y86" s="188"/>
      <c r="Z86" s="189"/>
      <c r="AA86" s="190"/>
      <c r="AB86" s="321"/>
      <c r="AC86" s="322"/>
      <c r="AD86" s="323"/>
      <c r="AE86" s="324"/>
      <c r="AF86" s="324"/>
      <c r="AG86" s="324"/>
      <c r="AH86" s="324"/>
      <c r="AI86" s="324"/>
      <c r="AJ86" s="324"/>
      <c r="AK86" s="324"/>
      <c r="AL86" s="324"/>
      <c r="AM86" s="324"/>
      <c r="AN86" s="324"/>
      <c r="AO86" s="324"/>
      <c r="AP86" s="324"/>
      <c r="AQ86" s="255"/>
      <c r="AR86" s="256"/>
      <c r="AS86" s="164" t="s">
        <v>185</v>
      </c>
      <c r="AT86" s="187"/>
      <c r="AU86" s="256"/>
      <c r="AV86" s="256"/>
      <c r="AW86" s="364" t="s">
        <v>175</v>
      </c>
      <c r="AX86" s="365"/>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91"/>
      <c r="R87" s="791"/>
      <c r="S87" s="791"/>
      <c r="T87" s="791"/>
      <c r="U87" s="791"/>
      <c r="V87" s="791"/>
      <c r="W87" s="791"/>
      <c r="X87" s="792"/>
      <c r="Y87" s="747" t="s">
        <v>61</v>
      </c>
      <c r="Z87" s="748"/>
      <c r="AA87" s="749"/>
      <c r="AB87" s="541"/>
      <c r="AC87" s="541"/>
      <c r="AD87" s="541"/>
      <c r="AE87" s="352"/>
      <c r="AF87" s="353"/>
      <c r="AG87" s="353"/>
      <c r="AH87" s="353"/>
      <c r="AI87" s="352"/>
      <c r="AJ87" s="353"/>
      <c r="AK87" s="353"/>
      <c r="AL87" s="353"/>
      <c r="AM87" s="352"/>
      <c r="AN87" s="353"/>
      <c r="AO87" s="353"/>
      <c r="AP87" s="353"/>
      <c r="AQ87" s="151"/>
      <c r="AR87" s="152"/>
      <c r="AS87" s="152"/>
      <c r="AT87" s="153"/>
      <c r="AU87" s="353"/>
      <c r="AV87" s="353"/>
      <c r="AW87" s="353"/>
      <c r="AX87" s="354"/>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3"/>
      <c r="Q88" s="793"/>
      <c r="R88" s="793"/>
      <c r="S88" s="793"/>
      <c r="T88" s="793"/>
      <c r="U88" s="793"/>
      <c r="V88" s="793"/>
      <c r="W88" s="793"/>
      <c r="X88" s="794"/>
      <c r="Y88" s="722" t="s">
        <v>53</v>
      </c>
      <c r="Z88" s="723"/>
      <c r="AA88" s="724"/>
      <c r="AB88" s="512"/>
      <c r="AC88" s="512"/>
      <c r="AD88" s="512"/>
      <c r="AE88" s="352"/>
      <c r="AF88" s="353"/>
      <c r="AG88" s="353"/>
      <c r="AH88" s="353"/>
      <c r="AI88" s="352"/>
      <c r="AJ88" s="353"/>
      <c r="AK88" s="353"/>
      <c r="AL88" s="353"/>
      <c r="AM88" s="352"/>
      <c r="AN88" s="353"/>
      <c r="AO88" s="353"/>
      <c r="AP88" s="353"/>
      <c r="AQ88" s="151"/>
      <c r="AR88" s="152"/>
      <c r="AS88" s="152"/>
      <c r="AT88" s="153"/>
      <c r="AU88" s="353"/>
      <c r="AV88" s="353"/>
      <c r="AW88" s="353"/>
      <c r="AX88" s="354"/>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795"/>
      <c r="Y89" s="722" t="s">
        <v>13</v>
      </c>
      <c r="Z89" s="723"/>
      <c r="AA89" s="724"/>
      <c r="AB89" s="451" t="s">
        <v>14</v>
      </c>
      <c r="AC89" s="451"/>
      <c r="AD89" s="451"/>
      <c r="AE89" s="360"/>
      <c r="AF89" s="361"/>
      <c r="AG89" s="361"/>
      <c r="AH89" s="361"/>
      <c r="AI89" s="360"/>
      <c r="AJ89" s="361"/>
      <c r="AK89" s="361"/>
      <c r="AL89" s="361"/>
      <c r="AM89" s="360"/>
      <c r="AN89" s="361"/>
      <c r="AO89" s="361"/>
      <c r="AP89" s="361"/>
      <c r="AQ89" s="151"/>
      <c r="AR89" s="152"/>
      <c r="AS89" s="152"/>
      <c r="AT89" s="153"/>
      <c r="AU89" s="353"/>
      <c r="AV89" s="353"/>
      <c r="AW89" s="353"/>
      <c r="AX89" s="354"/>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6" t="s">
        <v>60</v>
      </c>
      <c r="H90" s="771"/>
      <c r="I90" s="771"/>
      <c r="J90" s="771"/>
      <c r="K90" s="771"/>
      <c r="L90" s="771"/>
      <c r="M90" s="771"/>
      <c r="N90" s="771"/>
      <c r="O90" s="772"/>
      <c r="P90" s="770" t="s">
        <v>62</v>
      </c>
      <c r="Q90" s="771"/>
      <c r="R90" s="771"/>
      <c r="S90" s="771"/>
      <c r="T90" s="771"/>
      <c r="U90" s="771"/>
      <c r="V90" s="771"/>
      <c r="W90" s="771"/>
      <c r="X90" s="772"/>
      <c r="Y90" s="188"/>
      <c r="Z90" s="189"/>
      <c r="AA90" s="190"/>
      <c r="AB90" s="448" t="s">
        <v>11</v>
      </c>
      <c r="AC90" s="449"/>
      <c r="AD90" s="450"/>
      <c r="AE90" s="324" t="s">
        <v>305</v>
      </c>
      <c r="AF90" s="324"/>
      <c r="AG90" s="324"/>
      <c r="AH90" s="324"/>
      <c r="AI90" s="324" t="s">
        <v>327</v>
      </c>
      <c r="AJ90" s="324"/>
      <c r="AK90" s="324"/>
      <c r="AL90" s="324"/>
      <c r="AM90" s="324" t="s">
        <v>424</v>
      </c>
      <c r="AN90" s="324"/>
      <c r="AO90" s="324"/>
      <c r="AP90" s="324"/>
      <c r="AQ90" s="200" t="s">
        <v>184</v>
      </c>
      <c r="AR90" s="184"/>
      <c r="AS90" s="184"/>
      <c r="AT90" s="185"/>
      <c r="AU90" s="358" t="s">
        <v>133</v>
      </c>
      <c r="AV90" s="358"/>
      <c r="AW90" s="358"/>
      <c r="AX90" s="359"/>
      <c r="AY90">
        <f>COUNTA($G$92)</f>
        <v>0</v>
      </c>
    </row>
    <row r="91" spans="1:60" ht="18.75" hidden="1" customHeight="1" x14ac:dyDescent="0.15">
      <c r="A91" s="510"/>
      <c r="B91" s="542"/>
      <c r="C91" s="542"/>
      <c r="D91" s="542"/>
      <c r="E91" s="542"/>
      <c r="F91" s="543"/>
      <c r="G91" s="557"/>
      <c r="H91" s="364"/>
      <c r="I91" s="364"/>
      <c r="J91" s="364"/>
      <c r="K91" s="364"/>
      <c r="L91" s="364"/>
      <c r="M91" s="364"/>
      <c r="N91" s="364"/>
      <c r="O91" s="558"/>
      <c r="P91" s="570"/>
      <c r="Q91" s="364"/>
      <c r="R91" s="364"/>
      <c r="S91" s="364"/>
      <c r="T91" s="364"/>
      <c r="U91" s="364"/>
      <c r="V91" s="364"/>
      <c r="W91" s="364"/>
      <c r="X91" s="558"/>
      <c r="Y91" s="188"/>
      <c r="Z91" s="189"/>
      <c r="AA91" s="190"/>
      <c r="AB91" s="321"/>
      <c r="AC91" s="322"/>
      <c r="AD91" s="323"/>
      <c r="AE91" s="324"/>
      <c r="AF91" s="324"/>
      <c r="AG91" s="324"/>
      <c r="AH91" s="324"/>
      <c r="AI91" s="324"/>
      <c r="AJ91" s="324"/>
      <c r="AK91" s="324"/>
      <c r="AL91" s="324"/>
      <c r="AM91" s="324"/>
      <c r="AN91" s="324"/>
      <c r="AO91" s="324"/>
      <c r="AP91" s="324"/>
      <c r="AQ91" s="255"/>
      <c r="AR91" s="256"/>
      <c r="AS91" s="164" t="s">
        <v>185</v>
      </c>
      <c r="AT91" s="187"/>
      <c r="AU91" s="256"/>
      <c r="AV91" s="256"/>
      <c r="AW91" s="364" t="s">
        <v>175</v>
      </c>
      <c r="AX91" s="365"/>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91"/>
      <c r="R92" s="791"/>
      <c r="S92" s="791"/>
      <c r="T92" s="791"/>
      <c r="U92" s="791"/>
      <c r="V92" s="791"/>
      <c r="W92" s="791"/>
      <c r="X92" s="792"/>
      <c r="Y92" s="747" t="s">
        <v>61</v>
      </c>
      <c r="Z92" s="748"/>
      <c r="AA92" s="749"/>
      <c r="AB92" s="541"/>
      <c r="AC92" s="541"/>
      <c r="AD92" s="541"/>
      <c r="AE92" s="352"/>
      <c r="AF92" s="353"/>
      <c r="AG92" s="353"/>
      <c r="AH92" s="353"/>
      <c r="AI92" s="352"/>
      <c r="AJ92" s="353"/>
      <c r="AK92" s="353"/>
      <c r="AL92" s="353"/>
      <c r="AM92" s="352"/>
      <c r="AN92" s="353"/>
      <c r="AO92" s="353"/>
      <c r="AP92" s="353"/>
      <c r="AQ92" s="151"/>
      <c r="AR92" s="152"/>
      <c r="AS92" s="152"/>
      <c r="AT92" s="153"/>
      <c r="AU92" s="353"/>
      <c r="AV92" s="353"/>
      <c r="AW92" s="353"/>
      <c r="AX92" s="354"/>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3"/>
      <c r="Q93" s="793"/>
      <c r="R93" s="793"/>
      <c r="S93" s="793"/>
      <c r="T93" s="793"/>
      <c r="U93" s="793"/>
      <c r="V93" s="793"/>
      <c r="W93" s="793"/>
      <c r="X93" s="794"/>
      <c r="Y93" s="722" t="s">
        <v>53</v>
      </c>
      <c r="Z93" s="723"/>
      <c r="AA93" s="724"/>
      <c r="AB93" s="512"/>
      <c r="AC93" s="512"/>
      <c r="AD93" s="512"/>
      <c r="AE93" s="352"/>
      <c r="AF93" s="353"/>
      <c r="AG93" s="353"/>
      <c r="AH93" s="353"/>
      <c r="AI93" s="352"/>
      <c r="AJ93" s="353"/>
      <c r="AK93" s="353"/>
      <c r="AL93" s="353"/>
      <c r="AM93" s="352"/>
      <c r="AN93" s="353"/>
      <c r="AO93" s="353"/>
      <c r="AP93" s="353"/>
      <c r="AQ93" s="151"/>
      <c r="AR93" s="152"/>
      <c r="AS93" s="152"/>
      <c r="AT93" s="153"/>
      <c r="AU93" s="353"/>
      <c r="AV93" s="353"/>
      <c r="AW93" s="353"/>
      <c r="AX93" s="354"/>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795"/>
      <c r="Y94" s="722" t="s">
        <v>13</v>
      </c>
      <c r="Z94" s="723"/>
      <c r="AA94" s="724"/>
      <c r="AB94" s="451" t="s">
        <v>14</v>
      </c>
      <c r="AC94" s="451"/>
      <c r="AD94" s="451"/>
      <c r="AE94" s="360"/>
      <c r="AF94" s="361"/>
      <c r="AG94" s="361"/>
      <c r="AH94" s="361"/>
      <c r="AI94" s="360"/>
      <c r="AJ94" s="361"/>
      <c r="AK94" s="361"/>
      <c r="AL94" s="361"/>
      <c r="AM94" s="360"/>
      <c r="AN94" s="361"/>
      <c r="AO94" s="361"/>
      <c r="AP94" s="361"/>
      <c r="AQ94" s="151"/>
      <c r="AR94" s="152"/>
      <c r="AS94" s="152"/>
      <c r="AT94" s="153"/>
      <c r="AU94" s="353"/>
      <c r="AV94" s="353"/>
      <c r="AW94" s="353"/>
      <c r="AX94" s="354"/>
      <c r="AY94">
        <f t="shared" si="11"/>
        <v>0</v>
      </c>
      <c r="AZ94" s="10"/>
      <c r="BA94" s="10"/>
      <c r="BB94" s="10"/>
      <c r="BC94" s="10"/>
    </row>
    <row r="95" spans="1:60" ht="18.75" hidden="1" customHeight="1" x14ac:dyDescent="0.15">
      <c r="A95" s="510"/>
      <c r="B95" s="542" t="s">
        <v>144</v>
      </c>
      <c r="C95" s="542"/>
      <c r="D95" s="542"/>
      <c r="E95" s="542"/>
      <c r="F95" s="543"/>
      <c r="G95" s="786" t="s">
        <v>60</v>
      </c>
      <c r="H95" s="771"/>
      <c r="I95" s="771"/>
      <c r="J95" s="771"/>
      <c r="K95" s="771"/>
      <c r="L95" s="771"/>
      <c r="M95" s="771"/>
      <c r="N95" s="771"/>
      <c r="O95" s="772"/>
      <c r="P95" s="770" t="s">
        <v>62</v>
      </c>
      <c r="Q95" s="771"/>
      <c r="R95" s="771"/>
      <c r="S95" s="771"/>
      <c r="T95" s="771"/>
      <c r="U95" s="771"/>
      <c r="V95" s="771"/>
      <c r="W95" s="771"/>
      <c r="X95" s="772"/>
      <c r="Y95" s="188"/>
      <c r="Z95" s="189"/>
      <c r="AA95" s="190"/>
      <c r="AB95" s="448" t="s">
        <v>11</v>
      </c>
      <c r="AC95" s="449"/>
      <c r="AD95" s="450"/>
      <c r="AE95" s="324" t="s">
        <v>305</v>
      </c>
      <c r="AF95" s="324"/>
      <c r="AG95" s="324"/>
      <c r="AH95" s="324"/>
      <c r="AI95" s="324" t="s">
        <v>327</v>
      </c>
      <c r="AJ95" s="324"/>
      <c r="AK95" s="324"/>
      <c r="AL95" s="324"/>
      <c r="AM95" s="324" t="s">
        <v>424</v>
      </c>
      <c r="AN95" s="324"/>
      <c r="AO95" s="324"/>
      <c r="AP95" s="324"/>
      <c r="AQ95" s="200"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4"/>
      <c r="I96" s="364"/>
      <c r="J96" s="364"/>
      <c r="K96" s="364"/>
      <c r="L96" s="364"/>
      <c r="M96" s="364"/>
      <c r="N96" s="364"/>
      <c r="O96" s="558"/>
      <c r="P96" s="570"/>
      <c r="Q96" s="364"/>
      <c r="R96" s="364"/>
      <c r="S96" s="364"/>
      <c r="T96" s="364"/>
      <c r="U96" s="364"/>
      <c r="V96" s="364"/>
      <c r="W96" s="364"/>
      <c r="X96" s="558"/>
      <c r="Y96" s="188"/>
      <c r="Z96" s="189"/>
      <c r="AA96" s="190"/>
      <c r="AB96" s="321"/>
      <c r="AC96" s="322"/>
      <c r="AD96" s="323"/>
      <c r="AE96" s="324"/>
      <c r="AF96" s="324"/>
      <c r="AG96" s="324"/>
      <c r="AH96" s="324"/>
      <c r="AI96" s="324"/>
      <c r="AJ96" s="324"/>
      <c r="AK96" s="324"/>
      <c r="AL96" s="324"/>
      <c r="AM96" s="324"/>
      <c r="AN96" s="324"/>
      <c r="AO96" s="324"/>
      <c r="AP96" s="324"/>
      <c r="AQ96" s="255"/>
      <c r="AR96" s="256"/>
      <c r="AS96" s="164" t="s">
        <v>185</v>
      </c>
      <c r="AT96" s="187"/>
      <c r="AU96" s="256"/>
      <c r="AV96" s="256"/>
      <c r="AW96" s="364" t="s">
        <v>175</v>
      </c>
      <c r="AX96" s="365"/>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91"/>
      <c r="R97" s="791"/>
      <c r="S97" s="791"/>
      <c r="T97" s="791"/>
      <c r="U97" s="791"/>
      <c r="V97" s="791"/>
      <c r="W97" s="791"/>
      <c r="X97" s="792"/>
      <c r="Y97" s="747" t="s">
        <v>61</v>
      </c>
      <c r="Z97" s="748"/>
      <c r="AA97" s="749"/>
      <c r="AB97" s="392"/>
      <c r="AC97" s="393"/>
      <c r="AD97" s="394"/>
      <c r="AE97" s="352"/>
      <c r="AF97" s="353"/>
      <c r="AG97" s="353"/>
      <c r="AH97" s="806"/>
      <c r="AI97" s="352"/>
      <c r="AJ97" s="353"/>
      <c r="AK97" s="353"/>
      <c r="AL97" s="806"/>
      <c r="AM97" s="352"/>
      <c r="AN97" s="353"/>
      <c r="AO97" s="353"/>
      <c r="AP97" s="353"/>
      <c r="AQ97" s="151"/>
      <c r="AR97" s="152"/>
      <c r="AS97" s="152"/>
      <c r="AT97" s="153"/>
      <c r="AU97" s="353"/>
      <c r="AV97" s="353"/>
      <c r="AW97" s="353"/>
      <c r="AX97" s="354"/>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3"/>
      <c r="Q98" s="793"/>
      <c r="R98" s="793"/>
      <c r="S98" s="793"/>
      <c r="T98" s="793"/>
      <c r="U98" s="793"/>
      <c r="V98" s="793"/>
      <c r="W98" s="793"/>
      <c r="X98" s="794"/>
      <c r="Y98" s="722" t="s">
        <v>53</v>
      </c>
      <c r="Z98" s="723"/>
      <c r="AA98" s="724"/>
      <c r="AB98" s="285"/>
      <c r="AC98" s="286"/>
      <c r="AD98" s="287"/>
      <c r="AE98" s="352"/>
      <c r="AF98" s="353"/>
      <c r="AG98" s="353"/>
      <c r="AH98" s="806"/>
      <c r="AI98" s="352"/>
      <c r="AJ98" s="353"/>
      <c r="AK98" s="353"/>
      <c r="AL98" s="806"/>
      <c r="AM98" s="352"/>
      <c r="AN98" s="353"/>
      <c r="AO98" s="353"/>
      <c r="AP98" s="353"/>
      <c r="AQ98" s="151"/>
      <c r="AR98" s="152"/>
      <c r="AS98" s="152"/>
      <c r="AT98" s="153"/>
      <c r="AU98" s="353"/>
      <c r="AV98" s="353"/>
      <c r="AW98" s="353"/>
      <c r="AX98" s="354"/>
      <c r="AY98">
        <f t="shared" si="12"/>
        <v>0</v>
      </c>
      <c r="AZ98" s="10"/>
      <c r="BA98" s="10"/>
      <c r="BB98" s="10"/>
      <c r="BC98" s="10"/>
      <c r="BD98" s="10"/>
      <c r="BE98" s="10"/>
      <c r="BF98" s="10"/>
      <c r="BG98" s="10"/>
      <c r="BH98" s="10"/>
    </row>
    <row r="99" spans="1:60" ht="23.25" hidden="1" customHeight="1" thickBot="1" x14ac:dyDescent="0.2">
      <c r="A99" s="511"/>
      <c r="B99" s="870"/>
      <c r="C99" s="870"/>
      <c r="D99" s="870"/>
      <c r="E99" s="870"/>
      <c r="F99" s="871"/>
      <c r="G99" s="796"/>
      <c r="H99" s="233"/>
      <c r="I99" s="233"/>
      <c r="J99" s="233"/>
      <c r="K99" s="233"/>
      <c r="L99" s="233"/>
      <c r="M99" s="233"/>
      <c r="N99" s="233"/>
      <c r="O99" s="797"/>
      <c r="P99" s="833"/>
      <c r="Q99" s="833"/>
      <c r="R99" s="833"/>
      <c r="S99" s="833"/>
      <c r="T99" s="833"/>
      <c r="U99" s="833"/>
      <c r="V99" s="833"/>
      <c r="W99" s="833"/>
      <c r="X99" s="834"/>
      <c r="Y99" s="470" t="s">
        <v>13</v>
      </c>
      <c r="Z99" s="471"/>
      <c r="AA99" s="472"/>
      <c r="AB99" s="452" t="s">
        <v>14</v>
      </c>
      <c r="AC99" s="453"/>
      <c r="AD99" s="454"/>
      <c r="AE99" s="807"/>
      <c r="AF99" s="808"/>
      <c r="AG99" s="808"/>
      <c r="AH99" s="835"/>
      <c r="AI99" s="807"/>
      <c r="AJ99" s="808"/>
      <c r="AK99" s="808"/>
      <c r="AL99" s="835"/>
      <c r="AM99" s="807"/>
      <c r="AN99" s="808"/>
      <c r="AO99" s="808"/>
      <c r="AP99" s="808"/>
      <c r="AQ99" s="809"/>
      <c r="AR99" s="810"/>
      <c r="AS99" s="810"/>
      <c r="AT99" s="811"/>
      <c r="AU99" s="808"/>
      <c r="AV99" s="808"/>
      <c r="AW99" s="808"/>
      <c r="AX99" s="812"/>
      <c r="AY99">
        <f t="shared" si="12"/>
        <v>0</v>
      </c>
    </row>
    <row r="100" spans="1:60" ht="31.5" customHeight="1" x14ac:dyDescent="0.15">
      <c r="A100" s="822" t="s">
        <v>270</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5"/>
      <c r="Z100" s="456"/>
      <c r="AA100" s="457"/>
      <c r="AB100" s="847" t="s">
        <v>11</v>
      </c>
      <c r="AC100" s="847"/>
      <c r="AD100" s="847"/>
      <c r="AE100" s="813" t="s">
        <v>305</v>
      </c>
      <c r="AF100" s="814"/>
      <c r="AG100" s="814"/>
      <c r="AH100" s="815"/>
      <c r="AI100" s="813" t="s">
        <v>327</v>
      </c>
      <c r="AJ100" s="814"/>
      <c r="AK100" s="814"/>
      <c r="AL100" s="815"/>
      <c r="AM100" s="813" t="s">
        <v>424</v>
      </c>
      <c r="AN100" s="814"/>
      <c r="AO100" s="814"/>
      <c r="AP100" s="815"/>
      <c r="AQ100" s="919" t="s">
        <v>332</v>
      </c>
      <c r="AR100" s="920"/>
      <c r="AS100" s="920"/>
      <c r="AT100" s="921"/>
      <c r="AU100" s="919" t="s">
        <v>456</v>
      </c>
      <c r="AV100" s="920"/>
      <c r="AW100" s="920"/>
      <c r="AX100" s="922"/>
    </row>
    <row r="101" spans="1:60" ht="40.5" customHeight="1" x14ac:dyDescent="0.15">
      <c r="A101" s="481"/>
      <c r="B101" s="482"/>
      <c r="C101" s="482"/>
      <c r="D101" s="482"/>
      <c r="E101" s="482"/>
      <c r="F101" s="483"/>
      <c r="G101" s="176" t="s">
        <v>727</v>
      </c>
      <c r="H101" s="176"/>
      <c r="I101" s="176"/>
      <c r="J101" s="176"/>
      <c r="K101" s="176"/>
      <c r="L101" s="176"/>
      <c r="M101" s="176"/>
      <c r="N101" s="176"/>
      <c r="O101" s="176"/>
      <c r="P101" s="176"/>
      <c r="Q101" s="176"/>
      <c r="R101" s="176"/>
      <c r="S101" s="176"/>
      <c r="T101" s="176"/>
      <c r="U101" s="176"/>
      <c r="V101" s="176"/>
      <c r="W101" s="176"/>
      <c r="X101" s="218"/>
      <c r="Y101" s="805" t="s">
        <v>54</v>
      </c>
      <c r="Z101" s="708"/>
      <c r="AA101" s="709"/>
      <c r="AB101" s="541" t="s">
        <v>286</v>
      </c>
      <c r="AC101" s="541"/>
      <c r="AD101" s="541"/>
      <c r="AE101" s="347">
        <v>100</v>
      </c>
      <c r="AF101" s="347"/>
      <c r="AG101" s="347"/>
      <c r="AH101" s="347"/>
      <c r="AI101" s="347">
        <v>100</v>
      </c>
      <c r="AJ101" s="347"/>
      <c r="AK101" s="347"/>
      <c r="AL101" s="347"/>
      <c r="AM101" s="347">
        <v>100</v>
      </c>
      <c r="AN101" s="347"/>
      <c r="AO101" s="347"/>
      <c r="AP101" s="347"/>
      <c r="AQ101" s="347" t="s">
        <v>737</v>
      </c>
      <c r="AR101" s="347"/>
      <c r="AS101" s="347"/>
      <c r="AT101" s="347"/>
      <c r="AU101" s="352" t="s">
        <v>737</v>
      </c>
      <c r="AV101" s="353"/>
      <c r="AW101" s="353"/>
      <c r="AX101" s="354"/>
    </row>
    <row r="102" spans="1:60" ht="39" customHeight="1" x14ac:dyDescent="0.15">
      <c r="A102" s="484"/>
      <c r="B102" s="485"/>
      <c r="C102" s="485"/>
      <c r="D102" s="485"/>
      <c r="E102" s="485"/>
      <c r="F102" s="486"/>
      <c r="G102" s="179"/>
      <c r="H102" s="179"/>
      <c r="I102" s="179"/>
      <c r="J102" s="179"/>
      <c r="K102" s="179"/>
      <c r="L102" s="179"/>
      <c r="M102" s="179"/>
      <c r="N102" s="179"/>
      <c r="O102" s="179"/>
      <c r="P102" s="179"/>
      <c r="Q102" s="179"/>
      <c r="R102" s="179"/>
      <c r="S102" s="179"/>
      <c r="T102" s="179"/>
      <c r="U102" s="179"/>
      <c r="V102" s="179"/>
      <c r="W102" s="179"/>
      <c r="X102" s="223"/>
      <c r="Y102" s="464" t="s">
        <v>55</v>
      </c>
      <c r="Z102" s="329"/>
      <c r="AA102" s="330"/>
      <c r="AB102" s="541" t="s">
        <v>286</v>
      </c>
      <c r="AC102" s="541"/>
      <c r="AD102" s="541"/>
      <c r="AE102" s="347">
        <v>100</v>
      </c>
      <c r="AF102" s="347"/>
      <c r="AG102" s="347"/>
      <c r="AH102" s="347"/>
      <c r="AI102" s="347">
        <v>100</v>
      </c>
      <c r="AJ102" s="347"/>
      <c r="AK102" s="347"/>
      <c r="AL102" s="347"/>
      <c r="AM102" s="347">
        <v>100</v>
      </c>
      <c r="AN102" s="347"/>
      <c r="AO102" s="347"/>
      <c r="AP102" s="347"/>
      <c r="AQ102" s="347">
        <v>100</v>
      </c>
      <c r="AR102" s="347"/>
      <c r="AS102" s="347"/>
      <c r="AT102" s="347"/>
      <c r="AU102" s="360">
        <v>100</v>
      </c>
      <c r="AV102" s="361"/>
      <c r="AW102" s="361"/>
      <c r="AX102" s="923"/>
    </row>
    <row r="103" spans="1:60" ht="31.5" hidden="1" customHeight="1" x14ac:dyDescent="0.15">
      <c r="A103" s="478" t="s">
        <v>270</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88" t="s">
        <v>11</v>
      </c>
      <c r="AC103" s="283"/>
      <c r="AD103" s="284"/>
      <c r="AE103" s="324" t="s">
        <v>305</v>
      </c>
      <c r="AF103" s="324"/>
      <c r="AG103" s="324"/>
      <c r="AH103" s="324"/>
      <c r="AI103" s="324" t="s">
        <v>327</v>
      </c>
      <c r="AJ103" s="324"/>
      <c r="AK103" s="324"/>
      <c r="AL103" s="324"/>
      <c r="AM103" s="324" t="s">
        <v>424</v>
      </c>
      <c r="AN103" s="324"/>
      <c r="AO103" s="324"/>
      <c r="AP103" s="324"/>
      <c r="AQ103" s="349" t="s">
        <v>332</v>
      </c>
      <c r="AR103" s="350"/>
      <c r="AS103" s="350"/>
      <c r="AT103" s="350"/>
      <c r="AU103" s="349" t="s">
        <v>456</v>
      </c>
      <c r="AV103" s="350"/>
      <c r="AW103" s="350"/>
      <c r="AX103" s="351"/>
      <c r="AY103">
        <f>COUNTA($G$104)</f>
        <v>0</v>
      </c>
    </row>
    <row r="104" spans="1:60" ht="23.25" hidden="1" customHeight="1" x14ac:dyDescent="0.15">
      <c r="A104" s="481"/>
      <c r="B104" s="482"/>
      <c r="C104" s="482"/>
      <c r="D104" s="482"/>
      <c r="E104" s="482"/>
      <c r="F104" s="483"/>
      <c r="G104" s="176"/>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c r="AC104" s="462"/>
      <c r="AD104" s="463"/>
      <c r="AE104" s="347"/>
      <c r="AF104" s="347"/>
      <c r="AG104" s="347"/>
      <c r="AH104" s="347"/>
      <c r="AI104" s="347"/>
      <c r="AJ104" s="347"/>
      <c r="AK104" s="347"/>
      <c r="AL104" s="347"/>
      <c r="AM104" s="347"/>
      <c r="AN104" s="347"/>
      <c r="AO104" s="347"/>
      <c r="AP104" s="347"/>
      <c r="AQ104" s="347"/>
      <c r="AR104" s="347"/>
      <c r="AS104" s="347"/>
      <c r="AT104" s="347"/>
      <c r="AU104" s="347"/>
      <c r="AV104" s="347"/>
      <c r="AW104" s="347"/>
      <c r="AX104" s="348"/>
      <c r="AY104">
        <f>$AY$103</f>
        <v>0</v>
      </c>
    </row>
    <row r="105" spans="1:60" ht="23.25" hidden="1" customHeight="1" x14ac:dyDescent="0.15">
      <c r="A105" s="484"/>
      <c r="B105" s="485"/>
      <c r="C105" s="485"/>
      <c r="D105" s="485"/>
      <c r="E105" s="485"/>
      <c r="F105" s="486"/>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92"/>
      <c r="AC105" s="393"/>
      <c r="AD105" s="394"/>
      <c r="AE105" s="347"/>
      <c r="AF105" s="347"/>
      <c r="AG105" s="347"/>
      <c r="AH105" s="347"/>
      <c r="AI105" s="347"/>
      <c r="AJ105" s="347"/>
      <c r="AK105" s="347"/>
      <c r="AL105" s="347"/>
      <c r="AM105" s="347"/>
      <c r="AN105" s="347"/>
      <c r="AO105" s="347"/>
      <c r="AP105" s="347"/>
      <c r="AQ105" s="347"/>
      <c r="AR105" s="347"/>
      <c r="AS105" s="347"/>
      <c r="AT105" s="347"/>
      <c r="AU105" s="347"/>
      <c r="AV105" s="347"/>
      <c r="AW105" s="347"/>
      <c r="AX105" s="348"/>
      <c r="AY105">
        <f>$AY$103</f>
        <v>0</v>
      </c>
    </row>
    <row r="106" spans="1:60" ht="31.5" hidden="1" customHeight="1" x14ac:dyDescent="0.15">
      <c r="A106" s="478" t="s">
        <v>270</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88" t="s">
        <v>11</v>
      </c>
      <c r="AC106" s="283"/>
      <c r="AD106" s="284"/>
      <c r="AE106" s="324" t="s">
        <v>305</v>
      </c>
      <c r="AF106" s="324"/>
      <c r="AG106" s="324"/>
      <c r="AH106" s="324"/>
      <c r="AI106" s="324" t="s">
        <v>327</v>
      </c>
      <c r="AJ106" s="324"/>
      <c r="AK106" s="324"/>
      <c r="AL106" s="324"/>
      <c r="AM106" s="324" t="s">
        <v>424</v>
      </c>
      <c r="AN106" s="324"/>
      <c r="AO106" s="324"/>
      <c r="AP106" s="324"/>
      <c r="AQ106" s="349" t="s">
        <v>332</v>
      </c>
      <c r="AR106" s="350"/>
      <c r="AS106" s="350"/>
      <c r="AT106" s="350"/>
      <c r="AU106" s="349" t="s">
        <v>456</v>
      </c>
      <c r="AV106" s="350"/>
      <c r="AW106" s="350"/>
      <c r="AX106" s="351"/>
      <c r="AY106">
        <f>COUNTA($G$107)</f>
        <v>0</v>
      </c>
    </row>
    <row r="107" spans="1:60" ht="23.25" hidden="1" customHeight="1" x14ac:dyDescent="0.15">
      <c r="A107" s="481"/>
      <c r="B107" s="482"/>
      <c r="C107" s="482"/>
      <c r="D107" s="482"/>
      <c r="E107" s="482"/>
      <c r="F107" s="483"/>
      <c r="G107" s="176"/>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c r="AC107" s="462"/>
      <c r="AD107" s="463"/>
      <c r="AE107" s="347"/>
      <c r="AF107" s="347"/>
      <c r="AG107" s="347"/>
      <c r="AH107" s="347"/>
      <c r="AI107" s="347"/>
      <c r="AJ107" s="347"/>
      <c r="AK107" s="347"/>
      <c r="AL107" s="347"/>
      <c r="AM107" s="347"/>
      <c r="AN107" s="347"/>
      <c r="AO107" s="347"/>
      <c r="AP107" s="347"/>
      <c r="AQ107" s="347"/>
      <c r="AR107" s="347"/>
      <c r="AS107" s="347"/>
      <c r="AT107" s="347"/>
      <c r="AU107" s="347"/>
      <c r="AV107" s="347"/>
      <c r="AW107" s="347"/>
      <c r="AX107" s="348"/>
      <c r="AY107">
        <f>$AY$106</f>
        <v>0</v>
      </c>
    </row>
    <row r="108" spans="1:60" ht="23.25" hidden="1" customHeight="1" x14ac:dyDescent="0.15">
      <c r="A108" s="484"/>
      <c r="B108" s="485"/>
      <c r="C108" s="485"/>
      <c r="D108" s="485"/>
      <c r="E108" s="485"/>
      <c r="F108" s="486"/>
      <c r="G108" s="179"/>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92"/>
      <c r="AC108" s="393"/>
      <c r="AD108" s="394"/>
      <c r="AE108" s="347"/>
      <c r="AF108" s="347"/>
      <c r="AG108" s="347"/>
      <c r="AH108" s="347"/>
      <c r="AI108" s="347"/>
      <c r="AJ108" s="347"/>
      <c r="AK108" s="347"/>
      <c r="AL108" s="347"/>
      <c r="AM108" s="347"/>
      <c r="AN108" s="347"/>
      <c r="AO108" s="347"/>
      <c r="AP108" s="347"/>
      <c r="AQ108" s="347"/>
      <c r="AR108" s="347"/>
      <c r="AS108" s="347"/>
      <c r="AT108" s="347"/>
      <c r="AU108" s="347"/>
      <c r="AV108" s="347"/>
      <c r="AW108" s="347"/>
      <c r="AX108" s="348"/>
      <c r="AY108">
        <f>$AY$106</f>
        <v>0</v>
      </c>
    </row>
    <row r="109" spans="1:60" ht="31.5" hidden="1" customHeight="1" x14ac:dyDescent="0.15">
      <c r="A109" s="478" t="s">
        <v>270</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88" t="s">
        <v>11</v>
      </c>
      <c r="AC109" s="283"/>
      <c r="AD109" s="284"/>
      <c r="AE109" s="324" t="s">
        <v>305</v>
      </c>
      <c r="AF109" s="324"/>
      <c r="AG109" s="324"/>
      <c r="AH109" s="324"/>
      <c r="AI109" s="324" t="s">
        <v>327</v>
      </c>
      <c r="AJ109" s="324"/>
      <c r="AK109" s="324"/>
      <c r="AL109" s="324"/>
      <c r="AM109" s="324" t="s">
        <v>424</v>
      </c>
      <c r="AN109" s="324"/>
      <c r="AO109" s="324"/>
      <c r="AP109" s="324"/>
      <c r="AQ109" s="349" t="s">
        <v>332</v>
      </c>
      <c r="AR109" s="350"/>
      <c r="AS109" s="350"/>
      <c r="AT109" s="350"/>
      <c r="AU109" s="349" t="s">
        <v>456</v>
      </c>
      <c r="AV109" s="350"/>
      <c r="AW109" s="350"/>
      <c r="AX109" s="351"/>
      <c r="AY109">
        <f>COUNTA($G$110)</f>
        <v>0</v>
      </c>
    </row>
    <row r="110" spans="1:60" ht="23.25" hidden="1" customHeight="1" x14ac:dyDescent="0.15">
      <c r="A110" s="481"/>
      <c r="B110" s="482"/>
      <c r="C110" s="482"/>
      <c r="D110" s="482"/>
      <c r="E110" s="482"/>
      <c r="F110" s="483"/>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47"/>
      <c r="AF110" s="347"/>
      <c r="AG110" s="347"/>
      <c r="AH110" s="347"/>
      <c r="AI110" s="347"/>
      <c r="AJ110" s="347"/>
      <c r="AK110" s="347"/>
      <c r="AL110" s="347"/>
      <c r="AM110" s="347"/>
      <c r="AN110" s="347"/>
      <c r="AO110" s="347"/>
      <c r="AP110" s="347"/>
      <c r="AQ110" s="347"/>
      <c r="AR110" s="347"/>
      <c r="AS110" s="347"/>
      <c r="AT110" s="347"/>
      <c r="AU110" s="347"/>
      <c r="AV110" s="347"/>
      <c r="AW110" s="347"/>
      <c r="AX110" s="348"/>
      <c r="AY110">
        <f>$AY$109</f>
        <v>0</v>
      </c>
    </row>
    <row r="111" spans="1:60" ht="23.25" hidden="1" customHeight="1" x14ac:dyDescent="0.15">
      <c r="A111" s="484"/>
      <c r="B111" s="485"/>
      <c r="C111" s="485"/>
      <c r="D111" s="485"/>
      <c r="E111" s="485"/>
      <c r="F111" s="486"/>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92"/>
      <c r="AC111" s="393"/>
      <c r="AD111" s="394"/>
      <c r="AE111" s="347"/>
      <c r="AF111" s="347"/>
      <c r="AG111" s="347"/>
      <c r="AH111" s="347"/>
      <c r="AI111" s="347"/>
      <c r="AJ111" s="347"/>
      <c r="AK111" s="347"/>
      <c r="AL111" s="347"/>
      <c r="AM111" s="347"/>
      <c r="AN111" s="347"/>
      <c r="AO111" s="347"/>
      <c r="AP111" s="347"/>
      <c r="AQ111" s="347"/>
      <c r="AR111" s="347"/>
      <c r="AS111" s="347"/>
      <c r="AT111" s="347"/>
      <c r="AU111" s="347"/>
      <c r="AV111" s="347"/>
      <c r="AW111" s="347"/>
      <c r="AX111" s="348"/>
      <c r="AY111">
        <f>$AY$109</f>
        <v>0</v>
      </c>
    </row>
    <row r="112" spans="1:60" ht="31.5" hidden="1" customHeight="1" x14ac:dyDescent="0.15">
      <c r="A112" s="478" t="s">
        <v>270</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88" t="s">
        <v>11</v>
      </c>
      <c r="AC112" s="283"/>
      <c r="AD112" s="284"/>
      <c r="AE112" s="324" t="s">
        <v>305</v>
      </c>
      <c r="AF112" s="324"/>
      <c r="AG112" s="324"/>
      <c r="AH112" s="324"/>
      <c r="AI112" s="324" t="s">
        <v>327</v>
      </c>
      <c r="AJ112" s="324"/>
      <c r="AK112" s="324"/>
      <c r="AL112" s="324"/>
      <c r="AM112" s="324" t="s">
        <v>424</v>
      </c>
      <c r="AN112" s="324"/>
      <c r="AO112" s="324"/>
      <c r="AP112" s="324"/>
      <c r="AQ112" s="349" t="s">
        <v>332</v>
      </c>
      <c r="AR112" s="350"/>
      <c r="AS112" s="350"/>
      <c r="AT112" s="350"/>
      <c r="AU112" s="349" t="s">
        <v>456</v>
      </c>
      <c r="AV112" s="350"/>
      <c r="AW112" s="350"/>
      <c r="AX112" s="351"/>
      <c r="AY112">
        <f>COUNTA($G$113)</f>
        <v>0</v>
      </c>
    </row>
    <row r="113" spans="1:51" ht="23.25" hidden="1" customHeight="1" x14ac:dyDescent="0.15">
      <c r="A113" s="481"/>
      <c r="B113" s="482"/>
      <c r="C113" s="482"/>
      <c r="D113" s="482"/>
      <c r="E113" s="482"/>
      <c r="F113" s="483"/>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47"/>
      <c r="AF113" s="347"/>
      <c r="AG113" s="347"/>
      <c r="AH113" s="347"/>
      <c r="AI113" s="347"/>
      <c r="AJ113" s="347"/>
      <c r="AK113" s="347"/>
      <c r="AL113" s="347"/>
      <c r="AM113" s="347"/>
      <c r="AN113" s="347"/>
      <c r="AO113" s="347"/>
      <c r="AP113" s="347"/>
      <c r="AQ113" s="352"/>
      <c r="AR113" s="353"/>
      <c r="AS113" s="353"/>
      <c r="AT113" s="806"/>
      <c r="AU113" s="347"/>
      <c r="AV113" s="347"/>
      <c r="AW113" s="347"/>
      <c r="AX113" s="348"/>
      <c r="AY113">
        <f>$AY$112</f>
        <v>0</v>
      </c>
    </row>
    <row r="114" spans="1:51" ht="23.25" hidden="1" customHeight="1" x14ac:dyDescent="0.15">
      <c r="A114" s="484"/>
      <c r="B114" s="485"/>
      <c r="C114" s="485"/>
      <c r="D114" s="485"/>
      <c r="E114" s="485"/>
      <c r="F114" s="486"/>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92"/>
      <c r="AC114" s="393"/>
      <c r="AD114" s="394"/>
      <c r="AE114" s="355"/>
      <c r="AF114" s="355"/>
      <c r="AG114" s="355"/>
      <c r="AH114" s="355"/>
      <c r="AI114" s="355"/>
      <c r="AJ114" s="355"/>
      <c r="AK114" s="355"/>
      <c r="AL114" s="355"/>
      <c r="AM114" s="355"/>
      <c r="AN114" s="355"/>
      <c r="AO114" s="355"/>
      <c r="AP114" s="355"/>
      <c r="AQ114" s="352"/>
      <c r="AR114" s="353"/>
      <c r="AS114" s="353"/>
      <c r="AT114" s="806"/>
      <c r="AU114" s="352"/>
      <c r="AV114" s="353"/>
      <c r="AW114" s="353"/>
      <c r="AX114" s="354"/>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3"/>
      <c r="Z115" s="474"/>
      <c r="AA115" s="475"/>
      <c r="AB115" s="288" t="s">
        <v>11</v>
      </c>
      <c r="AC115" s="283"/>
      <c r="AD115" s="284"/>
      <c r="AE115" s="324" t="s">
        <v>305</v>
      </c>
      <c r="AF115" s="324"/>
      <c r="AG115" s="324"/>
      <c r="AH115" s="324"/>
      <c r="AI115" s="324" t="s">
        <v>327</v>
      </c>
      <c r="AJ115" s="324"/>
      <c r="AK115" s="324"/>
      <c r="AL115" s="324"/>
      <c r="AM115" s="324" t="s">
        <v>424</v>
      </c>
      <c r="AN115" s="324"/>
      <c r="AO115" s="324"/>
      <c r="AP115" s="324"/>
      <c r="AQ115" s="325" t="s">
        <v>457</v>
      </c>
      <c r="AR115" s="326"/>
      <c r="AS115" s="326"/>
      <c r="AT115" s="326"/>
      <c r="AU115" s="326"/>
      <c r="AV115" s="326"/>
      <c r="AW115" s="326"/>
      <c r="AX115" s="327"/>
    </row>
    <row r="116" spans="1:51" ht="23.25" customHeight="1" x14ac:dyDescent="0.15">
      <c r="A116" s="277"/>
      <c r="B116" s="278"/>
      <c r="C116" s="278"/>
      <c r="D116" s="278"/>
      <c r="E116" s="278"/>
      <c r="F116" s="279"/>
      <c r="G116" s="340" t="s">
        <v>638</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285" t="s">
        <v>639</v>
      </c>
      <c r="AC116" s="286"/>
      <c r="AD116" s="287"/>
      <c r="AE116" s="347">
        <v>0.1</v>
      </c>
      <c r="AF116" s="347"/>
      <c r="AG116" s="347"/>
      <c r="AH116" s="347"/>
      <c r="AI116" s="347">
        <v>0.1</v>
      </c>
      <c r="AJ116" s="347"/>
      <c r="AK116" s="347"/>
      <c r="AL116" s="347"/>
      <c r="AM116" s="347">
        <f>53388/377975.61</f>
        <v>0.14124720904610749</v>
      </c>
      <c r="AN116" s="347"/>
      <c r="AO116" s="347"/>
      <c r="AP116" s="347"/>
      <c r="AQ116" s="352">
        <f>44509/377975.61</f>
        <v>0.11775627533215702</v>
      </c>
      <c r="AR116" s="353"/>
      <c r="AS116" s="353"/>
      <c r="AT116" s="353"/>
      <c r="AU116" s="353"/>
      <c r="AV116" s="353"/>
      <c r="AW116" s="353"/>
      <c r="AX116" s="354"/>
    </row>
    <row r="117" spans="1:51" ht="46.5" customHeight="1" thickBot="1" x14ac:dyDescent="0.2">
      <c r="A117" s="280"/>
      <c r="B117" s="281"/>
      <c r="C117" s="281"/>
      <c r="D117" s="281"/>
      <c r="E117" s="281"/>
      <c r="F117" s="282"/>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640</v>
      </c>
      <c r="AC117" s="332"/>
      <c r="AD117" s="333"/>
      <c r="AE117" s="291" t="s">
        <v>641</v>
      </c>
      <c r="AF117" s="291"/>
      <c r="AG117" s="291"/>
      <c r="AH117" s="291"/>
      <c r="AI117" s="291" t="s">
        <v>642</v>
      </c>
      <c r="AJ117" s="291"/>
      <c r="AK117" s="291"/>
      <c r="AL117" s="291"/>
      <c r="AM117" s="291" t="s">
        <v>657</v>
      </c>
      <c r="AN117" s="291"/>
      <c r="AO117" s="291"/>
      <c r="AP117" s="291"/>
      <c r="AQ117" s="291" t="s">
        <v>658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3"/>
      <c r="Z118" s="474"/>
      <c r="AA118" s="475"/>
      <c r="AB118" s="288" t="s">
        <v>11</v>
      </c>
      <c r="AC118" s="283"/>
      <c r="AD118" s="284"/>
      <c r="AE118" s="324" t="s">
        <v>305</v>
      </c>
      <c r="AF118" s="324"/>
      <c r="AG118" s="324"/>
      <c r="AH118" s="324"/>
      <c r="AI118" s="324" t="s">
        <v>327</v>
      </c>
      <c r="AJ118" s="324"/>
      <c r="AK118" s="324"/>
      <c r="AL118" s="324"/>
      <c r="AM118" s="324" t="s">
        <v>424</v>
      </c>
      <c r="AN118" s="324"/>
      <c r="AO118" s="324"/>
      <c r="AP118" s="324"/>
      <c r="AQ118" s="325" t="s">
        <v>457</v>
      </c>
      <c r="AR118" s="326"/>
      <c r="AS118" s="326"/>
      <c r="AT118" s="326"/>
      <c r="AU118" s="326"/>
      <c r="AV118" s="326"/>
      <c r="AW118" s="326"/>
      <c r="AX118" s="327"/>
      <c r="AY118" s="77">
        <f>IF(SUBSTITUTE(SUBSTITUTE($G$119,"／",""),"　","")="",0,1)</f>
        <v>0</v>
      </c>
    </row>
    <row r="119" spans="1:51" ht="23.25" hidden="1" customHeight="1" x14ac:dyDescent="0.15">
      <c r="A119" s="277"/>
      <c r="B119" s="278"/>
      <c r="C119" s="278"/>
      <c r="D119" s="278"/>
      <c r="E119" s="278"/>
      <c r="F119" s="279"/>
      <c r="G119" s="340" t="s">
        <v>277</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285"/>
      <c r="AC119" s="286"/>
      <c r="AD119" s="287"/>
      <c r="AE119" s="347"/>
      <c r="AF119" s="347"/>
      <c r="AG119" s="347"/>
      <c r="AH119" s="347"/>
      <c r="AI119" s="347"/>
      <c r="AJ119" s="347"/>
      <c r="AK119" s="347"/>
      <c r="AL119" s="347"/>
      <c r="AM119" s="347"/>
      <c r="AN119" s="347"/>
      <c r="AO119" s="347"/>
      <c r="AP119" s="347"/>
      <c r="AQ119" s="347"/>
      <c r="AR119" s="347"/>
      <c r="AS119" s="347"/>
      <c r="AT119" s="347"/>
      <c r="AU119" s="347"/>
      <c r="AV119" s="347"/>
      <c r="AW119" s="347"/>
      <c r="AX119" s="348"/>
      <c r="AY119">
        <f>$AY$118</f>
        <v>0</v>
      </c>
    </row>
    <row r="120" spans="1:51" ht="46.5" hidden="1" customHeight="1" x14ac:dyDescent="0.15">
      <c r="A120" s="280"/>
      <c r="B120" s="281"/>
      <c r="C120" s="281"/>
      <c r="D120" s="281"/>
      <c r="E120" s="281"/>
      <c r="F120" s="282"/>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276</v>
      </c>
      <c r="AC120" s="332"/>
      <c r="AD120" s="33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3"/>
      <c r="Z121" s="474"/>
      <c r="AA121" s="475"/>
      <c r="AB121" s="288" t="s">
        <v>11</v>
      </c>
      <c r="AC121" s="283"/>
      <c r="AD121" s="284"/>
      <c r="AE121" s="324" t="s">
        <v>305</v>
      </c>
      <c r="AF121" s="324"/>
      <c r="AG121" s="324"/>
      <c r="AH121" s="324"/>
      <c r="AI121" s="324" t="s">
        <v>327</v>
      </c>
      <c r="AJ121" s="324"/>
      <c r="AK121" s="324"/>
      <c r="AL121" s="324"/>
      <c r="AM121" s="324" t="s">
        <v>424</v>
      </c>
      <c r="AN121" s="324"/>
      <c r="AO121" s="324"/>
      <c r="AP121" s="324"/>
      <c r="AQ121" s="325" t="s">
        <v>457</v>
      </c>
      <c r="AR121" s="326"/>
      <c r="AS121" s="326"/>
      <c r="AT121" s="326"/>
      <c r="AU121" s="326"/>
      <c r="AV121" s="326"/>
      <c r="AW121" s="326"/>
      <c r="AX121" s="327"/>
      <c r="AY121" s="77">
        <f>IF(SUBSTITUTE(SUBSTITUTE($G$122,"／",""),"　","")="",0,1)</f>
        <v>0</v>
      </c>
    </row>
    <row r="122" spans="1:51" ht="23.25" hidden="1" customHeight="1" x14ac:dyDescent="0.15">
      <c r="A122" s="277"/>
      <c r="B122" s="278"/>
      <c r="C122" s="278"/>
      <c r="D122" s="278"/>
      <c r="E122" s="278"/>
      <c r="F122" s="279"/>
      <c r="G122" s="340" t="s">
        <v>278</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285"/>
      <c r="AC122" s="286"/>
      <c r="AD122" s="287"/>
      <c r="AE122" s="347"/>
      <c r="AF122" s="347"/>
      <c r="AG122" s="347"/>
      <c r="AH122" s="347"/>
      <c r="AI122" s="347"/>
      <c r="AJ122" s="347"/>
      <c r="AK122" s="347"/>
      <c r="AL122" s="347"/>
      <c r="AM122" s="347"/>
      <c r="AN122" s="347"/>
      <c r="AO122" s="347"/>
      <c r="AP122" s="347"/>
      <c r="AQ122" s="347"/>
      <c r="AR122" s="347"/>
      <c r="AS122" s="347"/>
      <c r="AT122" s="347"/>
      <c r="AU122" s="347"/>
      <c r="AV122" s="347"/>
      <c r="AW122" s="347"/>
      <c r="AX122" s="348"/>
      <c r="AY122">
        <f>$AY$121</f>
        <v>0</v>
      </c>
    </row>
    <row r="123" spans="1:51" ht="46.5" hidden="1" customHeight="1" x14ac:dyDescent="0.15">
      <c r="A123" s="280"/>
      <c r="B123" s="281"/>
      <c r="C123" s="281"/>
      <c r="D123" s="281"/>
      <c r="E123" s="281"/>
      <c r="F123" s="282"/>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276</v>
      </c>
      <c r="AC123" s="332"/>
      <c r="AD123" s="33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3"/>
      <c r="Z124" s="474"/>
      <c r="AA124" s="475"/>
      <c r="AB124" s="288" t="s">
        <v>11</v>
      </c>
      <c r="AC124" s="283"/>
      <c r="AD124" s="284"/>
      <c r="AE124" s="324" t="s">
        <v>305</v>
      </c>
      <c r="AF124" s="324"/>
      <c r="AG124" s="324"/>
      <c r="AH124" s="324"/>
      <c r="AI124" s="324" t="s">
        <v>327</v>
      </c>
      <c r="AJ124" s="324"/>
      <c r="AK124" s="324"/>
      <c r="AL124" s="324"/>
      <c r="AM124" s="324" t="s">
        <v>424</v>
      </c>
      <c r="AN124" s="324"/>
      <c r="AO124" s="324"/>
      <c r="AP124" s="324"/>
      <c r="AQ124" s="325" t="s">
        <v>457</v>
      </c>
      <c r="AR124" s="326"/>
      <c r="AS124" s="326"/>
      <c r="AT124" s="326"/>
      <c r="AU124" s="326"/>
      <c r="AV124" s="326"/>
      <c r="AW124" s="326"/>
      <c r="AX124" s="327"/>
      <c r="AY124" s="77">
        <f>IF(SUBSTITUTE(SUBSTITUTE($G$125,"／",""),"　","")="",0,1)</f>
        <v>0</v>
      </c>
    </row>
    <row r="125" spans="1:51" ht="23.25" hidden="1" customHeight="1" x14ac:dyDescent="0.15">
      <c r="A125" s="277"/>
      <c r="B125" s="278"/>
      <c r="C125" s="278"/>
      <c r="D125" s="278"/>
      <c r="E125" s="278"/>
      <c r="F125" s="279"/>
      <c r="G125" s="340" t="s">
        <v>278</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285"/>
      <c r="AC125" s="286"/>
      <c r="AD125" s="287"/>
      <c r="AE125" s="347"/>
      <c r="AF125" s="347"/>
      <c r="AG125" s="347"/>
      <c r="AH125" s="347"/>
      <c r="AI125" s="347"/>
      <c r="AJ125" s="347"/>
      <c r="AK125" s="347"/>
      <c r="AL125" s="347"/>
      <c r="AM125" s="347"/>
      <c r="AN125" s="347"/>
      <c r="AO125" s="347"/>
      <c r="AP125" s="347"/>
      <c r="AQ125" s="347"/>
      <c r="AR125" s="347"/>
      <c r="AS125" s="347"/>
      <c r="AT125" s="347"/>
      <c r="AU125" s="347"/>
      <c r="AV125" s="347"/>
      <c r="AW125" s="347"/>
      <c r="AX125" s="348"/>
      <c r="AY125">
        <f>$AY$124</f>
        <v>0</v>
      </c>
    </row>
    <row r="126" spans="1:51" ht="46.5" hidden="1" customHeight="1" x14ac:dyDescent="0.15">
      <c r="A126" s="280"/>
      <c r="B126" s="281"/>
      <c r="C126" s="281"/>
      <c r="D126" s="281"/>
      <c r="E126" s="281"/>
      <c r="F126" s="282"/>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276</v>
      </c>
      <c r="AC126" s="332"/>
      <c r="AD126" s="33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22" t="s">
        <v>16</v>
      </c>
      <c r="H127" s="322"/>
      <c r="I127" s="322"/>
      <c r="J127" s="322"/>
      <c r="K127" s="322"/>
      <c r="L127" s="322"/>
      <c r="M127" s="322"/>
      <c r="N127" s="322"/>
      <c r="O127" s="322"/>
      <c r="P127" s="322"/>
      <c r="Q127" s="322"/>
      <c r="R127" s="322"/>
      <c r="S127" s="322"/>
      <c r="T127" s="322"/>
      <c r="U127" s="322"/>
      <c r="V127" s="322"/>
      <c r="W127" s="322"/>
      <c r="X127" s="323"/>
      <c r="Y127" s="318"/>
      <c r="Z127" s="319"/>
      <c r="AA127" s="320"/>
      <c r="AB127" s="321" t="s">
        <v>11</v>
      </c>
      <c r="AC127" s="322"/>
      <c r="AD127" s="323"/>
      <c r="AE127" s="324" t="s">
        <v>305</v>
      </c>
      <c r="AF127" s="324"/>
      <c r="AG127" s="324"/>
      <c r="AH127" s="324"/>
      <c r="AI127" s="324" t="s">
        <v>327</v>
      </c>
      <c r="AJ127" s="324"/>
      <c r="AK127" s="324"/>
      <c r="AL127" s="324"/>
      <c r="AM127" s="324" t="s">
        <v>424</v>
      </c>
      <c r="AN127" s="324"/>
      <c r="AO127" s="324"/>
      <c r="AP127" s="324"/>
      <c r="AQ127" s="325" t="s">
        <v>457</v>
      </c>
      <c r="AR127" s="326"/>
      <c r="AS127" s="326"/>
      <c r="AT127" s="326"/>
      <c r="AU127" s="326"/>
      <c r="AV127" s="326"/>
      <c r="AW127" s="326"/>
      <c r="AX127" s="327"/>
      <c r="AY127" s="77">
        <f>IF(SUBSTITUTE(SUBSTITUTE($G$128,"／",""),"　","")="",0,1)</f>
        <v>0</v>
      </c>
    </row>
    <row r="128" spans="1:51" ht="23.25" hidden="1" customHeight="1" x14ac:dyDescent="0.15">
      <c r="A128" s="277"/>
      <c r="B128" s="278"/>
      <c r="C128" s="278"/>
      <c r="D128" s="278"/>
      <c r="E128" s="278"/>
      <c r="F128" s="279"/>
      <c r="G128" s="340" t="s">
        <v>278</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285"/>
      <c r="AC128" s="286"/>
      <c r="AD128" s="287"/>
      <c r="AE128" s="347"/>
      <c r="AF128" s="347"/>
      <c r="AG128" s="347"/>
      <c r="AH128" s="347"/>
      <c r="AI128" s="347"/>
      <c r="AJ128" s="347"/>
      <c r="AK128" s="347"/>
      <c r="AL128" s="347"/>
      <c r="AM128" s="347"/>
      <c r="AN128" s="347"/>
      <c r="AO128" s="347"/>
      <c r="AP128" s="347"/>
      <c r="AQ128" s="347"/>
      <c r="AR128" s="347"/>
      <c r="AS128" s="347"/>
      <c r="AT128" s="347"/>
      <c r="AU128" s="347"/>
      <c r="AV128" s="347"/>
      <c r="AW128" s="347"/>
      <c r="AX128" s="348"/>
      <c r="AY128">
        <f>$AY$127</f>
        <v>0</v>
      </c>
    </row>
    <row r="129" spans="1:51" ht="46.5" hidden="1" customHeight="1" thickBot="1" x14ac:dyDescent="0.2">
      <c r="A129" s="280"/>
      <c r="B129" s="281"/>
      <c r="C129" s="281"/>
      <c r="D129" s="281"/>
      <c r="E129" s="281"/>
      <c r="F129" s="282"/>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276</v>
      </c>
      <c r="AC129" s="332"/>
      <c r="AD129" s="33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6" t="s">
        <v>320</v>
      </c>
      <c r="B130" s="984"/>
      <c r="C130" s="983" t="s">
        <v>188</v>
      </c>
      <c r="D130" s="984"/>
      <c r="E130" s="293" t="s">
        <v>217</v>
      </c>
      <c r="F130" s="294"/>
      <c r="G130" s="295" t="s">
        <v>643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7"/>
      <c r="B131" s="238"/>
      <c r="C131" s="237"/>
      <c r="D131" s="238"/>
      <c r="E131" s="224" t="s">
        <v>216</v>
      </c>
      <c r="F131" s="225"/>
      <c r="G131" s="222" t="s">
        <v>644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5</v>
      </c>
      <c r="AV133" s="163"/>
      <c r="AW133" s="164" t="s">
        <v>175</v>
      </c>
      <c r="AX133" s="165"/>
      <c r="AY133">
        <f>$AY$132</f>
        <v>1</v>
      </c>
    </row>
    <row r="134" spans="1:51" ht="39.75" customHeight="1" x14ac:dyDescent="0.15">
      <c r="A134" s="987"/>
      <c r="B134" s="238"/>
      <c r="C134" s="237"/>
      <c r="D134" s="238"/>
      <c r="E134" s="237"/>
      <c r="F134" s="299"/>
      <c r="G134" s="217" t="s">
        <v>645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286</v>
      </c>
      <c r="AC134" s="209"/>
      <c r="AD134" s="209"/>
      <c r="AE134" s="251">
        <v>68</v>
      </c>
      <c r="AF134" s="152"/>
      <c r="AG134" s="152"/>
      <c r="AH134" s="152"/>
      <c r="AI134" s="251">
        <v>70</v>
      </c>
      <c r="AJ134" s="152"/>
      <c r="AK134" s="152"/>
      <c r="AL134" s="152"/>
      <c r="AM134" s="251">
        <v>72</v>
      </c>
      <c r="AN134" s="152"/>
      <c r="AO134" s="152"/>
      <c r="AP134" s="152"/>
      <c r="AQ134" s="251" t="s">
        <v>633</v>
      </c>
      <c r="AR134" s="152"/>
      <c r="AS134" s="152"/>
      <c r="AT134" s="152"/>
      <c r="AU134" s="251" t="s">
        <v>633</v>
      </c>
      <c r="AV134" s="152"/>
      <c r="AW134" s="152"/>
      <c r="AX134" s="193"/>
      <c r="AY134">
        <f t="shared" ref="AY134:AY135" si="13">$AY$132</f>
        <v>1</v>
      </c>
    </row>
    <row r="135" spans="1:51" ht="39.75" customHeight="1" x14ac:dyDescent="0.15">
      <c r="A135" s="98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286</v>
      </c>
      <c r="AC135" s="160"/>
      <c r="AD135" s="160"/>
      <c r="AE135" s="251">
        <v>67</v>
      </c>
      <c r="AF135" s="152"/>
      <c r="AG135" s="152"/>
      <c r="AH135" s="152"/>
      <c r="AI135" s="251">
        <v>70</v>
      </c>
      <c r="AJ135" s="152"/>
      <c r="AK135" s="152"/>
      <c r="AL135" s="152"/>
      <c r="AM135" s="251">
        <v>72</v>
      </c>
      <c r="AN135" s="152"/>
      <c r="AO135" s="152"/>
      <c r="AP135" s="152"/>
      <c r="AQ135" s="251" t="s">
        <v>633</v>
      </c>
      <c r="AR135" s="152"/>
      <c r="AS135" s="152"/>
      <c r="AT135" s="152"/>
      <c r="AU135" s="251">
        <v>79</v>
      </c>
      <c r="AV135" s="152"/>
      <c r="AW135" s="152"/>
      <c r="AX135" s="193"/>
      <c r="AY135">
        <f t="shared" si="13"/>
        <v>1</v>
      </c>
    </row>
    <row r="136" spans="1:51" ht="18.75" hidden="1" customHeight="1" x14ac:dyDescent="0.15">
      <c r="A136" s="98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7"/>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7"/>
      <c r="B155" s="238"/>
      <c r="C155" s="237"/>
      <c r="D155" s="238"/>
      <c r="E155" s="237"/>
      <c r="F155" s="299"/>
      <c r="G155" s="219"/>
      <c r="H155" s="220"/>
      <c r="I155" s="220"/>
      <c r="J155" s="220"/>
      <c r="K155" s="220"/>
      <c r="L155" s="220"/>
      <c r="M155" s="220"/>
      <c r="N155" s="220"/>
      <c r="O155" s="220"/>
      <c r="P155" s="221"/>
      <c r="Q155" s="418"/>
      <c r="R155" s="220"/>
      <c r="S155" s="220"/>
      <c r="T155" s="220"/>
      <c r="U155" s="220"/>
      <c r="V155" s="220"/>
      <c r="W155" s="220"/>
      <c r="X155" s="220"/>
      <c r="Y155" s="220"/>
      <c r="Z155" s="220"/>
      <c r="AA155" s="91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7"/>
      <c r="B156" s="238"/>
      <c r="C156" s="237"/>
      <c r="D156" s="238"/>
      <c r="E156" s="237"/>
      <c r="F156" s="299"/>
      <c r="G156" s="219"/>
      <c r="H156" s="220"/>
      <c r="I156" s="220"/>
      <c r="J156" s="220"/>
      <c r="K156" s="220"/>
      <c r="L156" s="220"/>
      <c r="M156" s="220"/>
      <c r="N156" s="220"/>
      <c r="O156" s="220"/>
      <c r="P156" s="221"/>
      <c r="Q156" s="418"/>
      <c r="R156" s="220"/>
      <c r="S156" s="220"/>
      <c r="T156" s="220"/>
      <c r="U156" s="220"/>
      <c r="V156" s="220"/>
      <c r="W156" s="220"/>
      <c r="X156" s="220"/>
      <c r="Y156" s="220"/>
      <c r="Z156" s="220"/>
      <c r="AA156" s="91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7"/>
      <c r="B157" s="238"/>
      <c r="C157" s="237"/>
      <c r="D157" s="238"/>
      <c r="E157" s="237"/>
      <c r="F157" s="299"/>
      <c r="G157" s="219"/>
      <c r="H157" s="220"/>
      <c r="I157" s="220"/>
      <c r="J157" s="220"/>
      <c r="K157" s="220"/>
      <c r="L157" s="220"/>
      <c r="M157" s="220"/>
      <c r="N157" s="220"/>
      <c r="O157" s="220"/>
      <c r="P157" s="221"/>
      <c r="Q157" s="418"/>
      <c r="R157" s="220"/>
      <c r="S157" s="220"/>
      <c r="T157" s="220"/>
      <c r="U157" s="220"/>
      <c r="V157" s="220"/>
      <c r="W157" s="220"/>
      <c r="X157" s="220"/>
      <c r="Y157" s="220"/>
      <c r="Z157" s="220"/>
      <c r="AA157" s="91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7"/>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7"/>
      <c r="B162" s="238"/>
      <c r="C162" s="237"/>
      <c r="D162" s="238"/>
      <c r="E162" s="237"/>
      <c r="F162" s="299"/>
      <c r="G162" s="219"/>
      <c r="H162" s="220"/>
      <c r="I162" s="220"/>
      <c r="J162" s="220"/>
      <c r="K162" s="220"/>
      <c r="L162" s="220"/>
      <c r="M162" s="220"/>
      <c r="N162" s="220"/>
      <c r="O162" s="220"/>
      <c r="P162" s="221"/>
      <c r="Q162" s="418"/>
      <c r="R162" s="220"/>
      <c r="S162" s="220"/>
      <c r="T162" s="220"/>
      <c r="U162" s="220"/>
      <c r="V162" s="220"/>
      <c r="W162" s="220"/>
      <c r="X162" s="220"/>
      <c r="Y162" s="220"/>
      <c r="Z162" s="220"/>
      <c r="AA162" s="91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7"/>
      <c r="B163" s="238"/>
      <c r="C163" s="237"/>
      <c r="D163" s="238"/>
      <c r="E163" s="237"/>
      <c r="F163" s="299"/>
      <c r="G163" s="219"/>
      <c r="H163" s="220"/>
      <c r="I163" s="220"/>
      <c r="J163" s="220"/>
      <c r="K163" s="220"/>
      <c r="L163" s="220"/>
      <c r="M163" s="220"/>
      <c r="N163" s="220"/>
      <c r="O163" s="220"/>
      <c r="P163" s="221"/>
      <c r="Q163" s="418"/>
      <c r="R163" s="220"/>
      <c r="S163" s="220"/>
      <c r="T163" s="220"/>
      <c r="U163" s="220"/>
      <c r="V163" s="220"/>
      <c r="W163" s="220"/>
      <c r="X163" s="220"/>
      <c r="Y163" s="220"/>
      <c r="Z163" s="220"/>
      <c r="AA163" s="91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7"/>
      <c r="B164" s="238"/>
      <c r="C164" s="237"/>
      <c r="D164" s="238"/>
      <c r="E164" s="237"/>
      <c r="F164" s="299"/>
      <c r="G164" s="219"/>
      <c r="H164" s="220"/>
      <c r="I164" s="220"/>
      <c r="J164" s="220"/>
      <c r="K164" s="220"/>
      <c r="L164" s="220"/>
      <c r="M164" s="220"/>
      <c r="N164" s="220"/>
      <c r="O164" s="220"/>
      <c r="P164" s="221"/>
      <c r="Q164" s="418"/>
      <c r="R164" s="220"/>
      <c r="S164" s="220"/>
      <c r="T164" s="220"/>
      <c r="U164" s="220"/>
      <c r="V164" s="220"/>
      <c r="W164" s="220"/>
      <c r="X164" s="220"/>
      <c r="Y164" s="220"/>
      <c r="Z164" s="220"/>
      <c r="AA164" s="91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7"/>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7"/>
      <c r="B169" s="238"/>
      <c r="C169" s="237"/>
      <c r="D169" s="238"/>
      <c r="E169" s="237"/>
      <c r="F169" s="299"/>
      <c r="G169" s="219"/>
      <c r="H169" s="220"/>
      <c r="I169" s="220"/>
      <c r="J169" s="220"/>
      <c r="K169" s="220"/>
      <c r="L169" s="220"/>
      <c r="M169" s="220"/>
      <c r="N169" s="220"/>
      <c r="O169" s="220"/>
      <c r="P169" s="221"/>
      <c r="Q169" s="418"/>
      <c r="R169" s="220"/>
      <c r="S169" s="220"/>
      <c r="T169" s="220"/>
      <c r="U169" s="220"/>
      <c r="V169" s="220"/>
      <c r="W169" s="220"/>
      <c r="X169" s="220"/>
      <c r="Y169" s="220"/>
      <c r="Z169" s="220"/>
      <c r="AA169" s="91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7"/>
      <c r="B170" s="238"/>
      <c r="C170" s="237"/>
      <c r="D170" s="238"/>
      <c r="E170" s="237"/>
      <c r="F170" s="299"/>
      <c r="G170" s="219"/>
      <c r="H170" s="220"/>
      <c r="I170" s="220"/>
      <c r="J170" s="220"/>
      <c r="K170" s="220"/>
      <c r="L170" s="220"/>
      <c r="M170" s="220"/>
      <c r="N170" s="220"/>
      <c r="O170" s="220"/>
      <c r="P170" s="221"/>
      <c r="Q170" s="418"/>
      <c r="R170" s="220"/>
      <c r="S170" s="220"/>
      <c r="T170" s="220"/>
      <c r="U170" s="220"/>
      <c r="V170" s="220"/>
      <c r="W170" s="220"/>
      <c r="X170" s="220"/>
      <c r="Y170" s="220"/>
      <c r="Z170" s="220"/>
      <c r="AA170" s="91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7"/>
      <c r="B171" s="238"/>
      <c r="C171" s="237"/>
      <c r="D171" s="238"/>
      <c r="E171" s="237"/>
      <c r="F171" s="299"/>
      <c r="G171" s="219"/>
      <c r="H171" s="220"/>
      <c r="I171" s="220"/>
      <c r="J171" s="220"/>
      <c r="K171" s="220"/>
      <c r="L171" s="220"/>
      <c r="M171" s="220"/>
      <c r="N171" s="220"/>
      <c r="O171" s="220"/>
      <c r="P171" s="221"/>
      <c r="Q171" s="418"/>
      <c r="R171" s="220"/>
      <c r="S171" s="220"/>
      <c r="T171" s="220"/>
      <c r="U171" s="220"/>
      <c r="V171" s="220"/>
      <c r="W171" s="220"/>
      <c r="X171" s="220"/>
      <c r="Y171" s="220"/>
      <c r="Z171" s="220"/>
      <c r="AA171" s="91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7"/>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7"/>
      <c r="B176" s="238"/>
      <c r="C176" s="237"/>
      <c r="D176" s="238"/>
      <c r="E176" s="237"/>
      <c r="F176" s="299"/>
      <c r="G176" s="219"/>
      <c r="H176" s="220"/>
      <c r="I176" s="220"/>
      <c r="J176" s="220"/>
      <c r="K176" s="220"/>
      <c r="L176" s="220"/>
      <c r="M176" s="220"/>
      <c r="N176" s="220"/>
      <c r="O176" s="220"/>
      <c r="P176" s="221"/>
      <c r="Q176" s="418"/>
      <c r="R176" s="220"/>
      <c r="S176" s="220"/>
      <c r="T176" s="220"/>
      <c r="U176" s="220"/>
      <c r="V176" s="220"/>
      <c r="W176" s="220"/>
      <c r="X176" s="220"/>
      <c r="Y176" s="220"/>
      <c r="Z176" s="220"/>
      <c r="AA176" s="91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7"/>
      <c r="B177" s="238"/>
      <c r="C177" s="237"/>
      <c r="D177" s="238"/>
      <c r="E177" s="237"/>
      <c r="F177" s="299"/>
      <c r="G177" s="219"/>
      <c r="H177" s="220"/>
      <c r="I177" s="220"/>
      <c r="J177" s="220"/>
      <c r="K177" s="220"/>
      <c r="L177" s="220"/>
      <c r="M177" s="220"/>
      <c r="N177" s="220"/>
      <c r="O177" s="220"/>
      <c r="P177" s="221"/>
      <c r="Q177" s="418"/>
      <c r="R177" s="220"/>
      <c r="S177" s="220"/>
      <c r="T177" s="220"/>
      <c r="U177" s="220"/>
      <c r="V177" s="220"/>
      <c r="W177" s="220"/>
      <c r="X177" s="220"/>
      <c r="Y177" s="220"/>
      <c r="Z177" s="220"/>
      <c r="AA177" s="91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7"/>
      <c r="B178" s="238"/>
      <c r="C178" s="237"/>
      <c r="D178" s="238"/>
      <c r="E178" s="237"/>
      <c r="F178" s="299"/>
      <c r="G178" s="219"/>
      <c r="H178" s="220"/>
      <c r="I178" s="220"/>
      <c r="J178" s="220"/>
      <c r="K178" s="220"/>
      <c r="L178" s="220"/>
      <c r="M178" s="220"/>
      <c r="N178" s="220"/>
      <c r="O178" s="220"/>
      <c r="P178" s="221"/>
      <c r="Q178" s="418"/>
      <c r="R178" s="220"/>
      <c r="S178" s="220"/>
      <c r="T178" s="220"/>
      <c r="U178" s="220"/>
      <c r="V178" s="220"/>
      <c r="W178" s="220"/>
      <c r="X178" s="220"/>
      <c r="Y178" s="220"/>
      <c r="Z178" s="220"/>
      <c r="AA178" s="91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7"/>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7"/>
      <c r="B183" s="238"/>
      <c r="C183" s="237"/>
      <c r="D183" s="238"/>
      <c r="E183" s="237"/>
      <c r="F183" s="299"/>
      <c r="G183" s="219"/>
      <c r="H183" s="220"/>
      <c r="I183" s="220"/>
      <c r="J183" s="220"/>
      <c r="K183" s="220"/>
      <c r="L183" s="220"/>
      <c r="M183" s="220"/>
      <c r="N183" s="220"/>
      <c r="O183" s="220"/>
      <c r="P183" s="221"/>
      <c r="Q183" s="418"/>
      <c r="R183" s="220"/>
      <c r="S183" s="220"/>
      <c r="T183" s="220"/>
      <c r="U183" s="220"/>
      <c r="V183" s="220"/>
      <c r="W183" s="220"/>
      <c r="X183" s="220"/>
      <c r="Y183" s="220"/>
      <c r="Z183" s="220"/>
      <c r="AA183" s="91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7"/>
      <c r="B184" s="238"/>
      <c r="C184" s="237"/>
      <c r="D184" s="238"/>
      <c r="E184" s="237"/>
      <c r="F184" s="299"/>
      <c r="G184" s="219"/>
      <c r="H184" s="220"/>
      <c r="I184" s="220"/>
      <c r="J184" s="220"/>
      <c r="K184" s="220"/>
      <c r="L184" s="220"/>
      <c r="M184" s="220"/>
      <c r="N184" s="220"/>
      <c r="O184" s="220"/>
      <c r="P184" s="221"/>
      <c r="Q184" s="418"/>
      <c r="R184" s="220"/>
      <c r="S184" s="220"/>
      <c r="T184" s="220"/>
      <c r="U184" s="220"/>
      <c r="V184" s="220"/>
      <c r="W184" s="220"/>
      <c r="X184" s="220"/>
      <c r="Y184" s="220"/>
      <c r="Z184" s="220"/>
      <c r="AA184" s="91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7"/>
      <c r="B185" s="238"/>
      <c r="C185" s="237"/>
      <c r="D185" s="238"/>
      <c r="E185" s="237"/>
      <c r="F185" s="299"/>
      <c r="G185" s="219"/>
      <c r="H185" s="220"/>
      <c r="I185" s="220"/>
      <c r="J185" s="220"/>
      <c r="K185" s="220"/>
      <c r="L185" s="220"/>
      <c r="M185" s="220"/>
      <c r="N185" s="220"/>
      <c r="O185" s="220"/>
      <c r="P185" s="221"/>
      <c r="Q185" s="418"/>
      <c r="R185" s="220"/>
      <c r="S185" s="220"/>
      <c r="T185" s="220"/>
      <c r="U185" s="220"/>
      <c r="V185" s="220"/>
      <c r="W185" s="220"/>
      <c r="X185" s="220"/>
      <c r="Y185" s="220"/>
      <c r="Z185" s="220"/>
      <c r="AA185" s="91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7"/>
      <c r="B188" s="238"/>
      <c r="C188" s="237"/>
      <c r="D188" s="238"/>
      <c r="E188" s="175" t="s">
        <v>731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7"/>
      <c r="B189" s="238"/>
      <c r="C189" s="237"/>
      <c r="D189" s="238"/>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c r="AY189">
        <f>$AY$187</f>
        <v>1</v>
      </c>
    </row>
    <row r="190" spans="1:51" ht="45" hidden="1" customHeight="1" x14ac:dyDescent="0.15">
      <c r="A190" s="98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7"/>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7"/>
      <c r="B214" s="238"/>
      <c r="C214" s="237"/>
      <c r="D214" s="238"/>
      <c r="E214" s="237"/>
      <c r="F214" s="299"/>
      <c r="G214" s="217"/>
      <c r="H214" s="176"/>
      <c r="I214" s="176"/>
      <c r="J214" s="176"/>
      <c r="K214" s="176"/>
      <c r="L214" s="176"/>
      <c r="M214" s="176"/>
      <c r="N214" s="176"/>
      <c r="O214" s="176"/>
      <c r="P214" s="218"/>
      <c r="Q214" s="974"/>
      <c r="R214" s="975"/>
      <c r="S214" s="975"/>
      <c r="T214" s="975"/>
      <c r="U214" s="975"/>
      <c r="V214" s="975"/>
      <c r="W214" s="975"/>
      <c r="X214" s="975"/>
      <c r="Y214" s="975"/>
      <c r="Z214" s="975"/>
      <c r="AA214" s="97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7"/>
      <c r="B215" s="238"/>
      <c r="C215" s="237"/>
      <c r="D215" s="238"/>
      <c r="E215" s="237"/>
      <c r="F215" s="299"/>
      <c r="G215" s="219"/>
      <c r="H215" s="220"/>
      <c r="I215" s="220"/>
      <c r="J215" s="220"/>
      <c r="K215" s="220"/>
      <c r="L215" s="220"/>
      <c r="M215" s="220"/>
      <c r="N215" s="220"/>
      <c r="O215" s="220"/>
      <c r="P215" s="221"/>
      <c r="Q215" s="977"/>
      <c r="R215" s="978"/>
      <c r="S215" s="978"/>
      <c r="T215" s="978"/>
      <c r="U215" s="978"/>
      <c r="V215" s="978"/>
      <c r="W215" s="978"/>
      <c r="X215" s="978"/>
      <c r="Y215" s="978"/>
      <c r="Z215" s="978"/>
      <c r="AA215" s="97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7"/>
      <c r="B216" s="238"/>
      <c r="C216" s="237"/>
      <c r="D216" s="238"/>
      <c r="E216" s="237"/>
      <c r="F216" s="299"/>
      <c r="G216" s="219"/>
      <c r="H216" s="220"/>
      <c r="I216" s="220"/>
      <c r="J216" s="220"/>
      <c r="K216" s="220"/>
      <c r="L216" s="220"/>
      <c r="M216" s="220"/>
      <c r="N216" s="220"/>
      <c r="O216" s="220"/>
      <c r="P216" s="221"/>
      <c r="Q216" s="977"/>
      <c r="R216" s="978"/>
      <c r="S216" s="978"/>
      <c r="T216" s="978"/>
      <c r="U216" s="978"/>
      <c r="V216" s="978"/>
      <c r="W216" s="978"/>
      <c r="X216" s="978"/>
      <c r="Y216" s="978"/>
      <c r="Z216" s="978"/>
      <c r="AA216" s="97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7"/>
      <c r="B217" s="238"/>
      <c r="C217" s="237"/>
      <c r="D217" s="238"/>
      <c r="E217" s="237"/>
      <c r="F217" s="299"/>
      <c r="G217" s="219"/>
      <c r="H217" s="220"/>
      <c r="I217" s="220"/>
      <c r="J217" s="220"/>
      <c r="K217" s="220"/>
      <c r="L217" s="220"/>
      <c r="M217" s="220"/>
      <c r="N217" s="220"/>
      <c r="O217" s="220"/>
      <c r="P217" s="221"/>
      <c r="Q217" s="977"/>
      <c r="R217" s="978"/>
      <c r="S217" s="978"/>
      <c r="T217" s="978"/>
      <c r="U217" s="978"/>
      <c r="V217" s="978"/>
      <c r="W217" s="978"/>
      <c r="X217" s="978"/>
      <c r="Y217" s="978"/>
      <c r="Z217" s="978"/>
      <c r="AA217" s="97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7"/>
      <c r="B218" s="238"/>
      <c r="C218" s="237"/>
      <c r="D218" s="238"/>
      <c r="E218" s="237"/>
      <c r="F218" s="299"/>
      <c r="G218" s="222"/>
      <c r="H218" s="179"/>
      <c r="I218" s="179"/>
      <c r="J218" s="179"/>
      <c r="K218" s="179"/>
      <c r="L218" s="179"/>
      <c r="M218" s="179"/>
      <c r="N218" s="179"/>
      <c r="O218" s="179"/>
      <c r="P218" s="223"/>
      <c r="Q218" s="980"/>
      <c r="R218" s="981"/>
      <c r="S218" s="981"/>
      <c r="T218" s="981"/>
      <c r="U218" s="981"/>
      <c r="V218" s="981"/>
      <c r="W218" s="981"/>
      <c r="X218" s="981"/>
      <c r="Y218" s="981"/>
      <c r="Z218" s="981"/>
      <c r="AA218" s="98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7"/>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7"/>
      <c r="B221" s="238"/>
      <c r="C221" s="237"/>
      <c r="D221" s="238"/>
      <c r="E221" s="237"/>
      <c r="F221" s="299"/>
      <c r="G221" s="217"/>
      <c r="H221" s="176"/>
      <c r="I221" s="176"/>
      <c r="J221" s="176"/>
      <c r="K221" s="176"/>
      <c r="L221" s="176"/>
      <c r="M221" s="176"/>
      <c r="N221" s="176"/>
      <c r="O221" s="176"/>
      <c r="P221" s="218"/>
      <c r="Q221" s="974"/>
      <c r="R221" s="975"/>
      <c r="S221" s="975"/>
      <c r="T221" s="975"/>
      <c r="U221" s="975"/>
      <c r="V221" s="975"/>
      <c r="W221" s="975"/>
      <c r="X221" s="975"/>
      <c r="Y221" s="975"/>
      <c r="Z221" s="975"/>
      <c r="AA221" s="97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7"/>
      <c r="B222" s="238"/>
      <c r="C222" s="237"/>
      <c r="D222" s="238"/>
      <c r="E222" s="237"/>
      <c r="F222" s="299"/>
      <c r="G222" s="219"/>
      <c r="H222" s="220"/>
      <c r="I222" s="220"/>
      <c r="J222" s="220"/>
      <c r="K222" s="220"/>
      <c r="L222" s="220"/>
      <c r="M222" s="220"/>
      <c r="N222" s="220"/>
      <c r="O222" s="220"/>
      <c r="P222" s="221"/>
      <c r="Q222" s="977"/>
      <c r="R222" s="978"/>
      <c r="S222" s="978"/>
      <c r="T222" s="978"/>
      <c r="U222" s="978"/>
      <c r="V222" s="978"/>
      <c r="W222" s="978"/>
      <c r="X222" s="978"/>
      <c r="Y222" s="978"/>
      <c r="Z222" s="978"/>
      <c r="AA222" s="97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7"/>
      <c r="B223" s="238"/>
      <c r="C223" s="237"/>
      <c r="D223" s="238"/>
      <c r="E223" s="237"/>
      <c r="F223" s="299"/>
      <c r="G223" s="219"/>
      <c r="H223" s="220"/>
      <c r="I223" s="220"/>
      <c r="J223" s="220"/>
      <c r="K223" s="220"/>
      <c r="L223" s="220"/>
      <c r="M223" s="220"/>
      <c r="N223" s="220"/>
      <c r="O223" s="220"/>
      <c r="P223" s="221"/>
      <c r="Q223" s="977"/>
      <c r="R223" s="978"/>
      <c r="S223" s="978"/>
      <c r="T223" s="978"/>
      <c r="U223" s="978"/>
      <c r="V223" s="978"/>
      <c r="W223" s="978"/>
      <c r="X223" s="978"/>
      <c r="Y223" s="978"/>
      <c r="Z223" s="978"/>
      <c r="AA223" s="97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7"/>
      <c r="B224" s="238"/>
      <c r="C224" s="237"/>
      <c r="D224" s="238"/>
      <c r="E224" s="237"/>
      <c r="F224" s="299"/>
      <c r="G224" s="219"/>
      <c r="H224" s="220"/>
      <c r="I224" s="220"/>
      <c r="J224" s="220"/>
      <c r="K224" s="220"/>
      <c r="L224" s="220"/>
      <c r="M224" s="220"/>
      <c r="N224" s="220"/>
      <c r="O224" s="220"/>
      <c r="P224" s="221"/>
      <c r="Q224" s="977"/>
      <c r="R224" s="978"/>
      <c r="S224" s="978"/>
      <c r="T224" s="978"/>
      <c r="U224" s="978"/>
      <c r="V224" s="978"/>
      <c r="W224" s="978"/>
      <c r="X224" s="978"/>
      <c r="Y224" s="978"/>
      <c r="Z224" s="978"/>
      <c r="AA224" s="97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7"/>
      <c r="B225" s="238"/>
      <c r="C225" s="237"/>
      <c r="D225" s="238"/>
      <c r="E225" s="237"/>
      <c r="F225" s="299"/>
      <c r="G225" s="222"/>
      <c r="H225" s="179"/>
      <c r="I225" s="179"/>
      <c r="J225" s="179"/>
      <c r="K225" s="179"/>
      <c r="L225" s="179"/>
      <c r="M225" s="179"/>
      <c r="N225" s="179"/>
      <c r="O225" s="179"/>
      <c r="P225" s="223"/>
      <c r="Q225" s="980"/>
      <c r="R225" s="981"/>
      <c r="S225" s="981"/>
      <c r="T225" s="981"/>
      <c r="U225" s="981"/>
      <c r="V225" s="981"/>
      <c r="W225" s="981"/>
      <c r="X225" s="981"/>
      <c r="Y225" s="981"/>
      <c r="Z225" s="981"/>
      <c r="AA225" s="98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7"/>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7"/>
      <c r="B228" s="238"/>
      <c r="C228" s="237"/>
      <c r="D228" s="238"/>
      <c r="E228" s="237"/>
      <c r="F228" s="299"/>
      <c r="G228" s="217"/>
      <c r="H228" s="176"/>
      <c r="I228" s="176"/>
      <c r="J228" s="176"/>
      <c r="K228" s="176"/>
      <c r="L228" s="176"/>
      <c r="M228" s="176"/>
      <c r="N228" s="176"/>
      <c r="O228" s="176"/>
      <c r="P228" s="218"/>
      <c r="Q228" s="974"/>
      <c r="R228" s="975"/>
      <c r="S228" s="975"/>
      <c r="T228" s="975"/>
      <c r="U228" s="975"/>
      <c r="V228" s="975"/>
      <c r="W228" s="975"/>
      <c r="X228" s="975"/>
      <c r="Y228" s="975"/>
      <c r="Z228" s="975"/>
      <c r="AA228" s="97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7"/>
      <c r="B229" s="238"/>
      <c r="C229" s="237"/>
      <c r="D229" s="238"/>
      <c r="E229" s="237"/>
      <c r="F229" s="299"/>
      <c r="G229" s="219"/>
      <c r="H229" s="220"/>
      <c r="I229" s="220"/>
      <c r="J229" s="220"/>
      <c r="K229" s="220"/>
      <c r="L229" s="220"/>
      <c r="M229" s="220"/>
      <c r="N229" s="220"/>
      <c r="O229" s="220"/>
      <c r="P229" s="221"/>
      <c r="Q229" s="977"/>
      <c r="R229" s="978"/>
      <c r="S229" s="978"/>
      <c r="T229" s="978"/>
      <c r="U229" s="978"/>
      <c r="V229" s="978"/>
      <c r="W229" s="978"/>
      <c r="X229" s="978"/>
      <c r="Y229" s="978"/>
      <c r="Z229" s="978"/>
      <c r="AA229" s="97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7"/>
      <c r="B230" s="238"/>
      <c r="C230" s="237"/>
      <c r="D230" s="238"/>
      <c r="E230" s="237"/>
      <c r="F230" s="299"/>
      <c r="G230" s="219"/>
      <c r="H230" s="220"/>
      <c r="I230" s="220"/>
      <c r="J230" s="220"/>
      <c r="K230" s="220"/>
      <c r="L230" s="220"/>
      <c r="M230" s="220"/>
      <c r="N230" s="220"/>
      <c r="O230" s="220"/>
      <c r="P230" s="221"/>
      <c r="Q230" s="977"/>
      <c r="R230" s="978"/>
      <c r="S230" s="978"/>
      <c r="T230" s="978"/>
      <c r="U230" s="978"/>
      <c r="V230" s="978"/>
      <c r="W230" s="978"/>
      <c r="X230" s="978"/>
      <c r="Y230" s="978"/>
      <c r="Z230" s="978"/>
      <c r="AA230" s="97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7"/>
      <c r="B231" s="238"/>
      <c r="C231" s="237"/>
      <c r="D231" s="238"/>
      <c r="E231" s="237"/>
      <c r="F231" s="299"/>
      <c r="G231" s="219"/>
      <c r="H231" s="220"/>
      <c r="I231" s="220"/>
      <c r="J231" s="220"/>
      <c r="K231" s="220"/>
      <c r="L231" s="220"/>
      <c r="M231" s="220"/>
      <c r="N231" s="220"/>
      <c r="O231" s="220"/>
      <c r="P231" s="221"/>
      <c r="Q231" s="977"/>
      <c r="R231" s="978"/>
      <c r="S231" s="978"/>
      <c r="T231" s="978"/>
      <c r="U231" s="978"/>
      <c r="V231" s="978"/>
      <c r="W231" s="978"/>
      <c r="X231" s="978"/>
      <c r="Y231" s="978"/>
      <c r="Z231" s="978"/>
      <c r="AA231" s="97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7"/>
      <c r="B232" s="238"/>
      <c r="C232" s="237"/>
      <c r="D232" s="238"/>
      <c r="E232" s="237"/>
      <c r="F232" s="299"/>
      <c r="G232" s="222"/>
      <c r="H232" s="179"/>
      <c r="I232" s="179"/>
      <c r="J232" s="179"/>
      <c r="K232" s="179"/>
      <c r="L232" s="179"/>
      <c r="M232" s="179"/>
      <c r="N232" s="179"/>
      <c r="O232" s="179"/>
      <c r="P232" s="223"/>
      <c r="Q232" s="980"/>
      <c r="R232" s="981"/>
      <c r="S232" s="981"/>
      <c r="T232" s="981"/>
      <c r="U232" s="981"/>
      <c r="V232" s="981"/>
      <c r="W232" s="981"/>
      <c r="X232" s="981"/>
      <c r="Y232" s="981"/>
      <c r="Z232" s="981"/>
      <c r="AA232" s="98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7"/>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7"/>
      <c r="B235" s="238"/>
      <c r="C235" s="237"/>
      <c r="D235" s="238"/>
      <c r="E235" s="237"/>
      <c r="F235" s="299"/>
      <c r="G235" s="217"/>
      <c r="H235" s="176"/>
      <c r="I235" s="176"/>
      <c r="J235" s="176"/>
      <c r="K235" s="176"/>
      <c r="L235" s="176"/>
      <c r="M235" s="176"/>
      <c r="N235" s="176"/>
      <c r="O235" s="176"/>
      <c r="P235" s="218"/>
      <c r="Q235" s="974"/>
      <c r="R235" s="975"/>
      <c r="S235" s="975"/>
      <c r="T235" s="975"/>
      <c r="U235" s="975"/>
      <c r="V235" s="975"/>
      <c r="W235" s="975"/>
      <c r="X235" s="975"/>
      <c r="Y235" s="975"/>
      <c r="Z235" s="975"/>
      <c r="AA235" s="97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7"/>
      <c r="B236" s="238"/>
      <c r="C236" s="237"/>
      <c r="D236" s="238"/>
      <c r="E236" s="237"/>
      <c r="F236" s="299"/>
      <c r="G236" s="219"/>
      <c r="H236" s="220"/>
      <c r="I236" s="220"/>
      <c r="J236" s="220"/>
      <c r="K236" s="220"/>
      <c r="L236" s="220"/>
      <c r="M236" s="220"/>
      <c r="N236" s="220"/>
      <c r="O236" s="220"/>
      <c r="P236" s="221"/>
      <c r="Q236" s="977"/>
      <c r="R236" s="978"/>
      <c r="S236" s="978"/>
      <c r="T236" s="978"/>
      <c r="U236" s="978"/>
      <c r="V236" s="978"/>
      <c r="W236" s="978"/>
      <c r="X236" s="978"/>
      <c r="Y236" s="978"/>
      <c r="Z236" s="978"/>
      <c r="AA236" s="97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7"/>
      <c r="B237" s="238"/>
      <c r="C237" s="237"/>
      <c r="D237" s="238"/>
      <c r="E237" s="237"/>
      <c r="F237" s="299"/>
      <c r="G237" s="219"/>
      <c r="H237" s="220"/>
      <c r="I237" s="220"/>
      <c r="J237" s="220"/>
      <c r="K237" s="220"/>
      <c r="L237" s="220"/>
      <c r="M237" s="220"/>
      <c r="N237" s="220"/>
      <c r="O237" s="220"/>
      <c r="P237" s="221"/>
      <c r="Q237" s="977"/>
      <c r="R237" s="978"/>
      <c r="S237" s="978"/>
      <c r="T237" s="978"/>
      <c r="U237" s="978"/>
      <c r="V237" s="978"/>
      <c r="W237" s="978"/>
      <c r="X237" s="978"/>
      <c r="Y237" s="978"/>
      <c r="Z237" s="978"/>
      <c r="AA237" s="97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7"/>
      <c r="B238" s="238"/>
      <c r="C238" s="237"/>
      <c r="D238" s="238"/>
      <c r="E238" s="237"/>
      <c r="F238" s="299"/>
      <c r="G238" s="219"/>
      <c r="H238" s="220"/>
      <c r="I238" s="220"/>
      <c r="J238" s="220"/>
      <c r="K238" s="220"/>
      <c r="L238" s="220"/>
      <c r="M238" s="220"/>
      <c r="N238" s="220"/>
      <c r="O238" s="220"/>
      <c r="P238" s="221"/>
      <c r="Q238" s="977"/>
      <c r="R238" s="978"/>
      <c r="S238" s="978"/>
      <c r="T238" s="978"/>
      <c r="U238" s="978"/>
      <c r="V238" s="978"/>
      <c r="W238" s="978"/>
      <c r="X238" s="978"/>
      <c r="Y238" s="978"/>
      <c r="Z238" s="978"/>
      <c r="AA238" s="97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7"/>
      <c r="B239" s="238"/>
      <c r="C239" s="237"/>
      <c r="D239" s="238"/>
      <c r="E239" s="237"/>
      <c r="F239" s="299"/>
      <c r="G239" s="222"/>
      <c r="H239" s="179"/>
      <c r="I239" s="179"/>
      <c r="J239" s="179"/>
      <c r="K239" s="179"/>
      <c r="L239" s="179"/>
      <c r="M239" s="179"/>
      <c r="N239" s="179"/>
      <c r="O239" s="179"/>
      <c r="P239" s="223"/>
      <c r="Q239" s="980"/>
      <c r="R239" s="981"/>
      <c r="S239" s="981"/>
      <c r="T239" s="981"/>
      <c r="U239" s="981"/>
      <c r="V239" s="981"/>
      <c r="W239" s="981"/>
      <c r="X239" s="981"/>
      <c r="Y239" s="981"/>
      <c r="Z239" s="981"/>
      <c r="AA239" s="98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7"/>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7"/>
      <c r="B242" s="238"/>
      <c r="C242" s="237"/>
      <c r="D242" s="238"/>
      <c r="E242" s="237"/>
      <c r="F242" s="299"/>
      <c r="G242" s="217"/>
      <c r="H242" s="176"/>
      <c r="I242" s="176"/>
      <c r="J242" s="176"/>
      <c r="K242" s="176"/>
      <c r="L242" s="176"/>
      <c r="M242" s="176"/>
      <c r="N242" s="176"/>
      <c r="O242" s="176"/>
      <c r="P242" s="218"/>
      <c r="Q242" s="974"/>
      <c r="R242" s="975"/>
      <c r="S242" s="975"/>
      <c r="T242" s="975"/>
      <c r="U242" s="975"/>
      <c r="V242" s="975"/>
      <c r="W242" s="975"/>
      <c r="X242" s="975"/>
      <c r="Y242" s="975"/>
      <c r="Z242" s="975"/>
      <c r="AA242" s="97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7"/>
      <c r="B243" s="238"/>
      <c r="C243" s="237"/>
      <c r="D243" s="238"/>
      <c r="E243" s="237"/>
      <c r="F243" s="299"/>
      <c r="G243" s="219"/>
      <c r="H243" s="220"/>
      <c r="I243" s="220"/>
      <c r="J243" s="220"/>
      <c r="K243" s="220"/>
      <c r="L243" s="220"/>
      <c r="M243" s="220"/>
      <c r="N243" s="220"/>
      <c r="O243" s="220"/>
      <c r="P243" s="221"/>
      <c r="Q243" s="977"/>
      <c r="R243" s="978"/>
      <c r="S243" s="978"/>
      <c r="T243" s="978"/>
      <c r="U243" s="978"/>
      <c r="V243" s="978"/>
      <c r="W243" s="978"/>
      <c r="X243" s="978"/>
      <c r="Y243" s="978"/>
      <c r="Z243" s="978"/>
      <c r="AA243" s="97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7"/>
      <c r="B244" s="238"/>
      <c r="C244" s="237"/>
      <c r="D244" s="238"/>
      <c r="E244" s="237"/>
      <c r="F244" s="299"/>
      <c r="G244" s="219"/>
      <c r="H244" s="220"/>
      <c r="I244" s="220"/>
      <c r="J244" s="220"/>
      <c r="K244" s="220"/>
      <c r="L244" s="220"/>
      <c r="M244" s="220"/>
      <c r="N244" s="220"/>
      <c r="O244" s="220"/>
      <c r="P244" s="221"/>
      <c r="Q244" s="977"/>
      <c r="R244" s="978"/>
      <c r="S244" s="978"/>
      <c r="T244" s="978"/>
      <c r="U244" s="978"/>
      <c r="V244" s="978"/>
      <c r="W244" s="978"/>
      <c r="X244" s="978"/>
      <c r="Y244" s="978"/>
      <c r="Z244" s="978"/>
      <c r="AA244" s="97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7"/>
      <c r="B245" s="238"/>
      <c r="C245" s="237"/>
      <c r="D245" s="238"/>
      <c r="E245" s="237"/>
      <c r="F245" s="299"/>
      <c r="G245" s="219"/>
      <c r="H245" s="220"/>
      <c r="I245" s="220"/>
      <c r="J245" s="220"/>
      <c r="K245" s="220"/>
      <c r="L245" s="220"/>
      <c r="M245" s="220"/>
      <c r="N245" s="220"/>
      <c r="O245" s="220"/>
      <c r="P245" s="221"/>
      <c r="Q245" s="977"/>
      <c r="R245" s="978"/>
      <c r="S245" s="978"/>
      <c r="T245" s="978"/>
      <c r="U245" s="978"/>
      <c r="V245" s="978"/>
      <c r="W245" s="978"/>
      <c r="X245" s="978"/>
      <c r="Y245" s="978"/>
      <c r="Z245" s="978"/>
      <c r="AA245" s="97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7"/>
      <c r="B246" s="238"/>
      <c r="C246" s="237"/>
      <c r="D246" s="238"/>
      <c r="E246" s="300"/>
      <c r="F246" s="301"/>
      <c r="G246" s="222"/>
      <c r="H246" s="179"/>
      <c r="I246" s="179"/>
      <c r="J246" s="179"/>
      <c r="K246" s="179"/>
      <c r="L246" s="179"/>
      <c r="M246" s="179"/>
      <c r="N246" s="179"/>
      <c r="O246" s="179"/>
      <c r="P246" s="223"/>
      <c r="Q246" s="980"/>
      <c r="R246" s="981"/>
      <c r="S246" s="981"/>
      <c r="T246" s="981"/>
      <c r="U246" s="981"/>
      <c r="V246" s="981"/>
      <c r="W246" s="981"/>
      <c r="X246" s="981"/>
      <c r="Y246" s="981"/>
      <c r="Z246" s="981"/>
      <c r="AA246" s="98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7"/>
      <c r="B249" s="238"/>
      <c r="C249" s="237"/>
      <c r="D249" s="238"/>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c r="AY249">
        <f>$AY$247</f>
        <v>0</v>
      </c>
    </row>
    <row r="250" spans="1:51" ht="45" hidden="1" customHeight="1" x14ac:dyDescent="0.15">
      <c r="A250" s="98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7"/>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7"/>
      <c r="B274" s="238"/>
      <c r="C274" s="237"/>
      <c r="D274" s="238"/>
      <c r="E274" s="237"/>
      <c r="F274" s="299"/>
      <c r="G274" s="217"/>
      <c r="H274" s="176"/>
      <c r="I274" s="176"/>
      <c r="J274" s="176"/>
      <c r="K274" s="176"/>
      <c r="L274" s="176"/>
      <c r="M274" s="176"/>
      <c r="N274" s="176"/>
      <c r="O274" s="176"/>
      <c r="P274" s="218"/>
      <c r="Q274" s="974"/>
      <c r="R274" s="975"/>
      <c r="S274" s="975"/>
      <c r="T274" s="975"/>
      <c r="U274" s="975"/>
      <c r="V274" s="975"/>
      <c r="W274" s="975"/>
      <c r="X274" s="975"/>
      <c r="Y274" s="975"/>
      <c r="Z274" s="975"/>
      <c r="AA274" s="97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7"/>
      <c r="B275" s="238"/>
      <c r="C275" s="237"/>
      <c r="D275" s="238"/>
      <c r="E275" s="237"/>
      <c r="F275" s="299"/>
      <c r="G275" s="219"/>
      <c r="H275" s="220"/>
      <c r="I275" s="220"/>
      <c r="J275" s="220"/>
      <c r="K275" s="220"/>
      <c r="L275" s="220"/>
      <c r="M275" s="220"/>
      <c r="N275" s="220"/>
      <c r="O275" s="220"/>
      <c r="P275" s="221"/>
      <c r="Q275" s="977"/>
      <c r="R275" s="978"/>
      <c r="S275" s="978"/>
      <c r="T275" s="978"/>
      <c r="U275" s="978"/>
      <c r="V275" s="978"/>
      <c r="W275" s="978"/>
      <c r="X275" s="978"/>
      <c r="Y275" s="978"/>
      <c r="Z275" s="978"/>
      <c r="AA275" s="97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7"/>
      <c r="B276" s="238"/>
      <c r="C276" s="237"/>
      <c r="D276" s="238"/>
      <c r="E276" s="237"/>
      <c r="F276" s="299"/>
      <c r="G276" s="219"/>
      <c r="H276" s="220"/>
      <c r="I276" s="220"/>
      <c r="J276" s="220"/>
      <c r="K276" s="220"/>
      <c r="L276" s="220"/>
      <c r="M276" s="220"/>
      <c r="N276" s="220"/>
      <c r="O276" s="220"/>
      <c r="P276" s="221"/>
      <c r="Q276" s="977"/>
      <c r="R276" s="978"/>
      <c r="S276" s="978"/>
      <c r="T276" s="978"/>
      <c r="U276" s="978"/>
      <c r="V276" s="978"/>
      <c r="W276" s="978"/>
      <c r="X276" s="978"/>
      <c r="Y276" s="978"/>
      <c r="Z276" s="978"/>
      <c r="AA276" s="97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7"/>
      <c r="B277" s="238"/>
      <c r="C277" s="237"/>
      <c r="D277" s="238"/>
      <c r="E277" s="237"/>
      <c r="F277" s="299"/>
      <c r="G277" s="219"/>
      <c r="H277" s="220"/>
      <c r="I277" s="220"/>
      <c r="J277" s="220"/>
      <c r="K277" s="220"/>
      <c r="L277" s="220"/>
      <c r="M277" s="220"/>
      <c r="N277" s="220"/>
      <c r="O277" s="220"/>
      <c r="P277" s="221"/>
      <c r="Q277" s="977"/>
      <c r="R277" s="978"/>
      <c r="S277" s="978"/>
      <c r="T277" s="978"/>
      <c r="U277" s="978"/>
      <c r="V277" s="978"/>
      <c r="W277" s="978"/>
      <c r="X277" s="978"/>
      <c r="Y277" s="978"/>
      <c r="Z277" s="978"/>
      <c r="AA277" s="97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7"/>
      <c r="B278" s="238"/>
      <c r="C278" s="237"/>
      <c r="D278" s="238"/>
      <c r="E278" s="237"/>
      <c r="F278" s="299"/>
      <c r="G278" s="222"/>
      <c r="H278" s="179"/>
      <c r="I278" s="179"/>
      <c r="J278" s="179"/>
      <c r="K278" s="179"/>
      <c r="L278" s="179"/>
      <c r="M278" s="179"/>
      <c r="N278" s="179"/>
      <c r="O278" s="179"/>
      <c r="P278" s="223"/>
      <c r="Q278" s="980"/>
      <c r="R278" s="981"/>
      <c r="S278" s="981"/>
      <c r="T278" s="981"/>
      <c r="U278" s="981"/>
      <c r="V278" s="981"/>
      <c r="W278" s="981"/>
      <c r="X278" s="981"/>
      <c r="Y278" s="981"/>
      <c r="Z278" s="981"/>
      <c r="AA278" s="98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7"/>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7"/>
      <c r="B281" s="238"/>
      <c r="C281" s="237"/>
      <c r="D281" s="238"/>
      <c r="E281" s="237"/>
      <c r="F281" s="299"/>
      <c r="G281" s="217"/>
      <c r="H281" s="176"/>
      <c r="I281" s="176"/>
      <c r="J281" s="176"/>
      <c r="K281" s="176"/>
      <c r="L281" s="176"/>
      <c r="M281" s="176"/>
      <c r="N281" s="176"/>
      <c r="O281" s="176"/>
      <c r="P281" s="218"/>
      <c r="Q281" s="974"/>
      <c r="R281" s="975"/>
      <c r="S281" s="975"/>
      <c r="T281" s="975"/>
      <c r="U281" s="975"/>
      <c r="V281" s="975"/>
      <c r="W281" s="975"/>
      <c r="X281" s="975"/>
      <c r="Y281" s="975"/>
      <c r="Z281" s="975"/>
      <c r="AA281" s="97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7"/>
      <c r="B282" s="238"/>
      <c r="C282" s="237"/>
      <c r="D282" s="238"/>
      <c r="E282" s="237"/>
      <c r="F282" s="299"/>
      <c r="G282" s="219"/>
      <c r="H282" s="220"/>
      <c r="I282" s="220"/>
      <c r="J282" s="220"/>
      <c r="K282" s="220"/>
      <c r="L282" s="220"/>
      <c r="M282" s="220"/>
      <c r="N282" s="220"/>
      <c r="O282" s="220"/>
      <c r="P282" s="221"/>
      <c r="Q282" s="977"/>
      <c r="R282" s="978"/>
      <c r="S282" s="978"/>
      <c r="T282" s="978"/>
      <c r="U282" s="978"/>
      <c r="V282" s="978"/>
      <c r="W282" s="978"/>
      <c r="X282" s="978"/>
      <c r="Y282" s="978"/>
      <c r="Z282" s="978"/>
      <c r="AA282" s="97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7"/>
      <c r="B283" s="238"/>
      <c r="C283" s="237"/>
      <c r="D283" s="238"/>
      <c r="E283" s="237"/>
      <c r="F283" s="299"/>
      <c r="G283" s="219"/>
      <c r="H283" s="220"/>
      <c r="I283" s="220"/>
      <c r="J283" s="220"/>
      <c r="K283" s="220"/>
      <c r="L283" s="220"/>
      <c r="M283" s="220"/>
      <c r="N283" s="220"/>
      <c r="O283" s="220"/>
      <c r="P283" s="221"/>
      <c r="Q283" s="977"/>
      <c r="R283" s="978"/>
      <c r="S283" s="978"/>
      <c r="T283" s="978"/>
      <c r="U283" s="978"/>
      <c r="V283" s="978"/>
      <c r="W283" s="978"/>
      <c r="X283" s="978"/>
      <c r="Y283" s="978"/>
      <c r="Z283" s="978"/>
      <c r="AA283" s="97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7"/>
      <c r="B284" s="238"/>
      <c r="C284" s="237"/>
      <c r="D284" s="238"/>
      <c r="E284" s="237"/>
      <c r="F284" s="299"/>
      <c r="G284" s="219"/>
      <c r="H284" s="220"/>
      <c r="I284" s="220"/>
      <c r="J284" s="220"/>
      <c r="K284" s="220"/>
      <c r="L284" s="220"/>
      <c r="M284" s="220"/>
      <c r="N284" s="220"/>
      <c r="O284" s="220"/>
      <c r="P284" s="221"/>
      <c r="Q284" s="977"/>
      <c r="R284" s="978"/>
      <c r="S284" s="978"/>
      <c r="T284" s="978"/>
      <c r="U284" s="978"/>
      <c r="V284" s="978"/>
      <c r="W284" s="978"/>
      <c r="X284" s="978"/>
      <c r="Y284" s="978"/>
      <c r="Z284" s="978"/>
      <c r="AA284" s="97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7"/>
      <c r="B285" s="238"/>
      <c r="C285" s="237"/>
      <c r="D285" s="238"/>
      <c r="E285" s="237"/>
      <c r="F285" s="299"/>
      <c r="G285" s="222"/>
      <c r="H285" s="179"/>
      <c r="I285" s="179"/>
      <c r="J285" s="179"/>
      <c r="K285" s="179"/>
      <c r="L285" s="179"/>
      <c r="M285" s="179"/>
      <c r="N285" s="179"/>
      <c r="O285" s="179"/>
      <c r="P285" s="223"/>
      <c r="Q285" s="980"/>
      <c r="R285" s="981"/>
      <c r="S285" s="981"/>
      <c r="T285" s="981"/>
      <c r="U285" s="981"/>
      <c r="V285" s="981"/>
      <c r="W285" s="981"/>
      <c r="X285" s="981"/>
      <c r="Y285" s="981"/>
      <c r="Z285" s="981"/>
      <c r="AA285" s="98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7"/>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7"/>
      <c r="B288" s="238"/>
      <c r="C288" s="237"/>
      <c r="D288" s="238"/>
      <c r="E288" s="237"/>
      <c r="F288" s="299"/>
      <c r="G288" s="217"/>
      <c r="H288" s="176"/>
      <c r="I288" s="176"/>
      <c r="J288" s="176"/>
      <c r="K288" s="176"/>
      <c r="L288" s="176"/>
      <c r="M288" s="176"/>
      <c r="N288" s="176"/>
      <c r="O288" s="176"/>
      <c r="P288" s="218"/>
      <c r="Q288" s="974"/>
      <c r="R288" s="975"/>
      <c r="S288" s="975"/>
      <c r="T288" s="975"/>
      <c r="U288" s="975"/>
      <c r="V288" s="975"/>
      <c r="W288" s="975"/>
      <c r="X288" s="975"/>
      <c r="Y288" s="975"/>
      <c r="Z288" s="975"/>
      <c r="AA288" s="97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7"/>
      <c r="B289" s="238"/>
      <c r="C289" s="237"/>
      <c r="D289" s="238"/>
      <c r="E289" s="237"/>
      <c r="F289" s="299"/>
      <c r="G289" s="219"/>
      <c r="H289" s="220"/>
      <c r="I289" s="220"/>
      <c r="J289" s="220"/>
      <c r="K289" s="220"/>
      <c r="L289" s="220"/>
      <c r="M289" s="220"/>
      <c r="N289" s="220"/>
      <c r="O289" s="220"/>
      <c r="P289" s="221"/>
      <c r="Q289" s="977"/>
      <c r="R289" s="978"/>
      <c r="S289" s="978"/>
      <c r="T289" s="978"/>
      <c r="U289" s="978"/>
      <c r="V289" s="978"/>
      <c r="W289" s="978"/>
      <c r="X289" s="978"/>
      <c r="Y289" s="978"/>
      <c r="Z289" s="978"/>
      <c r="AA289" s="97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7"/>
      <c r="B290" s="238"/>
      <c r="C290" s="237"/>
      <c r="D290" s="238"/>
      <c r="E290" s="237"/>
      <c r="F290" s="299"/>
      <c r="G290" s="219"/>
      <c r="H290" s="220"/>
      <c r="I290" s="220"/>
      <c r="J290" s="220"/>
      <c r="K290" s="220"/>
      <c r="L290" s="220"/>
      <c r="M290" s="220"/>
      <c r="N290" s="220"/>
      <c r="O290" s="220"/>
      <c r="P290" s="221"/>
      <c r="Q290" s="977"/>
      <c r="R290" s="978"/>
      <c r="S290" s="978"/>
      <c r="T290" s="978"/>
      <c r="U290" s="978"/>
      <c r="V290" s="978"/>
      <c r="W290" s="978"/>
      <c r="X290" s="978"/>
      <c r="Y290" s="978"/>
      <c r="Z290" s="978"/>
      <c r="AA290" s="97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7"/>
      <c r="B291" s="238"/>
      <c r="C291" s="237"/>
      <c r="D291" s="238"/>
      <c r="E291" s="237"/>
      <c r="F291" s="299"/>
      <c r="G291" s="219"/>
      <c r="H291" s="220"/>
      <c r="I291" s="220"/>
      <c r="J291" s="220"/>
      <c r="K291" s="220"/>
      <c r="L291" s="220"/>
      <c r="M291" s="220"/>
      <c r="N291" s="220"/>
      <c r="O291" s="220"/>
      <c r="P291" s="221"/>
      <c r="Q291" s="977"/>
      <c r="R291" s="978"/>
      <c r="S291" s="978"/>
      <c r="T291" s="978"/>
      <c r="U291" s="978"/>
      <c r="V291" s="978"/>
      <c r="W291" s="978"/>
      <c r="X291" s="978"/>
      <c r="Y291" s="978"/>
      <c r="Z291" s="978"/>
      <c r="AA291" s="97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7"/>
      <c r="B292" s="238"/>
      <c r="C292" s="237"/>
      <c r="D292" s="238"/>
      <c r="E292" s="237"/>
      <c r="F292" s="299"/>
      <c r="G292" s="222"/>
      <c r="H292" s="179"/>
      <c r="I292" s="179"/>
      <c r="J292" s="179"/>
      <c r="K292" s="179"/>
      <c r="L292" s="179"/>
      <c r="M292" s="179"/>
      <c r="N292" s="179"/>
      <c r="O292" s="179"/>
      <c r="P292" s="223"/>
      <c r="Q292" s="980"/>
      <c r="R292" s="981"/>
      <c r="S292" s="981"/>
      <c r="T292" s="981"/>
      <c r="U292" s="981"/>
      <c r="V292" s="981"/>
      <c r="W292" s="981"/>
      <c r="X292" s="981"/>
      <c r="Y292" s="981"/>
      <c r="Z292" s="981"/>
      <c r="AA292" s="98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7"/>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7"/>
      <c r="B295" s="238"/>
      <c r="C295" s="237"/>
      <c r="D295" s="238"/>
      <c r="E295" s="237"/>
      <c r="F295" s="299"/>
      <c r="G295" s="217"/>
      <c r="H295" s="176"/>
      <c r="I295" s="176"/>
      <c r="J295" s="176"/>
      <c r="K295" s="176"/>
      <c r="L295" s="176"/>
      <c r="M295" s="176"/>
      <c r="N295" s="176"/>
      <c r="O295" s="176"/>
      <c r="P295" s="218"/>
      <c r="Q295" s="974"/>
      <c r="R295" s="975"/>
      <c r="S295" s="975"/>
      <c r="T295" s="975"/>
      <c r="U295" s="975"/>
      <c r="V295" s="975"/>
      <c r="W295" s="975"/>
      <c r="X295" s="975"/>
      <c r="Y295" s="975"/>
      <c r="Z295" s="975"/>
      <c r="AA295" s="97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7"/>
      <c r="B296" s="238"/>
      <c r="C296" s="237"/>
      <c r="D296" s="238"/>
      <c r="E296" s="237"/>
      <c r="F296" s="299"/>
      <c r="G296" s="219"/>
      <c r="H296" s="220"/>
      <c r="I296" s="220"/>
      <c r="J296" s="220"/>
      <c r="K296" s="220"/>
      <c r="L296" s="220"/>
      <c r="M296" s="220"/>
      <c r="N296" s="220"/>
      <c r="O296" s="220"/>
      <c r="P296" s="221"/>
      <c r="Q296" s="977"/>
      <c r="R296" s="978"/>
      <c r="S296" s="978"/>
      <c r="T296" s="978"/>
      <c r="U296" s="978"/>
      <c r="V296" s="978"/>
      <c r="W296" s="978"/>
      <c r="X296" s="978"/>
      <c r="Y296" s="978"/>
      <c r="Z296" s="978"/>
      <c r="AA296" s="97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7"/>
      <c r="B297" s="238"/>
      <c r="C297" s="237"/>
      <c r="D297" s="238"/>
      <c r="E297" s="237"/>
      <c r="F297" s="299"/>
      <c r="G297" s="219"/>
      <c r="H297" s="220"/>
      <c r="I297" s="220"/>
      <c r="J297" s="220"/>
      <c r="K297" s="220"/>
      <c r="L297" s="220"/>
      <c r="M297" s="220"/>
      <c r="N297" s="220"/>
      <c r="O297" s="220"/>
      <c r="P297" s="221"/>
      <c r="Q297" s="977"/>
      <c r="R297" s="978"/>
      <c r="S297" s="978"/>
      <c r="T297" s="978"/>
      <c r="U297" s="978"/>
      <c r="V297" s="978"/>
      <c r="W297" s="978"/>
      <c r="X297" s="978"/>
      <c r="Y297" s="978"/>
      <c r="Z297" s="978"/>
      <c r="AA297" s="97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7"/>
      <c r="B298" s="238"/>
      <c r="C298" s="237"/>
      <c r="D298" s="238"/>
      <c r="E298" s="237"/>
      <c r="F298" s="299"/>
      <c r="G298" s="219"/>
      <c r="H298" s="220"/>
      <c r="I298" s="220"/>
      <c r="J298" s="220"/>
      <c r="K298" s="220"/>
      <c r="L298" s="220"/>
      <c r="M298" s="220"/>
      <c r="N298" s="220"/>
      <c r="O298" s="220"/>
      <c r="P298" s="221"/>
      <c r="Q298" s="977"/>
      <c r="R298" s="978"/>
      <c r="S298" s="978"/>
      <c r="T298" s="978"/>
      <c r="U298" s="978"/>
      <c r="V298" s="978"/>
      <c r="W298" s="978"/>
      <c r="X298" s="978"/>
      <c r="Y298" s="978"/>
      <c r="Z298" s="978"/>
      <c r="AA298" s="97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7"/>
      <c r="B299" s="238"/>
      <c r="C299" s="237"/>
      <c r="D299" s="238"/>
      <c r="E299" s="237"/>
      <c r="F299" s="299"/>
      <c r="G299" s="222"/>
      <c r="H299" s="179"/>
      <c r="I299" s="179"/>
      <c r="J299" s="179"/>
      <c r="K299" s="179"/>
      <c r="L299" s="179"/>
      <c r="M299" s="179"/>
      <c r="N299" s="179"/>
      <c r="O299" s="179"/>
      <c r="P299" s="223"/>
      <c r="Q299" s="980"/>
      <c r="R299" s="981"/>
      <c r="S299" s="981"/>
      <c r="T299" s="981"/>
      <c r="U299" s="981"/>
      <c r="V299" s="981"/>
      <c r="W299" s="981"/>
      <c r="X299" s="981"/>
      <c r="Y299" s="981"/>
      <c r="Z299" s="981"/>
      <c r="AA299" s="98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7"/>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7"/>
      <c r="B302" s="238"/>
      <c r="C302" s="237"/>
      <c r="D302" s="238"/>
      <c r="E302" s="237"/>
      <c r="F302" s="299"/>
      <c r="G302" s="217"/>
      <c r="H302" s="176"/>
      <c r="I302" s="176"/>
      <c r="J302" s="176"/>
      <c r="K302" s="176"/>
      <c r="L302" s="176"/>
      <c r="M302" s="176"/>
      <c r="N302" s="176"/>
      <c r="O302" s="176"/>
      <c r="P302" s="218"/>
      <c r="Q302" s="974"/>
      <c r="R302" s="975"/>
      <c r="S302" s="975"/>
      <c r="T302" s="975"/>
      <c r="U302" s="975"/>
      <c r="V302" s="975"/>
      <c r="W302" s="975"/>
      <c r="X302" s="975"/>
      <c r="Y302" s="975"/>
      <c r="Z302" s="975"/>
      <c r="AA302" s="97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7"/>
      <c r="B303" s="238"/>
      <c r="C303" s="237"/>
      <c r="D303" s="238"/>
      <c r="E303" s="237"/>
      <c r="F303" s="299"/>
      <c r="G303" s="219"/>
      <c r="H303" s="220"/>
      <c r="I303" s="220"/>
      <c r="J303" s="220"/>
      <c r="K303" s="220"/>
      <c r="L303" s="220"/>
      <c r="M303" s="220"/>
      <c r="N303" s="220"/>
      <c r="O303" s="220"/>
      <c r="P303" s="221"/>
      <c r="Q303" s="977"/>
      <c r="R303" s="978"/>
      <c r="S303" s="978"/>
      <c r="T303" s="978"/>
      <c r="U303" s="978"/>
      <c r="V303" s="978"/>
      <c r="W303" s="978"/>
      <c r="X303" s="978"/>
      <c r="Y303" s="978"/>
      <c r="Z303" s="978"/>
      <c r="AA303" s="97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7"/>
      <c r="B304" s="238"/>
      <c r="C304" s="237"/>
      <c r="D304" s="238"/>
      <c r="E304" s="237"/>
      <c r="F304" s="299"/>
      <c r="G304" s="219"/>
      <c r="H304" s="220"/>
      <c r="I304" s="220"/>
      <c r="J304" s="220"/>
      <c r="K304" s="220"/>
      <c r="L304" s="220"/>
      <c r="M304" s="220"/>
      <c r="N304" s="220"/>
      <c r="O304" s="220"/>
      <c r="P304" s="221"/>
      <c r="Q304" s="977"/>
      <c r="R304" s="978"/>
      <c r="S304" s="978"/>
      <c r="T304" s="978"/>
      <c r="U304" s="978"/>
      <c r="V304" s="978"/>
      <c r="W304" s="978"/>
      <c r="X304" s="978"/>
      <c r="Y304" s="978"/>
      <c r="Z304" s="978"/>
      <c r="AA304" s="97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7"/>
      <c r="B305" s="238"/>
      <c r="C305" s="237"/>
      <c r="D305" s="238"/>
      <c r="E305" s="237"/>
      <c r="F305" s="299"/>
      <c r="G305" s="219"/>
      <c r="H305" s="220"/>
      <c r="I305" s="220"/>
      <c r="J305" s="220"/>
      <c r="K305" s="220"/>
      <c r="L305" s="220"/>
      <c r="M305" s="220"/>
      <c r="N305" s="220"/>
      <c r="O305" s="220"/>
      <c r="P305" s="221"/>
      <c r="Q305" s="977"/>
      <c r="R305" s="978"/>
      <c r="S305" s="978"/>
      <c r="T305" s="978"/>
      <c r="U305" s="978"/>
      <c r="V305" s="978"/>
      <c r="W305" s="978"/>
      <c r="X305" s="978"/>
      <c r="Y305" s="978"/>
      <c r="Z305" s="978"/>
      <c r="AA305" s="97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7"/>
      <c r="B306" s="238"/>
      <c r="C306" s="237"/>
      <c r="D306" s="238"/>
      <c r="E306" s="300"/>
      <c r="F306" s="301"/>
      <c r="G306" s="222"/>
      <c r="H306" s="179"/>
      <c r="I306" s="179"/>
      <c r="J306" s="179"/>
      <c r="K306" s="179"/>
      <c r="L306" s="179"/>
      <c r="M306" s="179"/>
      <c r="N306" s="179"/>
      <c r="O306" s="179"/>
      <c r="P306" s="223"/>
      <c r="Q306" s="980"/>
      <c r="R306" s="981"/>
      <c r="S306" s="981"/>
      <c r="T306" s="981"/>
      <c r="U306" s="981"/>
      <c r="V306" s="981"/>
      <c r="W306" s="981"/>
      <c r="X306" s="981"/>
      <c r="Y306" s="981"/>
      <c r="Z306" s="981"/>
      <c r="AA306" s="98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7"/>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7"/>
      <c r="B334" s="238"/>
      <c r="C334" s="237"/>
      <c r="D334" s="238"/>
      <c r="E334" s="237"/>
      <c r="F334" s="299"/>
      <c r="G334" s="217"/>
      <c r="H334" s="176"/>
      <c r="I334" s="176"/>
      <c r="J334" s="176"/>
      <c r="K334" s="176"/>
      <c r="L334" s="176"/>
      <c r="M334" s="176"/>
      <c r="N334" s="176"/>
      <c r="O334" s="176"/>
      <c r="P334" s="218"/>
      <c r="Q334" s="974"/>
      <c r="R334" s="975"/>
      <c r="S334" s="975"/>
      <c r="T334" s="975"/>
      <c r="U334" s="975"/>
      <c r="V334" s="975"/>
      <c r="W334" s="975"/>
      <c r="X334" s="975"/>
      <c r="Y334" s="975"/>
      <c r="Z334" s="975"/>
      <c r="AA334" s="97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7"/>
      <c r="B335" s="238"/>
      <c r="C335" s="237"/>
      <c r="D335" s="238"/>
      <c r="E335" s="237"/>
      <c r="F335" s="299"/>
      <c r="G335" s="219"/>
      <c r="H335" s="220"/>
      <c r="I335" s="220"/>
      <c r="J335" s="220"/>
      <c r="K335" s="220"/>
      <c r="L335" s="220"/>
      <c r="M335" s="220"/>
      <c r="N335" s="220"/>
      <c r="O335" s="220"/>
      <c r="P335" s="221"/>
      <c r="Q335" s="977"/>
      <c r="R335" s="978"/>
      <c r="S335" s="978"/>
      <c r="T335" s="978"/>
      <c r="U335" s="978"/>
      <c r="V335" s="978"/>
      <c r="W335" s="978"/>
      <c r="X335" s="978"/>
      <c r="Y335" s="978"/>
      <c r="Z335" s="978"/>
      <c r="AA335" s="97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7"/>
      <c r="B336" s="238"/>
      <c r="C336" s="237"/>
      <c r="D336" s="238"/>
      <c r="E336" s="237"/>
      <c r="F336" s="299"/>
      <c r="G336" s="219"/>
      <c r="H336" s="220"/>
      <c r="I336" s="220"/>
      <c r="J336" s="220"/>
      <c r="K336" s="220"/>
      <c r="L336" s="220"/>
      <c r="M336" s="220"/>
      <c r="N336" s="220"/>
      <c r="O336" s="220"/>
      <c r="P336" s="221"/>
      <c r="Q336" s="977"/>
      <c r="R336" s="978"/>
      <c r="S336" s="978"/>
      <c r="T336" s="978"/>
      <c r="U336" s="978"/>
      <c r="V336" s="978"/>
      <c r="W336" s="978"/>
      <c r="X336" s="978"/>
      <c r="Y336" s="978"/>
      <c r="Z336" s="978"/>
      <c r="AA336" s="97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7"/>
      <c r="B337" s="238"/>
      <c r="C337" s="237"/>
      <c r="D337" s="238"/>
      <c r="E337" s="237"/>
      <c r="F337" s="299"/>
      <c r="G337" s="219"/>
      <c r="H337" s="220"/>
      <c r="I337" s="220"/>
      <c r="J337" s="220"/>
      <c r="K337" s="220"/>
      <c r="L337" s="220"/>
      <c r="M337" s="220"/>
      <c r="N337" s="220"/>
      <c r="O337" s="220"/>
      <c r="P337" s="221"/>
      <c r="Q337" s="977"/>
      <c r="R337" s="978"/>
      <c r="S337" s="978"/>
      <c r="T337" s="978"/>
      <c r="U337" s="978"/>
      <c r="V337" s="978"/>
      <c r="W337" s="978"/>
      <c r="X337" s="978"/>
      <c r="Y337" s="978"/>
      <c r="Z337" s="978"/>
      <c r="AA337" s="97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7"/>
      <c r="B338" s="238"/>
      <c r="C338" s="237"/>
      <c r="D338" s="238"/>
      <c r="E338" s="237"/>
      <c r="F338" s="299"/>
      <c r="G338" s="222"/>
      <c r="H338" s="179"/>
      <c r="I338" s="179"/>
      <c r="J338" s="179"/>
      <c r="K338" s="179"/>
      <c r="L338" s="179"/>
      <c r="M338" s="179"/>
      <c r="N338" s="179"/>
      <c r="O338" s="179"/>
      <c r="P338" s="223"/>
      <c r="Q338" s="980"/>
      <c r="R338" s="981"/>
      <c r="S338" s="981"/>
      <c r="T338" s="981"/>
      <c r="U338" s="981"/>
      <c r="V338" s="981"/>
      <c r="W338" s="981"/>
      <c r="X338" s="981"/>
      <c r="Y338" s="981"/>
      <c r="Z338" s="981"/>
      <c r="AA338" s="98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7"/>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7"/>
      <c r="B341" s="238"/>
      <c r="C341" s="237"/>
      <c r="D341" s="238"/>
      <c r="E341" s="237"/>
      <c r="F341" s="299"/>
      <c r="G341" s="217"/>
      <c r="H341" s="176"/>
      <c r="I341" s="176"/>
      <c r="J341" s="176"/>
      <c r="K341" s="176"/>
      <c r="L341" s="176"/>
      <c r="M341" s="176"/>
      <c r="N341" s="176"/>
      <c r="O341" s="176"/>
      <c r="P341" s="218"/>
      <c r="Q341" s="974"/>
      <c r="R341" s="975"/>
      <c r="S341" s="975"/>
      <c r="T341" s="975"/>
      <c r="U341" s="975"/>
      <c r="V341" s="975"/>
      <c r="W341" s="975"/>
      <c r="X341" s="975"/>
      <c r="Y341" s="975"/>
      <c r="Z341" s="975"/>
      <c r="AA341" s="97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7"/>
      <c r="B342" s="238"/>
      <c r="C342" s="237"/>
      <c r="D342" s="238"/>
      <c r="E342" s="237"/>
      <c r="F342" s="299"/>
      <c r="G342" s="219"/>
      <c r="H342" s="220"/>
      <c r="I342" s="220"/>
      <c r="J342" s="220"/>
      <c r="K342" s="220"/>
      <c r="L342" s="220"/>
      <c r="M342" s="220"/>
      <c r="N342" s="220"/>
      <c r="O342" s="220"/>
      <c r="P342" s="221"/>
      <c r="Q342" s="977"/>
      <c r="R342" s="978"/>
      <c r="S342" s="978"/>
      <c r="T342" s="978"/>
      <c r="U342" s="978"/>
      <c r="V342" s="978"/>
      <c r="W342" s="978"/>
      <c r="X342" s="978"/>
      <c r="Y342" s="978"/>
      <c r="Z342" s="978"/>
      <c r="AA342" s="97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7"/>
      <c r="B343" s="238"/>
      <c r="C343" s="237"/>
      <c r="D343" s="238"/>
      <c r="E343" s="237"/>
      <c r="F343" s="299"/>
      <c r="G343" s="219"/>
      <c r="H343" s="220"/>
      <c r="I343" s="220"/>
      <c r="J343" s="220"/>
      <c r="K343" s="220"/>
      <c r="L343" s="220"/>
      <c r="M343" s="220"/>
      <c r="N343" s="220"/>
      <c r="O343" s="220"/>
      <c r="P343" s="221"/>
      <c r="Q343" s="977"/>
      <c r="R343" s="978"/>
      <c r="S343" s="978"/>
      <c r="T343" s="978"/>
      <c r="U343" s="978"/>
      <c r="V343" s="978"/>
      <c r="W343" s="978"/>
      <c r="X343" s="978"/>
      <c r="Y343" s="978"/>
      <c r="Z343" s="978"/>
      <c r="AA343" s="97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7"/>
      <c r="B344" s="238"/>
      <c r="C344" s="237"/>
      <c r="D344" s="238"/>
      <c r="E344" s="237"/>
      <c r="F344" s="299"/>
      <c r="G344" s="219"/>
      <c r="H344" s="220"/>
      <c r="I344" s="220"/>
      <c r="J344" s="220"/>
      <c r="K344" s="220"/>
      <c r="L344" s="220"/>
      <c r="M344" s="220"/>
      <c r="N344" s="220"/>
      <c r="O344" s="220"/>
      <c r="P344" s="221"/>
      <c r="Q344" s="977"/>
      <c r="R344" s="978"/>
      <c r="S344" s="978"/>
      <c r="T344" s="978"/>
      <c r="U344" s="978"/>
      <c r="V344" s="978"/>
      <c r="W344" s="978"/>
      <c r="X344" s="978"/>
      <c r="Y344" s="978"/>
      <c r="Z344" s="978"/>
      <c r="AA344" s="97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7"/>
      <c r="B345" s="238"/>
      <c r="C345" s="237"/>
      <c r="D345" s="238"/>
      <c r="E345" s="237"/>
      <c r="F345" s="299"/>
      <c r="G345" s="222"/>
      <c r="H345" s="179"/>
      <c r="I345" s="179"/>
      <c r="J345" s="179"/>
      <c r="K345" s="179"/>
      <c r="L345" s="179"/>
      <c r="M345" s="179"/>
      <c r="N345" s="179"/>
      <c r="O345" s="179"/>
      <c r="P345" s="223"/>
      <c r="Q345" s="980"/>
      <c r="R345" s="981"/>
      <c r="S345" s="981"/>
      <c r="T345" s="981"/>
      <c r="U345" s="981"/>
      <c r="V345" s="981"/>
      <c r="W345" s="981"/>
      <c r="X345" s="981"/>
      <c r="Y345" s="981"/>
      <c r="Z345" s="981"/>
      <c r="AA345" s="98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7"/>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7"/>
      <c r="B348" s="238"/>
      <c r="C348" s="237"/>
      <c r="D348" s="238"/>
      <c r="E348" s="237"/>
      <c r="F348" s="299"/>
      <c r="G348" s="217"/>
      <c r="H348" s="176"/>
      <c r="I348" s="176"/>
      <c r="J348" s="176"/>
      <c r="K348" s="176"/>
      <c r="L348" s="176"/>
      <c r="M348" s="176"/>
      <c r="N348" s="176"/>
      <c r="O348" s="176"/>
      <c r="P348" s="218"/>
      <c r="Q348" s="974"/>
      <c r="R348" s="975"/>
      <c r="S348" s="975"/>
      <c r="T348" s="975"/>
      <c r="U348" s="975"/>
      <c r="V348" s="975"/>
      <c r="W348" s="975"/>
      <c r="X348" s="975"/>
      <c r="Y348" s="975"/>
      <c r="Z348" s="975"/>
      <c r="AA348" s="97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7"/>
      <c r="B349" s="238"/>
      <c r="C349" s="237"/>
      <c r="D349" s="238"/>
      <c r="E349" s="237"/>
      <c r="F349" s="299"/>
      <c r="G349" s="219"/>
      <c r="H349" s="220"/>
      <c r="I349" s="220"/>
      <c r="J349" s="220"/>
      <c r="K349" s="220"/>
      <c r="L349" s="220"/>
      <c r="M349" s="220"/>
      <c r="N349" s="220"/>
      <c r="O349" s="220"/>
      <c r="P349" s="221"/>
      <c r="Q349" s="977"/>
      <c r="R349" s="978"/>
      <c r="S349" s="978"/>
      <c r="T349" s="978"/>
      <c r="U349" s="978"/>
      <c r="V349" s="978"/>
      <c r="W349" s="978"/>
      <c r="X349" s="978"/>
      <c r="Y349" s="978"/>
      <c r="Z349" s="978"/>
      <c r="AA349" s="97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7"/>
      <c r="B350" s="238"/>
      <c r="C350" s="237"/>
      <c r="D350" s="238"/>
      <c r="E350" s="237"/>
      <c r="F350" s="299"/>
      <c r="G350" s="219"/>
      <c r="H350" s="220"/>
      <c r="I350" s="220"/>
      <c r="J350" s="220"/>
      <c r="K350" s="220"/>
      <c r="L350" s="220"/>
      <c r="M350" s="220"/>
      <c r="N350" s="220"/>
      <c r="O350" s="220"/>
      <c r="P350" s="221"/>
      <c r="Q350" s="977"/>
      <c r="R350" s="978"/>
      <c r="S350" s="978"/>
      <c r="T350" s="978"/>
      <c r="U350" s="978"/>
      <c r="V350" s="978"/>
      <c r="W350" s="978"/>
      <c r="X350" s="978"/>
      <c r="Y350" s="978"/>
      <c r="Z350" s="978"/>
      <c r="AA350" s="97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7"/>
      <c r="B351" s="238"/>
      <c r="C351" s="237"/>
      <c r="D351" s="238"/>
      <c r="E351" s="237"/>
      <c r="F351" s="299"/>
      <c r="G351" s="219"/>
      <c r="H351" s="220"/>
      <c r="I351" s="220"/>
      <c r="J351" s="220"/>
      <c r="K351" s="220"/>
      <c r="L351" s="220"/>
      <c r="M351" s="220"/>
      <c r="N351" s="220"/>
      <c r="O351" s="220"/>
      <c r="P351" s="221"/>
      <c r="Q351" s="977"/>
      <c r="R351" s="978"/>
      <c r="S351" s="978"/>
      <c r="T351" s="978"/>
      <c r="U351" s="978"/>
      <c r="V351" s="978"/>
      <c r="W351" s="978"/>
      <c r="X351" s="978"/>
      <c r="Y351" s="978"/>
      <c r="Z351" s="978"/>
      <c r="AA351" s="97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7"/>
      <c r="B352" s="238"/>
      <c r="C352" s="237"/>
      <c r="D352" s="238"/>
      <c r="E352" s="237"/>
      <c r="F352" s="299"/>
      <c r="G352" s="222"/>
      <c r="H352" s="179"/>
      <c r="I352" s="179"/>
      <c r="J352" s="179"/>
      <c r="K352" s="179"/>
      <c r="L352" s="179"/>
      <c r="M352" s="179"/>
      <c r="N352" s="179"/>
      <c r="O352" s="179"/>
      <c r="P352" s="223"/>
      <c r="Q352" s="980"/>
      <c r="R352" s="981"/>
      <c r="S352" s="981"/>
      <c r="T352" s="981"/>
      <c r="U352" s="981"/>
      <c r="V352" s="981"/>
      <c r="W352" s="981"/>
      <c r="X352" s="981"/>
      <c r="Y352" s="981"/>
      <c r="Z352" s="981"/>
      <c r="AA352" s="98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7"/>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7"/>
      <c r="B355" s="238"/>
      <c r="C355" s="237"/>
      <c r="D355" s="238"/>
      <c r="E355" s="237"/>
      <c r="F355" s="299"/>
      <c r="G355" s="217"/>
      <c r="H355" s="176"/>
      <c r="I355" s="176"/>
      <c r="J355" s="176"/>
      <c r="K355" s="176"/>
      <c r="L355" s="176"/>
      <c r="M355" s="176"/>
      <c r="N355" s="176"/>
      <c r="O355" s="176"/>
      <c r="P355" s="218"/>
      <c r="Q355" s="974"/>
      <c r="R355" s="975"/>
      <c r="S355" s="975"/>
      <c r="T355" s="975"/>
      <c r="U355" s="975"/>
      <c r="V355" s="975"/>
      <c r="W355" s="975"/>
      <c r="X355" s="975"/>
      <c r="Y355" s="975"/>
      <c r="Z355" s="975"/>
      <c r="AA355" s="97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7"/>
      <c r="B356" s="238"/>
      <c r="C356" s="237"/>
      <c r="D356" s="238"/>
      <c r="E356" s="237"/>
      <c r="F356" s="299"/>
      <c r="G356" s="219"/>
      <c r="H356" s="220"/>
      <c r="I356" s="220"/>
      <c r="J356" s="220"/>
      <c r="K356" s="220"/>
      <c r="L356" s="220"/>
      <c r="M356" s="220"/>
      <c r="N356" s="220"/>
      <c r="O356" s="220"/>
      <c r="P356" s="221"/>
      <c r="Q356" s="977"/>
      <c r="R356" s="978"/>
      <c r="S356" s="978"/>
      <c r="T356" s="978"/>
      <c r="U356" s="978"/>
      <c r="V356" s="978"/>
      <c r="W356" s="978"/>
      <c r="X356" s="978"/>
      <c r="Y356" s="978"/>
      <c r="Z356" s="978"/>
      <c r="AA356" s="97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7"/>
      <c r="B357" s="238"/>
      <c r="C357" s="237"/>
      <c r="D357" s="238"/>
      <c r="E357" s="237"/>
      <c r="F357" s="299"/>
      <c r="G357" s="219"/>
      <c r="H357" s="220"/>
      <c r="I357" s="220"/>
      <c r="J357" s="220"/>
      <c r="K357" s="220"/>
      <c r="L357" s="220"/>
      <c r="M357" s="220"/>
      <c r="N357" s="220"/>
      <c r="O357" s="220"/>
      <c r="P357" s="221"/>
      <c r="Q357" s="977"/>
      <c r="R357" s="978"/>
      <c r="S357" s="978"/>
      <c r="T357" s="978"/>
      <c r="U357" s="978"/>
      <c r="V357" s="978"/>
      <c r="W357" s="978"/>
      <c r="X357" s="978"/>
      <c r="Y357" s="978"/>
      <c r="Z357" s="978"/>
      <c r="AA357" s="97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7"/>
      <c r="B358" s="238"/>
      <c r="C358" s="237"/>
      <c r="D358" s="238"/>
      <c r="E358" s="237"/>
      <c r="F358" s="299"/>
      <c r="G358" s="219"/>
      <c r="H358" s="220"/>
      <c r="I358" s="220"/>
      <c r="J358" s="220"/>
      <c r="K358" s="220"/>
      <c r="L358" s="220"/>
      <c r="M358" s="220"/>
      <c r="N358" s="220"/>
      <c r="O358" s="220"/>
      <c r="P358" s="221"/>
      <c r="Q358" s="977"/>
      <c r="R358" s="978"/>
      <c r="S358" s="978"/>
      <c r="T358" s="978"/>
      <c r="U358" s="978"/>
      <c r="V358" s="978"/>
      <c r="W358" s="978"/>
      <c r="X358" s="978"/>
      <c r="Y358" s="978"/>
      <c r="Z358" s="978"/>
      <c r="AA358" s="97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7"/>
      <c r="B359" s="238"/>
      <c r="C359" s="237"/>
      <c r="D359" s="238"/>
      <c r="E359" s="237"/>
      <c r="F359" s="299"/>
      <c r="G359" s="222"/>
      <c r="H359" s="179"/>
      <c r="I359" s="179"/>
      <c r="J359" s="179"/>
      <c r="K359" s="179"/>
      <c r="L359" s="179"/>
      <c r="M359" s="179"/>
      <c r="N359" s="179"/>
      <c r="O359" s="179"/>
      <c r="P359" s="223"/>
      <c r="Q359" s="980"/>
      <c r="R359" s="981"/>
      <c r="S359" s="981"/>
      <c r="T359" s="981"/>
      <c r="U359" s="981"/>
      <c r="V359" s="981"/>
      <c r="W359" s="981"/>
      <c r="X359" s="981"/>
      <c r="Y359" s="981"/>
      <c r="Z359" s="981"/>
      <c r="AA359" s="98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7"/>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7"/>
      <c r="B362" s="238"/>
      <c r="C362" s="237"/>
      <c r="D362" s="238"/>
      <c r="E362" s="237"/>
      <c r="F362" s="299"/>
      <c r="G362" s="217"/>
      <c r="H362" s="176"/>
      <c r="I362" s="176"/>
      <c r="J362" s="176"/>
      <c r="K362" s="176"/>
      <c r="L362" s="176"/>
      <c r="M362" s="176"/>
      <c r="N362" s="176"/>
      <c r="O362" s="176"/>
      <c r="P362" s="218"/>
      <c r="Q362" s="974"/>
      <c r="R362" s="975"/>
      <c r="S362" s="975"/>
      <c r="T362" s="975"/>
      <c r="U362" s="975"/>
      <c r="V362" s="975"/>
      <c r="W362" s="975"/>
      <c r="X362" s="975"/>
      <c r="Y362" s="975"/>
      <c r="Z362" s="975"/>
      <c r="AA362" s="97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7"/>
      <c r="B363" s="238"/>
      <c r="C363" s="237"/>
      <c r="D363" s="238"/>
      <c r="E363" s="237"/>
      <c r="F363" s="299"/>
      <c r="G363" s="219"/>
      <c r="H363" s="220"/>
      <c r="I363" s="220"/>
      <c r="J363" s="220"/>
      <c r="K363" s="220"/>
      <c r="L363" s="220"/>
      <c r="M363" s="220"/>
      <c r="N363" s="220"/>
      <c r="O363" s="220"/>
      <c r="P363" s="221"/>
      <c r="Q363" s="977"/>
      <c r="R363" s="978"/>
      <c r="S363" s="978"/>
      <c r="T363" s="978"/>
      <c r="U363" s="978"/>
      <c r="V363" s="978"/>
      <c r="W363" s="978"/>
      <c r="X363" s="978"/>
      <c r="Y363" s="978"/>
      <c r="Z363" s="978"/>
      <c r="AA363" s="97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7"/>
      <c r="B364" s="238"/>
      <c r="C364" s="237"/>
      <c r="D364" s="238"/>
      <c r="E364" s="237"/>
      <c r="F364" s="299"/>
      <c r="G364" s="219"/>
      <c r="H364" s="220"/>
      <c r="I364" s="220"/>
      <c r="J364" s="220"/>
      <c r="K364" s="220"/>
      <c r="L364" s="220"/>
      <c r="M364" s="220"/>
      <c r="N364" s="220"/>
      <c r="O364" s="220"/>
      <c r="P364" s="221"/>
      <c r="Q364" s="977"/>
      <c r="R364" s="978"/>
      <c r="S364" s="978"/>
      <c r="T364" s="978"/>
      <c r="U364" s="978"/>
      <c r="V364" s="978"/>
      <c r="W364" s="978"/>
      <c r="X364" s="978"/>
      <c r="Y364" s="978"/>
      <c r="Z364" s="978"/>
      <c r="AA364" s="97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7"/>
      <c r="B365" s="238"/>
      <c r="C365" s="237"/>
      <c r="D365" s="238"/>
      <c r="E365" s="237"/>
      <c r="F365" s="299"/>
      <c r="G365" s="219"/>
      <c r="H365" s="220"/>
      <c r="I365" s="220"/>
      <c r="J365" s="220"/>
      <c r="K365" s="220"/>
      <c r="L365" s="220"/>
      <c r="M365" s="220"/>
      <c r="N365" s="220"/>
      <c r="O365" s="220"/>
      <c r="P365" s="221"/>
      <c r="Q365" s="977"/>
      <c r="R365" s="978"/>
      <c r="S365" s="978"/>
      <c r="T365" s="978"/>
      <c r="U365" s="978"/>
      <c r="V365" s="978"/>
      <c r="W365" s="978"/>
      <c r="X365" s="978"/>
      <c r="Y365" s="978"/>
      <c r="Z365" s="978"/>
      <c r="AA365" s="97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7"/>
      <c r="B366" s="238"/>
      <c r="C366" s="237"/>
      <c r="D366" s="238"/>
      <c r="E366" s="300"/>
      <c r="F366" s="301"/>
      <c r="G366" s="222"/>
      <c r="H366" s="179"/>
      <c r="I366" s="179"/>
      <c r="J366" s="179"/>
      <c r="K366" s="179"/>
      <c r="L366" s="179"/>
      <c r="M366" s="179"/>
      <c r="N366" s="179"/>
      <c r="O366" s="179"/>
      <c r="P366" s="223"/>
      <c r="Q366" s="980"/>
      <c r="R366" s="981"/>
      <c r="S366" s="981"/>
      <c r="T366" s="981"/>
      <c r="U366" s="981"/>
      <c r="V366" s="981"/>
      <c r="W366" s="981"/>
      <c r="X366" s="981"/>
      <c r="Y366" s="981"/>
      <c r="Z366" s="981"/>
      <c r="AA366" s="98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7"/>
      <c r="B369" s="238"/>
      <c r="C369" s="237"/>
      <c r="D369" s="238"/>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c r="AY369">
        <f>$AY$367</f>
        <v>0</v>
      </c>
    </row>
    <row r="370" spans="1:51" ht="45" hidden="1" customHeight="1" x14ac:dyDescent="0.15">
      <c r="A370" s="98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7"/>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7"/>
      <c r="B394" s="238"/>
      <c r="C394" s="237"/>
      <c r="D394" s="238"/>
      <c r="E394" s="237"/>
      <c r="F394" s="299"/>
      <c r="G394" s="217"/>
      <c r="H394" s="176"/>
      <c r="I394" s="176"/>
      <c r="J394" s="176"/>
      <c r="K394" s="176"/>
      <c r="L394" s="176"/>
      <c r="M394" s="176"/>
      <c r="N394" s="176"/>
      <c r="O394" s="176"/>
      <c r="P394" s="218"/>
      <c r="Q394" s="974"/>
      <c r="R394" s="975"/>
      <c r="S394" s="975"/>
      <c r="T394" s="975"/>
      <c r="U394" s="975"/>
      <c r="V394" s="975"/>
      <c r="W394" s="975"/>
      <c r="X394" s="975"/>
      <c r="Y394" s="975"/>
      <c r="Z394" s="975"/>
      <c r="AA394" s="97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7"/>
      <c r="B395" s="238"/>
      <c r="C395" s="237"/>
      <c r="D395" s="238"/>
      <c r="E395" s="237"/>
      <c r="F395" s="299"/>
      <c r="G395" s="219"/>
      <c r="H395" s="220"/>
      <c r="I395" s="220"/>
      <c r="J395" s="220"/>
      <c r="K395" s="220"/>
      <c r="L395" s="220"/>
      <c r="M395" s="220"/>
      <c r="N395" s="220"/>
      <c r="O395" s="220"/>
      <c r="P395" s="221"/>
      <c r="Q395" s="977"/>
      <c r="R395" s="978"/>
      <c r="S395" s="978"/>
      <c r="T395" s="978"/>
      <c r="U395" s="978"/>
      <c r="V395" s="978"/>
      <c r="W395" s="978"/>
      <c r="X395" s="978"/>
      <c r="Y395" s="978"/>
      <c r="Z395" s="978"/>
      <c r="AA395" s="97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7"/>
      <c r="B396" s="238"/>
      <c r="C396" s="237"/>
      <c r="D396" s="238"/>
      <c r="E396" s="237"/>
      <c r="F396" s="299"/>
      <c r="G396" s="219"/>
      <c r="H396" s="220"/>
      <c r="I396" s="220"/>
      <c r="J396" s="220"/>
      <c r="K396" s="220"/>
      <c r="L396" s="220"/>
      <c r="M396" s="220"/>
      <c r="N396" s="220"/>
      <c r="O396" s="220"/>
      <c r="P396" s="221"/>
      <c r="Q396" s="977"/>
      <c r="R396" s="978"/>
      <c r="S396" s="978"/>
      <c r="T396" s="978"/>
      <c r="U396" s="978"/>
      <c r="V396" s="978"/>
      <c r="W396" s="978"/>
      <c r="X396" s="978"/>
      <c r="Y396" s="978"/>
      <c r="Z396" s="978"/>
      <c r="AA396" s="97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7"/>
      <c r="B397" s="238"/>
      <c r="C397" s="237"/>
      <c r="D397" s="238"/>
      <c r="E397" s="237"/>
      <c r="F397" s="299"/>
      <c r="G397" s="219"/>
      <c r="H397" s="220"/>
      <c r="I397" s="220"/>
      <c r="J397" s="220"/>
      <c r="K397" s="220"/>
      <c r="L397" s="220"/>
      <c r="M397" s="220"/>
      <c r="N397" s="220"/>
      <c r="O397" s="220"/>
      <c r="P397" s="221"/>
      <c r="Q397" s="977"/>
      <c r="R397" s="978"/>
      <c r="S397" s="978"/>
      <c r="T397" s="978"/>
      <c r="U397" s="978"/>
      <c r="V397" s="978"/>
      <c r="W397" s="978"/>
      <c r="X397" s="978"/>
      <c r="Y397" s="978"/>
      <c r="Z397" s="978"/>
      <c r="AA397" s="97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7"/>
      <c r="B398" s="238"/>
      <c r="C398" s="237"/>
      <c r="D398" s="238"/>
      <c r="E398" s="237"/>
      <c r="F398" s="299"/>
      <c r="G398" s="222"/>
      <c r="H398" s="179"/>
      <c r="I398" s="179"/>
      <c r="J398" s="179"/>
      <c r="K398" s="179"/>
      <c r="L398" s="179"/>
      <c r="M398" s="179"/>
      <c r="N398" s="179"/>
      <c r="O398" s="179"/>
      <c r="P398" s="223"/>
      <c r="Q398" s="980"/>
      <c r="R398" s="981"/>
      <c r="S398" s="981"/>
      <c r="T398" s="981"/>
      <c r="U398" s="981"/>
      <c r="V398" s="981"/>
      <c r="W398" s="981"/>
      <c r="X398" s="981"/>
      <c r="Y398" s="981"/>
      <c r="Z398" s="981"/>
      <c r="AA398" s="98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7"/>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7"/>
      <c r="B401" s="238"/>
      <c r="C401" s="237"/>
      <c r="D401" s="238"/>
      <c r="E401" s="237"/>
      <c r="F401" s="299"/>
      <c r="G401" s="217"/>
      <c r="H401" s="176"/>
      <c r="I401" s="176"/>
      <c r="J401" s="176"/>
      <c r="K401" s="176"/>
      <c r="L401" s="176"/>
      <c r="M401" s="176"/>
      <c r="N401" s="176"/>
      <c r="O401" s="176"/>
      <c r="P401" s="218"/>
      <c r="Q401" s="974"/>
      <c r="R401" s="975"/>
      <c r="S401" s="975"/>
      <c r="T401" s="975"/>
      <c r="U401" s="975"/>
      <c r="V401" s="975"/>
      <c r="W401" s="975"/>
      <c r="X401" s="975"/>
      <c r="Y401" s="975"/>
      <c r="Z401" s="975"/>
      <c r="AA401" s="97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7"/>
      <c r="B402" s="238"/>
      <c r="C402" s="237"/>
      <c r="D402" s="238"/>
      <c r="E402" s="237"/>
      <c r="F402" s="299"/>
      <c r="G402" s="219"/>
      <c r="H402" s="220"/>
      <c r="I402" s="220"/>
      <c r="J402" s="220"/>
      <c r="K402" s="220"/>
      <c r="L402" s="220"/>
      <c r="M402" s="220"/>
      <c r="N402" s="220"/>
      <c r="O402" s="220"/>
      <c r="P402" s="221"/>
      <c r="Q402" s="977"/>
      <c r="R402" s="978"/>
      <c r="S402" s="978"/>
      <c r="T402" s="978"/>
      <c r="U402" s="978"/>
      <c r="V402" s="978"/>
      <c r="W402" s="978"/>
      <c r="X402" s="978"/>
      <c r="Y402" s="978"/>
      <c r="Z402" s="978"/>
      <c r="AA402" s="97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7"/>
      <c r="B403" s="238"/>
      <c r="C403" s="237"/>
      <c r="D403" s="238"/>
      <c r="E403" s="237"/>
      <c r="F403" s="299"/>
      <c r="G403" s="219"/>
      <c r="H403" s="220"/>
      <c r="I403" s="220"/>
      <c r="J403" s="220"/>
      <c r="K403" s="220"/>
      <c r="L403" s="220"/>
      <c r="M403" s="220"/>
      <c r="N403" s="220"/>
      <c r="O403" s="220"/>
      <c r="P403" s="221"/>
      <c r="Q403" s="977"/>
      <c r="R403" s="978"/>
      <c r="S403" s="978"/>
      <c r="T403" s="978"/>
      <c r="U403" s="978"/>
      <c r="V403" s="978"/>
      <c r="W403" s="978"/>
      <c r="X403" s="978"/>
      <c r="Y403" s="978"/>
      <c r="Z403" s="978"/>
      <c r="AA403" s="97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7"/>
      <c r="B404" s="238"/>
      <c r="C404" s="237"/>
      <c r="D404" s="238"/>
      <c r="E404" s="237"/>
      <c r="F404" s="299"/>
      <c r="G404" s="219"/>
      <c r="H404" s="220"/>
      <c r="I404" s="220"/>
      <c r="J404" s="220"/>
      <c r="K404" s="220"/>
      <c r="L404" s="220"/>
      <c r="M404" s="220"/>
      <c r="N404" s="220"/>
      <c r="O404" s="220"/>
      <c r="P404" s="221"/>
      <c r="Q404" s="977"/>
      <c r="R404" s="978"/>
      <c r="S404" s="978"/>
      <c r="T404" s="978"/>
      <c r="U404" s="978"/>
      <c r="V404" s="978"/>
      <c r="W404" s="978"/>
      <c r="X404" s="978"/>
      <c r="Y404" s="978"/>
      <c r="Z404" s="978"/>
      <c r="AA404" s="97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7"/>
      <c r="B405" s="238"/>
      <c r="C405" s="237"/>
      <c r="D405" s="238"/>
      <c r="E405" s="237"/>
      <c r="F405" s="299"/>
      <c r="G405" s="222"/>
      <c r="H405" s="179"/>
      <c r="I405" s="179"/>
      <c r="J405" s="179"/>
      <c r="K405" s="179"/>
      <c r="L405" s="179"/>
      <c r="M405" s="179"/>
      <c r="N405" s="179"/>
      <c r="O405" s="179"/>
      <c r="P405" s="223"/>
      <c r="Q405" s="980"/>
      <c r="R405" s="981"/>
      <c r="S405" s="981"/>
      <c r="T405" s="981"/>
      <c r="U405" s="981"/>
      <c r="V405" s="981"/>
      <c r="W405" s="981"/>
      <c r="X405" s="981"/>
      <c r="Y405" s="981"/>
      <c r="Z405" s="981"/>
      <c r="AA405" s="98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7"/>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7"/>
      <c r="B408" s="238"/>
      <c r="C408" s="237"/>
      <c r="D408" s="238"/>
      <c r="E408" s="237"/>
      <c r="F408" s="299"/>
      <c r="G408" s="217"/>
      <c r="H408" s="176"/>
      <c r="I408" s="176"/>
      <c r="J408" s="176"/>
      <c r="K408" s="176"/>
      <c r="L408" s="176"/>
      <c r="M408" s="176"/>
      <c r="N408" s="176"/>
      <c r="O408" s="176"/>
      <c r="P408" s="218"/>
      <c r="Q408" s="974"/>
      <c r="R408" s="975"/>
      <c r="S408" s="975"/>
      <c r="T408" s="975"/>
      <c r="U408" s="975"/>
      <c r="V408" s="975"/>
      <c r="W408" s="975"/>
      <c r="X408" s="975"/>
      <c r="Y408" s="975"/>
      <c r="Z408" s="975"/>
      <c r="AA408" s="97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7"/>
      <c r="B409" s="238"/>
      <c r="C409" s="237"/>
      <c r="D409" s="238"/>
      <c r="E409" s="237"/>
      <c r="F409" s="299"/>
      <c r="G409" s="219"/>
      <c r="H409" s="220"/>
      <c r="I409" s="220"/>
      <c r="J409" s="220"/>
      <c r="K409" s="220"/>
      <c r="L409" s="220"/>
      <c r="M409" s="220"/>
      <c r="N409" s="220"/>
      <c r="O409" s="220"/>
      <c r="P409" s="221"/>
      <c r="Q409" s="977"/>
      <c r="R409" s="978"/>
      <c r="S409" s="978"/>
      <c r="T409" s="978"/>
      <c r="U409" s="978"/>
      <c r="V409" s="978"/>
      <c r="W409" s="978"/>
      <c r="X409" s="978"/>
      <c r="Y409" s="978"/>
      <c r="Z409" s="978"/>
      <c r="AA409" s="97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7"/>
      <c r="B410" s="238"/>
      <c r="C410" s="237"/>
      <c r="D410" s="238"/>
      <c r="E410" s="237"/>
      <c r="F410" s="299"/>
      <c r="G410" s="219"/>
      <c r="H410" s="220"/>
      <c r="I410" s="220"/>
      <c r="J410" s="220"/>
      <c r="K410" s="220"/>
      <c r="L410" s="220"/>
      <c r="M410" s="220"/>
      <c r="N410" s="220"/>
      <c r="O410" s="220"/>
      <c r="P410" s="221"/>
      <c r="Q410" s="977"/>
      <c r="R410" s="978"/>
      <c r="S410" s="978"/>
      <c r="T410" s="978"/>
      <c r="U410" s="978"/>
      <c r="V410" s="978"/>
      <c r="W410" s="978"/>
      <c r="X410" s="978"/>
      <c r="Y410" s="978"/>
      <c r="Z410" s="978"/>
      <c r="AA410" s="97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7"/>
      <c r="B411" s="238"/>
      <c r="C411" s="237"/>
      <c r="D411" s="238"/>
      <c r="E411" s="237"/>
      <c r="F411" s="299"/>
      <c r="G411" s="219"/>
      <c r="H411" s="220"/>
      <c r="I411" s="220"/>
      <c r="J411" s="220"/>
      <c r="K411" s="220"/>
      <c r="L411" s="220"/>
      <c r="M411" s="220"/>
      <c r="N411" s="220"/>
      <c r="O411" s="220"/>
      <c r="P411" s="221"/>
      <c r="Q411" s="977"/>
      <c r="R411" s="978"/>
      <c r="S411" s="978"/>
      <c r="T411" s="978"/>
      <c r="U411" s="978"/>
      <c r="V411" s="978"/>
      <c r="W411" s="978"/>
      <c r="X411" s="978"/>
      <c r="Y411" s="978"/>
      <c r="Z411" s="978"/>
      <c r="AA411" s="97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7"/>
      <c r="B412" s="238"/>
      <c r="C412" s="237"/>
      <c r="D412" s="238"/>
      <c r="E412" s="237"/>
      <c r="F412" s="299"/>
      <c r="G412" s="222"/>
      <c r="H412" s="179"/>
      <c r="I412" s="179"/>
      <c r="J412" s="179"/>
      <c r="K412" s="179"/>
      <c r="L412" s="179"/>
      <c r="M412" s="179"/>
      <c r="N412" s="179"/>
      <c r="O412" s="179"/>
      <c r="P412" s="223"/>
      <c r="Q412" s="980"/>
      <c r="R412" s="981"/>
      <c r="S412" s="981"/>
      <c r="T412" s="981"/>
      <c r="U412" s="981"/>
      <c r="V412" s="981"/>
      <c r="W412" s="981"/>
      <c r="X412" s="981"/>
      <c r="Y412" s="981"/>
      <c r="Z412" s="981"/>
      <c r="AA412" s="98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7"/>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7"/>
      <c r="B415" s="238"/>
      <c r="C415" s="237"/>
      <c r="D415" s="238"/>
      <c r="E415" s="237"/>
      <c r="F415" s="299"/>
      <c r="G415" s="217"/>
      <c r="H415" s="176"/>
      <c r="I415" s="176"/>
      <c r="J415" s="176"/>
      <c r="K415" s="176"/>
      <c r="L415" s="176"/>
      <c r="M415" s="176"/>
      <c r="N415" s="176"/>
      <c r="O415" s="176"/>
      <c r="P415" s="218"/>
      <c r="Q415" s="974"/>
      <c r="R415" s="975"/>
      <c r="S415" s="975"/>
      <c r="T415" s="975"/>
      <c r="U415" s="975"/>
      <c r="V415" s="975"/>
      <c r="W415" s="975"/>
      <c r="X415" s="975"/>
      <c r="Y415" s="975"/>
      <c r="Z415" s="975"/>
      <c r="AA415" s="97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7"/>
      <c r="B416" s="238"/>
      <c r="C416" s="237"/>
      <c r="D416" s="238"/>
      <c r="E416" s="237"/>
      <c r="F416" s="299"/>
      <c r="G416" s="219"/>
      <c r="H416" s="220"/>
      <c r="I416" s="220"/>
      <c r="J416" s="220"/>
      <c r="K416" s="220"/>
      <c r="L416" s="220"/>
      <c r="M416" s="220"/>
      <c r="N416" s="220"/>
      <c r="O416" s="220"/>
      <c r="P416" s="221"/>
      <c r="Q416" s="977"/>
      <c r="R416" s="978"/>
      <c r="S416" s="978"/>
      <c r="T416" s="978"/>
      <c r="U416" s="978"/>
      <c r="V416" s="978"/>
      <c r="W416" s="978"/>
      <c r="X416" s="978"/>
      <c r="Y416" s="978"/>
      <c r="Z416" s="978"/>
      <c r="AA416" s="97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7"/>
      <c r="B417" s="238"/>
      <c r="C417" s="237"/>
      <c r="D417" s="238"/>
      <c r="E417" s="237"/>
      <c r="F417" s="299"/>
      <c r="G417" s="219"/>
      <c r="H417" s="220"/>
      <c r="I417" s="220"/>
      <c r="J417" s="220"/>
      <c r="K417" s="220"/>
      <c r="L417" s="220"/>
      <c r="M417" s="220"/>
      <c r="N417" s="220"/>
      <c r="O417" s="220"/>
      <c r="P417" s="221"/>
      <c r="Q417" s="977"/>
      <c r="R417" s="978"/>
      <c r="S417" s="978"/>
      <c r="T417" s="978"/>
      <c r="U417" s="978"/>
      <c r="V417" s="978"/>
      <c r="W417" s="978"/>
      <c r="X417" s="978"/>
      <c r="Y417" s="978"/>
      <c r="Z417" s="978"/>
      <c r="AA417" s="97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7"/>
      <c r="B418" s="238"/>
      <c r="C418" s="237"/>
      <c r="D418" s="238"/>
      <c r="E418" s="237"/>
      <c r="F418" s="299"/>
      <c r="G418" s="219"/>
      <c r="H418" s="220"/>
      <c r="I418" s="220"/>
      <c r="J418" s="220"/>
      <c r="K418" s="220"/>
      <c r="L418" s="220"/>
      <c r="M418" s="220"/>
      <c r="N418" s="220"/>
      <c r="O418" s="220"/>
      <c r="P418" s="221"/>
      <c r="Q418" s="977"/>
      <c r="R418" s="978"/>
      <c r="S418" s="978"/>
      <c r="T418" s="978"/>
      <c r="U418" s="978"/>
      <c r="V418" s="978"/>
      <c r="W418" s="978"/>
      <c r="X418" s="978"/>
      <c r="Y418" s="978"/>
      <c r="Z418" s="978"/>
      <c r="AA418" s="97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7"/>
      <c r="B419" s="238"/>
      <c r="C419" s="237"/>
      <c r="D419" s="238"/>
      <c r="E419" s="237"/>
      <c r="F419" s="299"/>
      <c r="G419" s="222"/>
      <c r="H419" s="179"/>
      <c r="I419" s="179"/>
      <c r="J419" s="179"/>
      <c r="K419" s="179"/>
      <c r="L419" s="179"/>
      <c r="M419" s="179"/>
      <c r="N419" s="179"/>
      <c r="O419" s="179"/>
      <c r="P419" s="223"/>
      <c r="Q419" s="980"/>
      <c r="R419" s="981"/>
      <c r="S419" s="981"/>
      <c r="T419" s="981"/>
      <c r="U419" s="981"/>
      <c r="V419" s="981"/>
      <c r="W419" s="981"/>
      <c r="X419" s="981"/>
      <c r="Y419" s="981"/>
      <c r="Z419" s="981"/>
      <c r="AA419" s="98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7"/>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7"/>
      <c r="B422" s="238"/>
      <c r="C422" s="237"/>
      <c r="D422" s="238"/>
      <c r="E422" s="237"/>
      <c r="F422" s="299"/>
      <c r="G422" s="217"/>
      <c r="H422" s="176"/>
      <c r="I422" s="176"/>
      <c r="J422" s="176"/>
      <c r="K422" s="176"/>
      <c r="L422" s="176"/>
      <c r="M422" s="176"/>
      <c r="N422" s="176"/>
      <c r="O422" s="176"/>
      <c r="P422" s="218"/>
      <c r="Q422" s="974"/>
      <c r="R422" s="975"/>
      <c r="S422" s="975"/>
      <c r="T422" s="975"/>
      <c r="U422" s="975"/>
      <c r="V422" s="975"/>
      <c r="W422" s="975"/>
      <c r="X422" s="975"/>
      <c r="Y422" s="975"/>
      <c r="Z422" s="975"/>
      <c r="AA422" s="97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7"/>
      <c r="B423" s="238"/>
      <c r="C423" s="237"/>
      <c r="D423" s="238"/>
      <c r="E423" s="237"/>
      <c r="F423" s="299"/>
      <c r="G423" s="219"/>
      <c r="H423" s="220"/>
      <c r="I423" s="220"/>
      <c r="J423" s="220"/>
      <c r="K423" s="220"/>
      <c r="L423" s="220"/>
      <c r="M423" s="220"/>
      <c r="N423" s="220"/>
      <c r="O423" s="220"/>
      <c r="P423" s="221"/>
      <c r="Q423" s="977"/>
      <c r="R423" s="978"/>
      <c r="S423" s="978"/>
      <c r="T423" s="978"/>
      <c r="U423" s="978"/>
      <c r="V423" s="978"/>
      <c r="W423" s="978"/>
      <c r="X423" s="978"/>
      <c r="Y423" s="978"/>
      <c r="Z423" s="978"/>
      <c r="AA423" s="97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7"/>
      <c r="B424" s="238"/>
      <c r="C424" s="237"/>
      <c r="D424" s="238"/>
      <c r="E424" s="237"/>
      <c r="F424" s="299"/>
      <c r="G424" s="219"/>
      <c r="H424" s="220"/>
      <c r="I424" s="220"/>
      <c r="J424" s="220"/>
      <c r="K424" s="220"/>
      <c r="L424" s="220"/>
      <c r="M424" s="220"/>
      <c r="N424" s="220"/>
      <c r="O424" s="220"/>
      <c r="P424" s="221"/>
      <c r="Q424" s="977"/>
      <c r="R424" s="978"/>
      <c r="S424" s="978"/>
      <c r="T424" s="978"/>
      <c r="U424" s="978"/>
      <c r="V424" s="978"/>
      <c r="W424" s="978"/>
      <c r="X424" s="978"/>
      <c r="Y424" s="978"/>
      <c r="Z424" s="978"/>
      <c r="AA424" s="97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7"/>
      <c r="B425" s="238"/>
      <c r="C425" s="237"/>
      <c r="D425" s="238"/>
      <c r="E425" s="237"/>
      <c r="F425" s="299"/>
      <c r="G425" s="219"/>
      <c r="H425" s="220"/>
      <c r="I425" s="220"/>
      <c r="J425" s="220"/>
      <c r="K425" s="220"/>
      <c r="L425" s="220"/>
      <c r="M425" s="220"/>
      <c r="N425" s="220"/>
      <c r="O425" s="220"/>
      <c r="P425" s="221"/>
      <c r="Q425" s="977"/>
      <c r="R425" s="978"/>
      <c r="S425" s="978"/>
      <c r="T425" s="978"/>
      <c r="U425" s="978"/>
      <c r="V425" s="978"/>
      <c r="W425" s="978"/>
      <c r="X425" s="978"/>
      <c r="Y425" s="978"/>
      <c r="Z425" s="978"/>
      <c r="AA425" s="97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7"/>
      <c r="B426" s="238"/>
      <c r="C426" s="237"/>
      <c r="D426" s="238"/>
      <c r="E426" s="300"/>
      <c r="F426" s="301"/>
      <c r="G426" s="222"/>
      <c r="H426" s="179"/>
      <c r="I426" s="179"/>
      <c r="J426" s="179"/>
      <c r="K426" s="179"/>
      <c r="L426" s="179"/>
      <c r="M426" s="179"/>
      <c r="N426" s="179"/>
      <c r="O426" s="179"/>
      <c r="P426" s="223"/>
      <c r="Q426" s="980"/>
      <c r="R426" s="981"/>
      <c r="S426" s="981"/>
      <c r="T426" s="981"/>
      <c r="U426" s="981"/>
      <c r="V426" s="981"/>
      <c r="W426" s="981"/>
      <c r="X426" s="981"/>
      <c r="Y426" s="981"/>
      <c r="Z426" s="981"/>
      <c r="AA426" s="98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7"/>
      <c r="B429" s="238"/>
      <c r="C429" s="300"/>
      <c r="D429" s="98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7"/>
      <c r="B430" s="238"/>
      <c r="C430" s="235" t="s">
        <v>586</v>
      </c>
      <c r="D430" s="236"/>
      <c r="E430" s="224" t="s">
        <v>314</v>
      </c>
      <c r="F430" s="438"/>
      <c r="G430" s="226" t="s">
        <v>204</v>
      </c>
      <c r="H430" s="173"/>
      <c r="I430" s="173"/>
      <c r="J430" s="227" t="s">
        <v>633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87"/>
      <c r="B433" s="238"/>
      <c r="C433" s="237"/>
      <c r="D433" s="238"/>
      <c r="E433" s="181"/>
      <c r="F433" s="182"/>
      <c r="G433" s="217" t="s">
        <v>633</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740</v>
      </c>
      <c r="AC433" s="160"/>
      <c r="AD433" s="160"/>
      <c r="AE433" s="151" t="s">
        <v>740</v>
      </c>
      <c r="AF433" s="152"/>
      <c r="AG433" s="152"/>
      <c r="AH433" s="152"/>
      <c r="AI433" s="151" t="s">
        <v>740</v>
      </c>
      <c r="AJ433" s="152"/>
      <c r="AK433" s="152"/>
      <c r="AL433" s="152"/>
      <c r="AM433" s="151" t="s">
        <v>740</v>
      </c>
      <c r="AN433" s="152"/>
      <c r="AO433" s="152"/>
      <c r="AP433" s="153"/>
      <c r="AQ433" s="151" t="s">
        <v>740</v>
      </c>
      <c r="AR433" s="152"/>
      <c r="AS433" s="152"/>
      <c r="AT433" s="153"/>
      <c r="AU433" s="152" t="s">
        <v>740</v>
      </c>
      <c r="AV433" s="152"/>
      <c r="AW433" s="152"/>
      <c r="AX433" s="193"/>
      <c r="AY433">
        <f t="shared" ref="AY433:AY435" si="63">$AY$431</f>
        <v>1</v>
      </c>
    </row>
    <row r="434" spans="1:51" ht="23.25" customHeight="1" x14ac:dyDescent="0.15">
      <c r="A434" s="98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740</v>
      </c>
      <c r="AC434" s="209"/>
      <c r="AD434" s="209"/>
      <c r="AE434" s="151" t="s">
        <v>740</v>
      </c>
      <c r="AF434" s="152"/>
      <c r="AG434" s="152"/>
      <c r="AH434" s="153"/>
      <c r="AI434" s="151" t="s">
        <v>740</v>
      </c>
      <c r="AJ434" s="152"/>
      <c r="AK434" s="152"/>
      <c r="AL434" s="152"/>
      <c r="AM434" s="151" t="s">
        <v>740</v>
      </c>
      <c r="AN434" s="152"/>
      <c r="AO434" s="152"/>
      <c r="AP434" s="153"/>
      <c r="AQ434" s="151" t="s">
        <v>740</v>
      </c>
      <c r="AR434" s="152"/>
      <c r="AS434" s="152"/>
      <c r="AT434" s="153"/>
      <c r="AU434" s="152" t="s">
        <v>740</v>
      </c>
      <c r="AV434" s="152"/>
      <c r="AW434" s="152"/>
      <c r="AX434" s="193"/>
      <c r="AY434">
        <f t="shared" si="63"/>
        <v>1</v>
      </c>
    </row>
    <row r="435" spans="1:51" ht="23.25" customHeight="1" x14ac:dyDescent="0.15">
      <c r="A435" s="98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740</v>
      </c>
      <c r="AF435" s="152"/>
      <c r="AG435" s="152"/>
      <c r="AH435" s="153"/>
      <c r="AI435" s="151" t="s">
        <v>740</v>
      </c>
      <c r="AJ435" s="152"/>
      <c r="AK435" s="152"/>
      <c r="AL435" s="152"/>
      <c r="AM435" s="151" t="s">
        <v>740</v>
      </c>
      <c r="AN435" s="152"/>
      <c r="AO435" s="152"/>
      <c r="AP435" s="153"/>
      <c r="AQ435" s="151" t="s">
        <v>740</v>
      </c>
      <c r="AR435" s="152"/>
      <c r="AS435" s="152"/>
      <c r="AT435" s="153"/>
      <c r="AU435" s="152" t="s">
        <v>740</v>
      </c>
      <c r="AV435" s="152"/>
      <c r="AW435" s="152"/>
      <c r="AX435" s="193"/>
      <c r="AY435">
        <f t="shared" si="63"/>
        <v>1</v>
      </c>
    </row>
    <row r="436" spans="1:51" ht="18.75" hidden="1" customHeight="1" x14ac:dyDescent="0.15">
      <c r="A436" s="98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87"/>
      <c r="B438" s="238"/>
      <c r="C438" s="237"/>
      <c r="D438" s="238"/>
      <c r="E438" s="181"/>
      <c r="F438" s="182"/>
      <c r="G438" s="217" t="s">
        <v>633</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8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8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8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7"/>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7"/>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7"/>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7"/>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7"/>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7"/>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7"/>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7"/>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7"/>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87"/>
      <c r="B698" s="238"/>
      <c r="C698" s="237"/>
      <c r="D698" s="238"/>
      <c r="E698" s="175" t="s">
        <v>659</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8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3"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4"/>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30"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8" t="s">
        <v>654</v>
      </c>
      <c r="AE702" s="889"/>
      <c r="AF702" s="889"/>
      <c r="AG702" s="875" t="s">
        <v>660</v>
      </c>
      <c r="AH702" s="876"/>
      <c r="AI702" s="876"/>
      <c r="AJ702" s="876"/>
      <c r="AK702" s="876"/>
      <c r="AL702" s="876"/>
      <c r="AM702" s="876"/>
      <c r="AN702" s="876"/>
      <c r="AO702" s="876"/>
      <c r="AP702" s="876"/>
      <c r="AQ702" s="876"/>
      <c r="AR702" s="876"/>
      <c r="AS702" s="876"/>
      <c r="AT702" s="876"/>
      <c r="AU702" s="876"/>
      <c r="AV702" s="876"/>
      <c r="AW702" s="876"/>
      <c r="AX702" s="877"/>
    </row>
    <row r="703" spans="1:51" ht="42"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654</v>
      </c>
      <c r="AE703" s="170"/>
      <c r="AF703" s="170"/>
      <c r="AG703" s="657" t="s">
        <v>732</v>
      </c>
      <c r="AH703" s="658"/>
      <c r="AI703" s="658"/>
      <c r="AJ703" s="658"/>
      <c r="AK703" s="658"/>
      <c r="AL703" s="658"/>
      <c r="AM703" s="658"/>
      <c r="AN703" s="658"/>
      <c r="AO703" s="658"/>
      <c r="AP703" s="658"/>
      <c r="AQ703" s="658"/>
      <c r="AR703" s="658"/>
      <c r="AS703" s="658"/>
      <c r="AT703" s="658"/>
      <c r="AU703" s="658"/>
      <c r="AV703" s="658"/>
      <c r="AW703" s="658"/>
      <c r="AX703" s="659"/>
    </row>
    <row r="704" spans="1:51" ht="46.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654</v>
      </c>
      <c r="AE704" s="576"/>
      <c r="AF704" s="576"/>
      <c r="AG704" s="418" t="s">
        <v>661</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1" t="s">
        <v>38</v>
      </c>
      <c r="B705" s="761"/>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654</v>
      </c>
      <c r="AE705" s="726"/>
      <c r="AF705" s="726"/>
      <c r="AG705" s="175" t="s">
        <v>744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2"/>
      <c r="C706" s="604"/>
      <c r="D706" s="605"/>
      <c r="E706" s="676" t="s">
        <v>296</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662</v>
      </c>
      <c r="AE706" s="170"/>
      <c r="AF706" s="171"/>
      <c r="AG706" s="418"/>
      <c r="AH706" s="220"/>
      <c r="AI706" s="220"/>
      <c r="AJ706" s="220"/>
      <c r="AK706" s="220"/>
      <c r="AL706" s="220"/>
      <c r="AM706" s="220"/>
      <c r="AN706" s="220"/>
      <c r="AO706" s="220"/>
      <c r="AP706" s="220"/>
      <c r="AQ706" s="220"/>
      <c r="AR706" s="220"/>
      <c r="AS706" s="220"/>
      <c r="AT706" s="220"/>
      <c r="AU706" s="220"/>
      <c r="AV706" s="220"/>
      <c r="AW706" s="220"/>
      <c r="AX706" s="419"/>
    </row>
    <row r="707" spans="1:50" ht="48" customHeight="1" x14ac:dyDescent="0.15">
      <c r="A707" s="648"/>
      <c r="B707" s="762"/>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662</v>
      </c>
      <c r="AE707" s="574"/>
      <c r="AF707" s="574"/>
      <c r="AG707" s="418"/>
      <c r="AH707" s="220"/>
      <c r="AI707" s="220"/>
      <c r="AJ707" s="220"/>
      <c r="AK707" s="220"/>
      <c r="AL707" s="220"/>
      <c r="AM707" s="220"/>
      <c r="AN707" s="220"/>
      <c r="AO707" s="220"/>
      <c r="AP707" s="220"/>
      <c r="AQ707" s="220"/>
      <c r="AR707" s="220"/>
      <c r="AS707" s="220"/>
      <c r="AT707" s="220"/>
      <c r="AU707" s="220"/>
      <c r="AV707" s="220"/>
      <c r="AW707" s="220"/>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663</v>
      </c>
      <c r="AE708" s="661"/>
      <c r="AF708" s="661"/>
      <c r="AG708" s="516"/>
      <c r="AH708" s="517"/>
      <c r="AI708" s="517"/>
      <c r="AJ708" s="517"/>
      <c r="AK708" s="517"/>
      <c r="AL708" s="517"/>
      <c r="AM708" s="517"/>
      <c r="AN708" s="517"/>
      <c r="AO708" s="517"/>
      <c r="AP708" s="517"/>
      <c r="AQ708" s="517"/>
      <c r="AR708" s="517"/>
      <c r="AS708" s="517"/>
      <c r="AT708" s="517"/>
      <c r="AU708" s="517"/>
      <c r="AV708" s="517"/>
      <c r="AW708" s="517"/>
      <c r="AX708" s="518"/>
    </row>
    <row r="709" spans="1:50" ht="29.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654</v>
      </c>
      <c r="AE709" s="170"/>
      <c r="AF709" s="170"/>
      <c r="AG709" s="657" t="s">
        <v>741</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663</v>
      </c>
      <c r="AE710" s="170"/>
      <c r="AF710" s="170"/>
      <c r="AG710" s="657"/>
      <c r="AH710" s="658"/>
      <c r="AI710" s="658"/>
      <c r="AJ710" s="658"/>
      <c r="AK710" s="658"/>
      <c r="AL710" s="658"/>
      <c r="AM710" s="658"/>
      <c r="AN710" s="658"/>
      <c r="AO710" s="658"/>
      <c r="AP710" s="658"/>
      <c r="AQ710" s="658"/>
      <c r="AR710" s="658"/>
      <c r="AS710" s="658"/>
      <c r="AT710" s="658"/>
      <c r="AU710" s="658"/>
      <c r="AV710" s="658"/>
      <c r="AW710" s="658"/>
      <c r="AX710" s="659"/>
    </row>
    <row r="711" spans="1:50" ht="35.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654</v>
      </c>
      <c r="AE711" s="170"/>
      <c r="AF711" s="170"/>
      <c r="AG711" s="657" t="s">
        <v>664</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663</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663</v>
      </c>
      <c r="AE713" s="170"/>
      <c r="AF713" s="171"/>
      <c r="AG713" s="657"/>
      <c r="AH713" s="658"/>
      <c r="AI713" s="658"/>
      <c r="AJ713" s="658"/>
      <c r="AK713" s="658"/>
      <c r="AL713" s="658"/>
      <c r="AM713" s="658"/>
      <c r="AN713" s="658"/>
      <c r="AO713" s="658"/>
      <c r="AP713" s="658"/>
      <c r="AQ713" s="658"/>
      <c r="AR713" s="658"/>
      <c r="AS713" s="658"/>
      <c r="AT713" s="658"/>
      <c r="AU713" s="658"/>
      <c r="AV713" s="658"/>
      <c r="AW713" s="658"/>
      <c r="AX713" s="659"/>
    </row>
    <row r="714" spans="1:50" ht="34.5" customHeight="1" x14ac:dyDescent="0.15">
      <c r="A714" s="650"/>
      <c r="B714" s="651"/>
      <c r="C714" s="763" t="s">
        <v>244</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1" t="s">
        <v>654</v>
      </c>
      <c r="AE714" s="582"/>
      <c r="AF714" s="583"/>
      <c r="AG714" s="682" t="s">
        <v>741</v>
      </c>
      <c r="AH714" s="683"/>
      <c r="AI714" s="683"/>
      <c r="AJ714" s="683"/>
      <c r="AK714" s="683"/>
      <c r="AL714" s="683"/>
      <c r="AM714" s="683"/>
      <c r="AN714" s="683"/>
      <c r="AO714" s="683"/>
      <c r="AP714" s="683"/>
      <c r="AQ714" s="683"/>
      <c r="AR714" s="683"/>
      <c r="AS714" s="683"/>
      <c r="AT714" s="683"/>
      <c r="AU714" s="683"/>
      <c r="AV714" s="683"/>
      <c r="AW714" s="683"/>
      <c r="AX714" s="684"/>
    </row>
    <row r="715" spans="1:50" ht="51" customHeight="1" x14ac:dyDescent="0.15">
      <c r="A715" s="611" t="s">
        <v>39</v>
      </c>
      <c r="B715" s="647"/>
      <c r="C715" s="652" t="s">
        <v>245</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654</v>
      </c>
      <c r="AE715" s="661"/>
      <c r="AF715" s="769"/>
      <c r="AG715" s="516" t="s">
        <v>742</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663</v>
      </c>
      <c r="AE716" s="751"/>
      <c r="AF716" s="751"/>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654</v>
      </c>
      <c r="AE717" s="170"/>
      <c r="AF717" s="170"/>
      <c r="AG717" s="657" t="s">
        <v>665</v>
      </c>
      <c r="AH717" s="658"/>
      <c r="AI717" s="658"/>
      <c r="AJ717" s="658"/>
      <c r="AK717" s="658"/>
      <c r="AL717" s="658"/>
      <c r="AM717" s="658"/>
      <c r="AN717" s="658"/>
      <c r="AO717" s="658"/>
      <c r="AP717" s="658"/>
      <c r="AQ717" s="658"/>
      <c r="AR717" s="658"/>
      <c r="AS717" s="658"/>
      <c r="AT717" s="658"/>
      <c r="AU717" s="658"/>
      <c r="AV717" s="658"/>
      <c r="AW717" s="658"/>
      <c r="AX717" s="659"/>
    </row>
    <row r="718" spans="1:50" ht="92.2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654</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6"/>
      <c r="AD719" s="660" t="s">
        <v>663</v>
      </c>
      <c r="AE719" s="661"/>
      <c r="AF719" s="66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7" t="s">
        <v>258</v>
      </c>
      <c r="D720" s="925"/>
      <c r="E720" s="925"/>
      <c r="F720" s="928"/>
      <c r="G720" s="924" t="s">
        <v>259</v>
      </c>
      <c r="H720" s="925"/>
      <c r="I720" s="925"/>
      <c r="J720" s="925"/>
      <c r="K720" s="925"/>
      <c r="L720" s="925"/>
      <c r="M720" s="925"/>
      <c r="N720" s="924" t="s">
        <v>262</v>
      </c>
      <c r="O720" s="925"/>
      <c r="P720" s="925"/>
      <c r="Q720" s="925"/>
      <c r="R720" s="925"/>
      <c r="S720" s="925"/>
      <c r="T720" s="925"/>
      <c r="U720" s="925"/>
      <c r="V720" s="925"/>
      <c r="W720" s="925"/>
      <c r="X720" s="925"/>
      <c r="Y720" s="925"/>
      <c r="Z720" s="925"/>
      <c r="AA720" s="925"/>
      <c r="AB720" s="925"/>
      <c r="AC720" s="925"/>
      <c r="AD720" s="925"/>
      <c r="AE720" s="925"/>
      <c r="AF720" s="926"/>
      <c r="AG720" s="418"/>
      <c r="AH720" s="220"/>
      <c r="AI720" s="220"/>
      <c r="AJ720" s="220"/>
      <c r="AK720" s="220"/>
      <c r="AL720" s="220"/>
      <c r="AM720" s="220"/>
      <c r="AN720" s="220"/>
      <c r="AO720" s="220"/>
      <c r="AP720" s="220"/>
      <c r="AQ720" s="220"/>
      <c r="AR720" s="220"/>
      <c r="AS720" s="220"/>
      <c r="AT720" s="220"/>
      <c r="AU720" s="220"/>
      <c r="AV720" s="220"/>
      <c r="AW720" s="220"/>
      <c r="AX720" s="419"/>
    </row>
    <row r="721" spans="1:52" ht="18" customHeight="1" x14ac:dyDescent="0.15">
      <c r="A721" s="643"/>
      <c r="B721" s="644"/>
      <c r="C721" s="911"/>
      <c r="D721" s="912"/>
      <c r="E721" s="912"/>
      <c r="F721" s="913"/>
      <c r="G721" s="929"/>
      <c r="H721" s="930"/>
      <c r="I721" s="63" t="str">
        <f>IF(OR(G721="　", G721=""), "", "-")</f>
        <v/>
      </c>
      <c r="J721" s="910"/>
      <c r="K721" s="910"/>
      <c r="L721" s="63" t="str">
        <f>IF(M721="","","-")</f>
        <v/>
      </c>
      <c r="M721" s="64"/>
      <c r="N721" s="907"/>
      <c r="O721" s="908"/>
      <c r="P721" s="908"/>
      <c r="Q721" s="908"/>
      <c r="R721" s="908"/>
      <c r="S721" s="908"/>
      <c r="T721" s="908"/>
      <c r="U721" s="908"/>
      <c r="V721" s="908"/>
      <c r="W721" s="908"/>
      <c r="X721" s="908"/>
      <c r="Y721" s="908"/>
      <c r="Z721" s="908"/>
      <c r="AA721" s="908"/>
      <c r="AB721" s="908"/>
      <c r="AC721" s="908"/>
      <c r="AD721" s="908"/>
      <c r="AE721" s="908"/>
      <c r="AF721" s="909"/>
      <c r="AG721" s="418"/>
      <c r="AH721" s="220"/>
      <c r="AI721" s="220"/>
      <c r="AJ721" s="220"/>
      <c r="AK721" s="220"/>
      <c r="AL721" s="220"/>
      <c r="AM721" s="220"/>
      <c r="AN721" s="220"/>
      <c r="AO721" s="220"/>
      <c r="AP721" s="220"/>
      <c r="AQ721" s="220"/>
      <c r="AR721" s="220"/>
      <c r="AS721" s="220"/>
      <c r="AT721" s="220"/>
      <c r="AU721" s="220"/>
      <c r="AV721" s="220"/>
      <c r="AW721" s="220"/>
      <c r="AX721" s="419"/>
    </row>
    <row r="722" spans="1:52" ht="24.75" hidden="1" customHeight="1" x14ac:dyDescent="0.15">
      <c r="A722" s="643"/>
      <c r="B722" s="644"/>
      <c r="C722" s="911"/>
      <c r="D722" s="912"/>
      <c r="E722" s="912"/>
      <c r="F722" s="913"/>
      <c r="G722" s="929"/>
      <c r="H722" s="930"/>
      <c r="I722" s="63" t="str">
        <f t="shared" ref="I722:I725" si="113">IF(OR(G722="　", G722=""), "", "-")</f>
        <v/>
      </c>
      <c r="J722" s="910"/>
      <c r="K722" s="910"/>
      <c r="L722" s="63" t="str">
        <f t="shared" ref="L722:L725" si="114">IF(M722="","","-")</f>
        <v/>
      </c>
      <c r="M722" s="64"/>
      <c r="N722" s="907"/>
      <c r="O722" s="908"/>
      <c r="P722" s="908"/>
      <c r="Q722" s="908"/>
      <c r="R722" s="908"/>
      <c r="S722" s="908"/>
      <c r="T722" s="908"/>
      <c r="U722" s="908"/>
      <c r="V722" s="908"/>
      <c r="W722" s="908"/>
      <c r="X722" s="908"/>
      <c r="Y722" s="908"/>
      <c r="Z722" s="908"/>
      <c r="AA722" s="908"/>
      <c r="AB722" s="908"/>
      <c r="AC722" s="908"/>
      <c r="AD722" s="908"/>
      <c r="AE722" s="908"/>
      <c r="AF722" s="909"/>
      <c r="AG722" s="418"/>
      <c r="AH722" s="220"/>
      <c r="AI722" s="220"/>
      <c r="AJ722" s="220"/>
      <c r="AK722" s="220"/>
      <c r="AL722" s="220"/>
      <c r="AM722" s="220"/>
      <c r="AN722" s="220"/>
      <c r="AO722" s="220"/>
      <c r="AP722" s="220"/>
      <c r="AQ722" s="220"/>
      <c r="AR722" s="220"/>
      <c r="AS722" s="220"/>
      <c r="AT722" s="220"/>
      <c r="AU722" s="220"/>
      <c r="AV722" s="220"/>
      <c r="AW722" s="220"/>
      <c r="AX722" s="419"/>
    </row>
    <row r="723" spans="1:52" ht="24.75" hidden="1" customHeight="1" x14ac:dyDescent="0.15">
      <c r="A723" s="643"/>
      <c r="B723" s="644"/>
      <c r="C723" s="911"/>
      <c r="D723" s="912"/>
      <c r="E723" s="912"/>
      <c r="F723" s="913"/>
      <c r="G723" s="929"/>
      <c r="H723" s="930"/>
      <c r="I723" s="63" t="str">
        <f t="shared" si="113"/>
        <v/>
      </c>
      <c r="J723" s="910"/>
      <c r="K723" s="910"/>
      <c r="L723" s="63" t="str">
        <f t="shared" si="114"/>
        <v/>
      </c>
      <c r="M723" s="64"/>
      <c r="N723" s="907"/>
      <c r="O723" s="908"/>
      <c r="P723" s="908"/>
      <c r="Q723" s="908"/>
      <c r="R723" s="908"/>
      <c r="S723" s="908"/>
      <c r="T723" s="908"/>
      <c r="U723" s="908"/>
      <c r="V723" s="908"/>
      <c r="W723" s="908"/>
      <c r="X723" s="908"/>
      <c r="Y723" s="908"/>
      <c r="Z723" s="908"/>
      <c r="AA723" s="908"/>
      <c r="AB723" s="908"/>
      <c r="AC723" s="908"/>
      <c r="AD723" s="908"/>
      <c r="AE723" s="908"/>
      <c r="AF723" s="909"/>
      <c r="AG723" s="418"/>
      <c r="AH723" s="220"/>
      <c r="AI723" s="220"/>
      <c r="AJ723" s="220"/>
      <c r="AK723" s="220"/>
      <c r="AL723" s="220"/>
      <c r="AM723" s="220"/>
      <c r="AN723" s="220"/>
      <c r="AO723" s="220"/>
      <c r="AP723" s="220"/>
      <c r="AQ723" s="220"/>
      <c r="AR723" s="220"/>
      <c r="AS723" s="220"/>
      <c r="AT723" s="220"/>
      <c r="AU723" s="220"/>
      <c r="AV723" s="220"/>
      <c r="AW723" s="220"/>
      <c r="AX723" s="419"/>
    </row>
    <row r="724" spans="1:52" ht="24.75" hidden="1" customHeight="1" x14ac:dyDescent="0.15">
      <c r="A724" s="643"/>
      <c r="B724" s="644"/>
      <c r="C724" s="911"/>
      <c r="D724" s="912"/>
      <c r="E724" s="912"/>
      <c r="F724" s="913"/>
      <c r="G724" s="929"/>
      <c r="H724" s="930"/>
      <c r="I724" s="63" t="str">
        <f t="shared" si="113"/>
        <v/>
      </c>
      <c r="J724" s="910"/>
      <c r="K724" s="910"/>
      <c r="L724" s="63" t="str">
        <f t="shared" si="114"/>
        <v/>
      </c>
      <c r="M724" s="64"/>
      <c r="N724" s="907"/>
      <c r="O724" s="908"/>
      <c r="P724" s="908"/>
      <c r="Q724" s="908"/>
      <c r="R724" s="908"/>
      <c r="S724" s="908"/>
      <c r="T724" s="908"/>
      <c r="U724" s="908"/>
      <c r="V724" s="908"/>
      <c r="W724" s="908"/>
      <c r="X724" s="908"/>
      <c r="Y724" s="908"/>
      <c r="Z724" s="908"/>
      <c r="AA724" s="908"/>
      <c r="AB724" s="908"/>
      <c r="AC724" s="908"/>
      <c r="AD724" s="908"/>
      <c r="AE724" s="908"/>
      <c r="AF724" s="909"/>
      <c r="AG724" s="418"/>
      <c r="AH724" s="220"/>
      <c r="AI724" s="220"/>
      <c r="AJ724" s="220"/>
      <c r="AK724" s="220"/>
      <c r="AL724" s="220"/>
      <c r="AM724" s="220"/>
      <c r="AN724" s="220"/>
      <c r="AO724" s="220"/>
      <c r="AP724" s="220"/>
      <c r="AQ724" s="220"/>
      <c r="AR724" s="220"/>
      <c r="AS724" s="220"/>
      <c r="AT724" s="220"/>
      <c r="AU724" s="220"/>
      <c r="AV724" s="220"/>
      <c r="AW724" s="220"/>
      <c r="AX724" s="419"/>
    </row>
    <row r="725" spans="1:52" ht="24.75" hidden="1" customHeight="1" x14ac:dyDescent="0.15">
      <c r="A725" s="645"/>
      <c r="B725" s="646"/>
      <c r="C725" s="911"/>
      <c r="D725" s="912"/>
      <c r="E725" s="912"/>
      <c r="F725" s="913"/>
      <c r="G725" s="952"/>
      <c r="H725" s="953"/>
      <c r="I725" s="65" t="str">
        <f t="shared" si="113"/>
        <v/>
      </c>
      <c r="J725" s="954"/>
      <c r="K725" s="954"/>
      <c r="L725" s="65" t="str">
        <f t="shared" si="114"/>
        <v/>
      </c>
      <c r="M725" s="66"/>
      <c r="N725" s="945"/>
      <c r="O725" s="946"/>
      <c r="P725" s="946"/>
      <c r="Q725" s="946"/>
      <c r="R725" s="946"/>
      <c r="S725" s="946"/>
      <c r="T725" s="946"/>
      <c r="U725" s="946"/>
      <c r="V725" s="946"/>
      <c r="W725" s="946"/>
      <c r="X725" s="946"/>
      <c r="Y725" s="946"/>
      <c r="Z725" s="946"/>
      <c r="AA725" s="946"/>
      <c r="AB725" s="946"/>
      <c r="AC725" s="946"/>
      <c r="AD725" s="946"/>
      <c r="AE725" s="946"/>
      <c r="AF725" s="947"/>
      <c r="AG725" s="178"/>
      <c r="AH725" s="179"/>
      <c r="AI725" s="179"/>
      <c r="AJ725" s="179"/>
      <c r="AK725" s="179"/>
      <c r="AL725" s="179"/>
      <c r="AM725" s="179"/>
      <c r="AN725" s="179"/>
      <c r="AO725" s="179"/>
      <c r="AP725" s="179"/>
      <c r="AQ725" s="179"/>
      <c r="AR725" s="179"/>
      <c r="AS725" s="179"/>
      <c r="AT725" s="179"/>
      <c r="AU725" s="179"/>
      <c r="AV725" s="179"/>
      <c r="AW725" s="179"/>
      <c r="AX725" s="180"/>
    </row>
    <row r="726" spans="1:52" ht="78.75" customHeight="1" x14ac:dyDescent="0.15">
      <c r="A726" s="611" t="s">
        <v>47</v>
      </c>
      <c r="B726" s="612"/>
      <c r="C726" s="433" t="s">
        <v>52</v>
      </c>
      <c r="D726" s="571"/>
      <c r="E726" s="571"/>
      <c r="F726" s="572"/>
      <c r="G726" s="789" t="s">
        <v>738</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3"/>
      <c r="B727" s="614"/>
      <c r="C727" s="688" t="s">
        <v>56</v>
      </c>
      <c r="D727" s="689"/>
      <c r="E727" s="689"/>
      <c r="F727" s="690"/>
      <c r="G727" s="787" t="s">
        <v>739</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1.5" customHeight="1" thickBot="1" x14ac:dyDescent="0.2">
      <c r="A729" s="757"/>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3.75" customHeight="1" thickBot="1" x14ac:dyDescent="0.2">
      <c r="A731" s="608" t="s">
        <v>136</v>
      </c>
      <c r="B731" s="609"/>
      <c r="C731" s="609"/>
      <c r="D731" s="609"/>
      <c r="E731" s="610"/>
      <c r="F731" s="673" t="s">
        <v>747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70.5" customHeight="1" thickBot="1" x14ac:dyDescent="0.2">
      <c r="A733" s="608" t="s">
        <v>749</v>
      </c>
      <c r="B733" s="609"/>
      <c r="C733" s="609"/>
      <c r="D733" s="609"/>
      <c r="E733" s="610"/>
      <c r="F733" s="758" t="s">
        <v>750</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3"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6" t="s">
        <v>271</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42" t="s">
        <v>587</v>
      </c>
      <c r="B737" s="143"/>
      <c r="C737" s="143"/>
      <c r="D737" s="144"/>
      <c r="E737" s="90" t="s">
        <v>646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647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648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649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651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652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651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653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625</v>
      </c>
      <c r="F746" s="98"/>
      <c r="G746" s="98"/>
      <c r="H746" s="85" t="str">
        <f>IF(E746="","","-")</f>
        <v>-</v>
      </c>
      <c r="I746" s="98"/>
      <c r="J746" s="98"/>
      <c r="K746" s="85" t="str">
        <f>IF(I746="","","-")</f>
        <v/>
      </c>
      <c r="L746" s="89">
        <v>72</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625</v>
      </c>
      <c r="F747" s="98"/>
      <c r="G747" s="98"/>
      <c r="H747" s="85" t="str">
        <f>IF(E747="","","-")</f>
        <v>-</v>
      </c>
      <c r="I747" s="98"/>
      <c r="J747" s="98"/>
      <c r="K747" s="85" t="str">
        <f>IF(I747="","","-")</f>
        <v/>
      </c>
      <c r="L747" s="89">
        <v>74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2" t="s">
        <v>301</v>
      </c>
      <c r="B787" s="753"/>
      <c r="C787" s="753"/>
      <c r="D787" s="753"/>
      <c r="E787" s="753"/>
      <c r="F787" s="754"/>
      <c r="G787" s="429" t="s">
        <v>667</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670</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6"/>
      <c r="B788" s="755"/>
      <c r="C788" s="755"/>
      <c r="D788" s="755"/>
      <c r="E788" s="755"/>
      <c r="F788" s="756"/>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6"/>
      <c r="B789" s="755"/>
      <c r="C789" s="755"/>
      <c r="D789" s="755"/>
      <c r="E789" s="755"/>
      <c r="F789" s="756"/>
      <c r="G789" s="439" t="s">
        <v>669</v>
      </c>
      <c r="H789" s="440"/>
      <c r="I789" s="440"/>
      <c r="J789" s="440"/>
      <c r="K789" s="441"/>
      <c r="L789" s="442" t="s">
        <v>668</v>
      </c>
      <c r="M789" s="443"/>
      <c r="N789" s="443"/>
      <c r="O789" s="443"/>
      <c r="P789" s="443"/>
      <c r="Q789" s="443"/>
      <c r="R789" s="443"/>
      <c r="S789" s="443"/>
      <c r="T789" s="443"/>
      <c r="U789" s="443"/>
      <c r="V789" s="443"/>
      <c r="W789" s="443"/>
      <c r="X789" s="444"/>
      <c r="Y789" s="445">
        <v>32.6</v>
      </c>
      <c r="Z789" s="446"/>
      <c r="AA789" s="446"/>
      <c r="AB789" s="547"/>
      <c r="AC789" s="439"/>
      <c r="AD789" s="440"/>
      <c r="AE789" s="440"/>
      <c r="AF789" s="440"/>
      <c r="AG789" s="441"/>
      <c r="AH789" s="442"/>
      <c r="AI789" s="443"/>
      <c r="AJ789" s="443"/>
      <c r="AK789" s="443"/>
      <c r="AL789" s="443"/>
      <c r="AM789" s="443"/>
      <c r="AN789" s="443"/>
      <c r="AO789" s="443"/>
      <c r="AP789" s="443"/>
      <c r="AQ789" s="443"/>
      <c r="AR789" s="443"/>
      <c r="AS789" s="443"/>
      <c r="AT789" s="444"/>
      <c r="AU789" s="445"/>
      <c r="AV789" s="446"/>
      <c r="AW789" s="446"/>
      <c r="AX789" s="447"/>
    </row>
    <row r="790" spans="1:51" ht="42" customHeight="1" x14ac:dyDescent="0.15">
      <c r="A790" s="546"/>
      <c r="B790" s="755"/>
      <c r="C790" s="755"/>
      <c r="D790" s="755"/>
      <c r="E790" s="755"/>
      <c r="F790" s="756"/>
      <c r="G790" s="337" t="s">
        <v>669</v>
      </c>
      <c r="H790" s="742"/>
      <c r="I790" s="742"/>
      <c r="J790" s="742"/>
      <c r="K790" s="743"/>
      <c r="L790" s="387" t="s">
        <v>728</v>
      </c>
      <c r="M790" s="388"/>
      <c r="N790" s="388"/>
      <c r="O790" s="388"/>
      <c r="P790" s="388"/>
      <c r="Q790" s="388"/>
      <c r="R790" s="388"/>
      <c r="S790" s="388"/>
      <c r="T790" s="388"/>
      <c r="U790" s="388"/>
      <c r="V790" s="388"/>
      <c r="W790" s="388"/>
      <c r="X790" s="389"/>
      <c r="Y790" s="384">
        <v>18.5</v>
      </c>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42" customHeight="1" x14ac:dyDescent="0.15">
      <c r="A791" s="546"/>
      <c r="B791" s="755"/>
      <c r="C791" s="755"/>
      <c r="D791" s="755"/>
      <c r="E791" s="755"/>
      <c r="F791" s="756"/>
      <c r="G791" s="337" t="s">
        <v>669</v>
      </c>
      <c r="H791" s="742"/>
      <c r="I791" s="742"/>
      <c r="J791" s="742"/>
      <c r="K791" s="743"/>
      <c r="L791" s="387" t="s">
        <v>729</v>
      </c>
      <c r="M791" s="388"/>
      <c r="N791" s="388"/>
      <c r="O791" s="388"/>
      <c r="P791" s="388"/>
      <c r="Q791" s="388"/>
      <c r="R791" s="388"/>
      <c r="S791" s="388"/>
      <c r="T791" s="388"/>
      <c r="U791" s="388"/>
      <c r="V791" s="388"/>
      <c r="W791" s="388"/>
      <c r="X791" s="389"/>
      <c r="Y791" s="384">
        <v>14.7</v>
      </c>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hidden="1" customHeight="1" x14ac:dyDescent="0.15">
      <c r="A792" s="546"/>
      <c r="B792" s="755"/>
      <c r="C792" s="755"/>
      <c r="D792" s="755"/>
      <c r="E792" s="755"/>
      <c r="F792" s="756"/>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hidden="1" customHeight="1" x14ac:dyDescent="0.15">
      <c r="A793" s="546"/>
      <c r="B793" s="755"/>
      <c r="C793" s="755"/>
      <c r="D793" s="755"/>
      <c r="E793" s="755"/>
      <c r="F793" s="756"/>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hidden="1" customHeight="1" x14ac:dyDescent="0.15">
      <c r="A794" s="546"/>
      <c r="B794" s="755"/>
      <c r="C794" s="755"/>
      <c r="D794" s="755"/>
      <c r="E794" s="755"/>
      <c r="F794" s="756"/>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hidden="1" customHeight="1" x14ac:dyDescent="0.15">
      <c r="A795" s="546"/>
      <c r="B795" s="755"/>
      <c r="C795" s="755"/>
      <c r="D795" s="755"/>
      <c r="E795" s="755"/>
      <c r="F795" s="756"/>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hidden="1" customHeight="1" x14ac:dyDescent="0.15">
      <c r="A796" s="546"/>
      <c r="B796" s="755"/>
      <c r="C796" s="755"/>
      <c r="D796" s="755"/>
      <c r="E796" s="755"/>
      <c r="F796" s="756"/>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hidden="1" customHeight="1" x14ac:dyDescent="0.15">
      <c r="A797" s="546"/>
      <c r="B797" s="755"/>
      <c r="C797" s="755"/>
      <c r="D797" s="755"/>
      <c r="E797" s="755"/>
      <c r="F797" s="756"/>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hidden="1" customHeight="1" x14ac:dyDescent="0.15">
      <c r="A798" s="546"/>
      <c r="B798" s="755"/>
      <c r="C798" s="755"/>
      <c r="D798" s="755"/>
      <c r="E798" s="755"/>
      <c r="F798" s="756"/>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46"/>
      <c r="B799" s="755"/>
      <c r="C799" s="755"/>
      <c r="D799" s="755"/>
      <c r="E799" s="755"/>
      <c r="F799" s="756"/>
      <c r="G799" s="395" t="s">
        <v>20</v>
      </c>
      <c r="H799" s="396"/>
      <c r="I799" s="396"/>
      <c r="J799" s="396"/>
      <c r="K799" s="396"/>
      <c r="L799" s="397"/>
      <c r="M799" s="398"/>
      <c r="N799" s="398"/>
      <c r="O799" s="398"/>
      <c r="P799" s="398"/>
      <c r="Q799" s="398"/>
      <c r="R799" s="398"/>
      <c r="S799" s="398"/>
      <c r="T799" s="398"/>
      <c r="U799" s="398"/>
      <c r="V799" s="398"/>
      <c r="W799" s="398"/>
      <c r="X799" s="399"/>
      <c r="Y799" s="400">
        <f>SUM(Y789:AB798)</f>
        <v>65.8</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0</v>
      </c>
      <c r="AV799" s="401"/>
      <c r="AW799" s="401"/>
      <c r="AX799" s="403"/>
    </row>
    <row r="800" spans="1:51" ht="24.75" customHeight="1" x14ac:dyDescent="0.15">
      <c r="A800" s="546"/>
      <c r="B800" s="755"/>
      <c r="C800" s="755"/>
      <c r="D800" s="755"/>
      <c r="E800" s="755"/>
      <c r="F800" s="756"/>
      <c r="G800" s="429" t="s">
        <v>671</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674</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6"/>
      <c r="B801" s="755"/>
      <c r="C801" s="755"/>
      <c r="D801" s="755"/>
      <c r="E801" s="755"/>
      <c r="F801" s="756"/>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6"/>
      <c r="B802" s="755"/>
      <c r="C802" s="755"/>
      <c r="D802" s="755"/>
      <c r="E802" s="755"/>
      <c r="F802" s="756"/>
      <c r="G802" s="439" t="s">
        <v>673</v>
      </c>
      <c r="H802" s="440"/>
      <c r="I802" s="440"/>
      <c r="J802" s="440"/>
      <c r="K802" s="441"/>
      <c r="L802" s="442" t="s">
        <v>672</v>
      </c>
      <c r="M802" s="443"/>
      <c r="N802" s="443"/>
      <c r="O802" s="443"/>
      <c r="P802" s="443"/>
      <c r="Q802" s="443"/>
      <c r="R802" s="443"/>
      <c r="S802" s="443"/>
      <c r="T802" s="443"/>
      <c r="U802" s="443"/>
      <c r="V802" s="443"/>
      <c r="W802" s="443"/>
      <c r="X802" s="444"/>
      <c r="Y802" s="445">
        <v>28.5</v>
      </c>
      <c r="Z802" s="446"/>
      <c r="AA802" s="446"/>
      <c r="AB802" s="547"/>
      <c r="AC802" s="439" t="s">
        <v>675</v>
      </c>
      <c r="AD802" s="440"/>
      <c r="AE802" s="440"/>
      <c r="AF802" s="440"/>
      <c r="AG802" s="441"/>
      <c r="AH802" s="442" t="s">
        <v>676</v>
      </c>
      <c r="AI802" s="443"/>
      <c r="AJ802" s="443"/>
      <c r="AK802" s="443"/>
      <c r="AL802" s="443"/>
      <c r="AM802" s="443"/>
      <c r="AN802" s="443"/>
      <c r="AO802" s="443"/>
      <c r="AP802" s="443"/>
      <c r="AQ802" s="443"/>
      <c r="AR802" s="443"/>
      <c r="AS802" s="443"/>
      <c r="AT802" s="444"/>
      <c r="AU802" s="445">
        <v>16.7</v>
      </c>
      <c r="AV802" s="446"/>
      <c r="AW802" s="446"/>
      <c r="AX802" s="447"/>
      <c r="AY802">
        <f t="shared" ref="AY802:AY812" si="115">$AY$800</f>
        <v>2</v>
      </c>
    </row>
    <row r="803" spans="1:51" ht="24.75" hidden="1" customHeight="1" x14ac:dyDescent="0.15">
      <c r="A803" s="546"/>
      <c r="B803" s="755"/>
      <c r="C803" s="755"/>
      <c r="D803" s="755"/>
      <c r="E803" s="755"/>
      <c r="F803" s="756"/>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115"/>
        <v>2</v>
      </c>
    </row>
    <row r="804" spans="1:51" ht="24.75" hidden="1" customHeight="1" x14ac:dyDescent="0.15">
      <c r="A804" s="546"/>
      <c r="B804" s="755"/>
      <c r="C804" s="755"/>
      <c r="D804" s="755"/>
      <c r="E804" s="755"/>
      <c r="F804" s="756"/>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115"/>
        <v>2</v>
      </c>
    </row>
    <row r="805" spans="1:51" ht="24.75" hidden="1" customHeight="1" x14ac:dyDescent="0.15">
      <c r="A805" s="546"/>
      <c r="B805" s="755"/>
      <c r="C805" s="755"/>
      <c r="D805" s="755"/>
      <c r="E805" s="755"/>
      <c r="F805" s="756"/>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115"/>
        <v>2</v>
      </c>
    </row>
    <row r="806" spans="1:51" ht="24.75" hidden="1" customHeight="1" x14ac:dyDescent="0.15">
      <c r="A806" s="546"/>
      <c r="B806" s="755"/>
      <c r="C806" s="755"/>
      <c r="D806" s="755"/>
      <c r="E806" s="755"/>
      <c r="F806" s="756"/>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115"/>
        <v>2</v>
      </c>
    </row>
    <row r="807" spans="1:51" ht="24.75" hidden="1" customHeight="1" x14ac:dyDescent="0.15">
      <c r="A807" s="546"/>
      <c r="B807" s="755"/>
      <c r="C807" s="755"/>
      <c r="D807" s="755"/>
      <c r="E807" s="755"/>
      <c r="F807" s="756"/>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115"/>
        <v>2</v>
      </c>
    </row>
    <row r="808" spans="1:51" ht="24.75" hidden="1" customHeight="1" x14ac:dyDescent="0.15">
      <c r="A808" s="546"/>
      <c r="B808" s="755"/>
      <c r="C808" s="755"/>
      <c r="D808" s="755"/>
      <c r="E808" s="755"/>
      <c r="F808" s="756"/>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115"/>
        <v>2</v>
      </c>
    </row>
    <row r="809" spans="1:51" ht="24.75" hidden="1" customHeight="1" x14ac:dyDescent="0.15">
      <c r="A809" s="546"/>
      <c r="B809" s="755"/>
      <c r="C809" s="755"/>
      <c r="D809" s="755"/>
      <c r="E809" s="755"/>
      <c r="F809" s="756"/>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115"/>
        <v>2</v>
      </c>
    </row>
    <row r="810" spans="1:51" ht="24.75" hidden="1" customHeight="1" x14ac:dyDescent="0.15">
      <c r="A810" s="546"/>
      <c r="B810" s="755"/>
      <c r="C810" s="755"/>
      <c r="D810" s="755"/>
      <c r="E810" s="755"/>
      <c r="F810" s="756"/>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115"/>
        <v>2</v>
      </c>
    </row>
    <row r="811" spans="1:51" ht="24.75" hidden="1" customHeight="1" x14ac:dyDescent="0.15">
      <c r="A811" s="546"/>
      <c r="B811" s="755"/>
      <c r="C811" s="755"/>
      <c r="D811" s="755"/>
      <c r="E811" s="755"/>
      <c r="F811" s="756"/>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115"/>
        <v>2</v>
      </c>
    </row>
    <row r="812" spans="1:51" ht="24.75" customHeight="1" x14ac:dyDescent="0.15">
      <c r="A812" s="546"/>
      <c r="B812" s="755"/>
      <c r="C812" s="755"/>
      <c r="D812" s="755"/>
      <c r="E812" s="755"/>
      <c r="F812" s="756"/>
      <c r="G812" s="395" t="s">
        <v>20</v>
      </c>
      <c r="H812" s="396"/>
      <c r="I812" s="396"/>
      <c r="J812" s="396"/>
      <c r="K812" s="396"/>
      <c r="L812" s="397"/>
      <c r="M812" s="398"/>
      <c r="N812" s="398"/>
      <c r="O812" s="398"/>
      <c r="P812" s="398"/>
      <c r="Q812" s="398"/>
      <c r="R812" s="398"/>
      <c r="S812" s="398"/>
      <c r="T812" s="398"/>
      <c r="U812" s="398"/>
      <c r="V812" s="398"/>
      <c r="W812" s="398"/>
      <c r="X812" s="399"/>
      <c r="Y812" s="400">
        <f>SUM(Y802:AB811)</f>
        <v>28.5</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16.7</v>
      </c>
      <c r="AV812" s="401"/>
      <c r="AW812" s="401"/>
      <c r="AX812" s="403"/>
      <c r="AY812">
        <f t="shared" si="115"/>
        <v>2</v>
      </c>
    </row>
    <row r="813" spans="1:51" ht="24.75" hidden="1" customHeight="1" x14ac:dyDescent="0.15">
      <c r="A813" s="546"/>
      <c r="B813" s="755"/>
      <c r="C813" s="755"/>
      <c r="D813" s="755"/>
      <c r="E813" s="755"/>
      <c r="F813" s="756"/>
      <c r="G813" s="429" t="s">
        <v>241</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242</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0</v>
      </c>
    </row>
    <row r="814" spans="1:51" ht="24.75" hidden="1" customHeight="1" x14ac:dyDescent="0.15">
      <c r="A814" s="546"/>
      <c r="B814" s="755"/>
      <c r="C814" s="755"/>
      <c r="D814" s="755"/>
      <c r="E814" s="755"/>
      <c r="F814" s="756"/>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0</v>
      </c>
    </row>
    <row r="815" spans="1:51" ht="24.75" hidden="1" customHeight="1" x14ac:dyDescent="0.15">
      <c r="A815" s="546"/>
      <c r="B815" s="755"/>
      <c r="C815" s="755"/>
      <c r="D815" s="755"/>
      <c r="E815" s="755"/>
      <c r="F815" s="756"/>
      <c r="G815" s="439"/>
      <c r="H815" s="440"/>
      <c r="I815" s="440"/>
      <c r="J815" s="440"/>
      <c r="K815" s="441"/>
      <c r="L815" s="442"/>
      <c r="M815" s="443"/>
      <c r="N815" s="443"/>
      <c r="O815" s="443"/>
      <c r="P815" s="443"/>
      <c r="Q815" s="443"/>
      <c r="R815" s="443"/>
      <c r="S815" s="443"/>
      <c r="T815" s="443"/>
      <c r="U815" s="443"/>
      <c r="V815" s="443"/>
      <c r="W815" s="443"/>
      <c r="X815" s="444"/>
      <c r="Y815" s="445"/>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0</v>
      </c>
    </row>
    <row r="816" spans="1:51" ht="24.75" hidden="1" customHeight="1" x14ac:dyDescent="0.15">
      <c r="A816" s="546"/>
      <c r="B816" s="755"/>
      <c r="C816" s="755"/>
      <c r="D816" s="755"/>
      <c r="E816" s="755"/>
      <c r="F816" s="756"/>
      <c r="G816" s="337"/>
      <c r="H816" s="338"/>
      <c r="I816" s="338"/>
      <c r="J816" s="338"/>
      <c r="K816" s="339"/>
      <c r="L816" s="387"/>
      <c r="M816" s="388"/>
      <c r="N816" s="388"/>
      <c r="O816" s="388"/>
      <c r="P816" s="388"/>
      <c r="Q816" s="388"/>
      <c r="R816" s="388"/>
      <c r="S816" s="388"/>
      <c r="T816" s="388"/>
      <c r="U816" s="388"/>
      <c r="V816" s="388"/>
      <c r="W816" s="388"/>
      <c r="X816" s="389"/>
      <c r="Y816" s="384"/>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116"/>
        <v>0</v>
      </c>
    </row>
    <row r="817" spans="1:51" ht="24.75" hidden="1" customHeight="1" x14ac:dyDescent="0.15">
      <c r="A817" s="546"/>
      <c r="B817" s="755"/>
      <c r="C817" s="755"/>
      <c r="D817" s="755"/>
      <c r="E817" s="755"/>
      <c r="F817" s="756"/>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116"/>
        <v>0</v>
      </c>
    </row>
    <row r="818" spans="1:51" ht="24.75" hidden="1" customHeight="1" x14ac:dyDescent="0.15">
      <c r="A818" s="546"/>
      <c r="B818" s="755"/>
      <c r="C818" s="755"/>
      <c r="D818" s="755"/>
      <c r="E818" s="755"/>
      <c r="F818" s="756"/>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116"/>
        <v>0</v>
      </c>
    </row>
    <row r="819" spans="1:51" ht="24.75" hidden="1" customHeight="1" x14ac:dyDescent="0.15">
      <c r="A819" s="546"/>
      <c r="B819" s="755"/>
      <c r="C819" s="755"/>
      <c r="D819" s="755"/>
      <c r="E819" s="755"/>
      <c r="F819" s="756"/>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116"/>
        <v>0</v>
      </c>
    </row>
    <row r="820" spans="1:51" ht="24.75" hidden="1" customHeight="1" x14ac:dyDescent="0.15">
      <c r="A820" s="546"/>
      <c r="B820" s="755"/>
      <c r="C820" s="755"/>
      <c r="D820" s="755"/>
      <c r="E820" s="755"/>
      <c r="F820" s="756"/>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116"/>
        <v>0</v>
      </c>
    </row>
    <row r="821" spans="1:51" ht="24.75" hidden="1" customHeight="1" x14ac:dyDescent="0.15">
      <c r="A821" s="546"/>
      <c r="B821" s="755"/>
      <c r="C821" s="755"/>
      <c r="D821" s="755"/>
      <c r="E821" s="755"/>
      <c r="F821" s="756"/>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116"/>
        <v>0</v>
      </c>
    </row>
    <row r="822" spans="1:51" ht="24.75" hidden="1" customHeight="1" x14ac:dyDescent="0.15">
      <c r="A822" s="546"/>
      <c r="B822" s="755"/>
      <c r="C822" s="755"/>
      <c r="D822" s="755"/>
      <c r="E822" s="755"/>
      <c r="F822" s="756"/>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116"/>
        <v>0</v>
      </c>
    </row>
    <row r="823" spans="1:51" ht="24.75" hidden="1" customHeight="1" x14ac:dyDescent="0.15">
      <c r="A823" s="546"/>
      <c r="B823" s="755"/>
      <c r="C823" s="755"/>
      <c r="D823" s="755"/>
      <c r="E823" s="755"/>
      <c r="F823" s="756"/>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116"/>
        <v>0</v>
      </c>
    </row>
    <row r="824" spans="1:51" ht="24.75" hidden="1" customHeight="1" x14ac:dyDescent="0.15">
      <c r="A824" s="546"/>
      <c r="B824" s="755"/>
      <c r="C824" s="755"/>
      <c r="D824" s="755"/>
      <c r="E824" s="755"/>
      <c r="F824" s="756"/>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116"/>
        <v>0</v>
      </c>
    </row>
    <row r="825" spans="1:51" ht="24.75" hidden="1" customHeight="1" thickBot="1" x14ac:dyDescent="0.2">
      <c r="A825" s="546"/>
      <c r="B825" s="755"/>
      <c r="C825" s="755"/>
      <c r="D825" s="755"/>
      <c r="E825" s="755"/>
      <c r="F825" s="756"/>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6"/>
      <c r="B826" s="755"/>
      <c r="C826" s="755"/>
      <c r="D826" s="755"/>
      <c r="E826" s="755"/>
      <c r="F826" s="756"/>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6"/>
      <c r="B827" s="755"/>
      <c r="C827" s="755"/>
      <c r="D827" s="755"/>
      <c r="E827" s="755"/>
      <c r="F827" s="756"/>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6"/>
      <c r="B828" s="755"/>
      <c r="C828" s="755"/>
      <c r="D828" s="755"/>
      <c r="E828" s="755"/>
      <c r="F828" s="756"/>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5"/>
      <c r="C829" s="755"/>
      <c r="D829" s="755"/>
      <c r="E829" s="755"/>
      <c r="F829" s="756"/>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117"/>
        <v>0</v>
      </c>
    </row>
    <row r="830" spans="1:51" ht="24.75" hidden="1" customHeight="1" x14ac:dyDescent="0.15">
      <c r="A830" s="546"/>
      <c r="B830" s="755"/>
      <c r="C830" s="755"/>
      <c r="D830" s="755"/>
      <c r="E830" s="755"/>
      <c r="F830" s="756"/>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117"/>
        <v>0</v>
      </c>
    </row>
    <row r="831" spans="1:51" ht="24.75" hidden="1" customHeight="1" x14ac:dyDescent="0.15">
      <c r="A831" s="546"/>
      <c r="B831" s="755"/>
      <c r="C831" s="755"/>
      <c r="D831" s="755"/>
      <c r="E831" s="755"/>
      <c r="F831" s="756"/>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117"/>
        <v>0</v>
      </c>
    </row>
    <row r="832" spans="1:51" ht="24.75" hidden="1" customHeight="1" x14ac:dyDescent="0.15">
      <c r="A832" s="546"/>
      <c r="B832" s="755"/>
      <c r="C832" s="755"/>
      <c r="D832" s="755"/>
      <c r="E832" s="755"/>
      <c r="F832" s="756"/>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117"/>
        <v>0</v>
      </c>
    </row>
    <row r="833" spans="1:51" ht="24.75" hidden="1" customHeight="1" x14ac:dyDescent="0.15">
      <c r="A833" s="546"/>
      <c r="B833" s="755"/>
      <c r="C833" s="755"/>
      <c r="D833" s="755"/>
      <c r="E833" s="755"/>
      <c r="F833" s="756"/>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117"/>
        <v>0</v>
      </c>
    </row>
    <row r="834" spans="1:51" ht="24.75" hidden="1" customHeight="1" x14ac:dyDescent="0.15">
      <c r="A834" s="546"/>
      <c r="B834" s="755"/>
      <c r="C834" s="755"/>
      <c r="D834" s="755"/>
      <c r="E834" s="755"/>
      <c r="F834" s="756"/>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117"/>
        <v>0</v>
      </c>
    </row>
    <row r="835" spans="1:51" ht="24.75" hidden="1" customHeight="1" x14ac:dyDescent="0.15">
      <c r="A835" s="546"/>
      <c r="B835" s="755"/>
      <c r="C835" s="755"/>
      <c r="D835" s="755"/>
      <c r="E835" s="755"/>
      <c r="F835" s="756"/>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117"/>
        <v>0</v>
      </c>
    </row>
    <row r="836" spans="1:51" ht="24.75" hidden="1" customHeight="1" x14ac:dyDescent="0.15">
      <c r="A836" s="546"/>
      <c r="B836" s="755"/>
      <c r="C836" s="755"/>
      <c r="D836" s="755"/>
      <c r="E836" s="755"/>
      <c r="F836" s="756"/>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117"/>
        <v>0</v>
      </c>
    </row>
    <row r="837" spans="1:51" ht="24.75" hidden="1" customHeight="1" x14ac:dyDescent="0.15">
      <c r="A837" s="546"/>
      <c r="B837" s="755"/>
      <c r="C837" s="755"/>
      <c r="D837" s="755"/>
      <c r="E837" s="755"/>
      <c r="F837" s="756"/>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117"/>
        <v>0</v>
      </c>
    </row>
    <row r="838" spans="1:51" ht="24.75" hidden="1" customHeight="1" x14ac:dyDescent="0.15">
      <c r="A838" s="546"/>
      <c r="B838" s="755"/>
      <c r="C838" s="755"/>
      <c r="D838" s="755"/>
      <c r="E838" s="755"/>
      <c r="F838" s="756"/>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8" t="s">
        <v>263</v>
      </c>
      <c r="AM839" s="949"/>
      <c r="AN839" s="949"/>
      <c r="AO839" s="87" t="s">
        <v>261</v>
      </c>
      <c r="AP839" s="21"/>
      <c r="AQ839" s="21"/>
      <c r="AR839" s="21"/>
      <c r="AS839" s="21"/>
      <c r="AT839" s="21"/>
      <c r="AU839" s="21"/>
      <c r="AV839" s="21"/>
      <c r="AW839" s="21"/>
      <c r="AX839" s="22"/>
      <c r="AY839">
        <f>COUNTIF($AO$839,"☑")</f>
        <v>0</v>
      </c>
    </row>
    <row r="840" spans="1:51" ht="15.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212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62" t="s">
        <v>221</v>
      </c>
      <c r="K844" s="94"/>
      <c r="L844" s="94"/>
      <c r="M844" s="94"/>
      <c r="N844" s="94"/>
      <c r="O844" s="94"/>
      <c r="P844" s="324" t="s">
        <v>196</v>
      </c>
      <c r="Q844" s="324"/>
      <c r="R844" s="324"/>
      <c r="S844" s="324"/>
      <c r="T844" s="324"/>
      <c r="U844" s="324"/>
      <c r="V844" s="324"/>
      <c r="W844" s="324"/>
      <c r="X844" s="324"/>
      <c r="Y844" s="334" t="s">
        <v>219</v>
      </c>
      <c r="Z844" s="335"/>
      <c r="AA844" s="335"/>
      <c r="AB844" s="335"/>
      <c r="AC844" s="262" t="s">
        <v>257</v>
      </c>
      <c r="AD844" s="262"/>
      <c r="AE844" s="262"/>
      <c r="AF844" s="262"/>
      <c r="AG844" s="262"/>
      <c r="AH844" s="334" t="s">
        <v>283</v>
      </c>
      <c r="AI844" s="336"/>
      <c r="AJ844" s="336"/>
      <c r="AK844" s="336"/>
      <c r="AL844" s="336" t="s">
        <v>21</v>
      </c>
      <c r="AM844" s="336"/>
      <c r="AN844" s="336"/>
      <c r="AO844" s="412"/>
      <c r="AP844" s="413" t="s">
        <v>222</v>
      </c>
      <c r="AQ844" s="413"/>
      <c r="AR844" s="413"/>
      <c r="AS844" s="413"/>
      <c r="AT844" s="413"/>
      <c r="AU844" s="413"/>
      <c r="AV844" s="413"/>
      <c r="AW844" s="413"/>
      <c r="AX844" s="413"/>
    </row>
    <row r="845" spans="1:51" ht="30" customHeight="1" x14ac:dyDescent="0.15">
      <c r="A845" s="390">
        <v>1</v>
      </c>
      <c r="B845" s="390">
        <v>1</v>
      </c>
      <c r="C845" s="404" t="s">
        <v>677</v>
      </c>
      <c r="D845" s="404"/>
      <c r="E845" s="404"/>
      <c r="F845" s="404"/>
      <c r="G845" s="404"/>
      <c r="H845" s="404"/>
      <c r="I845" s="404"/>
      <c r="J845" s="414" t="s">
        <v>745</v>
      </c>
      <c r="K845" s="406"/>
      <c r="L845" s="406"/>
      <c r="M845" s="406"/>
      <c r="N845" s="406"/>
      <c r="O845" s="406"/>
      <c r="P845" s="306" t="s">
        <v>687</v>
      </c>
      <c r="Q845" s="306"/>
      <c r="R845" s="306"/>
      <c r="S845" s="306"/>
      <c r="T845" s="306"/>
      <c r="U845" s="306"/>
      <c r="V845" s="306"/>
      <c r="W845" s="306"/>
      <c r="X845" s="306"/>
      <c r="Y845" s="307">
        <v>32.582000000000001</v>
      </c>
      <c r="Z845" s="308"/>
      <c r="AA845" s="308"/>
      <c r="AB845" s="309"/>
      <c r="AC845" s="311" t="s">
        <v>290</v>
      </c>
      <c r="AD845" s="312"/>
      <c r="AE845" s="312"/>
      <c r="AF845" s="312"/>
      <c r="AG845" s="312"/>
      <c r="AH845" s="408">
        <v>4</v>
      </c>
      <c r="AI845" s="409"/>
      <c r="AJ845" s="409"/>
      <c r="AK845" s="409"/>
      <c r="AL845" s="315">
        <v>83.6</v>
      </c>
      <c r="AM845" s="316"/>
      <c r="AN845" s="316"/>
      <c r="AO845" s="317"/>
      <c r="AP845" s="310" t="s">
        <v>745</v>
      </c>
      <c r="AQ845" s="310"/>
      <c r="AR845" s="310"/>
      <c r="AS845" s="310"/>
      <c r="AT845" s="310"/>
      <c r="AU845" s="310"/>
      <c r="AV845" s="310"/>
      <c r="AW845" s="310"/>
      <c r="AX845" s="310"/>
    </row>
    <row r="846" spans="1:51" ht="60" customHeight="1" x14ac:dyDescent="0.15">
      <c r="A846" s="390">
        <v>2</v>
      </c>
      <c r="B846" s="390">
        <v>1</v>
      </c>
      <c r="C846" s="404" t="s">
        <v>677</v>
      </c>
      <c r="D846" s="404"/>
      <c r="E846" s="404"/>
      <c r="F846" s="404"/>
      <c r="G846" s="404"/>
      <c r="H846" s="404"/>
      <c r="I846" s="404"/>
      <c r="J846" s="414" t="s">
        <v>633</v>
      </c>
      <c r="K846" s="406"/>
      <c r="L846" s="406"/>
      <c r="M846" s="406"/>
      <c r="N846" s="406"/>
      <c r="O846" s="406"/>
      <c r="P846" s="305" t="s">
        <v>733</v>
      </c>
      <c r="Q846" s="306"/>
      <c r="R846" s="306"/>
      <c r="S846" s="306"/>
      <c r="T846" s="306"/>
      <c r="U846" s="306"/>
      <c r="V846" s="306"/>
      <c r="W846" s="306"/>
      <c r="X846" s="306"/>
      <c r="Y846" s="307">
        <v>18.524000000000001</v>
      </c>
      <c r="Z846" s="308"/>
      <c r="AA846" s="308"/>
      <c r="AB846" s="309"/>
      <c r="AC846" s="311" t="s">
        <v>290</v>
      </c>
      <c r="AD846" s="312"/>
      <c r="AE846" s="312"/>
      <c r="AF846" s="312"/>
      <c r="AG846" s="312"/>
      <c r="AH846" s="408">
        <v>6</v>
      </c>
      <c r="AI846" s="409"/>
      <c r="AJ846" s="409"/>
      <c r="AK846" s="409"/>
      <c r="AL846" s="315">
        <v>87.3</v>
      </c>
      <c r="AM846" s="316"/>
      <c r="AN846" s="316"/>
      <c r="AO846" s="317"/>
      <c r="AP846" s="310" t="s">
        <v>633</v>
      </c>
      <c r="AQ846" s="310"/>
      <c r="AR846" s="310"/>
      <c r="AS846" s="310"/>
      <c r="AT846" s="310"/>
      <c r="AU846" s="310"/>
      <c r="AV846" s="310"/>
      <c r="AW846" s="310"/>
      <c r="AX846" s="310"/>
      <c r="AY846">
        <f>COUNTA($C$846)</f>
        <v>1</v>
      </c>
    </row>
    <row r="847" spans="1:51" ht="60" customHeight="1" x14ac:dyDescent="0.15">
      <c r="A847" s="390">
        <v>3</v>
      </c>
      <c r="B847" s="390">
        <v>1</v>
      </c>
      <c r="C847" s="404" t="s">
        <v>677</v>
      </c>
      <c r="D847" s="404"/>
      <c r="E847" s="404"/>
      <c r="F847" s="404"/>
      <c r="G847" s="404"/>
      <c r="H847" s="404"/>
      <c r="I847" s="404"/>
      <c r="J847" s="414" t="s">
        <v>633</v>
      </c>
      <c r="K847" s="406"/>
      <c r="L847" s="406"/>
      <c r="M847" s="406"/>
      <c r="N847" s="406"/>
      <c r="O847" s="406"/>
      <c r="P847" s="305" t="s">
        <v>734</v>
      </c>
      <c r="Q847" s="306"/>
      <c r="R847" s="306"/>
      <c r="S847" s="306"/>
      <c r="T847" s="306"/>
      <c r="U847" s="306"/>
      <c r="V847" s="306"/>
      <c r="W847" s="306"/>
      <c r="X847" s="306"/>
      <c r="Y847" s="307">
        <v>14.673999999999999</v>
      </c>
      <c r="Z847" s="308"/>
      <c r="AA847" s="308"/>
      <c r="AB847" s="309"/>
      <c r="AC847" s="311" t="s">
        <v>290</v>
      </c>
      <c r="AD847" s="312"/>
      <c r="AE847" s="312"/>
      <c r="AF847" s="312"/>
      <c r="AG847" s="312"/>
      <c r="AH847" s="313">
        <v>6</v>
      </c>
      <c r="AI847" s="314"/>
      <c r="AJ847" s="314"/>
      <c r="AK847" s="314"/>
      <c r="AL847" s="315">
        <v>83</v>
      </c>
      <c r="AM847" s="316"/>
      <c r="AN847" s="316"/>
      <c r="AO847" s="317"/>
      <c r="AP847" s="310" t="s">
        <v>633</v>
      </c>
      <c r="AQ847" s="310"/>
      <c r="AR847" s="310"/>
      <c r="AS847" s="310"/>
      <c r="AT847" s="310"/>
      <c r="AU847" s="310"/>
      <c r="AV847" s="310"/>
      <c r="AW847" s="310"/>
      <c r="AX847" s="310"/>
      <c r="AY847">
        <f>COUNTA($C$847)</f>
        <v>1</v>
      </c>
    </row>
    <row r="848" spans="1:51" ht="30" customHeight="1" x14ac:dyDescent="0.15">
      <c r="A848" s="390">
        <v>4</v>
      </c>
      <c r="B848" s="390">
        <v>1</v>
      </c>
      <c r="C848" s="404" t="s">
        <v>678</v>
      </c>
      <c r="D848" s="404"/>
      <c r="E848" s="404"/>
      <c r="F848" s="404"/>
      <c r="G848" s="404"/>
      <c r="H848" s="404"/>
      <c r="I848" s="404"/>
      <c r="J848" s="414">
        <v>9010401028746</v>
      </c>
      <c r="K848" s="406"/>
      <c r="L848" s="406"/>
      <c r="M848" s="406"/>
      <c r="N848" s="406"/>
      <c r="O848" s="406"/>
      <c r="P848" s="305" t="s">
        <v>688</v>
      </c>
      <c r="Q848" s="306"/>
      <c r="R848" s="306"/>
      <c r="S848" s="306"/>
      <c r="T848" s="306"/>
      <c r="U848" s="306"/>
      <c r="V848" s="306"/>
      <c r="W848" s="306"/>
      <c r="X848" s="306"/>
      <c r="Y848" s="307">
        <v>26.751999999999999</v>
      </c>
      <c r="Z848" s="308"/>
      <c r="AA848" s="308"/>
      <c r="AB848" s="309"/>
      <c r="AC848" s="311" t="s">
        <v>292</v>
      </c>
      <c r="AD848" s="312"/>
      <c r="AE848" s="312"/>
      <c r="AF848" s="312"/>
      <c r="AG848" s="312"/>
      <c r="AH848" s="313" t="s">
        <v>745</v>
      </c>
      <c r="AI848" s="314"/>
      <c r="AJ848" s="314"/>
      <c r="AK848" s="314"/>
      <c r="AL848" s="315" t="s">
        <v>745</v>
      </c>
      <c r="AM848" s="316"/>
      <c r="AN848" s="316"/>
      <c r="AO848" s="317"/>
      <c r="AP848" s="310" t="s">
        <v>633</v>
      </c>
      <c r="AQ848" s="310"/>
      <c r="AR848" s="310"/>
      <c r="AS848" s="310"/>
      <c r="AT848" s="310"/>
      <c r="AU848" s="310"/>
      <c r="AV848" s="310"/>
      <c r="AW848" s="310"/>
      <c r="AX848" s="310"/>
      <c r="AY848">
        <f>COUNTA($C$848)</f>
        <v>1</v>
      </c>
    </row>
    <row r="849" spans="1:51" ht="30" customHeight="1" x14ac:dyDescent="0.15">
      <c r="A849" s="390">
        <v>5</v>
      </c>
      <c r="B849" s="390">
        <v>1</v>
      </c>
      <c r="C849" s="404" t="s">
        <v>678</v>
      </c>
      <c r="D849" s="404"/>
      <c r="E849" s="404"/>
      <c r="F849" s="404"/>
      <c r="G849" s="404"/>
      <c r="H849" s="404"/>
      <c r="I849" s="404"/>
      <c r="J849" s="415">
        <v>9010401028746</v>
      </c>
      <c r="K849" s="416"/>
      <c r="L849" s="416"/>
      <c r="M849" s="416"/>
      <c r="N849" s="416"/>
      <c r="O849" s="417"/>
      <c r="P849" s="306" t="s">
        <v>689</v>
      </c>
      <c r="Q849" s="306"/>
      <c r="R849" s="306"/>
      <c r="S849" s="306"/>
      <c r="T849" s="306"/>
      <c r="U849" s="306"/>
      <c r="V849" s="306"/>
      <c r="W849" s="306"/>
      <c r="X849" s="306"/>
      <c r="Y849" s="307">
        <v>2.86</v>
      </c>
      <c r="Z849" s="308"/>
      <c r="AA849" s="308"/>
      <c r="AB849" s="309"/>
      <c r="AC849" s="311" t="s">
        <v>292</v>
      </c>
      <c r="AD849" s="312"/>
      <c r="AE849" s="312"/>
      <c r="AF849" s="312"/>
      <c r="AG849" s="312"/>
      <c r="AH849" s="313" t="s">
        <v>633</v>
      </c>
      <c r="AI849" s="314"/>
      <c r="AJ849" s="314"/>
      <c r="AK849" s="314"/>
      <c r="AL849" s="315" t="s">
        <v>633</v>
      </c>
      <c r="AM849" s="316"/>
      <c r="AN849" s="316"/>
      <c r="AO849" s="317"/>
      <c r="AP849" s="310" t="s">
        <v>633</v>
      </c>
      <c r="AQ849" s="310"/>
      <c r="AR849" s="310"/>
      <c r="AS849" s="310"/>
      <c r="AT849" s="310"/>
      <c r="AU849" s="310"/>
      <c r="AV849" s="310"/>
      <c r="AW849" s="310"/>
      <c r="AX849" s="310"/>
      <c r="AY849">
        <f>COUNTA($C$849)</f>
        <v>1</v>
      </c>
    </row>
    <row r="850" spans="1:51" ht="30" customHeight="1" x14ac:dyDescent="0.15">
      <c r="A850" s="390">
        <v>6</v>
      </c>
      <c r="B850" s="390">
        <v>1</v>
      </c>
      <c r="C850" s="885" t="s">
        <v>679</v>
      </c>
      <c r="D850" s="886"/>
      <c r="E850" s="886"/>
      <c r="F850" s="886"/>
      <c r="G850" s="886"/>
      <c r="H850" s="886"/>
      <c r="I850" s="887"/>
      <c r="J850" s="415">
        <v>2120001053207</v>
      </c>
      <c r="K850" s="416"/>
      <c r="L850" s="416"/>
      <c r="M850" s="416"/>
      <c r="N850" s="416"/>
      <c r="O850" s="417"/>
      <c r="P850" s="306" t="s">
        <v>690</v>
      </c>
      <c r="Q850" s="306"/>
      <c r="R850" s="306"/>
      <c r="S850" s="306"/>
      <c r="T850" s="306"/>
      <c r="U850" s="306"/>
      <c r="V850" s="306"/>
      <c r="W850" s="306"/>
      <c r="X850" s="306"/>
      <c r="Y850" s="307">
        <v>28.6</v>
      </c>
      <c r="Z850" s="308"/>
      <c r="AA850" s="308"/>
      <c r="AB850" s="309"/>
      <c r="AC850" s="311" t="s">
        <v>290</v>
      </c>
      <c r="AD850" s="312"/>
      <c r="AE850" s="312"/>
      <c r="AF850" s="312"/>
      <c r="AG850" s="312"/>
      <c r="AH850" s="313">
        <v>5</v>
      </c>
      <c r="AI850" s="314"/>
      <c r="AJ850" s="314"/>
      <c r="AK850" s="314"/>
      <c r="AL850" s="315">
        <v>98.7</v>
      </c>
      <c r="AM850" s="316"/>
      <c r="AN850" s="316"/>
      <c r="AO850" s="317"/>
      <c r="AP850" s="310" t="s">
        <v>633</v>
      </c>
      <c r="AQ850" s="310"/>
      <c r="AR850" s="310"/>
      <c r="AS850" s="310"/>
      <c r="AT850" s="310"/>
      <c r="AU850" s="310"/>
      <c r="AV850" s="310"/>
      <c r="AW850" s="310"/>
      <c r="AX850" s="310"/>
      <c r="AY850">
        <f>COUNTA($C$850)</f>
        <v>1</v>
      </c>
    </row>
    <row r="851" spans="1:51" ht="30" customHeight="1" x14ac:dyDescent="0.15">
      <c r="A851" s="390">
        <v>7</v>
      </c>
      <c r="B851" s="390">
        <v>1</v>
      </c>
      <c r="C851" s="885" t="s">
        <v>680</v>
      </c>
      <c r="D851" s="886"/>
      <c r="E851" s="886"/>
      <c r="F851" s="886"/>
      <c r="G851" s="886"/>
      <c r="H851" s="886"/>
      <c r="I851" s="887"/>
      <c r="J851" s="415">
        <v>3013301008369</v>
      </c>
      <c r="K851" s="416"/>
      <c r="L851" s="416"/>
      <c r="M851" s="416"/>
      <c r="N851" s="416"/>
      <c r="O851" s="417"/>
      <c r="P851" s="302" t="s">
        <v>691</v>
      </c>
      <c r="Q851" s="303"/>
      <c r="R851" s="303"/>
      <c r="S851" s="303"/>
      <c r="T851" s="303"/>
      <c r="U851" s="303"/>
      <c r="V851" s="303"/>
      <c r="W851" s="303"/>
      <c r="X851" s="304"/>
      <c r="Y851" s="307">
        <v>22.373999999999999</v>
      </c>
      <c r="Z851" s="308"/>
      <c r="AA851" s="308"/>
      <c r="AB851" s="309"/>
      <c r="AC851" s="311" t="s">
        <v>290</v>
      </c>
      <c r="AD851" s="312"/>
      <c r="AE851" s="312"/>
      <c r="AF851" s="312"/>
      <c r="AG851" s="312"/>
      <c r="AH851" s="313">
        <v>8</v>
      </c>
      <c r="AI851" s="314"/>
      <c r="AJ851" s="314"/>
      <c r="AK851" s="314"/>
      <c r="AL851" s="315">
        <v>85.8</v>
      </c>
      <c r="AM851" s="316"/>
      <c r="AN851" s="316"/>
      <c r="AO851" s="317"/>
      <c r="AP851" s="310" t="s">
        <v>633</v>
      </c>
      <c r="AQ851" s="310"/>
      <c r="AR851" s="310"/>
      <c r="AS851" s="310"/>
      <c r="AT851" s="310"/>
      <c r="AU851" s="310"/>
      <c r="AV851" s="310"/>
      <c r="AW851" s="310"/>
      <c r="AX851" s="310"/>
      <c r="AY851">
        <f>COUNTA($C$851)</f>
        <v>1</v>
      </c>
    </row>
    <row r="852" spans="1:51" ht="30" customHeight="1" x14ac:dyDescent="0.15">
      <c r="A852" s="390">
        <v>8</v>
      </c>
      <c r="B852" s="390">
        <v>1</v>
      </c>
      <c r="C852" s="885" t="s">
        <v>681</v>
      </c>
      <c r="D852" s="886"/>
      <c r="E852" s="886"/>
      <c r="F852" s="886"/>
      <c r="G852" s="886"/>
      <c r="H852" s="886"/>
      <c r="I852" s="887"/>
      <c r="J852" s="415">
        <v>5100001013829</v>
      </c>
      <c r="K852" s="416"/>
      <c r="L852" s="416"/>
      <c r="M852" s="416"/>
      <c r="N852" s="416"/>
      <c r="O852" s="417"/>
      <c r="P852" s="302" t="s">
        <v>692</v>
      </c>
      <c r="Q852" s="303"/>
      <c r="R852" s="303"/>
      <c r="S852" s="303"/>
      <c r="T852" s="303"/>
      <c r="U852" s="303"/>
      <c r="V852" s="303"/>
      <c r="W852" s="303"/>
      <c r="X852" s="304"/>
      <c r="Y852" s="307">
        <v>20.823</v>
      </c>
      <c r="Z852" s="308"/>
      <c r="AA852" s="308"/>
      <c r="AB852" s="309"/>
      <c r="AC852" s="311" t="s">
        <v>290</v>
      </c>
      <c r="AD852" s="312"/>
      <c r="AE852" s="312"/>
      <c r="AF852" s="312"/>
      <c r="AG852" s="312"/>
      <c r="AH852" s="313">
        <v>8</v>
      </c>
      <c r="AI852" s="314"/>
      <c r="AJ852" s="314"/>
      <c r="AK852" s="314"/>
      <c r="AL852" s="315">
        <v>82.1</v>
      </c>
      <c r="AM852" s="316"/>
      <c r="AN852" s="316"/>
      <c r="AO852" s="317"/>
      <c r="AP852" s="310" t="s">
        <v>633</v>
      </c>
      <c r="AQ852" s="310"/>
      <c r="AR852" s="310"/>
      <c r="AS852" s="310"/>
      <c r="AT852" s="310"/>
      <c r="AU852" s="310"/>
      <c r="AV852" s="310"/>
      <c r="AW852" s="310"/>
      <c r="AX852" s="310"/>
      <c r="AY852">
        <f>COUNTA($C$852)</f>
        <v>1</v>
      </c>
    </row>
    <row r="853" spans="1:51" ht="60" customHeight="1" x14ac:dyDescent="0.15">
      <c r="A853" s="390">
        <v>9</v>
      </c>
      <c r="B853" s="390">
        <v>1</v>
      </c>
      <c r="C853" s="885" t="s">
        <v>682</v>
      </c>
      <c r="D853" s="886"/>
      <c r="E853" s="886"/>
      <c r="F853" s="886"/>
      <c r="G853" s="886"/>
      <c r="H853" s="886"/>
      <c r="I853" s="887"/>
      <c r="J853" s="415">
        <v>1010601035005</v>
      </c>
      <c r="K853" s="416"/>
      <c r="L853" s="416"/>
      <c r="M853" s="416"/>
      <c r="N853" s="416"/>
      <c r="O853" s="417"/>
      <c r="P853" s="305" t="s">
        <v>735</v>
      </c>
      <c r="Q853" s="306"/>
      <c r="R853" s="306"/>
      <c r="S853" s="306"/>
      <c r="T853" s="306"/>
      <c r="U853" s="306"/>
      <c r="V853" s="306"/>
      <c r="W853" s="306"/>
      <c r="X853" s="306"/>
      <c r="Y853" s="307">
        <v>14.047000000000001</v>
      </c>
      <c r="Z853" s="308"/>
      <c r="AA853" s="308"/>
      <c r="AB853" s="309"/>
      <c r="AC853" s="311" t="s">
        <v>290</v>
      </c>
      <c r="AD853" s="312"/>
      <c r="AE853" s="312"/>
      <c r="AF853" s="312"/>
      <c r="AG853" s="312"/>
      <c r="AH853" s="313">
        <v>8</v>
      </c>
      <c r="AI853" s="314"/>
      <c r="AJ853" s="314"/>
      <c r="AK853" s="314"/>
      <c r="AL853" s="315">
        <v>83.5</v>
      </c>
      <c r="AM853" s="316"/>
      <c r="AN853" s="316"/>
      <c r="AO853" s="317"/>
      <c r="AP853" s="310" t="s">
        <v>633</v>
      </c>
      <c r="AQ853" s="310"/>
      <c r="AR853" s="310"/>
      <c r="AS853" s="310"/>
      <c r="AT853" s="310"/>
      <c r="AU853" s="310"/>
      <c r="AV853" s="310"/>
      <c r="AW853" s="310"/>
      <c r="AX853" s="310"/>
      <c r="AY853">
        <f>COUNTA($C$853)</f>
        <v>1</v>
      </c>
    </row>
    <row r="854" spans="1:51" ht="30" customHeight="1" x14ac:dyDescent="0.15">
      <c r="A854" s="390">
        <v>10</v>
      </c>
      <c r="B854" s="390">
        <v>1</v>
      </c>
      <c r="C854" s="885" t="s">
        <v>682</v>
      </c>
      <c r="D854" s="886"/>
      <c r="E854" s="886"/>
      <c r="F854" s="886"/>
      <c r="G854" s="886"/>
      <c r="H854" s="886"/>
      <c r="I854" s="887"/>
      <c r="J854" s="415">
        <v>1010601035005</v>
      </c>
      <c r="K854" s="416"/>
      <c r="L854" s="416"/>
      <c r="M854" s="416"/>
      <c r="N854" s="416"/>
      <c r="O854" s="417"/>
      <c r="P854" s="302" t="s">
        <v>693</v>
      </c>
      <c r="Q854" s="303"/>
      <c r="R854" s="303"/>
      <c r="S854" s="303"/>
      <c r="T854" s="303"/>
      <c r="U854" s="303"/>
      <c r="V854" s="303"/>
      <c r="W854" s="303"/>
      <c r="X854" s="304"/>
      <c r="Y854" s="307">
        <v>5.0477999999999996</v>
      </c>
      <c r="Z854" s="308"/>
      <c r="AA854" s="308"/>
      <c r="AB854" s="309"/>
      <c r="AC854" s="311" t="s">
        <v>290</v>
      </c>
      <c r="AD854" s="312"/>
      <c r="AE854" s="312"/>
      <c r="AF854" s="312"/>
      <c r="AG854" s="312"/>
      <c r="AH854" s="313">
        <v>5</v>
      </c>
      <c r="AI854" s="314"/>
      <c r="AJ854" s="314"/>
      <c r="AK854" s="314"/>
      <c r="AL854" s="315">
        <v>83.9</v>
      </c>
      <c r="AM854" s="316"/>
      <c r="AN854" s="316"/>
      <c r="AO854" s="317"/>
      <c r="AP854" s="310" t="s">
        <v>633</v>
      </c>
      <c r="AQ854" s="310"/>
      <c r="AR854" s="310"/>
      <c r="AS854" s="310"/>
      <c r="AT854" s="310"/>
      <c r="AU854" s="310"/>
      <c r="AV854" s="310"/>
      <c r="AW854" s="310"/>
      <c r="AX854" s="310"/>
      <c r="AY854">
        <f>COUNTA($C$854)</f>
        <v>1</v>
      </c>
    </row>
    <row r="855" spans="1:51" ht="30" customHeight="1" x14ac:dyDescent="0.15">
      <c r="A855" s="390">
        <v>11</v>
      </c>
      <c r="B855" s="390">
        <v>1</v>
      </c>
      <c r="C855" s="885" t="s">
        <v>683</v>
      </c>
      <c r="D855" s="886"/>
      <c r="E855" s="886"/>
      <c r="F855" s="886"/>
      <c r="G855" s="886"/>
      <c r="H855" s="886"/>
      <c r="I855" s="887"/>
      <c r="J855" s="415">
        <v>6011501002206</v>
      </c>
      <c r="K855" s="416"/>
      <c r="L855" s="416"/>
      <c r="M855" s="416"/>
      <c r="N855" s="416"/>
      <c r="O855" s="417"/>
      <c r="P855" s="302" t="s">
        <v>694</v>
      </c>
      <c r="Q855" s="303"/>
      <c r="R855" s="303"/>
      <c r="S855" s="303"/>
      <c r="T855" s="303"/>
      <c r="U855" s="303"/>
      <c r="V855" s="303"/>
      <c r="W855" s="303"/>
      <c r="X855" s="304"/>
      <c r="Y855" s="307">
        <v>18.48</v>
      </c>
      <c r="Z855" s="308"/>
      <c r="AA855" s="308"/>
      <c r="AB855" s="309"/>
      <c r="AC855" s="311" t="s">
        <v>290</v>
      </c>
      <c r="AD855" s="312"/>
      <c r="AE855" s="312"/>
      <c r="AF855" s="312"/>
      <c r="AG855" s="312"/>
      <c r="AH855" s="313">
        <v>5</v>
      </c>
      <c r="AI855" s="314"/>
      <c r="AJ855" s="314"/>
      <c r="AK855" s="314"/>
      <c r="AL855" s="315">
        <v>80.599999999999994</v>
      </c>
      <c r="AM855" s="316"/>
      <c r="AN855" s="316"/>
      <c r="AO855" s="317"/>
      <c r="AP855" s="310" t="s">
        <v>633</v>
      </c>
      <c r="AQ855" s="310"/>
      <c r="AR855" s="310"/>
      <c r="AS855" s="310"/>
      <c r="AT855" s="310"/>
      <c r="AU855" s="310"/>
      <c r="AV855" s="310"/>
      <c r="AW855" s="310"/>
      <c r="AX855" s="310"/>
      <c r="AY855">
        <f>COUNTA($C$855)</f>
        <v>1</v>
      </c>
    </row>
    <row r="856" spans="1:51" ht="30" customHeight="1" x14ac:dyDescent="0.15">
      <c r="A856" s="390">
        <v>12</v>
      </c>
      <c r="B856" s="390">
        <v>1</v>
      </c>
      <c r="C856" s="885" t="s">
        <v>684</v>
      </c>
      <c r="D856" s="886"/>
      <c r="E856" s="886"/>
      <c r="F856" s="886"/>
      <c r="G856" s="886"/>
      <c r="H856" s="886"/>
      <c r="I856" s="887"/>
      <c r="J856" s="415">
        <v>6050001015301</v>
      </c>
      <c r="K856" s="416"/>
      <c r="L856" s="416"/>
      <c r="M856" s="416"/>
      <c r="N856" s="416"/>
      <c r="O856" s="417"/>
      <c r="P856" s="302" t="s">
        <v>695</v>
      </c>
      <c r="Q856" s="303"/>
      <c r="R856" s="303"/>
      <c r="S856" s="303"/>
      <c r="T856" s="303"/>
      <c r="U856" s="303"/>
      <c r="V856" s="303"/>
      <c r="W856" s="303"/>
      <c r="X856" s="304"/>
      <c r="Y856" s="307">
        <v>11</v>
      </c>
      <c r="Z856" s="308"/>
      <c r="AA856" s="308"/>
      <c r="AB856" s="309"/>
      <c r="AC856" s="311" t="s">
        <v>290</v>
      </c>
      <c r="AD856" s="312"/>
      <c r="AE856" s="312"/>
      <c r="AF856" s="312"/>
      <c r="AG856" s="312"/>
      <c r="AH856" s="313">
        <v>10</v>
      </c>
      <c r="AI856" s="314"/>
      <c r="AJ856" s="314"/>
      <c r="AK856" s="314"/>
      <c r="AL856" s="315">
        <v>86.4</v>
      </c>
      <c r="AM856" s="316"/>
      <c r="AN856" s="316"/>
      <c r="AO856" s="317"/>
      <c r="AP856" s="310" t="s">
        <v>633</v>
      </c>
      <c r="AQ856" s="310"/>
      <c r="AR856" s="310"/>
      <c r="AS856" s="310"/>
      <c r="AT856" s="310"/>
      <c r="AU856" s="310"/>
      <c r="AV856" s="310"/>
      <c r="AW856" s="310"/>
      <c r="AX856" s="310"/>
      <c r="AY856">
        <f>COUNTA($C$856)</f>
        <v>1</v>
      </c>
    </row>
    <row r="857" spans="1:51" ht="30" customHeight="1" x14ac:dyDescent="0.15">
      <c r="A857" s="390">
        <v>13</v>
      </c>
      <c r="B857" s="390">
        <v>1</v>
      </c>
      <c r="C857" s="885" t="s">
        <v>685</v>
      </c>
      <c r="D857" s="886"/>
      <c r="E857" s="886"/>
      <c r="F857" s="886"/>
      <c r="G857" s="886"/>
      <c r="H857" s="886"/>
      <c r="I857" s="887"/>
      <c r="J857" s="415">
        <v>6010001089530</v>
      </c>
      <c r="K857" s="416"/>
      <c r="L857" s="416"/>
      <c r="M857" s="416"/>
      <c r="N857" s="416"/>
      <c r="O857" s="417"/>
      <c r="P857" s="302" t="s">
        <v>696</v>
      </c>
      <c r="Q857" s="303"/>
      <c r="R857" s="303"/>
      <c r="S857" s="303"/>
      <c r="T857" s="303"/>
      <c r="U857" s="303"/>
      <c r="V857" s="303"/>
      <c r="W857" s="303"/>
      <c r="X857" s="304"/>
      <c r="Y857" s="307">
        <v>9.3786000000000005</v>
      </c>
      <c r="Z857" s="308"/>
      <c r="AA857" s="308"/>
      <c r="AB857" s="309"/>
      <c r="AC857" s="311" t="s">
        <v>292</v>
      </c>
      <c r="AD857" s="312"/>
      <c r="AE857" s="312"/>
      <c r="AF857" s="312"/>
      <c r="AG857" s="312"/>
      <c r="AH857" s="313" t="s">
        <v>633</v>
      </c>
      <c r="AI857" s="314"/>
      <c r="AJ857" s="314"/>
      <c r="AK857" s="314"/>
      <c r="AL857" s="315" t="s">
        <v>633</v>
      </c>
      <c r="AM857" s="316"/>
      <c r="AN857" s="316"/>
      <c r="AO857" s="317"/>
      <c r="AP857" s="310" t="s">
        <v>633</v>
      </c>
      <c r="AQ857" s="310"/>
      <c r="AR857" s="310"/>
      <c r="AS857" s="310"/>
      <c r="AT857" s="310"/>
      <c r="AU857" s="310"/>
      <c r="AV857" s="310"/>
      <c r="AW857" s="310"/>
      <c r="AX857" s="310"/>
      <c r="AY857">
        <f>COUNTA($C$857)</f>
        <v>1</v>
      </c>
    </row>
    <row r="858" spans="1:51" ht="42" customHeight="1" x14ac:dyDescent="0.15">
      <c r="A858" s="390">
        <v>14</v>
      </c>
      <c r="B858" s="390">
        <v>1</v>
      </c>
      <c r="C858" s="885" t="s">
        <v>686</v>
      </c>
      <c r="D858" s="886"/>
      <c r="E858" s="886"/>
      <c r="F858" s="886"/>
      <c r="G858" s="886"/>
      <c r="H858" s="886"/>
      <c r="I858" s="887"/>
      <c r="J858" s="415">
        <v>9010701015238</v>
      </c>
      <c r="K858" s="416"/>
      <c r="L858" s="416"/>
      <c r="M858" s="416"/>
      <c r="N858" s="416"/>
      <c r="O858" s="417"/>
      <c r="P858" s="302" t="s">
        <v>697</v>
      </c>
      <c r="Q858" s="303"/>
      <c r="R858" s="303"/>
      <c r="S858" s="303"/>
      <c r="T858" s="303"/>
      <c r="U858" s="303"/>
      <c r="V858" s="303"/>
      <c r="W858" s="303"/>
      <c r="X858" s="304"/>
      <c r="Y858" s="307">
        <v>4.3446809999999996</v>
      </c>
      <c r="Z858" s="308"/>
      <c r="AA858" s="308"/>
      <c r="AB858" s="309"/>
      <c r="AC858" s="311" t="s">
        <v>287</v>
      </c>
      <c r="AD858" s="312"/>
      <c r="AE858" s="312"/>
      <c r="AF858" s="312"/>
      <c r="AG858" s="312"/>
      <c r="AH858" s="313">
        <v>1</v>
      </c>
      <c r="AI858" s="314"/>
      <c r="AJ858" s="314"/>
      <c r="AK858" s="314"/>
      <c r="AL858" s="315">
        <v>96.9</v>
      </c>
      <c r="AM858" s="316"/>
      <c r="AN858" s="316"/>
      <c r="AO858" s="317"/>
      <c r="AP858" s="310" t="s">
        <v>633</v>
      </c>
      <c r="AQ858" s="310"/>
      <c r="AR858" s="310"/>
      <c r="AS858" s="310"/>
      <c r="AT858" s="310"/>
      <c r="AU858" s="310"/>
      <c r="AV858" s="310"/>
      <c r="AW858" s="310"/>
      <c r="AX858" s="310"/>
      <c r="AY858">
        <f>COUNTA($C$858)</f>
        <v>1</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407"/>
      <c r="Q859" s="407"/>
      <c r="R859" s="407"/>
      <c r="S859" s="407"/>
      <c r="T859" s="407"/>
      <c r="U859" s="407"/>
      <c r="V859" s="407"/>
      <c r="W859" s="407"/>
      <c r="X859" s="407"/>
      <c r="Y859" s="307"/>
      <c r="Z859" s="308"/>
      <c r="AA859" s="308"/>
      <c r="AB859" s="309"/>
      <c r="AC859" s="311"/>
      <c r="AD859" s="312"/>
      <c r="AE859" s="312"/>
      <c r="AF859" s="312"/>
      <c r="AG859" s="312"/>
      <c r="AH859" s="313"/>
      <c r="AI859" s="314"/>
      <c r="AJ859" s="314"/>
      <c r="AK859" s="314"/>
      <c r="AL859" s="315"/>
      <c r="AM859" s="316"/>
      <c r="AN859" s="316"/>
      <c r="AO859" s="317"/>
      <c r="AP859" s="310"/>
      <c r="AQ859" s="310"/>
      <c r="AR859" s="310"/>
      <c r="AS859" s="310"/>
      <c r="AT859" s="310"/>
      <c r="AU859" s="310"/>
      <c r="AV859" s="310"/>
      <c r="AW859" s="310"/>
      <c r="AX859" s="310"/>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407"/>
      <c r="Q860" s="407"/>
      <c r="R860" s="407"/>
      <c r="S860" s="407"/>
      <c r="T860" s="407"/>
      <c r="U860" s="407"/>
      <c r="V860" s="407"/>
      <c r="W860" s="407"/>
      <c r="X860" s="407"/>
      <c r="Y860" s="307"/>
      <c r="Z860" s="308"/>
      <c r="AA860" s="308"/>
      <c r="AB860" s="309"/>
      <c r="AC860" s="311"/>
      <c r="AD860" s="312"/>
      <c r="AE860" s="312"/>
      <c r="AF860" s="312"/>
      <c r="AG860" s="312"/>
      <c r="AH860" s="313"/>
      <c r="AI860" s="314"/>
      <c r="AJ860" s="314"/>
      <c r="AK860" s="314"/>
      <c r="AL860" s="315"/>
      <c r="AM860" s="316"/>
      <c r="AN860" s="316"/>
      <c r="AO860" s="317"/>
      <c r="AP860" s="310"/>
      <c r="AQ860" s="310"/>
      <c r="AR860" s="310"/>
      <c r="AS860" s="310"/>
      <c r="AT860" s="310"/>
      <c r="AU860" s="310"/>
      <c r="AV860" s="310"/>
      <c r="AW860" s="310"/>
      <c r="AX860" s="310"/>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407"/>
      <c r="Q861" s="407"/>
      <c r="R861" s="407"/>
      <c r="S861" s="407"/>
      <c r="T861" s="407"/>
      <c r="U861" s="407"/>
      <c r="V861" s="407"/>
      <c r="W861" s="407"/>
      <c r="X861" s="407"/>
      <c r="Y861" s="307"/>
      <c r="Z861" s="308"/>
      <c r="AA861" s="308"/>
      <c r="AB861" s="309"/>
      <c r="AC861" s="311"/>
      <c r="AD861" s="312"/>
      <c r="AE861" s="312"/>
      <c r="AF861" s="312"/>
      <c r="AG861" s="312"/>
      <c r="AH861" s="313"/>
      <c r="AI861" s="314"/>
      <c r="AJ861" s="314"/>
      <c r="AK861" s="314"/>
      <c r="AL861" s="315"/>
      <c r="AM861" s="316"/>
      <c r="AN861" s="316"/>
      <c r="AO861" s="317"/>
      <c r="AP861" s="310"/>
      <c r="AQ861" s="310"/>
      <c r="AR861" s="310"/>
      <c r="AS861" s="310"/>
      <c r="AT861" s="310"/>
      <c r="AU861" s="310"/>
      <c r="AV861" s="310"/>
      <c r="AW861" s="310"/>
      <c r="AX861" s="310"/>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407"/>
      <c r="Q862" s="407"/>
      <c r="R862" s="407"/>
      <c r="S862" s="407"/>
      <c r="T862" s="407"/>
      <c r="U862" s="407"/>
      <c r="V862" s="407"/>
      <c r="W862" s="407"/>
      <c r="X862" s="407"/>
      <c r="Y862" s="307"/>
      <c r="Z862" s="308"/>
      <c r="AA862" s="308"/>
      <c r="AB862" s="309"/>
      <c r="AC862" s="311"/>
      <c r="AD862" s="312"/>
      <c r="AE862" s="312"/>
      <c r="AF862" s="312"/>
      <c r="AG862" s="312"/>
      <c r="AH862" s="313"/>
      <c r="AI862" s="314"/>
      <c r="AJ862" s="314"/>
      <c r="AK862" s="314"/>
      <c r="AL862" s="315"/>
      <c r="AM862" s="316"/>
      <c r="AN862" s="316"/>
      <c r="AO862" s="317"/>
      <c r="AP862" s="310"/>
      <c r="AQ862" s="310"/>
      <c r="AR862" s="310"/>
      <c r="AS862" s="310"/>
      <c r="AT862" s="310"/>
      <c r="AU862" s="310"/>
      <c r="AV862" s="310"/>
      <c r="AW862" s="310"/>
      <c r="AX862" s="310"/>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407"/>
      <c r="Q863" s="407"/>
      <c r="R863" s="407"/>
      <c r="S863" s="407"/>
      <c r="T863" s="407"/>
      <c r="U863" s="407"/>
      <c r="V863" s="407"/>
      <c r="W863" s="407"/>
      <c r="X863" s="407"/>
      <c r="Y863" s="307"/>
      <c r="Z863" s="308"/>
      <c r="AA863" s="308"/>
      <c r="AB863" s="309"/>
      <c r="AC863" s="311"/>
      <c r="AD863" s="312"/>
      <c r="AE863" s="312"/>
      <c r="AF863" s="312"/>
      <c r="AG863" s="312"/>
      <c r="AH863" s="313"/>
      <c r="AI863" s="314"/>
      <c r="AJ863" s="314"/>
      <c r="AK863" s="314"/>
      <c r="AL863" s="315"/>
      <c r="AM863" s="316"/>
      <c r="AN863" s="316"/>
      <c r="AO863" s="317"/>
      <c r="AP863" s="310"/>
      <c r="AQ863" s="310"/>
      <c r="AR863" s="310"/>
      <c r="AS863" s="310"/>
      <c r="AT863" s="310"/>
      <c r="AU863" s="310"/>
      <c r="AV863" s="310"/>
      <c r="AW863" s="310"/>
      <c r="AX863" s="310"/>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407"/>
      <c r="Q864" s="407"/>
      <c r="R864" s="407"/>
      <c r="S864" s="407"/>
      <c r="T864" s="407"/>
      <c r="U864" s="407"/>
      <c r="V864" s="407"/>
      <c r="W864" s="407"/>
      <c r="X864" s="407"/>
      <c r="Y864" s="307"/>
      <c r="Z864" s="308"/>
      <c r="AA864" s="308"/>
      <c r="AB864" s="309"/>
      <c r="AC864" s="311"/>
      <c r="AD864" s="312"/>
      <c r="AE864" s="312"/>
      <c r="AF864" s="312"/>
      <c r="AG864" s="312"/>
      <c r="AH864" s="313"/>
      <c r="AI864" s="314"/>
      <c r="AJ864" s="314"/>
      <c r="AK864" s="314"/>
      <c r="AL864" s="315"/>
      <c r="AM864" s="316"/>
      <c r="AN864" s="316"/>
      <c r="AO864" s="317"/>
      <c r="AP864" s="310"/>
      <c r="AQ864" s="310"/>
      <c r="AR864" s="310"/>
      <c r="AS864" s="310"/>
      <c r="AT864" s="310"/>
      <c r="AU864" s="310"/>
      <c r="AV864" s="310"/>
      <c r="AW864" s="310"/>
      <c r="AX864" s="310"/>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407"/>
      <c r="Q865" s="407"/>
      <c r="R865" s="407"/>
      <c r="S865" s="407"/>
      <c r="T865" s="407"/>
      <c r="U865" s="407"/>
      <c r="V865" s="407"/>
      <c r="W865" s="407"/>
      <c r="X865" s="407"/>
      <c r="Y865" s="307"/>
      <c r="Z865" s="308"/>
      <c r="AA865" s="308"/>
      <c r="AB865" s="309"/>
      <c r="AC865" s="311"/>
      <c r="AD865" s="312"/>
      <c r="AE865" s="312"/>
      <c r="AF865" s="312"/>
      <c r="AG865" s="312"/>
      <c r="AH865" s="313"/>
      <c r="AI865" s="314"/>
      <c r="AJ865" s="314"/>
      <c r="AK865" s="314"/>
      <c r="AL865" s="315"/>
      <c r="AM865" s="316"/>
      <c r="AN865" s="316"/>
      <c r="AO865" s="317"/>
      <c r="AP865" s="310"/>
      <c r="AQ865" s="310"/>
      <c r="AR865" s="310"/>
      <c r="AS865" s="310"/>
      <c r="AT865" s="310"/>
      <c r="AU865" s="310"/>
      <c r="AV865" s="310"/>
      <c r="AW865" s="310"/>
      <c r="AX865" s="310"/>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407"/>
      <c r="Q866" s="407"/>
      <c r="R866" s="407"/>
      <c r="S866" s="407"/>
      <c r="T866" s="407"/>
      <c r="U866" s="407"/>
      <c r="V866" s="407"/>
      <c r="W866" s="407"/>
      <c r="X866" s="407"/>
      <c r="Y866" s="307"/>
      <c r="Z866" s="308"/>
      <c r="AA866" s="308"/>
      <c r="AB866" s="309"/>
      <c r="AC866" s="311"/>
      <c r="AD866" s="312"/>
      <c r="AE866" s="312"/>
      <c r="AF866" s="312"/>
      <c r="AG866" s="312"/>
      <c r="AH866" s="313"/>
      <c r="AI866" s="314"/>
      <c r="AJ866" s="314"/>
      <c r="AK866" s="314"/>
      <c r="AL866" s="315"/>
      <c r="AM866" s="316"/>
      <c r="AN866" s="316"/>
      <c r="AO866" s="317"/>
      <c r="AP866" s="310"/>
      <c r="AQ866" s="310"/>
      <c r="AR866" s="310"/>
      <c r="AS866" s="310"/>
      <c r="AT866" s="310"/>
      <c r="AU866" s="310"/>
      <c r="AV866" s="310"/>
      <c r="AW866" s="310"/>
      <c r="AX866" s="310"/>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407"/>
      <c r="Q867" s="407"/>
      <c r="R867" s="407"/>
      <c r="S867" s="407"/>
      <c r="T867" s="407"/>
      <c r="U867" s="407"/>
      <c r="V867" s="407"/>
      <c r="W867" s="407"/>
      <c r="X867" s="407"/>
      <c r="Y867" s="307"/>
      <c r="Z867" s="308"/>
      <c r="AA867" s="308"/>
      <c r="AB867" s="309"/>
      <c r="AC867" s="311"/>
      <c r="AD867" s="312"/>
      <c r="AE867" s="312"/>
      <c r="AF867" s="312"/>
      <c r="AG867" s="312"/>
      <c r="AH867" s="313"/>
      <c r="AI867" s="314"/>
      <c r="AJ867" s="314"/>
      <c r="AK867" s="314"/>
      <c r="AL867" s="315"/>
      <c r="AM867" s="316"/>
      <c r="AN867" s="316"/>
      <c r="AO867" s="317"/>
      <c r="AP867" s="310"/>
      <c r="AQ867" s="310"/>
      <c r="AR867" s="310"/>
      <c r="AS867" s="310"/>
      <c r="AT867" s="310"/>
      <c r="AU867" s="310"/>
      <c r="AV867" s="310"/>
      <c r="AW867" s="310"/>
      <c r="AX867" s="310"/>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407"/>
      <c r="Q868" s="407"/>
      <c r="R868" s="407"/>
      <c r="S868" s="407"/>
      <c r="T868" s="407"/>
      <c r="U868" s="407"/>
      <c r="V868" s="407"/>
      <c r="W868" s="407"/>
      <c r="X868" s="407"/>
      <c r="Y868" s="307"/>
      <c r="Z868" s="308"/>
      <c r="AA868" s="308"/>
      <c r="AB868" s="309"/>
      <c r="AC868" s="311"/>
      <c r="AD868" s="312"/>
      <c r="AE868" s="312"/>
      <c r="AF868" s="312"/>
      <c r="AG868" s="312"/>
      <c r="AH868" s="313"/>
      <c r="AI868" s="314"/>
      <c r="AJ868" s="314"/>
      <c r="AK868" s="314"/>
      <c r="AL868" s="315"/>
      <c r="AM868" s="316"/>
      <c r="AN868" s="316"/>
      <c r="AO868" s="317"/>
      <c r="AP868" s="310"/>
      <c r="AQ868" s="310"/>
      <c r="AR868" s="310"/>
      <c r="AS868" s="310"/>
      <c r="AT868" s="310"/>
      <c r="AU868" s="310"/>
      <c r="AV868" s="310"/>
      <c r="AW868" s="310"/>
      <c r="AX868" s="310"/>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407"/>
      <c r="Q869" s="407"/>
      <c r="R869" s="407"/>
      <c r="S869" s="407"/>
      <c r="T869" s="407"/>
      <c r="U869" s="407"/>
      <c r="V869" s="407"/>
      <c r="W869" s="407"/>
      <c r="X869" s="407"/>
      <c r="Y869" s="307"/>
      <c r="Z869" s="308"/>
      <c r="AA869" s="308"/>
      <c r="AB869" s="309"/>
      <c r="AC869" s="311"/>
      <c r="AD869" s="312"/>
      <c r="AE869" s="312"/>
      <c r="AF869" s="312"/>
      <c r="AG869" s="312"/>
      <c r="AH869" s="313"/>
      <c r="AI869" s="314"/>
      <c r="AJ869" s="314"/>
      <c r="AK869" s="314"/>
      <c r="AL869" s="315"/>
      <c r="AM869" s="316"/>
      <c r="AN869" s="316"/>
      <c r="AO869" s="317"/>
      <c r="AP869" s="310"/>
      <c r="AQ869" s="310"/>
      <c r="AR869" s="310"/>
      <c r="AS869" s="310"/>
      <c r="AT869" s="310"/>
      <c r="AU869" s="310"/>
      <c r="AV869" s="310"/>
      <c r="AW869" s="310"/>
      <c r="AX869" s="310"/>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407"/>
      <c r="Q870" s="407"/>
      <c r="R870" s="407"/>
      <c r="S870" s="407"/>
      <c r="T870" s="407"/>
      <c r="U870" s="407"/>
      <c r="V870" s="407"/>
      <c r="W870" s="407"/>
      <c r="X870" s="407"/>
      <c r="Y870" s="307"/>
      <c r="Z870" s="308"/>
      <c r="AA870" s="308"/>
      <c r="AB870" s="309"/>
      <c r="AC870" s="311"/>
      <c r="AD870" s="312"/>
      <c r="AE870" s="312"/>
      <c r="AF870" s="312"/>
      <c r="AG870" s="312"/>
      <c r="AH870" s="313"/>
      <c r="AI870" s="314"/>
      <c r="AJ870" s="314"/>
      <c r="AK870" s="314"/>
      <c r="AL870" s="315"/>
      <c r="AM870" s="316"/>
      <c r="AN870" s="316"/>
      <c r="AO870" s="317"/>
      <c r="AP870" s="310"/>
      <c r="AQ870" s="310"/>
      <c r="AR870" s="310"/>
      <c r="AS870" s="310"/>
      <c r="AT870" s="310"/>
      <c r="AU870" s="310"/>
      <c r="AV870" s="310"/>
      <c r="AW870" s="310"/>
      <c r="AX870" s="310"/>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407"/>
      <c r="Q871" s="407"/>
      <c r="R871" s="407"/>
      <c r="S871" s="407"/>
      <c r="T871" s="407"/>
      <c r="U871" s="407"/>
      <c r="V871" s="407"/>
      <c r="W871" s="407"/>
      <c r="X871" s="407"/>
      <c r="Y871" s="307"/>
      <c r="Z871" s="308"/>
      <c r="AA871" s="308"/>
      <c r="AB871" s="309"/>
      <c r="AC871" s="311"/>
      <c r="AD871" s="312"/>
      <c r="AE871" s="312"/>
      <c r="AF871" s="312"/>
      <c r="AG871" s="312"/>
      <c r="AH871" s="313"/>
      <c r="AI871" s="314"/>
      <c r="AJ871" s="314"/>
      <c r="AK871" s="314"/>
      <c r="AL871" s="315"/>
      <c r="AM871" s="316"/>
      <c r="AN871" s="316"/>
      <c r="AO871" s="317"/>
      <c r="AP871" s="310"/>
      <c r="AQ871" s="310"/>
      <c r="AR871" s="310"/>
      <c r="AS871" s="310"/>
      <c r="AT871" s="310"/>
      <c r="AU871" s="310"/>
      <c r="AV871" s="310"/>
      <c r="AW871" s="310"/>
      <c r="AX871" s="310"/>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407"/>
      <c r="Q872" s="407"/>
      <c r="R872" s="407"/>
      <c r="S872" s="407"/>
      <c r="T872" s="407"/>
      <c r="U872" s="407"/>
      <c r="V872" s="407"/>
      <c r="W872" s="407"/>
      <c r="X872" s="407"/>
      <c r="Y872" s="307"/>
      <c r="Z872" s="308"/>
      <c r="AA872" s="308"/>
      <c r="AB872" s="309"/>
      <c r="AC872" s="311"/>
      <c r="AD872" s="312"/>
      <c r="AE872" s="312"/>
      <c r="AF872" s="312"/>
      <c r="AG872" s="312"/>
      <c r="AH872" s="313"/>
      <c r="AI872" s="314"/>
      <c r="AJ872" s="314"/>
      <c r="AK872" s="314"/>
      <c r="AL872" s="315"/>
      <c r="AM872" s="316"/>
      <c r="AN872" s="316"/>
      <c r="AO872" s="317"/>
      <c r="AP872" s="310"/>
      <c r="AQ872" s="310"/>
      <c r="AR872" s="310"/>
      <c r="AS872" s="310"/>
      <c r="AT872" s="310"/>
      <c r="AU872" s="310"/>
      <c r="AV872" s="310"/>
      <c r="AW872" s="310"/>
      <c r="AX872" s="310"/>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407"/>
      <c r="Q873" s="407"/>
      <c r="R873" s="407"/>
      <c r="S873" s="407"/>
      <c r="T873" s="407"/>
      <c r="U873" s="407"/>
      <c r="V873" s="407"/>
      <c r="W873" s="407"/>
      <c r="X873" s="407"/>
      <c r="Y873" s="307"/>
      <c r="Z873" s="308"/>
      <c r="AA873" s="308"/>
      <c r="AB873" s="309"/>
      <c r="AC873" s="311"/>
      <c r="AD873" s="312"/>
      <c r="AE873" s="312"/>
      <c r="AF873" s="312"/>
      <c r="AG873" s="312"/>
      <c r="AH873" s="313"/>
      <c r="AI873" s="314"/>
      <c r="AJ873" s="314"/>
      <c r="AK873" s="314"/>
      <c r="AL873" s="315"/>
      <c r="AM873" s="316"/>
      <c r="AN873" s="316"/>
      <c r="AO873" s="317"/>
      <c r="AP873" s="310"/>
      <c r="AQ873" s="310"/>
      <c r="AR873" s="310"/>
      <c r="AS873" s="310"/>
      <c r="AT873" s="310"/>
      <c r="AU873" s="310"/>
      <c r="AV873" s="310"/>
      <c r="AW873" s="310"/>
      <c r="AX873" s="310"/>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407"/>
      <c r="Q874" s="407"/>
      <c r="R874" s="407"/>
      <c r="S874" s="407"/>
      <c r="T874" s="407"/>
      <c r="U874" s="407"/>
      <c r="V874" s="407"/>
      <c r="W874" s="407"/>
      <c r="X874" s="407"/>
      <c r="Y874" s="307"/>
      <c r="Z874" s="308"/>
      <c r="AA874" s="308"/>
      <c r="AB874" s="309"/>
      <c r="AC874" s="311"/>
      <c r="AD874" s="312"/>
      <c r="AE874" s="312"/>
      <c r="AF874" s="312"/>
      <c r="AG874" s="312"/>
      <c r="AH874" s="313"/>
      <c r="AI874" s="314"/>
      <c r="AJ874" s="314"/>
      <c r="AK874" s="314"/>
      <c r="AL874" s="315"/>
      <c r="AM874" s="316"/>
      <c r="AN874" s="316"/>
      <c r="AO874" s="317"/>
      <c r="AP874" s="310"/>
      <c r="AQ874" s="310"/>
      <c r="AR874" s="310"/>
      <c r="AS874" s="310"/>
      <c r="AT874" s="310"/>
      <c r="AU874" s="310"/>
      <c r="AV874" s="310"/>
      <c r="AW874" s="310"/>
      <c r="AX874" s="310"/>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62" t="s">
        <v>221</v>
      </c>
      <c r="K877" s="94"/>
      <c r="L877" s="94"/>
      <c r="M877" s="94"/>
      <c r="N877" s="94"/>
      <c r="O877" s="94"/>
      <c r="P877" s="324" t="s">
        <v>196</v>
      </c>
      <c r="Q877" s="324"/>
      <c r="R877" s="324"/>
      <c r="S877" s="324"/>
      <c r="T877" s="324"/>
      <c r="U877" s="324"/>
      <c r="V877" s="324"/>
      <c r="W877" s="324"/>
      <c r="X877" s="324"/>
      <c r="Y877" s="334" t="s">
        <v>219</v>
      </c>
      <c r="Z877" s="335"/>
      <c r="AA877" s="335"/>
      <c r="AB877" s="335"/>
      <c r="AC877" s="262" t="s">
        <v>257</v>
      </c>
      <c r="AD877" s="262"/>
      <c r="AE877" s="262"/>
      <c r="AF877" s="262"/>
      <c r="AG877" s="262"/>
      <c r="AH877" s="334" t="s">
        <v>283</v>
      </c>
      <c r="AI877" s="336"/>
      <c r="AJ877" s="336"/>
      <c r="AK877" s="336"/>
      <c r="AL877" s="336" t="s">
        <v>21</v>
      </c>
      <c r="AM877" s="336"/>
      <c r="AN877" s="336"/>
      <c r="AO877" s="412"/>
      <c r="AP877" s="413" t="s">
        <v>222</v>
      </c>
      <c r="AQ877" s="413"/>
      <c r="AR877" s="413"/>
      <c r="AS877" s="413"/>
      <c r="AT877" s="413"/>
      <c r="AU877" s="413"/>
      <c r="AV877" s="413"/>
      <c r="AW877" s="413"/>
      <c r="AX877" s="413"/>
      <c r="AY877">
        <f t="shared" ref="AY877:AY878" si="118">$AY$875</f>
        <v>1</v>
      </c>
    </row>
    <row r="878" spans="1:51" ht="30" customHeight="1" x14ac:dyDescent="0.15">
      <c r="A878" s="390">
        <v>1</v>
      </c>
      <c r="B878" s="390">
        <v>1</v>
      </c>
      <c r="C878" s="404" t="s">
        <v>698</v>
      </c>
      <c r="D878" s="404"/>
      <c r="E878" s="404"/>
      <c r="F878" s="404"/>
      <c r="G878" s="404"/>
      <c r="H878" s="404"/>
      <c r="I878" s="404"/>
      <c r="J878" s="414">
        <v>1000020222135</v>
      </c>
      <c r="K878" s="406"/>
      <c r="L878" s="406"/>
      <c r="M878" s="406"/>
      <c r="N878" s="406"/>
      <c r="O878" s="406"/>
      <c r="P878" s="306" t="s">
        <v>699</v>
      </c>
      <c r="Q878" s="306"/>
      <c r="R878" s="306"/>
      <c r="S878" s="306"/>
      <c r="T878" s="306"/>
      <c r="U878" s="306"/>
      <c r="V878" s="306"/>
      <c r="W878" s="306"/>
      <c r="X878" s="306"/>
      <c r="Y878" s="307">
        <v>0.25857400000000003</v>
      </c>
      <c r="Z878" s="308"/>
      <c r="AA878" s="308"/>
      <c r="AB878" s="309"/>
      <c r="AC878" s="311" t="s">
        <v>294</v>
      </c>
      <c r="AD878" s="312"/>
      <c r="AE878" s="312"/>
      <c r="AF878" s="312"/>
      <c r="AG878" s="312"/>
      <c r="AH878" s="408" t="s">
        <v>659</v>
      </c>
      <c r="AI878" s="409"/>
      <c r="AJ878" s="409"/>
      <c r="AK878" s="409"/>
      <c r="AL878" s="315" t="s">
        <v>659</v>
      </c>
      <c r="AM878" s="316"/>
      <c r="AN878" s="316"/>
      <c r="AO878" s="317"/>
      <c r="AP878" s="310" t="s">
        <v>633</v>
      </c>
      <c r="AQ878" s="310"/>
      <c r="AR878" s="310"/>
      <c r="AS878" s="310"/>
      <c r="AT878" s="310"/>
      <c r="AU878" s="310"/>
      <c r="AV878" s="310"/>
      <c r="AW878" s="310"/>
      <c r="AX878" s="310"/>
      <c r="AY878">
        <f t="shared" si="118"/>
        <v>1</v>
      </c>
    </row>
    <row r="879" spans="1:51" ht="30" customHeight="1" x14ac:dyDescent="0.15">
      <c r="A879" s="390">
        <v>2</v>
      </c>
      <c r="B879" s="390">
        <v>1</v>
      </c>
      <c r="C879" s="404" t="s">
        <v>700</v>
      </c>
      <c r="D879" s="404"/>
      <c r="E879" s="404"/>
      <c r="F879" s="404"/>
      <c r="G879" s="404"/>
      <c r="H879" s="404"/>
      <c r="I879" s="404"/>
      <c r="J879" s="414">
        <v>6000012070001</v>
      </c>
      <c r="K879" s="406"/>
      <c r="L879" s="406"/>
      <c r="M879" s="406"/>
      <c r="N879" s="406"/>
      <c r="O879" s="406"/>
      <c r="P879" s="306" t="s">
        <v>701</v>
      </c>
      <c r="Q879" s="306"/>
      <c r="R879" s="306"/>
      <c r="S879" s="306"/>
      <c r="T879" s="306"/>
      <c r="U879" s="306"/>
      <c r="V879" s="306"/>
      <c r="W879" s="306"/>
      <c r="X879" s="306"/>
      <c r="Y879" s="307">
        <v>2.5486000000000002E-2</v>
      </c>
      <c r="Z879" s="308"/>
      <c r="AA879" s="308"/>
      <c r="AB879" s="309"/>
      <c r="AC879" s="311" t="s">
        <v>294</v>
      </c>
      <c r="AD879" s="312"/>
      <c r="AE879" s="312"/>
      <c r="AF879" s="312"/>
      <c r="AG879" s="312"/>
      <c r="AH879" s="408" t="s">
        <v>659</v>
      </c>
      <c r="AI879" s="409"/>
      <c r="AJ879" s="409"/>
      <c r="AK879" s="409"/>
      <c r="AL879" s="315" t="s">
        <v>659</v>
      </c>
      <c r="AM879" s="316"/>
      <c r="AN879" s="316"/>
      <c r="AO879" s="317"/>
      <c r="AP879" s="310" t="s">
        <v>633</v>
      </c>
      <c r="AQ879" s="310"/>
      <c r="AR879" s="310"/>
      <c r="AS879" s="310"/>
      <c r="AT879" s="310"/>
      <c r="AU879" s="310"/>
      <c r="AV879" s="310"/>
      <c r="AW879" s="310"/>
      <c r="AX879" s="310"/>
      <c r="AY879">
        <f>COUNTA($C$879)</f>
        <v>1</v>
      </c>
    </row>
    <row r="880" spans="1:51" ht="30" hidden="1" customHeight="1" x14ac:dyDescent="0.15">
      <c r="A880" s="390">
        <v>3</v>
      </c>
      <c r="B880" s="390">
        <v>1</v>
      </c>
      <c r="C880" s="410"/>
      <c r="D880" s="404"/>
      <c r="E880" s="404"/>
      <c r="F880" s="404"/>
      <c r="G880" s="404"/>
      <c r="H880" s="404"/>
      <c r="I880" s="404"/>
      <c r="J880" s="405"/>
      <c r="K880" s="406"/>
      <c r="L880" s="406"/>
      <c r="M880" s="406"/>
      <c r="N880" s="406"/>
      <c r="O880" s="406"/>
      <c r="P880" s="411"/>
      <c r="Q880" s="407"/>
      <c r="R880" s="407"/>
      <c r="S880" s="407"/>
      <c r="T880" s="407"/>
      <c r="U880" s="407"/>
      <c r="V880" s="407"/>
      <c r="W880" s="407"/>
      <c r="X880" s="407"/>
      <c r="Y880" s="307"/>
      <c r="Z880" s="308"/>
      <c r="AA880" s="308"/>
      <c r="AB880" s="309"/>
      <c r="AC880" s="311"/>
      <c r="AD880" s="312"/>
      <c r="AE880" s="312"/>
      <c r="AF880" s="312"/>
      <c r="AG880" s="312"/>
      <c r="AH880" s="313"/>
      <c r="AI880" s="314"/>
      <c r="AJ880" s="314"/>
      <c r="AK880" s="314"/>
      <c r="AL880" s="315"/>
      <c r="AM880" s="316"/>
      <c r="AN880" s="316"/>
      <c r="AO880" s="317"/>
      <c r="AP880" s="310"/>
      <c r="AQ880" s="310"/>
      <c r="AR880" s="310"/>
      <c r="AS880" s="310"/>
      <c r="AT880" s="310"/>
      <c r="AU880" s="310"/>
      <c r="AV880" s="310"/>
      <c r="AW880" s="310"/>
      <c r="AX880" s="310"/>
      <c r="AY880">
        <f>COUNTA($C$880)</f>
        <v>0</v>
      </c>
    </row>
    <row r="881" spans="1:51" ht="30" hidden="1" customHeight="1" x14ac:dyDescent="0.15">
      <c r="A881" s="390">
        <v>4</v>
      </c>
      <c r="B881" s="390">
        <v>1</v>
      </c>
      <c r="C881" s="410"/>
      <c r="D881" s="404"/>
      <c r="E881" s="404"/>
      <c r="F881" s="404"/>
      <c r="G881" s="404"/>
      <c r="H881" s="404"/>
      <c r="I881" s="404"/>
      <c r="J881" s="405"/>
      <c r="K881" s="406"/>
      <c r="L881" s="406"/>
      <c r="M881" s="406"/>
      <c r="N881" s="406"/>
      <c r="O881" s="406"/>
      <c r="P881" s="411"/>
      <c r="Q881" s="407"/>
      <c r="R881" s="407"/>
      <c r="S881" s="407"/>
      <c r="T881" s="407"/>
      <c r="U881" s="407"/>
      <c r="V881" s="407"/>
      <c r="W881" s="407"/>
      <c r="X881" s="407"/>
      <c r="Y881" s="307"/>
      <c r="Z881" s="308"/>
      <c r="AA881" s="308"/>
      <c r="AB881" s="309"/>
      <c r="AC881" s="311"/>
      <c r="AD881" s="312"/>
      <c r="AE881" s="312"/>
      <c r="AF881" s="312"/>
      <c r="AG881" s="312"/>
      <c r="AH881" s="313"/>
      <c r="AI881" s="314"/>
      <c r="AJ881" s="314"/>
      <c r="AK881" s="314"/>
      <c r="AL881" s="315"/>
      <c r="AM881" s="316"/>
      <c r="AN881" s="316"/>
      <c r="AO881" s="317"/>
      <c r="AP881" s="310"/>
      <c r="AQ881" s="310"/>
      <c r="AR881" s="310"/>
      <c r="AS881" s="310"/>
      <c r="AT881" s="310"/>
      <c r="AU881" s="310"/>
      <c r="AV881" s="310"/>
      <c r="AW881" s="310"/>
      <c r="AX881" s="310"/>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407"/>
      <c r="Q882" s="407"/>
      <c r="R882" s="407"/>
      <c r="S882" s="407"/>
      <c r="T882" s="407"/>
      <c r="U882" s="407"/>
      <c r="V882" s="407"/>
      <c r="W882" s="407"/>
      <c r="X882" s="407"/>
      <c r="Y882" s="307"/>
      <c r="Z882" s="308"/>
      <c r="AA882" s="308"/>
      <c r="AB882" s="309"/>
      <c r="AC882" s="311"/>
      <c r="AD882" s="312"/>
      <c r="AE882" s="312"/>
      <c r="AF882" s="312"/>
      <c r="AG882" s="312"/>
      <c r="AH882" s="313"/>
      <c r="AI882" s="314"/>
      <c r="AJ882" s="314"/>
      <c r="AK882" s="314"/>
      <c r="AL882" s="315"/>
      <c r="AM882" s="316"/>
      <c r="AN882" s="316"/>
      <c r="AO882" s="317"/>
      <c r="AP882" s="310"/>
      <c r="AQ882" s="310"/>
      <c r="AR882" s="310"/>
      <c r="AS882" s="310"/>
      <c r="AT882" s="310"/>
      <c r="AU882" s="310"/>
      <c r="AV882" s="310"/>
      <c r="AW882" s="310"/>
      <c r="AX882" s="310"/>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407"/>
      <c r="Q883" s="407"/>
      <c r="R883" s="407"/>
      <c r="S883" s="407"/>
      <c r="T883" s="407"/>
      <c r="U883" s="407"/>
      <c r="V883" s="407"/>
      <c r="W883" s="407"/>
      <c r="X883" s="407"/>
      <c r="Y883" s="307"/>
      <c r="Z883" s="308"/>
      <c r="AA883" s="308"/>
      <c r="AB883" s="309"/>
      <c r="AC883" s="311"/>
      <c r="AD883" s="312"/>
      <c r="AE883" s="312"/>
      <c r="AF883" s="312"/>
      <c r="AG883" s="312"/>
      <c r="AH883" s="313"/>
      <c r="AI883" s="314"/>
      <c r="AJ883" s="314"/>
      <c r="AK883" s="314"/>
      <c r="AL883" s="315"/>
      <c r="AM883" s="316"/>
      <c r="AN883" s="316"/>
      <c r="AO883" s="317"/>
      <c r="AP883" s="310"/>
      <c r="AQ883" s="310"/>
      <c r="AR883" s="310"/>
      <c r="AS883" s="310"/>
      <c r="AT883" s="310"/>
      <c r="AU883" s="310"/>
      <c r="AV883" s="310"/>
      <c r="AW883" s="310"/>
      <c r="AX883" s="310"/>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407"/>
      <c r="Q884" s="407"/>
      <c r="R884" s="407"/>
      <c r="S884" s="407"/>
      <c r="T884" s="407"/>
      <c r="U884" s="407"/>
      <c r="V884" s="407"/>
      <c r="W884" s="407"/>
      <c r="X884" s="407"/>
      <c r="Y884" s="307"/>
      <c r="Z884" s="308"/>
      <c r="AA884" s="308"/>
      <c r="AB884" s="309"/>
      <c r="AC884" s="311"/>
      <c r="AD884" s="312"/>
      <c r="AE884" s="312"/>
      <c r="AF884" s="312"/>
      <c r="AG884" s="312"/>
      <c r="AH884" s="313"/>
      <c r="AI884" s="314"/>
      <c r="AJ884" s="314"/>
      <c r="AK884" s="314"/>
      <c r="AL884" s="315"/>
      <c r="AM884" s="316"/>
      <c r="AN884" s="316"/>
      <c r="AO884" s="317"/>
      <c r="AP884" s="310"/>
      <c r="AQ884" s="310"/>
      <c r="AR884" s="310"/>
      <c r="AS884" s="310"/>
      <c r="AT884" s="310"/>
      <c r="AU884" s="310"/>
      <c r="AV884" s="310"/>
      <c r="AW884" s="310"/>
      <c r="AX884" s="310"/>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407"/>
      <c r="Q885" s="407"/>
      <c r="R885" s="407"/>
      <c r="S885" s="407"/>
      <c r="T885" s="407"/>
      <c r="U885" s="407"/>
      <c r="V885" s="407"/>
      <c r="W885" s="407"/>
      <c r="X885" s="407"/>
      <c r="Y885" s="307"/>
      <c r="Z885" s="308"/>
      <c r="AA885" s="308"/>
      <c r="AB885" s="309"/>
      <c r="AC885" s="311"/>
      <c r="AD885" s="312"/>
      <c r="AE885" s="312"/>
      <c r="AF885" s="312"/>
      <c r="AG885" s="312"/>
      <c r="AH885" s="313"/>
      <c r="AI885" s="314"/>
      <c r="AJ885" s="314"/>
      <c r="AK885" s="314"/>
      <c r="AL885" s="315"/>
      <c r="AM885" s="316"/>
      <c r="AN885" s="316"/>
      <c r="AO885" s="317"/>
      <c r="AP885" s="310"/>
      <c r="AQ885" s="310"/>
      <c r="AR885" s="310"/>
      <c r="AS885" s="310"/>
      <c r="AT885" s="310"/>
      <c r="AU885" s="310"/>
      <c r="AV885" s="310"/>
      <c r="AW885" s="310"/>
      <c r="AX885" s="310"/>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407"/>
      <c r="Q886" s="407"/>
      <c r="R886" s="407"/>
      <c r="S886" s="407"/>
      <c r="T886" s="407"/>
      <c r="U886" s="407"/>
      <c r="V886" s="407"/>
      <c r="W886" s="407"/>
      <c r="X886" s="407"/>
      <c r="Y886" s="307"/>
      <c r="Z886" s="308"/>
      <c r="AA886" s="308"/>
      <c r="AB886" s="309"/>
      <c r="AC886" s="311"/>
      <c r="AD886" s="312"/>
      <c r="AE886" s="312"/>
      <c r="AF886" s="312"/>
      <c r="AG886" s="312"/>
      <c r="AH886" s="313"/>
      <c r="AI886" s="314"/>
      <c r="AJ886" s="314"/>
      <c r="AK886" s="314"/>
      <c r="AL886" s="315"/>
      <c r="AM886" s="316"/>
      <c r="AN886" s="316"/>
      <c r="AO886" s="317"/>
      <c r="AP886" s="310"/>
      <c r="AQ886" s="310"/>
      <c r="AR886" s="310"/>
      <c r="AS886" s="310"/>
      <c r="AT886" s="310"/>
      <c r="AU886" s="310"/>
      <c r="AV886" s="310"/>
      <c r="AW886" s="310"/>
      <c r="AX886" s="310"/>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407"/>
      <c r="Q887" s="407"/>
      <c r="R887" s="407"/>
      <c r="S887" s="407"/>
      <c r="T887" s="407"/>
      <c r="U887" s="407"/>
      <c r="V887" s="407"/>
      <c r="W887" s="407"/>
      <c r="X887" s="407"/>
      <c r="Y887" s="307"/>
      <c r="Z887" s="308"/>
      <c r="AA887" s="308"/>
      <c r="AB887" s="309"/>
      <c r="AC887" s="311"/>
      <c r="AD887" s="312"/>
      <c r="AE887" s="312"/>
      <c r="AF887" s="312"/>
      <c r="AG887" s="312"/>
      <c r="AH887" s="313"/>
      <c r="AI887" s="314"/>
      <c r="AJ887" s="314"/>
      <c r="AK887" s="314"/>
      <c r="AL887" s="315"/>
      <c r="AM887" s="316"/>
      <c r="AN887" s="316"/>
      <c r="AO887" s="317"/>
      <c r="AP887" s="310"/>
      <c r="AQ887" s="310"/>
      <c r="AR887" s="310"/>
      <c r="AS887" s="310"/>
      <c r="AT887" s="310"/>
      <c r="AU887" s="310"/>
      <c r="AV887" s="310"/>
      <c r="AW887" s="310"/>
      <c r="AX887" s="310"/>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407"/>
      <c r="Q888" s="407"/>
      <c r="R888" s="407"/>
      <c r="S888" s="407"/>
      <c r="T888" s="407"/>
      <c r="U888" s="407"/>
      <c r="V888" s="407"/>
      <c r="W888" s="407"/>
      <c r="X888" s="407"/>
      <c r="Y888" s="307"/>
      <c r="Z888" s="308"/>
      <c r="AA888" s="308"/>
      <c r="AB888" s="309"/>
      <c r="AC888" s="311"/>
      <c r="AD888" s="312"/>
      <c r="AE888" s="312"/>
      <c r="AF888" s="312"/>
      <c r="AG888" s="312"/>
      <c r="AH888" s="313"/>
      <c r="AI888" s="314"/>
      <c r="AJ888" s="314"/>
      <c r="AK888" s="314"/>
      <c r="AL888" s="315"/>
      <c r="AM888" s="316"/>
      <c r="AN888" s="316"/>
      <c r="AO888" s="317"/>
      <c r="AP888" s="310"/>
      <c r="AQ888" s="310"/>
      <c r="AR888" s="310"/>
      <c r="AS888" s="310"/>
      <c r="AT888" s="310"/>
      <c r="AU888" s="310"/>
      <c r="AV888" s="310"/>
      <c r="AW888" s="310"/>
      <c r="AX888" s="310"/>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407"/>
      <c r="Q889" s="407"/>
      <c r="R889" s="407"/>
      <c r="S889" s="407"/>
      <c r="T889" s="407"/>
      <c r="U889" s="407"/>
      <c r="V889" s="407"/>
      <c r="W889" s="407"/>
      <c r="X889" s="407"/>
      <c r="Y889" s="307"/>
      <c r="Z889" s="308"/>
      <c r="AA889" s="308"/>
      <c r="AB889" s="309"/>
      <c r="AC889" s="311"/>
      <c r="AD889" s="312"/>
      <c r="AE889" s="312"/>
      <c r="AF889" s="312"/>
      <c r="AG889" s="312"/>
      <c r="AH889" s="313"/>
      <c r="AI889" s="314"/>
      <c r="AJ889" s="314"/>
      <c r="AK889" s="314"/>
      <c r="AL889" s="315"/>
      <c r="AM889" s="316"/>
      <c r="AN889" s="316"/>
      <c r="AO889" s="317"/>
      <c r="AP889" s="310"/>
      <c r="AQ889" s="310"/>
      <c r="AR889" s="310"/>
      <c r="AS889" s="310"/>
      <c r="AT889" s="310"/>
      <c r="AU889" s="310"/>
      <c r="AV889" s="310"/>
      <c r="AW889" s="310"/>
      <c r="AX889" s="310"/>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407"/>
      <c r="Q890" s="407"/>
      <c r="R890" s="407"/>
      <c r="S890" s="407"/>
      <c r="T890" s="407"/>
      <c r="U890" s="407"/>
      <c r="V890" s="407"/>
      <c r="W890" s="407"/>
      <c r="X890" s="407"/>
      <c r="Y890" s="307"/>
      <c r="Z890" s="308"/>
      <c r="AA890" s="308"/>
      <c r="AB890" s="309"/>
      <c r="AC890" s="311"/>
      <c r="AD890" s="312"/>
      <c r="AE890" s="312"/>
      <c r="AF890" s="312"/>
      <c r="AG890" s="312"/>
      <c r="AH890" s="313"/>
      <c r="AI890" s="314"/>
      <c r="AJ890" s="314"/>
      <c r="AK890" s="314"/>
      <c r="AL890" s="315"/>
      <c r="AM890" s="316"/>
      <c r="AN890" s="316"/>
      <c r="AO890" s="317"/>
      <c r="AP890" s="310"/>
      <c r="AQ890" s="310"/>
      <c r="AR890" s="310"/>
      <c r="AS890" s="310"/>
      <c r="AT890" s="310"/>
      <c r="AU890" s="310"/>
      <c r="AV890" s="310"/>
      <c r="AW890" s="310"/>
      <c r="AX890" s="310"/>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407"/>
      <c r="Q891" s="407"/>
      <c r="R891" s="407"/>
      <c r="S891" s="407"/>
      <c r="T891" s="407"/>
      <c r="U891" s="407"/>
      <c r="V891" s="407"/>
      <c r="W891" s="407"/>
      <c r="X891" s="407"/>
      <c r="Y891" s="307"/>
      <c r="Z891" s="308"/>
      <c r="AA891" s="308"/>
      <c r="AB891" s="309"/>
      <c r="AC891" s="311"/>
      <c r="AD891" s="312"/>
      <c r="AE891" s="312"/>
      <c r="AF891" s="312"/>
      <c r="AG891" s="312"/>
      <c r="AH891" s="313"/>
      <c r="AI891" s="314"/>
      <c r="AJ891" s="314"/>
      <c r="AK891" s="314"/>
      <c r="AL891" s="315"/>
      <c r="AM891" s="316"/>
      <c r="AN891" s="316"/>
      <c r="AO891" s="317"/>
      <c r="AP891" s="310"/>
      <c r="AQ891" s="310"/>
      <c r="AR891" s="310"/>
      <c r="AS891" s="310"/>
      <c r="AT891" s="310"/>
      <c r="AU891" s="310"/>
      <c r="AV891" s="310"/>
      <c r="AW891" s="310"/>
      <c r="AX891" s="310"/>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407"/>
      <c r="Q892" s="407"/>
      <c r="R892" s="407"/>
      <c r="S892" s="407"/>
      <c r="T892" s="407"/>
      <c r="U892" s="407"/>
      <c r="V892" s="407"/>
      <c r="W892" s="407"/>
      <c r="X892" s="407"/>
      <c r="Y892" s="307"/>
      <c r="Z892" s="308"/>
      <c r="AA892" s="308"/>
      <c r="AB892" s="309"/>
      <c r="AC892" s="311"/>
      <c r="AD892" s="312"/>
      <c r="AE892" s="312"/>
      <c r="AF892" s="312"/>
      <c r="AG892" s="312"/>
      <c r="AH892" s="313"/>
      <c r="AI892" s="314"/>
      <c r="AJ892" s="314"/>
      <c r="AK892" s="314"/>
      <c r="AL892" s="315"/>
      <c r="AM892" s="316"/>
      <c r="AN892" s="316"/>
      <c r="AO892" s="317"/>
      <c r="AP892" s="310"/>
      <c r="AQ892" s="310"/>
      <c r="AR892" s="310"/>
      <c r="AS892" s="310"/>
      <c r="AT892" s="310"/>
      <c r="AU892" s="310"/>
      <c r="AV892" s="310"/>
      <c r="AW892" s="310"/>
      <c r="AX892" s="310"/>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407"/>
      <c r="Q893" s="407"/>
      <c r="R893" s="407"/>
      <c r="S893" s="407"/>
      <c r="T893" s="407"/>
      <c r="U893" s="407"/>
      <c r="V893" s="407"/>
      <c r="W893" s="407"/>
      <c r="X893" s="407"/>
      <c r="Y893" s="307"/>
      <c r="Z893" s="308"/>
      <c r="AA893" s="308"/>
      <c r="AB893" s="309"/>
      <c r="AC893" s="311"/>
      <c r="AD893" s="312"/>
      <c r="AE893" s="312"/>
      <c r="AF893" s="312"/>
      <c r="AG893" s="312"/>
      <c r="AH893" s="313"/>
      <c r="AI893" s="314"/>
      <c r="AJ893" s="314"/>
      <c r="AK893" s="314"/>
      <c r="AL893" s="315"/>
      <c r="AM893" s="316"/>
      <c r="AN893" s="316"/>
      <c r="AO893" s="317"/>
      <c r="AP893" s="310"/>
      <c r="AQ893" s="310"/>
      <c r="AR893" s="310"/>
      <c r="AS893" s="310"/>
      <c r="AT893" s="310"/>
      <c r="AU893" s="310"/>
      <c r="AV893" s="310"/>
      <c r="AW893" s="310"/>
      <c r="AX893" s="310"/>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407"/>
      <c r="Q894" s="407"/>
      <c r="R894" s="407"/>
      <c r="S894" s="407"/>
      <c r="T894" s="407"/>
      <c r="U894" s="407"/>
      <c r="V894" s="407"/>
      <c r="W894" s="407"/>
      <c r="X894" s="407"/>
      <c r="Y894" s="307"/>
      <c r="Z894" s="308"/>
      <c r="AA894" s="308"/>
      <c r="AB894" s="309"/>
      <c r="AC894" s="311"/>
      <c r="AD894" s="312"/>
      <c r="AE894" s="312"/>
      <c r="AF894" s="312"/>
      <c r="AG894" s="312"/>
      <c r="AH894" s="313"/>
      <c r="AI894" s="314"/>
      <c r="AJ894" s="314"/>
      <c r="AK894" s="314"/>
      <c r="AL894" s="315"/>
      <c r="AM894" s="316"/>
      <c r="AN894" s="316"/>
      <c r="AO894" s="317"/>
      <c r="AP894" s="310"/>
      <c r="AQ894" s="310"/>
      <c r="AR894" s="310"/>
      <c r="AS894" s="310"/>
      <c r="AT894" s="310"/>
      <c r="AU894" s="310"/>
      <c r="AV894" s="310"/>
      <c r="AW894" s="310"/>
      <c r="AX894" s="310"/>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407"/>
      <c r="Q895" s="407"/>
      <c r="R895" s="407"/>
      <c r="S895" s="407"/>
      <c r="T895" s="407"/>
      <c r="U895" s="407"/>
      <c r="V895" s="407"/>
      <c r="W895" s="407"/>
      <c r="X895" s="407"/>
      <c r="Y895" s="307"/>
      <c r="Z895" s="308"/>
      <c r="AA895" s="308"/>
      <c r="AB895" s="309"/>
      <c r="AC895" s="311"/>
      <c r="AD895" s="312"/>
      <c r="AE895" s="312"/>
      <c r="AF895" s="312"/>
      <c r="AG895" s="312"/>
      <c r="AH895" s="313"/>
      <c r="AI895" s="314"/>
      <c r="AJ895" s="314"/>
      <c r="AK895" s="314"/>
      <c r="AL895" s="315"/>
      <c r="AM895" s="316"/>
      <c r="AN895" s="316"/>
      <c r="AO895" s="317"/>
      <c r="AP895" s="310"/>
      <c r="AQ895" s="310"/>
      <c r="AR895" s="310"/>
      <c r="AS895" s="310"/>
      <c r="AT895" s="310"/>
      <c r="AU895" s="310"/>
      <c r="AV895" s="310"/>
      <c r="AW895" s="310"/>
      <c r="AX895" s="310"/>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407"/>
      <c r="Q896" s="407"/>
      <c r="R896" s="407"/>
      <c r="S896" s="407"/>
      <c r="T896" s="407"/>
      <c r="U896" s="407"/>
      <c r="V896" s="407"/>
      <c r="W896" s="407"/>
      <c r="X896" s="407"/>
      <c r="Y896" s="307"/>
      <c r="Z896" s="308"/>
      <c r="AA896" s="308"/>
      <c r="AB896" s="309"/>
      <c r="AC896" s="311"/>
      <c r="AD896" s="312"/>
      <c r="AE896" s="312"/>
      <c r="AF896" s="312"/>
      <c r="AG896" s="312"/>
      <c r="AH896" s="313"/>
      <c r="AI896" s="314"/>
      <c r="AJ896" s="314"/>
      <c r="AK896" s="314"/>
      <c r="AL896" s="315"/>
      <c r="AM896" s="316"/>
      <c r="AN896" s="316"/>
      <c r="AO896" s="317"/>
      <c r="AP896" s="310"/>
      <c r="AQ896" s="310"/>
      <c r="AR896" s="310"/>
      <c r="AS896" s="310"/>
      <c r="AT896" s="310"/>
      <c r="AU896" s="310"/>
      <c r="AV896" s="310"/>
      <c r="AW896" s="310"/>
      <c r="AX896" s="310"/>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407"/>
      <c r="Q897" s="407"/>
      <c r="R897" s="407"/>
      <c r="S897" s="407"/>
      <c r="T897" s="407"/>
      <c r="U897" s="407"/>
      <c r="V897" s="407"/>
      <c r="W897" s="407"/>
      <c r="X897" s="407"/>
      <c r="Y897" s="307"/>
      <c r="Z897" s="308"/>
      <c r="AA897" s="308"/>
      <c r="AB897" s="309"/>
      <c r="AC897" s="311"/>
      <c r="AD897" s="312"/>
      <c r="AE897" s="312"/>
      <c r="AF897" s="312"/>
      <c r="AG897" s="312"/>
      <c r="AH897" s="313"/>
      <c r="AI897" s="314"/>
      <c r="AJ897" s="314"/>
      <c r="AK897" s="314"/>
      <c r="AL897" s="315"/>
      <c r="AM897" s="316"/>
      <c r="AN897" s="316"/>
      <c r="AO897" s="317"/>
      <c r="AP897" s="310"/>
      <c r="AQ897" s="310"/>
      <c r="AR897" s="310"/>
      <c r="AS897" s="310"/>
      <c r="AT897" s="310"/>
      <c r="AU897" s="310"/>
      <c r="AV897" s="310"/>
      <c r="AW897" s="310"/>
      <c r="AX897" s="310"/>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407"/>
      <c r="Q898" s="407"/>
      <c r="R898" s="407"/>
      <c r="S898" s="407"/>
      <c r="T898" s="407"/>
      <c r="U898" s="407"/>
      <c r="V898" s="407"/>
      <c r="W898" s="407"/>
      <c r="X898" s="407"/>
      <c r="Y898" s="307"/>
      <c r="Z898" s="308"/>
      <c r="AA898" s="308"/>
      <c r="AB898" s="309"/>
      <c r="AC898" s="311"/>
      <c r="AD898" s="312"/>
      <c r="AE898" s="312"/>
      <c r="AF898" s="312"/>
      <c r="AG898" s="312"/>
      <c r="AH898" s="313"/>
      <c r="AI898" s="314"/>
      <c r="AJ898" s="314"/>
      <c r="AK898" s="314"/>
      <c r="AL898" s="315"/>
      <c r="AM898" s="316"/>
      <c r="AN898" s="316"/>
      <c r="AO898" s="317"/>
      <c r="AP898" s="310"/>
      <c r="AQ898" s="310"/>
      <c r="AR898" s="310"/>
      <c r="AS898" s="310"/>
      <c r="AT898" s="310"/>
      <c r="AU898" s="310"/>
      <c r="AV898" s="310"/>
      <c r="AW898" s="310"/>
      <c r="AX898" s="310"/>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407"/>
      <c r="Q899" s="407"/>
      <c r="R899" s="407"/>
      <c r="S899" s="407"/>
      <c r="T899" s="407"/>
      <c r="U899" s="407"/>
      <c r="V899" s="407"/>
      <c r="W899" s="407"/>
      <c r="X899" s="407"/>
      <c r="Y899" s="307"/>
      <c r="Z899" s="308"/>
      <c r="AA899" s="308"/>
      <c r="AB899" s="309"/>
      <c r="AC899" s="311"/>
      <c r="AD899" s="312"/>
      <c r="AE899" s="312"/>
      <c r="AF899" s="312"/>
      <c r="AG899" s="312"/>
      <c r="AH899" s="313"/>
      <c r="AI899" s="314"/>
      <c r="AJ899" s="314"/>
      <c r="AK899" s="314"/>
      <c r="AL899" s="315"/>
      <c r="AM899" s="316"/>
      <c r="AN899" s="316"/>
      <c r="AO899" s="317"/>
      <c r="AP899" s="310"/>
      <c r="AQ899" s="310"/>
      <c r="AR899" s="310"/>
      <c r="AS899" s="310"/>
      <c r="AT899" s="310"/>
      <c r="AU899" s="310"/>
      <c r="AV899" s="310"/>
      <c r="AW899" s="310"/>
      <c r="AX899" s="310"/>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407"/>
      <c r="Q900" s="407"/>
      <c r="R900" s="407"/>
      <c r="S900" s="407"/>
      <c r="T900" s="407"/>
      <c r="U900" s="407"/>
      <c r="V900" s="407"/>
      <c r="W900" s="407"/>
      <c r="X900" s="407"/>
      <c r="Y900" s="307"/>
      <c r="Z900" s="308"/>
      <c r="AA900" s="308"/>
      <c r="AB900" s="309"/>
      <c r="AC900" s="311"/>
      <c r="AD900" s="312"/>
      <c r="AE900" s="312"/>
      <c r="AF900" s="312"/>
      <c r="AG900" s="312"/>
      <c r="AH900" s="313"/>
      <c r="AI900" s="314"/>
      <c r="AJ900" s="314"/>
      <c r="AK900" s="314"/>
      <c r="AL900" s="315"/>
      <c r="AM900" s="316"/>
      <c r="AN900" s="316"/>
      <c r="AO900" s="317"/>
      <c r="AP900" s="310"/>
      <c r="AQ900" s="310"/>
      <c r="AR900" s="310"/>
      <c r="AS900" s="310"/>
      <c r="AT900" s="310"/>
      <c r="AU900" s="310"/>
      <c r="AV900" s="310"/>
      <c r="AW900" s="310"/>
      <c r="AX900" s="310"/>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407"/>
      <c r="Q901" s="407"/>
      <c r="R901" s="407"/>
      <c r="S901" s="407"/>
      <c r="T901" s="407"/>
      <c r="U901" s="407"/>
      <c r="V901" s="407"/>
      <c r="W901" s="407"/>
      <c r="X901" s="407"/>
      <c r="Y901" s="307"/>
      <c r="Z901" s="308"/>
      <c r="AA901" s="308"/>
      <c r="AB901" s="309"/>
      <c r="AC901" s="311"/>
      <c r="AD901" s="312"/>
      <c r="AE901" s="312"/>
      <c r="AF901" s="312"/>
      <c r="AG901" s="312"/>
      <c r="AH901" s="313"/>
      <c r="AI901" s="314"/>
      <c r="AJ901" s="314"/>
      <c r="AK901" s="314"/>
      <c r="AL901" s="315"/>
      <c r="AM901" s="316"/>
      <c r="AN901" s="316"/>
      <c r="AO901" s="317"/>
      <c r="AP901" s="310"/>
      <c r="AQ901" s="310"/>
      <c r="AR901" s="310"/>
      <c r="AS901" s="310"/>
      <c r="AT901" s="310"/>
      <c r="AU901" s="310"/>
      <c r="AV901" s="310"/>
      <c r="AW901" s="310"/>
      <c r="AX901" s="310"/>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407"/>
      <c r="Q902" s="407"/>
      <c r="R902" s="407"/>
      <c r="S902" s="407"/>
      <c r="T902" s="407"/>
      <c r="U902" s="407"/>
      <c r="V902" s="407"/>
      <c r="W902" s="407"/>
      <c r="X902" s="407"/>
      <c r="Y902" s="307"/>
      <c r="Z902" s="308"/>
      <c r="AA902" s="308"/>
      <c r="AB902" s="309"/>
      <c r="AC902" s="311"/>
      <c r="AD902" s="312"/>
      <c r="AE902" s="312"/>
      <c r="AF902" s="312"/>
      <c r="AG902" s="312"/>
      <c r="AH902" s="313"/>
      <c r="AI902" s="314"/>
      <c r="AJ902" s="314"/>
      <c r="AK902" s="314"/>
      <c r="AL902" s="315"/>
      <c r="AM902" s="316"/>
      <c r="AN902" s="316"/>
      <c r="AO902" s="317"/>
      <c r="AP902" s="310"/>
      <c r="AQ902" s="310"/>
      <c r="AR902" s="310"/>
      <c r="AS902" s="310"/>
      <c r="AT902" s="310"/>
      <c r="AU902" s="310"/>
      <c r="AV902" s="310"/>
      <c r="AW902" s="310"/>
      <c r="AX902" s="310"/>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407"/>
      <c r="Q903" s="407"/>
      <c r="R903" s="407"/>
      <c r="S903" s="407"/>
      <c r="T903" s="407"/>
      <c r="U903" s="407"/>
      <c r="V903" s="407"/>
      <c r="W903" s="407"/>
      <c r="X903" s="407"/>
      <c r="Y903" s="307"/>
      <c r="Z903" s="308"/>
      <c r="AA903" s="308"/>
      <c r="AB903" s="309"/>
      <c r="AC903" s="311"/>
      <c r="AD903" s="312"/>
      <c r="AE903" s="312"/>
      <c r="AF903" s="312"/>
      <c r="AG903" s="312"/>
      <c r="AH903" s="313"/>
      <c r="AI903" s="314"/>
      <c r="AJ903" s="314"/>
      <c r="AK903" s="314"/>
      <c r="AL903" s="315"/>
      <c r="AM903" s="316"/>
      <c r="AN903" s="316"/>
      <c r="AO903" s="317"/>
      <c r="AP903" s="310"/>
      <c r="AQ903" s="310"/>
      <c r="AR903" s="310"/>
      <c r="AS903" s="310"/>
      <c r="AT903" s="310"/>
      <c r="AU903" s="310"/>
      <c r="AV903" s="310"/>
      <c r="AW903" s="310"/>
      <c r="AX903" s="310"/>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407"/>
      <c r="Q904" s="407"/>
      <c r="R904" s="407"/>
      <c r="S904" s="407"/>
      <c r="T904" s="407"/>
      <c r="U904" s="407"/>
      <c r="V904" s="407"/>
      <c r="W904" s="407"/>
      <c r="X904" s="407"/>
      <c r="Y904" s="307"/>
      <c r="Z904" s="308"/>
      <c r="AA904" s="308"/>
      <c r="AB904" s="309"/>
      <c r="AC904" s="311"/>
      <c r="AD904" s="312"/>
      <c r="AE904" s="312"/>
      <c r="AF904" s="312"/>
      <c r="AG904" s="312"/>
      <c r="AH904" s="313"/>
      <c r="AI904" s="314"/>
      <c r="AJ904" s="314"/>
      <c r="AK904" s="314"/>
      <c r="AL904" s="315"/>
      <c r="AM904" s="316"/>
      <c r="AN904" s="316"/>
      <c r="AO904" s="317"/>
      <c r="AP904" s="310"/>
      <c r="AQ904" s="310"/>
      <c r="AR904" s="310"/>
      <c r="AS904" s="310"/>
      <c r="AT904" s="310"/>
      <c r="AU904" s="310"/>
      <c r="AV904" s="310"/>
      <c r="AW904" s="310"/>
      <c r="AX904" s="310"/>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407"/>
      <c r="Q905" s="407"/>
      <c r="R905" s="407"/>
      <c r="S905" s="407"/>
      <c r="T905" s="407"/>
      <c r="U905" s="407"/>
      <c r="V905" s="407"/>
      <c r="W905" s="407"/>
      <c r="X905" s="407"/>
      <c r="Y905" s="307"/>
      <c r="Z905" s="308"/>
      <c r="AA905" s="308"/>
      <c r="AB905" s="309"/>
      <c r="AC905" s="311"/>
      <c r="AD905" s="312"/>
      <c r="AE905" s="312"/>
      <c r="AF905" s="312"/>
      <c r="AG905" s="312"/>
      <c r="AH905" s="313"/>
      <c r="AI905" s="314"/>
      <c r="AJ905" s="314"/>
      <c r="AK905" s="314"/>
      <c r="AL905" s="315"/>
      <c r="AM905" s="316"/>
      <c r="AN905" s="316"/>
      <c r="AO905" s="317"/>
      <c r="AP905" s="310"/>
      <c r="AQ905" s="310"/>
      <c r="AR905" s="310"/>
      <c r="AS905" s="310"/>
      <c r="AT905" s="310"/>
      <c r="AU905" s="310"/>
      <c r="AV905" s="310"/>
      <c r="AW905" s="310"/>
      <c r="AX905" s="310"/>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407"/>
      <c r="Q906" s="407"/>
      <c r="R906" s="407"/>
      <c r="S906" s="407"/>
      <c r="T906" s="407"/>
      <c r="U906" s="407"/>
      <c r="V906" s="407"/>
      <c r="W906" s="407"/>
      <c r="X906" s="407"/>
      <c r="Y906" s="307"/>
      <c r="Z906" s="308"/>
      <c r="AA906" s="308"/>
      <c r="AB906" s="309"/>
      <c r="AC906" s="311"/>
      <c r="AD906" s="312"/>
      <c r="AE906" s="312"/>
      <c r="AF906" s="312"/>
      <c r="AG906" s="312"/>
      <c r="AH906" s="313"/>
      <c r="AI906" s="314"/>
      <c r="AJ906" s="314"/>
      <c r="AK906" s="314"/>
      <c r="AL906" s="315"/>
      <c r="AM906" s="316"/>
      <c r="AN906" s="316"/>
      <c r="AO906" s="317"/>
      <c r="AP906" s="310"/>
      <c r="AQ906" s="310"/>
      <c r="AR906" s="310"/>
      <c r="AS906" s="310"/>
      <c r="AT906" s="310"/>
      <c r="AU906" s="310"/>
      <c r="AV906" s="310"/>
      <c r="AW906" s="310"/>
      <c r="AX906" s="310"/>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407"/>
      <c r="Q907" s="407"/>
      <c r="R907" s="407"/>
      <c r="S907" s="407"/>
      <c r="T907" s="407"/>
      <c r="U907" s="407"/>
      <c r="V907" s="407"/>
      <c r="W907" s="407"/>
      <c r="X907" s="407"/>
      <c r="Y907" s="307"/>
      <c r="Z907" s="308"/>
      <c r="AA907" s="308"/>
      <c r="AB907" s="309"/>
      <c r="AC907" s="311"/>
      <c r="AD907" s="312"/>
      <c r="AE907" s="312"/>
      <c r="AF907" s="312"/>
      <c r="AG907" s="312"/>
      <c r="AH907" s="313"/>
      <c r="AI907" s="314"/>
      <c r="AJ907" s="314"/>
      <c r="AK907" s="314"/>
      <c r="AL907" s="315"/>
      <c r="AM907" s="316"/>
      <c r="AN907" s="316"/>
      <c r="AO907" s="317"/>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62" t="s">
        <v>221</v>
      </c>
      <c r="K910" s="94"/>
      <c r="L910" s="94"/>
      <c r="M910" s="94"/>
      <c r="N910" s="94"/>
      <c r="O910" s="94"/>
      <c r="P910" s="324" t="s">
        <v>196</v>
      </c>
      <c r="Q910" s="324"/>
      <c r="R910" s="324"/>
      <c r="S910" s="324"/>
      <c r="T910" s="324"/>
      <c r="U910" s="324"/>
      <c r="V910" s="324"/>
      <c r="W910" s="324"/>
      <c r="X910" s="324"/>
      <c r="Y910" s="334" t="s">
        <v>219</v>
      </c>
      <c r="Z910" s="335"/>
      <c r="AA910" s="335"/>
      <c r="AB910" s="335"/>
      <c r="AC910" s="262" t="s">
        <v>257</v>
      </c>
      <c r="AD910" s="262"/>
      <c r="AE910" s="262"/>
      <c r="AF910" s="262"/>
      <c r="AG910" s="262"/>
      <c r="AH910" s="334" t="s">
        <v>283</v>
      </c>
      <c r="AI910" s="336"/>
      <c r="AJ910" s="336"/>
      <c r="AK910" s="336"/>
      <c r="AL910" s="336" t="s">
        <v>21</v>
      </c>
      <c r="AM910" s="336"/>
      <c r="AN910" s="336"/>
      <c r="AO910" s="412"/>
      <c r="AP910" s="413" t="s">
        <v>222</v>
      </c>
      <c r="AQ910" s="413"/>
      <c r="AR910" s="413"/>
      <c r="AS910" s="413"/>
      <c r="AT910" s="413"/>
      <c r="AU910" s="413"/>
      <c r="AV910" s="413"/>
      <c r="AW910" s="413"/>
      <c r="AX910" s="413"/>
      <c r="AY910">
        <f t="shared" ref="AY910:AY911" si="119">$AY$908</f>
        <v>1</v>
      </c>
    </row>
    <row r="911" spans="1:51" ht="30" customHeight="1" x14ac:dyDescent="0.15">
      <c r="A911" s="390">
        <v>1</v>
      </c>
      <c r="B911" s="390">
        <v>1</v>
      </c>
      <c r="C911" s="404" t="s">
        <v>702</v>
      </c>
      <c r="D911" s="404"/>
      <c r="E911" s="404"/>
      <c r="F911" s="404"/>
      <c r="G911" s="404"/>
      <c r="H911" s="404"/>
      <c r="I911" s="404"/>
      <c r="J911" s="405">
        <v>2000012100001</v>
      </c>
      <c r="K911" s="406"/>
      <c r="L911" s="406"/>
      <c r="M911" s="406"/>
      <c r="N911" s="406"/>
      <c r="O911" s="406"/>
      <c r="P911" s="306" t="s">
        <v>705</v>
      </c>
      <c r="Q911" s="306"/>
      <c r="R911" s="306"/>
      <c r="S911" s="306"/>
      <c r="T911" s="306"/>
      <c r="U911" s="306"/>
      <c r="V911" s="306"/>
      <c r="W911" s="306"/>
      <c r="X911" s="306"/>
      <c r="Y911" s="307">
        <v>28.453607000000002</v>
      </c>
      <c r="Z911" s="308"/>
      <c r="AA911" s="308"/>
      <c r="AB911" s="309"/>
      <c r="AC911" s="311" t="s">
        <v>79</v>
      </c>
      <c r="AD911" s="312"/>
      <c r="AE911" s="312"/>
      <c r="AF911" s="312"/>
      <c r="AG911" s="312"/>
      <c r="AH911" s="408" t="s">
        <v>659</v>
      </c>
      <c r="AI911" s="409"/>
      <c r="AJ911" s="409"/>
      <c r="AK911" s="409"/>
      <c r="AL911" s="315" t="s">
        <v>659</v>
      </c>
      <c r="AM911" s="316"/>
      <c r="AN911" s="316"/>
      <c r="AO911" s="317"/>
      <c r="AP911" s="310" t="s">
        <v>633</v>
      </c>
      <c r="AQ911" s="310"/>
      <c r="AR911" s="310"/>
      <c r="AS911" s="310"/>
      <c r="AT911" s="310"/>
      <c r="AU911" s="310"/>
      <c r="AV911" s="310"/>
      <c r="AW911" s="310"/>
      <c r="AX911" s="310"/>
      <c r="AY911">
        <f t="shared" si="119"/>
        <v>1</v>
      </c>
    </row>
    <row r="912" spans="1:51" ht="30" customHeight="1" x14ac:dyDescent="0.15">
      <c r="A912" s="390">
        <v>2</v>
      </c>
      <c r="B912" s="390">
        <v>1</v>
      </c>
      <c r="C912" s="404" t="s">
        <v>703</v>
      </c>
      <c r="D912" s="404"/>
      <c r="E912" s="404"/>
      <c r="F912" s="404"/>
      <c r="G912" s="404"/>
      <c r="H912" s="404"/>
      <c r="I912" s="404"/>
      <c r="J912" s="405">
        <v>2000012100001</v>
      </c>
      <c r="K912" s="406"/>
      <c r="L912" s="406"/>
      <c r="M912" s="406"/>
      <c r="N912" s="406"/>
      <c r="O912" s="406"/>
      <c r="P912" s="306" t="s">
        <v>705</v>
      </c>
      <c r="Q912" s="306"/>
      <c r="R912" s="306"/>
      <c r="S912" s="306"/>
      <c r="T912" s="306"/>
      <c r="U912" s="306"/>
      <c r="V912" s="306"/>
      <c r="W912" s="306"/>
      <c r="X912" s="306"/>
      <c r="Y912" s="307">
        <v>4.67103</v>
      </c>
      <c r="Z912" s="308"/>
      <c r="AA912" s="308"/>
      <c r="AB912" s="309"/>
      <c r="AC912" s="311" t="s">
        <v>79</v>
      </c>
      <c r="AD912" s="312"/>
      <c r="AE912" s="312"/>
      <c r="AF912" s="312"/>
      <c r="AG912" s="312"/>
      <c r="AH912" s="408" t="s">
        <v>659</v>
      </c>
      <c r="AI912" s="409"/>
      <c r="AJ912" s="409"/>
      <c r="AK912" s="409"/>
      <c r="AL912" s="315" t="s">
        <v>659</v>
      </c>
      <c r="AM912" s="316"/>
      <c r="AN912" s="316"/>
      <c r="AO912" s="317"/>
      <c r="AP912" s="310" t="s">
        <v>633</v>
      </c>
      <c r="AQ912" s="310"/>
      <c r="AR912" s="310"/>
      <c r="AS912" s="310"/>
      <c r="AT912" s="310"/>
      <c r="AU912" s="310"/>
      <c r="AV912" s="310"/>
      <c r="AW912" s="310"/>
      <c r="AX912" s="310"/>
      <c r="AY912">
        <f>COUNTA($C$912)</f>
        <v>1</v>
      </c>
    </row>
    <row r="913" spans="1:51" ht="30" customHeight="1" x14ac:dyDescent="0.15">
      <c r="A913" s="390">
        <v>3</v>
      </c>
      <c r="B913" s="390">
        <v>1</v>
      </c>
      <c r="C913" s="404" t="s">
        <v>704</v>
      </c>
      <c r="D913" s="404"/>
      <c r="E913" s="404"/>
      <c r="F913" s="404"/>
      <c r="G913" s="404"/>
      <c r="H913" s="404"/>
      <c r="I913" s="404"/>
      <c r="J913" s="405">
        <v>2000012100001</v>
      </c>
      <c r="K913" s="406"/>
      <c r="L913" s="406"/>
      <c r="M913" s="406"/>
      <c r="N913" s="406"/>
      <c r="O913" s="406"/>
      <c r="P913" s="306" t="s">
        <v>705</v>
      </c>
      <c r="Q913" s="306"/>
      <c r="R913" s="306"/>
      <c r="S913" s="306"/>
      <c r="T913" s="306"/>
      <c r="U913" s="306"/>
      <c r="V913" s="306"/>
      <c r="W913" s="306"/>
      <c r="X913" s="306"/>
      <c r="Y913" s="307">
        <v>4.5750000000000002</v>
      </c>
      <c r="Z913" s="308"/>
      <c r="AA913" s="308"/>
      <c r="AB913" s="309"/>
      <c r="AC913" s="311" t="s">
        <v>79</v>
      </c>
      <c r="AD913" s="312"/>
      <c r="AE913" s="312"/>
      <c r="AF913" s="312"/>
      <c r="AG913" s="312"/>
      <c r="AH913" s="313" t="s">
        <v>659</v>
      </c>
      <c r="AI913" s="314"/>
      <c r="AJ913" s="314"/>
      <c r="AK913" s="314"/>
      <c r="AL913" s="315" t="s">
        <v>659</v>
      </c>
      <c r="AM913" s="316"/>
      <c r="AN913" s="316"/>
      <c r="AO913" s="317"/>
      <c r="AP913" s="310" t="s">
        <v>633</v>
      </c>
      <c r="AQ913" s="310"/>
      <c r="AR913" s="310"/>
      <c r="AS913" s="310"/>
      <c r="AT913" s="310"/>
      <c r="AU913" s="310"/>
      <c r="AV913" s="310"/>
      <c r="AW913" s="310"/>
      <c r="AX913" s="310"/>
      <c r="AY913">
        <f>COUNTA($C$913)</f>
        <v>1</v>
      </c>
    </row>
    <row r="914" spans="1:51" ht="30" hidden="1" customHeight="1" x14ac:dyDescent="0.15">
      <c r="A914" s="390">
        <v>4</v>
      </c>
      <c r="B914" s="390">
        <v>1</v>
      </c>
      <c r="C914" s="410"/>
      <c r="D914" s="404"/>
      <c r="E914" s="404"/>
      <c r="F914" s="404"/>
      <c r="G914" s="404"/>
      <c r="H914" s="404"/>
      <c r="I914" s="404"/>
      <c r="J914" s="405"/>
      <c r="K914" s="406"/>
      <c r="L914" s="406"/>
      <c r="M914" s="406"/>
      <c r="N914" s="406"/>
      <c r="O914" s="406"/>
      <c r="P914" s="411"/>
      <c r="Q914" s="407"/>
      <c r="R914" s="407"/>
      <c r="S914" s="407"/>
      <c r="T914" s="407"/>
      <c r="U914" s="407"/>
      <c r="V914" s="407"/>
      <c r="W914" s="407"/>
      <c r="X914" s="407"/>
      <c r="Y914" s="307"/>
      <c r="Z914" s="308"/>
      <c r="AA914" s="308"/>
      <c r="AB914" s="309"/>
      <c r="AC914" s="311"/>
      <c r="AD914" s="312"/>
      <c r="AE914" s="312"/>
      <c r="AF914" s="312"/>
      <c r="AG914" s="312"/>
      <c r="AH914" s="313"/>
      <c r="AI914" s="314"/>
      <c r="AJ914" s="314"/>
      <c r="AK914" s="314"/>
      <c r="AL914" s="315"/>
      <c r="AM914" s="316"/>
      <c r="AN914" s="316"/>
      <c r="AO914" s="317"/>
      <c r="AP914" s="310"/>
      <c r="AQ914" s="310"/>
      <c r="AR914" s="310"/>
      <c r="AS914" s="310"/>
      <c r="AT914" s="310"/>
      <c r="AU914" s="310"/>
      <c r="AV914" s="310"/>
      <c r="AW914" s="310"/>
      <c r="AX914" s="310"/>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407"/>
      <c r="Q915" s="407"/>
      <c r="R915" s="407"/>
      <c r="S915" s="407"/>
      <c r="T915" s="407"/>
      <c r="U915" s="407"/>
      <c r="V915" s="407"/>
      <c r="W915" s="407"/>
      <c r="X915" s="407"/>
      <c r="Y915" s="307"/>
      <c r="Z915" s="308"/>
      <c r="AA915" s="308"/>
      <c r="AB915" s="309"/>
      <c r="AC915" s="311"/>
      <c r="AD915" s="312"/>
      <c r="AE915" s="312"/>
      <c r="AF915" s="312"/>
      <c r="AG915" s="312"/>
      <c r="AH915" s="313"/>
      <c r="AI915" s="314"/>
      <c r="AJ915" s="314"/>
      <c r="AK915" s="314"/>
      <c r="AL915" s="315"/>
      <c r="AM915" s="316"/>
      <c r="AN915" s="316"/>
      <c r="AO915" s="317"/>
      <c r="AP915" s="310"/>
      <c r="AQ915" s="310"/>
      <c r="AR915" s="310"/>
      <c r="AS915" s="310"/>
      <c r="AT915" s="310"/>
      <c r="AU915" s="310"/>
      <c r="AV915" s="310"/>
      <c r="AW915" s="310"/>
      <c r="AX915" s="310"/>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407"/>
      <c r="Q916" s="407"/>
      <c r="R916" s="407"/>
      <c r="S916" s="407"/>
      <c r="T916" s="407"/>
      <c r="U916" s="407"/>
      <c r="V916" s="407"/>
      <c r="W916" s="407"/>
      <c r="X916" s="407"/>
      <c r="Y916" s="307"/>
      <c r="Z916" s="308"/>
      <c r="AA916" s="308"/>
      <c r="AB916" s="309"/>
      <c r="AC916" s="311"/>
      <c r="AD916" s="312"/>
      <c r="AE916" s="312"/>
      <c r="AF916" s="312"/>
      <c r="AG916" s="312"/>
      <c r="AH916" s="313"/>
      <c r="AI916" s="314"/>
      <c r="AJ916" s="314"/>
      <c r="AK916" s="314"/>
      <c r="AL916" s="315"/>
      <c r="AM916" s="316"/>
      <c r="AN916" s="316"/>
      <c r="AO916" s="317"/>
      <c r="AP916" s="310"/>
      <c r="AQ916" s="310"/>
      <c r="AR916" s="310"/>
      <c r="AS916" s="310"/>
      <c r="AT916" s="310"/>
      <c r="AU916" s="310"/>
      <c r="AV916" s="310"/>
      <c r="AW916" s="310"/>
      <c r="AX916" s="310"/>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407"/>
      <c r="Q917" s="407"/>
      <c r="R917" s="407"/>
      <c r="S917" s="407"/>
      <c r="T917" s="407"/>
      <c r="U917" s="407"/>
      <c r="V917" s="407"/>
      <c r="W917" s="407"/>
      <c r="X917" s="407"/>
      <c r="Y917" s="307"/>
      <c r="Z917" s="308"/>
      <c r="AA917" s="308"/>
      <c r="AB917" s="309"/>
      <c r="AC917" s="311"/>
      <c r="AD917" s="312"/>
      <c r="AE917" s="312"/>
      <c r="AF917" s="312"/>
      <c r="AG917" s="312"/>
      <c r="AH917" s="313"/>
      <c r="AI917" s="314"/>
      <c r="AJ917" s="314"/>
      <c r="AK917" s="314"/>
      <c r="AL917" s="315"/>
      <c r="AM917" s="316"/>
      <c r="AN917" s="316"/>
      <c r="AO917" s="317"/>
      <c r="AP917" s="310"/>
      <c r="AQ917" s="310"/>
      <c r="AR917" s="310"/>
      <c r="AS917" s="310"/>
      <c r="AT917" s="310"/>
      <c r="AU917" s="310"/>
      <c r="AV917" s="310"/>
      <c r="AW917" s="310"/>
      <c r="AX917" s="310"/>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407"/>
      <c r="Q918" s="407"/>
      <c r="R918" s="407"/>
      <c r="S918" s="407"/>
      <c r="T918" s="407"/>
      <c r="U918" s="407"/>
      <c r="V918" s="407"/>
      <c r="W918" s="407"/>
      <c r="X918" s="407"/>
      <c r="Y918" s="307"/>
      <c r="Z918" s="308"/>
      <c r="AA918" s="308"/>
      <c r="AB918" s="309"/>
      <c r="AC918" s="311"/>
      <c r="AD918" s="312"/>
      <c r="AE918" s="312"/>
      <c r="AF918" s="312"/>
      <c r="AG918" s="312"/>
      <c r="AH918" s="313"/>
      <c r="AI918" s="314"/>
      <c r="AJ918" s="314"/>
      <c r="AK918" s="314"/>
      <c r="AL918" s="315"/>
      <c r="AM918" s="316"/>
      <c r="AN918" s="316"/>
      <c r="AO918" s="317"/>
      <c r="AP918" s="310"/>
      <c r="AQ918" s="310"/>
      <c r="AR918" s="310"/>
      <c r="AS918" s="310"/>
      <c r="AT918" s="310"/>
      <c r="AU918" s="310"/>
      <c r="AV918" s="310"/>
      <c r="AW918" s="310"/>
      <c r="AX918" s="310"/>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407"/>
      <c r="Q919" s="407"/>
      <c r="R919" s="407"/>
      <c r="S919" s="407"/>
      <c r="T919" s="407"/>
      <c r="U919" s="407"/>
      <c r="V919" s="407"/>
      <c r="W919" s="407"/>
      <c r="X919" s="407"/>
      <c r="Y919" s="307"/>
      <c r="Z919" s="308"/>
      <c r="AA919" s="308"/>
      <c r="AB919" s="309"/>
      <c r="AC919" s="311"/>
      <c r="AD919" s="312"/>
      <c r="AE919" s="312"/>
      <c r="AF919" s="312"/>
      <c r="AG919" s="312"/>
      <c r="AH919" s="313"/>
      <c r="AI919" s="314"/>
      <c r="AJ919" s="314"/>
      <c r="AK919" s="314"/>
      <c r="AL919" s="315"/>
      <c r="AM919" s="316"/>
      <c r="AN919" s="316"/>
      <c r="AO919" s="317"/>
      <c r="AP919" s="310"/>
      <c r="AQ919" s="310"/>
      <c r="AR919" s="310"/>
      <c r="AS919" s="310"/>
      <c r="AT919" s="310"/>
      <c r="AU919" s="310"/>
      <c r="AV919" s="310"/>
      <c r="AW919" s="310"/>
      <c r="AX919" s="310"/>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407"/>
      <c r="Q920" s="407"/>
      <c r="R920" s="407"/>
      <c r="S920" s="407"/>
      <c r="T920" s="407"/>
      <c r="U920" s="407"/>
      <c r="V920" s="407"/>
      <c r="W920" s="407"/>
      <c r="X920" s="407"/>
      <c r="Y920" s="307"/>
      <c r="Z920" s="308"/>
      <c r="AA920" s="308"/>
      <c r="AB920" s="309"/>
      <c r="AC920" s="311"/>
      <c r="AD920" s="312"/>
      <c r="AE920" s="312"/>
      <c r="AF920" s="312"/>
      <c r="AG920" s="312"/>
      <c r="AH920" s="313"/>
      <c r="AI920" s="314"/>
      <c r="AJ920" s="314"/>
      <c r="AK920" s="314"/>
      <c r="AL920" s="315"/>
      <c r="AM920" s="316"/>
      <c r="AN920" s="316"/>
      <c r="AO920" s="317"/>
      <c r="AP920" s="310"/>
      <c r="AQ920" s="310"/>
      <c r="AR920" s="310"/>
      <c r="AS920" s="310"/>
      <c r="AT920" s="310"/>
      <c r="AU920" s="310"/>
      <c r="AV920" s="310"/>
      <c r="AW920" s="310"/>
      <c r="AX920" s="310"/>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407"/>
      <c r="Q921" s="407"/>
      <c r="R921" s="407"/>
      <c r="S921" s="407"/>
      <c r="T921" s="407"/>
      <c r="U921" s="407"/>
      <c r="V921" s="407"/>
      <c r="W921" s="407"/>
      <c r="X921" s="407"/>
      <c r="Y921" s="307"/>
      <c r="Z921" s="308"/>
      <c r="AA921" s="308"/>
      <c r="AB921" s="309"/>
      <c r="AC921" s="311"/>
      <c r="AD921" s="312"/>
      <c r="AE921" s="312"/>
      <c r="AF921" s="312"/>
      <c r="AG921" s="312"/>
      <c r="AH921" s="313"/>
      <c r="AI921" s="314"/>
      <c r="AJ921" s="314"/>
      <c r="AK921" s="314"/>
      <c r="AL921" s="315"/>
      <c r="AM921" s="316"/>
      <c r="AN921" s="316"/>
      <c r="AO921" s="317"/>
      <c r="AP921" s="310"/>
      <c r="AQ921" s="310"/>
      <c r="AR921" s="310"/>
      <c r="AS921" s="310"/>
      <c r="AT921" s="310"/>
      <c r="AU921" s="310"/>
      <c r="AV921" s="310"/>
      <c r="AW921" s="310"/>
      <c r="AX921" s="310"/>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407"/>
      <c r="Q922" s="407"/>
      <c r="R922" s="407"/>
      <c r="S922" s="407"/>
      <c r="T922" s="407"/>
      <c r="U922" s="407"/>
      <c r="V922" s="407"/>
      <c r="W922" s="407"/>
      <c r="X922" s="407"/>
      <c r="Y922" s="307"/>
      <c r="Z922" s="308"/>
      <c r="AA922" s="308"/>
      <c r="AB922" s="309"/>
      <c r="AC922" s="311"/>
      <c r="AD922" s="312"/>
      <c r="AE922" s="312"/>
      <c r="AF922" s="312"/>
      <c r="AG922" s="312"/>
      <c r="AH922" s="313"/>
      <c r="AI922" s="314"/>
      <c r="AJ922" s="314"/>
      <c r="AK922" s="314"/>
      <c r="AL922" s="315"/>
      <c r="AM922" s="316"/>
      <c r="AN922" s="316"/>
      <c r="AO922" s="317"/>
      <c r="AP922" s="310"/>
      <c r="AQ922" s="310"/>
      <c r="AR922" s="310"/>
      <c r="AS922" s="310"/>
      <c r="AT922" s="310"/>
      <c r="AU922" s="310"/>
      <c r="AV922" s="310"/>
      <c r="AW922" s="310"/>
      <c r="AX922" s="310"/>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407"/>
      <c r="Q923" s="407"/>
      <c r="R923" s="407"/>
      <c r="S923" s="407"/>
      <c r="T923" s="407"/>
      <c r="U923" s="407"/>
      <c r="V923" s="407"/>
      <c r="W923" s="407"/>
      <c r="X923" s="407"/>
      <c r="Y923" s="307"/>
      <c r="Z923" s="308"/>
      <c r="AA923" s="308"/>
      <c r="AB923" s="309"/>
      <c r="AC923" s="311"/>
      <c r="AD923" s="312"/>
      <c r="AE923" s="312"/>
      <c r="AF923" s="312"/>
      <c r="AG923" s="312"/>
      <c r="AH923" s="313"/>
      <c r="AI923" s="314"/>
      <c r="AJ923" s="314"/>
      <c r="AK923" s="314"/>
      <c r="AL923" s="315"/>
      <c r="AM923" s="316"/>
      <c r="AN923" s="316"/>
      <c r="AO923" s="317"/>
      <c r="AP923" s="310"/>
      <c r="AQ923" s="310"/>
      <c r="AR923" s="310"/>
      <c r="AS923" s="310"/>
      <c r="AT923" s="310"/>
      <c r="AU923" s="310"/>
      <c r="AV923" s="310"/>
      <c r="AW923" s="310"/>
      <c r="AX923" s="310"/>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407"/>
      <c r="Q924" s="407"/>
      <c r="R924" s="407"/>
      <c r="S924" s="407"/>
      <c r="T924" s="407"/>
      <c r="U924" s="407"/>
      <c r="V924" s="407"/>
      <c r="W924" s="407"/>
      <c r="X924" s="407"/>
      <c r="Y924" s="307"/>
      <c r="Z924" s="308"/>
      <c r="AA924" s="308"/>
      <c r="AB924" s="309"/>
      <c r="AC924" s="311"/>
      <c r="AD924" s="312"/>
      <c r="AE924" s="312"/>
      <c r="AF924" s="312"/>
      <c r="AG924" s="312"/>
      <c r="AH924" s="313"/>
      <c r="AI924" s="314"/>
      <c r="AJ924" s="314"/>
      <c r="AK924" s="314"/>
      <c r="AL924" s="315"/>
      <c r="AM924" s="316"/>
      <c r="AN924" s="316"/>
      <c r="AO924" s="317"/>
      <c r="AP924" s="310"/>
      <c r="AQ924" s="310"/>
      <c r="AR924" s="310"/>
      <c r="AS924" s="310"/>
      <c r="AT924" s="310"/>
      <c r="AU924" s="310"/>
      <c r="AV924" s="310"/>
      <c r="AW924" s="310"/>
      <c r="AX924" s="310"/>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407"/>
      <c r="Q925" s="407"/>
      <c r="R925" s="407"/>
      <c r="S925" s="407"/>
      <c r="T925" s="407"/>
      <c r="U925" s="407"/>
      <c r="V925" s="407"/>
      <c r="W925" s="407"/>
      <c r="X925" s="407"/>
      <c r="Y925" s="307"/>
      <c r="Z925" s="308"/>
      <c r="AA925" s="308"/>
      <c r="AB925" s="309"/>
      <c r="AC925" s="311"/>
      <c r="AD925" s="312"/>
      <c r="AE925" s="312"/>
      <c r="AF925" s="312"/>
      <c r="AG925" s="312"/>
      <c r="AH925" s="313"/>
      <c r="AI925" s="314"/>
      <c r="AJ925" s="314"/>
      <c r="AK925" s="314"/>
      <c r="AL925" s="315"/>
      <c r="AM925" s="316"/>
      <c r="AN925" s="316"/>
      <c r="AO925" s="317"/>
      <c r="AP925" s="310"/>
      <c r="AQ925" s="310"/>
      <c r="AR925" s="310"/>
      <c r="AS925" s="310"/>
      <c r="AT925" s="310"/>
      <c r="AU925" s="310"/>
      <c r="AV925" s="310"/>
      <c r="AW925" s="310"/>
      <c r="AX925" s="310"/>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407"/>
      <c r="Q926" s="407"/>
      <c r="R926" s="407"/>
      <c r="S926" s="407"/>
      <c r="T926" s="407"/>
      <c r="U926" s="407"/>
      <c r="V926" s="407"/>
      <c r="W926" s="407"/>
      <c r="X926" s="407"/>
      <c r="Y926" s="307"/>
      <c r="Z926" s="308"/>
      <c r="AA926" s="308"/>
      <c r="AB926" s="309"/>
      <c r="AC926" s="311"/>
      <c r="AD926" s="312"/>
      <c r="AE926" s="312"/>
      <c r="AF926" s="312"/>
      <c r="AG926" s="312"/>
      <c r="AH926" s="313"/>
      <c r="AI926" s="314"/>
      <c r="AJ926" s="314"/>
      <c r="AK926" s="314"/>
      <c r="AL926" s="315"/>
      <c r="AM926" s="316"/>
      <c r="AN926" s="316"/>
      <c r="AO926" s="317"/>
      <c r="AP926" s="310"/>
      <c r="AQ926" s="310"/>
      <c r="AR926" s="310"/>
      <c r="AS926" s="310"/>
      <c r="AT926" s="310"/>
      <c r="AU926" s="310"/>
      <c r="AV926" s="310"/>
      <c r="AW926" s="310"/>
      <c r="AX926" s="310"/>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407"/>
      <c r="Q927" s="407"/>
      <c r="R927" s="407"/>
      <c r="S927" s="407"/>
      <c r="T927" s="407"/>
      <c r="U927" s="407"/>
      <c r="V927" s="407"/>
      <c r="W927" s="407"/>
      <c r="X927" s="407"/>
      <c r="Y927" s="307"/>
      <c r="Z927" s="308"/>
      <c r="AA927" s="308"/>
      <c r="AB927" s="309"/>
      <c r="AC927" s="311"/>
      <c r="AD927" s="312"/>
      <c r="AE927" s="312"/>
      <c r="AF927" s="312"/>
      <c r="AG927" s="312"/>
      <c r="AH927" s="313"/>
      <c r="AI927" s="314"/>
      <c r="AJ927" s="314"/>
      <c r="AK927" s="314"/>
      <c r="AL927" s="315"/>
      <c r="AM927" s="316"/>
      <c r="AN927" s="316"/>
      <c r="AO927" s="317"/>
      <c r="AP927" s="310"/>
      <c r="AQ927" s="310"/>
      <c r="AR927" s="310"/>
      <c r="AS927" s="310"/>
      <c r="AT927" s="310"/>
      <c r="AU927" s="310"/>
      <c r="AV927" s="310"/>
      <c r="AW927" s="310"/>
      <c r="AX927" s="310"/>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407"/>
      <c r="Q928" s="407"/>
      <c r="R928" s="407"/>
      <c r="S928" s="407"/>
      <c r="T928" s="407"/>
      <c r="U928" s="407"/>
      <c r="V928" s="407"/>
      <c r="W928" s="407"/>
      <c r="X928" s="407"/>
      <c r="Y928" s="307"/>
      <c r="Z928" s="308"/>
      <c r="AA928" s="308"/>
      <c r="AB928" s="309"/>
      <c r="AC928" s="311"/>
      <c r="AD928" s="312"/>
      <c r="AE928" s="312"/>
      <c r="AF928" s="312"/>
      <c r="AG928" s="312"/>
      <c r="AH928" s="313"/>
      <c r="AI928" s="314"/>
      <c r="AJ928" s="314"/>
      <c r="AK928" s="314"/>
      <c r="AL928" s="315"/>
      <c r="AM928" s="316"/>
      <c r="AN928" s="316"/>
      <c r="AO928" s="317"/>
      <c r="AP928" s="310"/>
      <c r="AQ928" s="310"/>
      <c r="AR928" s="310"/>
      <c r="AS928" s="310"/>
      <c r="AT928" s="310"/>
      <c r="AU928" s="310"/>
      <c r="AV928" s="310"/>
      <c r="AW928" s="310"/>
      <c r="AX928" s="310"/>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407"/>
      <c r="Q929" s="407"/>
      <c r="R929" s="407"/>
      <c r="S929" s="407"/>
      <c r="T929" s="407"/>
      <c r="U929" s="407"/>
      <c r="V929" s="407"/>
      <c r="W929" s="407"/>
      <c r="X929" s="407"/>
      <c r="Y929" s="307"/>
      <c r="Z929" s="308"/>
      <c r="AA929" s="308"/>
      <c r="AB929" s="309"/>
      <c r="AC929" s="311"/>
      <c r="AD929" s="312"/>
      <c r="AE929" s="312"/>
      <c r="AF929" s="312"/>
      <c r="AG929" s="312"/>
      <c r="AH929" s="313"/>
      <c r="AI929" s="314"/>
      <c r="AJ929" s="314"/>
      <c r="AK929" s="314"/>
      <c r="AL929" s="315"/>
      <c r="AM929" s="316"/>
      <c r="AN929" s="316"/>
      <c r="AO929" s="317"/>
      <c r="AP929" s="310"/>
      <c r="AQ929" s="310"/>
      <c r="AR929" s="310"/>
      <c r="AS929" s="310"/>
      <c r="AT929" s="310"/>
      <c r="AU929" s="310"/>
      <c r="AV929" s="310"/>
      <c r="AW929" s="310"/>
      <c r="AX929" s="310"/>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407"/>
      <c r="Q930" s="407"/>
      <c r="R930" s="407"/>
      <c r="S930" s="407"/>
      <c r="T930" s="407"/>
      <c r="U930" s="407"/>
      <c r="V930" s="407"/>
      <c r="W930" s="407"/>
      <c r="X930" s="407"/>
      <c r="Y930" s="307"/>
      <c r="Z930" s="308"/>
      <c r="AA930" s="308"/>
      <c r="AB930" s="309"/>
      <c r="AC930" s="311"/>
      <c r="AD930" s="312"/>
      <c r="AE930" s="312"/>
      <c r="AF930" s="312"/>
      <c r="AG930" s="312"/>
      <c r="AH930" s="313"/>
      <c r="AI930" s="314"/>
      <c r="AJ930" s="314"/>
      <c r="AK930" s="314"/>
      <c r="AL930" s="315"/>
      <c r="AM930" s="316"/>
      <c r="AN930" s="316"/>
      <c r="AO930" s="317"/>
      <c r="AP930" s="310"/>
      <c r="AQ930" s="310"/>
      <c r="AR930" s="310"/>
      <c r="AS930" s="310"/>
      <c r="AT930" s="310"/>
      <c r="AU930" s="310"/>
      <c r="AV930" s="310"/>
      <c r="AW930" s="310"/>
      <c r="AX930" s="310"/>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407"/>
      <c r="Q931" s="407"/>
      <c r="R931" s="407"/>
      <c r="S931" s="407"/>
      <c r="T931" s="407"/>
      <c r="U931" s="407"/>
      <c r="V931" s="407"/>
      <c r="W931" s="407"/>
      <c r="X931" s="407"/>
      <c r="Y931" s="307"/>
      <c r="Z931" s="308"/>
      <c r="AA931" s="308"/>
      <c r="AB931" s="309"/>
      <c r="AC931" s="311"/>
      <c r="AD931" s="312"/>
      <c r="AE931" s="312"/>
      <c r="AF931" s="312"/>
      <c r="AG931" s="312"/>
      <c r="AH931" s="313"/>
      <c r="AI931" s="314"/>
      <c r="AJ931" s="314"/>
      <c r="AK931" s="314"/>
      <c r="AL931" s="315"/>
      <c r="AM931" s="316"/>
      <c r="AN931" s="316"/>
      <c r="AO931" s="317"/>
      <c r="AP931" s="310"/>
      <c r="AQ931" s="310"/>
      <c r="AR931" s="310"/>
      <c r="AS931" s="310"/>
      <c r="AT931" s="310"/>
      <c r="AU931" s="310"/>
      <c r="AV931" s="310"/>
      <c r="AW931" s="310"/>
      <c r="AX931" s="310"/>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407"/>
      <c r="Q932" s="407"/>
      <c r="R932" s="407"/>
      <c r="S932" s="407"/>
      <c r="T932" s="407"/>
      <c r="U932" s="407"/>
      <c r="V932" s="407"/>
      <c r="W932" s="407"/>
      <c r="X932" s="407"/>
      <c r="Y932" s="307"/>
      <c r="Z932" s="308"/>
      <c r="AA932" s="308"/>
      <c r="AB932" s="309"/>
      <c r="AC932" s="311"/>
      <c r="AD932" s="312"/>
      <c r="AE932" s="312"/>
      <c r="AF932" s="312"/>
      <c r="AG932" s="312"/>
      <c r="AH932" s="313"/>
      <c r="AI932" s="314"/>
      <c r="AJ932" s="314"/>
      <c r="AK932" s="314"/>
      <c r="AL932" s="315"/>
      <c r="AM932" s="316"/>
      <c r="AN932" s="316"/>
      <c r="AO932" s="317"/>
      <c r="AP932" s="310"/>
      <c r="AQ932" s="310"/>
      <c r="AR932" s="310"/>
      <c r="AS932" s="310"/>
      <c r="AT932" s="310"/>
      <c r="AU932" s="310"/>
      <c r="AV932" s="310"/>
      <c r="AW932" s="310"/>
      <c r="AX932" s="310"/>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407"/>
      <c r="Q933" s="407"/>
      <c r="R933" s="407"/>
      <c r="S933" s="407"/>
      <c r="T933" s="407"/>
      <c r="U933" s="407"/>
      <c r="V933" s="407"/>
      <c r="W933" s="407"/>
      <c r="X933" s="407"/>
      <c r="Y933" s="307"/>
      <c r="Z933" s="308"/>
      <c r="AA933" s="308"/>
      <c r="AB933" s="309"/>
      <c r="AC933" s="311"/>
      <c r="AD933" s="312"/>
      <c r="AE933" s="312"/>
      <c r="AF933" s="312"/>
      <c r="AG933" s="312"/>
      <c r="AH933" s="313"/>
      <c r="AI933" s="314"/>
      <c r="AJ933" s="314"/>
      <c r="AK933" s="314"/>
      <c r="AL933" s="315"/>
      <c r="AM933" s="316"/>
      <c r="AN933" s="316"/>
      <c r="AO933" s="317"/>
      <c r="AP933" s="310"/>
      <c r="AQ933" s="310"/>
      <c r="AR933" s="310"/>
      <c r="AS933" s="310"/>
      <c r="AT933" s="310"/>
      <c r="AU933" s="310"/>
      <c r="AV933" s="310"/>
      <c r="AW933" s="310"/>
      <c r="AX933" s="310"/>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407"/>
      <c r="Q934" s="407"/>
      <c r="R934" s="407"/>
      <c r="S934" s="407"/>
      <c r="T934" s="407"/>
      <c r="U934" s="407"/>
      <c r="V934" s="407"/>
      <c r="W934" s="407"/>
      <c r="X934" s="407"/>
      <c r="Y934" s="307"/>
      <c r="Z934" s="308"/>
      <c r="AA934" s="308"/>
      <c r="AB934" s="309"/>
      <c r="AC934" s="311"/>
      <c r="AD934" s="312"/>
      <c r="AE934" s="312"/>
      <c r="AF934" s="312"/>
      <c r="AG934" s="312"/>
      <c r="AH934" s="313"/>
      <c r="AI934" s="314"/>
      <c r="AJ934" s="314"/>
      <c r="AK934" s="314"/>
      <c r="AL934" s="315"/>
      <c r="AM934" s="316"/>
      <c r="AN934" s="316"/>
      <c r="AO934" s="317"/>
      <c r="AP934" s="310"/>
      <c r="AQ934" s="310"/>
      <c r="AR934" s="310"/>
      <c r="AS934" s="310"/>
      <c r="AT934" s="310"/>
      <c r="AU934" s="310"/>
      <c r="AV934" s="310"/>
      <c r="AW934" s="310"/>
      <c r="AX934" s="310"/>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407"/>
      <c r="Q935" s="407"/>
      <c r="R935" s="407"/>
      <c r="S935" s="407"/>
      <c r="T935" s="407"/>
      <c r="U935" s="407"/>
      <c r="V935" s="407"/>
      <c r="W935" s="407"/>
      <c r="X935" s="407"/>
      <c r="Y935" s="307"/>
      <c r="Z935" s="308"/>
      <c r="AA935" s="308"/>
      <c r="AB935" s="309"/>
      <c r="AC935" s="311"/>
      <c r="AD935" s="312"/>
      <c r="AE935" s="312"/>
      <c r="AF935" s="312"/>
      <c r="AG935" s="312"/>
      <c r="AH935" s="313"/>
      <c r="AI935" s="314"/>
      <c r="AJ935" s="314"/>
      <c r="AK935" s="314"/>
      <c r="AL935" s="315"/>
      <c r="AM935" s="316"/>
      <c r="AN935" s="316"/>
      <c r="AO935" s="317"/>
      <c r="AP935" s="310"/>
      <c r="AQ935" s="310"/>
      <c r="AR935" s="310"/>
      <c r="AS935" s="310"/>
      <c r="AT935" s="310"/>
      <c r="AU935" s="310"/>
      <c r="AV935" s="310"/>
      <c r="AW935" s="310"/>
      <c r="AX935" s="310"/>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407"/>
      <c r="Q936" s="407"/>
      <c r="R936" s="407"/>
      <c r="S936" s="407"/>
      <c r="T936" s="407"/>
      <c r="U936" s="407"/>
      <c r="V936" s="407"/>
      <c r="W936" s="407"/>
      <c r="X936" s="407"/>
      <c r="Y936" s="307"/>
      <c r="Z936" s="308"/>
      <c r="AA936" s="308"/>
      <c r="AB936" s="309"/>
      <c r="AC936" s="311"/>
      <c r="AD936" s="312"/>
      <c r="AE936" s="312"/>
      <c r="AF936" s="312"/>
      <c r="AG936" s="312"/>
      <c r="AH936" s="313"/>
      <c r="AI936" s="314"/>
      <c r="AJ936" s="314"/>
      <c r="AK936" s="314"/>
      <c r="AL936" s="315"/>
      <c r="AM936" s="316"/>
      <c r="AN936" s="316"/>
      <c r="AO936" s="317"/>
      <c r="AP936" s="310"/>
      <c r="AQ936" s="310"/>
      <c r="AR936" s="310"/>
      <c r="AS936" s="310"/>
      <c r="AT936" s="310"/>
      <c r="AU936" s="310"/>
      <c r="AV936" s="310"/>
      <c r="AW936" s="310"/>
      <c r="AX936" s="310"/>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407"/>
      <c r="Q937" s="407"/>
      <c r="R937" s="407"/>
      <c r="S937" s="407"/>
      <c r="T937" s="407"/>
      <c r="U937" s="407"/>
      <c r="V937" s="407"/>
      <c r="W937" s="407"/>
      <c r="X937" s="407"/>
      <c r="Y937" s="307"/>
      <c r="Z937" s="308"/>
      <c r="AA937" s="308"/>
      <c r="AB937" s="309"/>
      <c r="AC937" s="311"/>
      <c r="AD937" s="312"/>
      <c r="AE937" s="312"/>
      <c r="AF937" s="312"/>
      <c r="AG937" s="312"/>
      <c r="AH937" s="313"/>
      <c r="AI937" s="314"/>
      <c r="AJ937" s="314"/>
      <c r="AK937" s="314"/>
      <c r="AL937" s="315"/>
      <c r="AM937" s="316"/>
      <c r="AN937" s="316"/>
      <c r="AO937" s="317"/>
      <c r="AP937" s="310"/>
      <c r="AQ937" s="310"/>
      <c r="AR937" s="310"/>
      <c r="AS937" s="310"/>
      <c r="AT937" s="310"/>
      <c r="AU937" s="310"/>
      <c r="AV937" s="310"/>
      <c r="AW937" s="310"/>
      <c r="AX937" s="310"/>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407"/>
      <c r="Q938" s="407"/>
      <c r="R938" s="407"/>
      <c r="S938" s="407"/>
      <c r="T938" s="407"/>
      <c r="U938" s="407"/>
      <c r="V938" s="407"/>
      <c r="W938" s="407"/>
      <c r="X938" s="407"/>
      <c r="Y938" s="307"/>
      <c r="Z938" s="308"/>
      <c r="AA938" s="308"/>
      <c r="AB938" s="309"/>
      <c r="AC938" s="311"/>
      <c r="AD938" s="312"/>
      <c r="AE938" s="312"/>
      <c r="AF938" s="312"/>
      <c r="AG938" s="312"/>
      <c r="AH938" s="313"/>
      <c r="AI938" s="314"/>
      <c r="AJ938" s="314"/>
      <c r="AK938" s="314"/>
      <c r="AL938" s="315"/>
      <c r="AM938" s="316"/>
      <c r="AN938" s="316"/>
      <c r="AO938" s="317"/>
      <c r="AP938" s="310"/>
      <c r="AQ938" s="310"/>
      <c r="AR938" s="310"/>
      <c r="AS938" s="310"/>
      <c r="AT938" s="310"/>
      <c r="AU938" s="310"/>
      <c r="AV938" s="310"/>
      <c r="AW938" s="310"/>
      <c r="AX938" s="310"/>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407"/>
      <c r="Q939" s="407"/>
      <c r="R939" s="407"/>
      <c r="S939" s="407"/>
      <c r="T939" s="407"/>
      <c r="U939" s="407"/>
      <c r="V939" s="407"/>
      <c r="W939" s="407"/>
      <c r="X939" s="407"/>
      <c r="Y939" s="307"/>
      <c r="Z939" s="308"/>
      <c r="AA939" s="308"/>
      <c r="AB939" s="309"/>
      <c r="AC939" s="311"/>
      <c r="AD939" s="312"/>
      <c r="AE939" s="312"/>
      <c r="AF939" s="312"/>
      <c r="AG939" s="312"/>
      <c r="AH939" s="313"/>
      <c r="AI939" s="314"/>
      <c r="AJ939" s="314"/>
      <c r="AK939" s="314"/>
      <c r="AL939" s="315"/>
      <c r="AM939" s="316"/>
      <c r="AN939" s="316"/>
      <c r="AO939" s="317"/>
      <c r="AP939" s="310"/>
      <c r="AQ939" s="310"/>
      <c r="AR939" s="310"/>
      <c r="AS939" s="310"/>
      <c r="AT939" s="310"/>
      <c r="AU939" s="310"/>
      <c r="AV939" s="310"/>
      <c r="AW939" s="310"/>
      <c r="AX939" s="310"/>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407"/>
      <c r="Q940" s="407"/>
      <c r="R940" s="407"/>
      <c r="S940" s="407"/>
      <c r="T940" s="407"/>
      <c r="U940" s="407"/>
      <c r="V940" s="407"/>
      <c r="W940" s="407"/>
      <c r="X940" s="407"/>
      <c r="Y940" s="307"/>
      <c r="Z940" s="308"/>
      <c r="AA940" s="308"/>
      <c r="AB940" s="309"/>
      <c r="AC940" s="311"/>
      <c r="AD940" s="312"/>
      <c r="AE940" s="312"/>
      <c r="AF940" s="312"/>
      <c r="AG940" s="312"/>
      <c r="AH940" s="313"/>
      <c r="AI940" s="314"/>
      <c r="AJ940" s="314"/>
      <c r="AK940" s="314"/>
      <c r="AL940" s="315"/>
      <c r="AM940" s="316"/>
      <c r="AN940" s="316"/>
      <c r="AO940" s="317"/>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62" t="s">
        <v>221</v>
      </c>
      <c r="K943" s="94"/>
      <c r="L943" s="94"/>
      <c r="M943" s="94"/>
      <c r="N943" s="94"/>
      <c r="O943" s="94"/>
      <c r="P943" s="324" t="s">
        <v>196</v>
      </c>
      <c r="Q943" s="324"/>
      <c r="R943" s="324"/>
      <c r="S943" s="324"/>
      <c r="T943" s="324"/>
      <c r="U943" s="324"/>
      <c r="V943" s="324"/>
      <c r="W943" s="324"/>
      <c r="X943" s="324"/>
      <c r="Y943" s="334" t="s">
        <v>219</v>
      </c>
      <c r="Z943" s="335"/>
      <c r="AA943" s="335"/>
      <c r="AB943" s="335"/>
      <c r="AC943" s="262" t="s">
        <v>257</v>
      </c>
      <c r="AD943" s="262"/>
      <c r="AE943" s="262"/>
      <c r="AF943" s="262"/>
      <c r="AG943" s="262"/>
      <c r="AH943" s="334" t="s">
        <v>283</v>
      </c>
      <c r="AI943" s="336"/>
      <c r="AJ943" s="336"/>
      <c r="AK943" s="336"/>
      <c r="AL943" s="336" t="s">
        <v>21</v>
      </c>
      <c r="AM943" s="336"/>
      <c r="AN943" s="336"/>
      <c r="AO943" s="412"/>
      <c r="AP943" s="413" t="s">
        <v>222</v>
      </c>
      <c r="AQ943" s="413"/>
      <c r="AR943" s="413"/>
      <c r="AS943" s="413"/>
      <c r="AT943" s="413"/>
      <c r="AU943" s="413"/>
      <c r="AV943" s="413"/>
      <c r="AW943" s="413"/>
      <c r="AX943" s="413"/>
      <c r="AY943">
        <f t="shared" ref="AY943:AY944" si="120">$AY$941</f>
        <v>1</v>
      </c>
    </row>
    <row r="944" spans="1:51" ht="30" customHeight="1" x14ac:dyDescent="0.15">
      <c r="A944" s="390">
        <v>1</v>
      </c>
      <c r="B944" s="390">
        <v>1</v>
      </c>
      <c r="C944" s="404" t="s">
        <v>706</v>
      </c>
      <c r="D944" s="404"/>
      <c r="E944" s="404"/>
      <c r="F944" s="404"/>
      <c r="G944" s="404"/>
      <c r="H944" s="404"/>
      <c r="I944" s="404"/>
      <c r="J944" s="405">
        <v>4480001002274</v>
      </c>
      <c r="K944" s="406"/>
      <c r="L944" s="406"/>
      <c r="M944" s="406"/>
      <c r="N944" s="406"/>
      <c r="O944" s="406"/>
      <c r="P944" s="407" t="s">
        <v>715</v>
      </c>
      <c r="Q944" s="407"/>
      <c r="R944" s="407"/>
      <c r="S944" s="407"/>
      <c r="T944" s="407"/>
      <c r="U944" s="407"/>
      <c r="V944" s="407"/>
      <c r="W944" s="407"/>
      <c r="X944" s="407"/>
      <c r="Y944" s="307">
        <v>16.664999999999999</v>
      </c>
      <c r="Z944" s="308"/>
      <c r="AA944" s="308"/>
      <c r="AB944" s="309"/>
      <c r="AC944" s="311" t="s">
        <v>290</v>
      </c>
      <c r="AD944" s="312"/>
      <c r="AE944" s="312"/>
      <c r="AF944" s="312"/>
      <c r="AG944" s="312"/>
      <c r="AH944" s="408">
        <v>5</v>
      </c>
      <c r="AI944" s="409"/>
      <c r="AJ944" s="409"/>
      <c r="AK944" s="409"/>
      <c r="AL944" s="315">
        <v>95.825426944971539</v>
      </c>
      <c r="AM944" s="316"/>
      <c r="AN944" s="316"/>
      <c r="AO944" s="317"/>
      <c r="AP944" s="310" t="s">
        <v>633</v>
      </c>
      <c r="AQ944" s="310"/>
      <c r="AR944" s="310"/>
      <c r="AS944" s="310"/>
      <c r="AT944" s="310"/>
      <c r="AU944" s="310"/>
      <c r="AV944" s="310"/>
      <c r="AW944" s="310"/>
      <c r="AX944" s="310"/>
      <c r="AY944">
        <f t="shared" si="120"/>
        <v>1</v>
      </c>
    </row>
    <row r="945" spans="1:51" ht="30" customHeight="1" x14ac:dyDescent="0.15">
      <c r="A945" s="390">
        <v>2</v>
      </c>
      <c r="B945" s="390">
        <v>1</v>
      </c>
      <c r="C945" s="404" t="s">
        <v>707</v>
      </c>
      <c r="D945" s="404"/>
      <c r="E945" s="404"/>
      <c r="F945" s="404"/>
      <c r="G945" s="404"/>
      <c r="H945" s="404"/>
      <c r="I945" s="404"/>
      <c r="J945" s="405">
        <v>9010801014684</v>
      </c>
      <c r="K945" s="406"/>
      <c r="L945" s="406"/>
      <c r="M945" s="406"/>
      <c r="N945" s="406"/>
      <c r="O945" s="406"/>
      <c r="P945" s="407" t="s">
        <v>716</v>
      </c>
      <c r="Q945" s="407"/>
      <c r="R945" s="407"/>
      <c r="S945" s="407"/>
      <c r="T945" s="407"/>
      <c r="U945" s="407"/>
      <c r="V945" s="407"/>
      <c r="W945" s="407"/>
      <c r="X945" s="407"/>
      <c r="Y945" s="307">
        <v>11.77</v>
      </c>
      <c r="Z945" s="308"/>
      <c r="AA945" s="308"/>
      <c r="AB945" s="309"/>
      <c r="AC945" s="311" t="s">
        <v>290</v>
      </c>
      <c r="AD945" s="312"/>
      <c r="AE945" s="312"/>
      <c r="AF945" s="312"/>
      <c r="AG945" s="312"/>
      <c r="AH945" s="408">
        <v>6</v>
      </c>
      <c r="AI945" s="409"/>
      <c r="AJ945" s="409"/>
      <c r="AK945" s="409"/>
      <c r="AL945" s="315">
        <v>79.553903345724891</v>
      </c>
      <c r="AM945" s="316"/>
      <c r="AN945" s="316"/>
      <c r="AO945" s="317"/>
      <c r="AP945" s="310" t="s">
        <v>633</v>
      </c>
      <c r="AQ945" s="310"/>
      <c r="AR945" s="310"/>
      <c r="AS945" s="310"/>
      <c r="AT945" s="310"/>
      <c r="AU945" s="310"/>
      <c r="AV945" s="310"/>
      <c r="AW945" s="310"/>
      <c r="AX945" s="310"/>
      <c r="AY945">
        <f>COUNTA($C$945)</f>
        <v>1</v>
      </c>
    </row>
    <row r="946" spans="1:51" ht="30" customHeight="1" x14ac:dyDescent="0.15">
      <c r="A946" s="390">
        <v>3</v>
      </c>
      <c r="B946" s="390">
        <v>1</v>
      </c>
      <c r="C946" s="410" t="s">
        <v>708</v>
      </c>
      <c r="D946" s="404"/>
      <c r="E946" s="404"/>
      <c r="F946" s="404"/>
      <c r="G946" s="404"/>
      <c r="H946" s="404"/>
      <c r="I946" s="404"/>
      <c r="J946" s="405">
        <v>8290001049067</v>
      </c>
      <c r="K946" s="406"/>
      <c r="L946" s="406"/>
      <c r="M946" s="406"/>
      <c r="N946" s="406"/>
      <c r="O946" s="406"/>
      <c r="P946" s="411" t="s">
        <v>717</v>
      </c>
      <c r="Q946" s="407"/>
      <c r="R946" s="407"/>
      <c r="S946" s="407"/>
      <c r="T946" s="407"/>
      <c r="U946" s="407"/>
      <c r="V946" s="407"/>
      <c r="W946" s="407"/>
      <c r="X946" s="407"/>
      <c r="Y946" s="307">
        <v>4.5750000000000002</v>
      </c>
      <c r="Z946" s="308"/>
      <c r="AA946" s="308"/>
      <c r="AB946" s="309"/>
      <c r="AC946" s="311" t="s">
        <v>290</v>
      </c>
      <c r="AD946" s="312"/>
      <c r="AE946" s="312"/>
      <c r="AF946" s="312"/>
      <c r="AG946" s="312"/>
      <c r="AH946" s="313">
        <v>5</v>
      </c>
      <c r="AI946" s="314"/>
      <c r="AJ946" s="314"/>
      <c r="AK946" s="314"/>
      <c r="AL946" s="315">
        <v>81.140350877192972</v>
      </c>
      <c r="AM946" s="316"/>
      <c r="AN946" s="316"/>
      <c r="AO946" s="317"/>
      <c r="AP946" s="310" t="s">
        <v>633</v>
      </c>
      <c r="AQ946" s="310"/>
      <c r="AR946" s="310"/>
      <c r="AS946" s="310"/>
      <c r="AT946" s="310"/>
      <c r="AU946" s="310"/>
      <c r="AV946" s="310"/>
      <c r="AW946" s="310"/>
      <c r="AX946" s="310"/>
      <c r="AY946">
        <f>COUNTA($C$946)</f>
        <v>1</v>
      </c>
    </row>
    <row r="947" spans="1:51" ht="30" customHeight="1" x14ac:dyDescent="0.15">
      <c r="A947" s="390">
        <v>4</v>
      </c>
      <c r="B947" s="390">
        <v>1</v>
      </c>
      <c r="C947" s="410" t="s">
        <v>709</v>
      </c>
      <c r="D947" s="404"/>
      <c r="E947" s="404"/>
      <c r="F947" s="404"/>
      <c r="G947" s="404"/>
      <c r="H947" s="404"/>
      <c r="I947" s="404"/>
      <c r="J947" s="405" t="s">
        <v>633</v>
      </c>
      <c r="K947" s="406"/>
      <c r="L947" s="406"/>
      <c r="M947" s="406"/>
      <c r="N947" s="406"/>
      <c r="O947" s="406"/>
      <c r="P947" s="411" t="s">
        <v>718</v>
      </c>
      <c r="Q947" s="407"/>
      <c r="R947" s="407"/>
      <c r="S947" s="407"/>
      <c r="T947" s="407"/>
      <c r="U947" s="407"/>
      <c r="V947" s="407"/>
      <c r="W947" s="407"/>
      <c r="X947" s="407"/>
      <c r="Y947" s="307">
        <v>3.528</v>
      </c>
      <c r="Z947" s="308"/>
      <c r="AA947" s="308"/>
      <c r="AB947" s="309"/>
      <c r="AC947" s="311" t="s">
        <v>290</v>
      </c>
      <c r="AD947" s="312"/>
      <c r="AE947" s="312"/>
      <c r="AF947" s="312"/>
      <c r="AG947" s="312"/>
      <c r="AH947" s="313">
        <v>3</v>
      </c>
      <c r="AI947" s="314"/>
      <c r="AJ947" s="314"/>
      <c r="AK947" s="314"/>
      <c r="AL947" s="315">
        <v>86.36363636363636</v>
      </c>
      <c r="AM947" s="316"/>
      <c r="AN947" s="316"/>
      <c r="AO947" s="317"/>
      <c r="AP947" s="310" t="s">
        <v>633</v>
      </c>
      <c r="AQ947" s="310"/>
      <c r="AR947" s="310"/>
      <c r="AS947" s="310"/>
      <c r="AT947" s="310"/>
      <c r="AU947" s="310"/>
      <c r="AV947" s="310"/>
      <c r="AW947" s="310"/>
      <c r="AX947" s="310"/>
      <c r="AY947">
        <f>COUNTA($C$947)</f>
        <v>1</v>
      </c>
    </row>
    <row r="948" spans="1:51" ht="30" customHeight="1" x14ac:dyDescent="0.15">
      <c r="A948" s="390">
        <v>5</v>
      </c>
      <c r="B948" s="390">
        <v>1</v>
      </c>
      <c r="C948" s="404" t="s">
        <v>710</v>
      </c>
      <c r="D948" s="404"/>
      <c r="E948" s="404"/>
      <c r="F948" s="404"/>
      <c r="G948" s="404"/>
      <c r="H948" s="404"/>
      <c r="I948" s="404"/>
      <c r="J948" s="405">
        <v>1010601035005</v>
      </c>
      <c r="K948" s="406"/>
      <c r="L948" s="406"/>
      <c r="M948" s="406"/>
      <c r="N948" s="406"/>
      <c r="O948" s="406"/>
      <c r="P948" s="407" t="s">
        <v>719</v>
      </c>
      <c r="Q948" s="407"/>
      <c r="R948" s="407"/>
      <c r="S948" s="407"/>
      <c r="T948" s="407"/>
      <c r="U948" s="407"/>
      <c r="V948" s="407"/>
      <c r="W948" s="407"/>
      <c r="X948" s="407"/>
      <c r="Y948" s="307">
        <v>0.99199999999999999</v>
      </c>
      <c r="Z948" s="308"/>
      <c r="AA948" s="308"/>
      <c r="AB948" s="309"/>
      <c r="AC948" s="311" t="s">
        <v>290</v>
      </c>
      <c r="AD948" s="312"/>
      <c r="AE948" s="312"/>
      <c r="AF948" s="312"/>
      <c r="AG948" s="312"/>
      <c r="AH948" s="313">
        <v>3</v>
      </c>
      <c r="AI948" s="314"/>
      <c r="AJ948" s="314"/>
      <c r="AK948" s="314"/>
      <c r="AL948" s="315">
        <v>95.534150612959721</v>
      </c>
      <c r="AM948" s="316"/>
      <c r="AN948" s="316"/>
      <c r="AO948" s="317"/>
      <c r="AP948" s="310" t="s">
        <v>633</v>
      </c>
      <c r="AQ948" s="310"/>
      <c r="AR948" s="310"/>
      <c r="AS948" s="310"/>
      <c r="AT948" s="310"/>
      <c r="AU948" s="310"/>
      <c r="AV948" s="310"/>
      <c r="AW948" s="310"/>
      <c r="AX948" s="310"/>
      <c r="AY948">
        <f>COUNTA($C$948)</f>
        <v>1</v>
      </c>
    </row>
    <row r="949" spans="1:51" ht="30" customHeight="1" x14ac:dyDescent="0.15">
      <c r="A949" s="390">
        <v>6</v>
      </c>
      <c r="B949" s="390">
        <v>1</v>
      </c>
      <c r="C949" s="404" t="s">
        <v>711</v>
      </c>
      <c r="D949" s="404"/>
      <c r="E949" s="404"/>
      <c r="F949" s="404"/>
      <c r="G949" s="404"/>
      <c r="H949" s="404"/>
      <c r="I949" s="404"/>
      <c r="J949" s="405">
        <v>2080401014481</v>
      </c>
      <c r="K949" s="406"/>
      <c r="L949" s="406"/>
      <c r="M949" s="406"/>
      <c r="N949" s="406"/>
      <c r="O949" s="406"/>
      <c r="P949" s="407" t="s">
        <v>720</v>
      </c>
      <c r="Q949" s="407"/>
      <c r="R949" s="407"/>
      <c r="S949" s="407"/>
      <c r="T949" s="407"/>
      <c r="U949" s="407"/>
      <c r="V949" s="407"/>
      <c r="W949" s="407"/>
      <c r="X949" s="407"/>
      <c r="Y949" s="307">
        <v>5.0049999999999997E-2</v>
      </c>
      <c r="Z949" s="308"/>
      <c r="AA949" s="308"/>
      <c r="AB949" s="309"/>
      <c r="AC949" s="311" t="s">
        <v>293</v>
      </c>
      <c r="AD949" s="312"/>
      <c r="AE949" s="312"/>
      <c r="AF949" s="312"/>
      <c r="AG949" s="312"/>
      <c r="AH949" s="313" t="s">
        <v>724</v>
      </c>
      <c r="AI949" s="314"/>
      <c r="AJ949" s="314"/>
      <c r="AK949" s="314"/>
      <c r="AL949" s="315" t="s">
        <v>724</v>
      </c>
      <c r="AM949" s="316"/>
      <c r="AN949" s="316"/>
      <c r="AO949" s="317"/>
      <c r="AP949" s="310" t="s">
        <v>633</v>
      </c>
      <c r="AQ949" s="310"/>
      <c r="AR949" s="310"/>
      <c r="AS949" s="310"/>
      <c r="AT949" s="310"/>
      <c r="AU949" s="310"/>
      <c r="AV949" s="310"/>
      <c r="AW949" s="310"/>
      <c r="AX949" s="310"/>
      <c r="AY949">
        <f>COUNTA($C$949)</f>
        <v>1</v>
      </c>
    </row>
    <row r="950" spans="1:51" ht="30" customHeight="1" x14ac:dyDescent="0.15">
      <c r="A950" s="390">
        <v>7</v>
      </c>
      <c r="B950" s="390">
        <v>1</v>
      </c>
      <c r="C950" s="404" t="s">
        <v>711</v>
      </c>
      <c r="D950" s="404"/>
      <c r="E950" s="404"/>
      <c r="F950" s="404"/>
      <c r="G950" s="404"/>
      <c r="H950" s="404"/>
      <c r="I950" s="404"/>
      <c r="J950" s="405">
        <v>2080401014481</v>
      </c>
      <c r="K950" s="406"/>
      <c r="L950" s="406"/>
      <c r="M950" s="406"/>
      <c r="N950" s="406"/>
      <c r="O950" s="406"/>
      <c r="P950" s="407" t="s">
        <v>721</v>
      </c>
      <c r="Q950" s="407"/>
      <c r="R950" s="407"/>
      <c r="S950" s="407"/>
      <c r="T950" s="407"/>
      <c r="U950" s="407"/>
      <c r="V950" s="407"/>
      <c r="W950" s="407"/>
      <c r="X950" s="407"/>
      <c r="Y950" s="307">
        <v>3.85E-2</v>
      </c>
      <c r="Z950" s="308"/>
      <c r="AA950" s="308"/>
      <c r="AB950" s="309"/>
      <c r="AC950" s="311" t="s">
        <v>293</v>
      </c>
      <c r="AD950" s="312"/>
      <c r="AE950" s="312"/>
      <c r="AF950" s="312"/>
      <c r="AG950" s="312"/>
      <c r="AH950" s="313" t="s">
        <v>724</v>
      </c>
      <c r="AI950" s="314"/>
      <c r="AJ950" s="314"/>
      <c r="AK950" s="314"/>
      <c r="AL950" s="315" t="s">
        <v>724</v>
      </c>
      <c r="AM950" s="316"/>
      <c r="AN950" s="316"/>
      <c r="AO950" s="317"/>
      <c r="AP950" s="310" t="s">
        <v>633</v>
      </c>
      <c r="AQ950" s="310"/>
      <c r="AR950" s="310"/>
      <c r="AS950" s="310"/>
      <c r="AT950" s="310"/>
      <c r="AU950" s="310"/>
      <c r="AV950" s="310"/>
      <c r="AW950" s="310"/>
      <c r="AX950" s="310"/>
      <c r="AY950">
        <f>COUNTA($C$950)</f>
        <v>1</v>
      </c>
    </row>
    <row r="951" spans="1:51" ht="30" customHeight="1" x14ac:dyDescent="0.15">
      <c r="A951" s="390">
        <v>8</v>
      </c>
      <c r="B951" s="390">
        <v>1</v>
      </c>
      <c r="C951" s="404" t="s">
        <v>712</v>
      </c>
      <c r="D951" s="404"/>
      <c r="E951" s="404"/>
      <c r="F951" s="404"/>
      <c r="G951" s="404"/>
      <c r="H951" s="404"/>
      <c r="I951" s="404"/>
      <c r="J951" s="405">
        <v>1080401014318</v>
      </c>
      <c r="K951" s="406"/>
      <c r="L951" s="406"/>
      <c r="M951" s="406"/>
      <c r="N951" s="406"/>
      <c r="O951" s="406"/>
      <c r="P951" s="407" t="s">
        <v>722</v>
      </c>
      <c r="Q951" s="407"/>
      <c r="R951" s="407"/>
      <c r="S951" s="407"/>
      <c r="T951" s="407"/>
      <c r="U951" s="407"/>
      <c r="V951" s="407"/>
      <c r="W951" s="407"/>
      <c r="X951" s="407"/>
      <c r="Y951" s="307">
        <v>4.9500000000000002E-2</v>
      </c>
      <c r="Z951" s="308"/>
      <c r="AA951" s="308"/>
      <c r="AB951" s="309"/>
      <c r="AC951" s="311" t="s">
        <v>293</v>
      </c>
      <c r="AD951" s="312"/>
      <c r="AE951" s="312"/>
      <c r="AF951" s="312"/>
      <c r="AG951" s="312"/>
      <c r="AH951" s="313" t="s">
        <v>724</v>
      </c>
      <c r="AI951" s="314"/>
      <c r="AJ951" s="314"/>
      <c r="AK951" s="314"/>
      <c r="AL951" s="315" t="s">
        <v>724</v>
      </c>
      <c r="AM951" s="316"/>
      <c r="AN951" s="316"/>
      <c r="AO951" s="317"/>
      <c r="AP951" s="310" t="s">
        <v>633</v>
      </c>
      <c r="AQ951" s="310"/>
      <c r="AR951" s="310"/>
      <c r="AS951" s="310"/>
      <c r="AT951" s="310"/>
      <c r="AU951" s="310"/>
      <c r="AV951" s="310"/>
      <c r="AW951" s="310"/>
      <c r="AX951" s="310"/>
      <c r="AY951">
        <f>COUNTA($C$951)</f>
        <v>1</v>
      </c>
    </row>
    <row r="952" spans="1:51" ht="30" customHeight="1" x14ac:dyDescent="0.15">
      <c r="A952" s="390">
        <v>9</v>
      </c>
      <c r="B952" s="390">
        <v>1</v>
      </c>
      <c r="C952" s="404" t="s">
        <v>713</v>
      </c>
      <c r="D952" s="404"/>
      <c r="E952" s="404"/>
      <c r="F952" s="404"/>
      <c r="G952" s="404"/>
      <c r="H952" s="404"/>
      <c r="I952" s="404"/>
      <c r="J952" s="405">
        <v>3120001112341</v>
      </c>
      <c r="K952" s="406"/>
      <c r="L952" s="406"/>
      <c r="M952" s="406"/>
      <c r="N952" s="406"/>
      <c r="O952" s="406"/>
      <c r="P952" s="411" t="s">
        <v>743</v>
      </c>
      <c r="Q952" s="407"/>
      <c r="R952" s="407"/>
      <c r="S952" s="407"/>
      <c r="T952" s="407"/>
      <c r="U952" s="407"/>
      <c r="V952" s="407"/>
      <c r="W952" s="407"/>
      <c r="X952" s="407"/>
      <c r="Y952" s="307">
        <v>1.8606999999999999E-2</v>
      </c>
      <c r="Z952" s="308"/>
      <c r="AA952" s="308"/>
      <c r="AB952" s="309"/>
      <c r="AC952" s="311" t="s">
        <v>294</v>
      </c>
      <c r="AD952" s="312"/>
      <c r="AE952" s="312"/>
      <c r="AF952" s="312"/>
      <c r="AG952" s="312"/>
      <c r="AH952" s="313" t="s">
        <v>724</v>
      </c>
      <c r="AI952" s="314"/>
      <c r="AJ952" s="314"/>
      <c r="AK952" s="314"/>
      <c r="AL952" s="315" t="s">
        <v>724</v>
      </c>
      <c r="AM952" s="316"/>
      <c r="AN952" s="316"/>
      <c r="AO952" s="317"/>
      <c r="AP952" s="310" t="s">
        <v>633</v>
      </c>
      <c r="AQ952" s="310"/>
      <c r="AR952" s="310"/>
      <c r="AS952" s="310"/>
      <c r="AT952" s="310"/>
      <c r="AU952" s="310"/>
      <c r="AV952" s="310"/>
      <c r="AW952" s="310"/>
      <c r="AX952" s="310"/>
      <c r="AY952">
        <f>COUNTA($C$952)</f>
        <v>1</v>
      </c>
    </row>
    <row r="953" spans="1:51" ht="30" customHeight="1" x14ac:dyDescent="0.15">
      <c r="A953" s="390">
        <v>10</v>
      </c>
      <c r="B953" s="390">
        <v>1</v>
      </c>
      <c r="C953" s="404" t="s">
        <v>714</v>
      </c>
      <c r="D953" s="404"/>
      <c r="E953" s="404"/>
      <c r="F953" s="404"/>
      <c r="G953" s="404"/>
      <c r="H953" s="404"/>
      <c r="I953" s="404"/>
      <c r="J953" s="405">
        <v>8180001032785</v>
      </c>
      <c r="K953" s="406"/>
      <c r="L953" s="406"/>
      <c r="M953" s="406"/>
      <c r="N953" s="406"/>
      <c r="O953" s="406"/>
      <c r="P953" s="407" t="s">
        <v>723</v>
      </c>
      <c r="Q953" s="407"/>
      <c r="R953" s="407"/>
      <c r="S953" s="407"/>
      <c r="T953" s="407"/>
      <c r="U953" s="407"/>
      <c r="V953" s="407"/>
      <c r="W953" s="407"/>
      <c r="X953" s="407"/>
      <c r="Y953" s="307">
        <v>1.298E-2</v>
      </c>
      <c r="Z953" s="308"/>
      <c r="AA953" s="308"/>
      <c r="AB953" s="309"/>
      <c r="AC953" s="311" t="s">
        <v>293</v>
      </c>
      <c r="AD953" s="312"/>
      <c r="AE953" s="312"/>
      <c r="AF953" s="312"/>
      <c r="AG953" s="312"/>
      <c r="AH953" s="313" t="s">
        <v>321</v>
      </c>
      <c r="AI953" s="314"/>
      <c r="AJ953" s="314"/>
      <c r="AK953" s="314"/>
      <c r="AL953" s="315" t="s">
        <v>321</v>
      </c>
      <c r="AM953" s="316"/>
      <c r="AN953" s="316"/>
      <c r="AO953" s="317"/>
      <c r="AP953" s="310" t="s">
        <v>633</v>
      </c>
      <c r="AQ953" s="310"/>
      <c r="AR953" s="310"/>
      <c r="AS953" s="310"/>
      <c r="AT953" s="310"/>
      <c r="AU953" s="310"/>
      <c r="AV953" s="310"/>
      <c r="AW953" s="310"/>
      <c r="AX953" s="310"/>
      <c r="AY953">
        <f>COUNTA($C$953)</f>
        <v>1</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407"/>
      <c r="Q954" s="407"/>
      <c r="R954" s="407"/>
      <c r="S954" s="407"/>
      <c r="T954" s="407"/>
      <c r="U954" s="407"/>
      <c r="V954" s="407"/>
      <c r="W954" s="407"/>
      <c r="X954" s="407"/>
      <c r="Y954" s="307"/>
      <c r="Z954" s="308"/>
      <c r="AA954" s="308"/>
      <c r="AB954" s="309"/>
      <c r="AC954" s="311"/>
      <c r="AD954" s="312"/>
      <c r="AE954" s="312"/>
      <c r="AF954" s="312"/>
      <c r="AG954" s="312"/>
      <c r="AH954" s="313"/>
      <c r="AI954" s="314"/>
      <c r="AJ954" s="314"/>
      <c r="AK954" s="314"/>
      <c r="AL954" s="315"/>
      <c r="AM954" s="316"/>
      <c r="AN954" s="316"/>
      <c r="AO954" s="317"/>
      <c r="AP954" s="310"/>
      <c r="AQ954" s="310"/>
      <c r="AR954" s="310"/>
      <c r="AS954" s="310"/>
      <c r="AT954" s="310"/>
      <c r="AU954" s="310"/>
      <c r="AV954" s="310"/>
      <c r="AW954" s="310"/>
      <c r="AX954" s="310"/>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407"/>
      <c r="Q955" s="407"/>
      <c r="R955" s="407"/>
      <c r="S955" s="407"/>
      <c r="T955" s="407"/>
      <c r="U955" s="407"/>
      <c r="V955" s="407"/>
      <c r="W955" s="407"/>
      <c r="X955" s="407"/>
      <c r="Y955" s="307"/>
      <c r="Z955" s="308"/>
      <c r="AA955" s="308"/>
      <c r="AB955" s="309"/>
      <c r="AC955" s="311"/>
      <c r="AD955" s="312"/>
      <c r="AE955" s="312"/>
      <c r="AF955" s="312"/>
      <c r="AG955" s="312"/>
      <c r="AH955" s="313"/>
      <c r="AI955" s="314"/>
      <c r="AJ955" s="314"/>
      <c r="AK955" s="314"/>
      <c r="AL955" s="315"/>
      <c r="AM955" s="316"/>
      <c r="AN955" s="316"/>
      <c r="AO955" s="317"/>
      <c r="AP955" s="310"/>
      <c r="AQ955" s="310"/>
      <c r="AR955" s="310"/>
      <c r="AS955" s="310"/>
      <c r="AT955" s="310"/>
      <c r="AU955" s="310"/>
      <c r="AV955" s="310"/>
      <c r="AW955" s="310"/>
      <c r="AX955" s="310"/>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407"/>
      <c r="Q956" s="407"/>
      <c r="R956" s="407"/>
      <c r="S956" s="407"/>
      <c r="T956" s="407"/>
      <c r="U956" s="407"/>
      <c r="V956" s="407"/>
      <c r="W956" s="407"/>
      <c r="X956" s="407"/>
      <c r="Y956" s="307"/>
      <c r="Z956" s="308"/>
      <c r="AA956" s="308"/>
      <c r="AB956" s="309"/>
      <c r="AC956" s="311"/>
      <c r="AD956" s="312"/>
      <c r="AE956" s="312"/>
      <c r="AF956" s="312"/>
      <c r="AG956" s="312"/>
      <c r="AH956" s="313"/>
      <c r="AI956" s="314"/>
      <c r="AJ956" s="314"/>
      <c r="AK956" s="314"/>
      <c r="AL956" s="315"/>
      <c r="AM956" s="316"/>
      <c r="AN956" s="316"/>
      <c r="AO956" s="317"/>
      <c r="AP956" s="310"/>
      <c r="AQ956" s="310"/>
      <c r="AR956" s="310"/>
      <c r="AS956" s="310"/>
      <c r="AT956" s="310"/>
      <c r="AU956" s="310"/>
      <c r="AV956" s="310"/>
      <c r="AW956" s="310"/>
      <c r="AX956" s="310"/>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407"/>
      <c r="Q957" s="407"/>
      <c r="R957" s="407"/>
      <c r="S957" s="407"/>
      <c r="T957" s="407"/>
      <c r="U957" s="407"/>
      <c r="V957" s="407"/>
      <c r="W957" s="407"/>
      <c r="X957" s="407"/>
      <c r="Y957" s="307"/>
      <c r="Z957" s="308"/>
      <c r="AA957" s="308"/>
      <c r="AB957" s="309"/>
      <c r="AC957" s="311"/>
      <c r="AD957" s="312"/>
      <c r="AE957" s="312"/>
      <c r="AF957" s="312"/>
      <c r="AG957" s="312"/>
      <c r="AH957" s="313"/>
      <c r="AI957" s="314"/>
      <c r="AJ957" s="314"/>
      <c r="AK957" s="314"/>
      <c r="AL957" s="315"/>
      <c r="AM957" s="316"/>
      <c r="AN957" s="316"/>
      <c r="AO957" s="317"/>
      <c r="AP957" s="310"/>
      <c r="AQ957" s="310"/>
      <c r="AR957" s="310"/>
      <c r="AS957" s="310"/>
      <c r="AT957" s="310"/>
      <c r="AU957" s="310"/>
      <c r="AV957" s="310"/>
      <c r="AW957" s="310"/>
      <c r="AX957" s="310"/>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407"/>
      <c r="Q958" s="407"/>
      <c r="R958" s="407"/>
      <c r="S958" s="407"/>
      <c r="T958" s="407"/>
      <c r="U958" s="407"/>
      <c r="V958" s="407"/>
      <c r="W958" s="407"/>
      <c r="X958" s="407"/>
      <c r="Y958" s="307"/>
      <c r="Z958" s="308"/>
      <c r="AA958" s="308"/>
      <c r="AB958" s="309"/>
      <c r="AC958" s="311"/>
      <c r="AD958" s="312"/>
      <c r="AE958" s="312"/>
      <c r="AF958" s="312"/>
      <c r="AG958" s="312"/>
      <c r="AH958" s="313"/>
      <c r="AI958" s="314"/>
      <c r="AJ958" s="314"/>
      <c r="AK958" s="314"/>
      <c r="AL958" s="315"/>
      <c r="AM958" s="316"/>
      <c r="AN958" s="316"/>
      <c r="AO958" s="317"/>
      <c r="AP958" s="310"/>
      <c r="AQ958" s="310"/>
      <c r="AR958" s="310"/>
      <c r="AS958" s="310"/>
      <c r="AT958" s="310"/>
      <c r="AU958" s="310"/>
      <c r="AV958" s="310"/>
      <c r="AW958" s="310"/>
      <c r="AX958" s="310"/>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407"/>
      <c r="Q959" s="407"/>
      <c r="R959" s="407"/>
      <c r="S959" s="407"/>
      <c r="T959" s="407"/>
      <c r="U959" s="407"/>
      <c r="V959" s="407"/>
      <c r="W959" s="407"/>
      <c r="X959" s="407"/>
      <c r="Y959" s="307"/>
      <c r="Z959" s="308"/>
      <c r="AA959" s="308"/>
      <c r="AB959" s="309"/>
      <c r="AC959" s="311"/>
      <c r="AD959" s="312"/>
      <c r="AE959" s="312"/>
      <c r="AF959" s="312"/>
      <c r="AG959" s="312"/>
      <c r="AH959" s="313"/>
      <c r="AI959" s="314"/>
      <c r="AJ959" s="314"/>
      <c r="AK959" s="314"/>
      <c r="AL959" s="315"/>
      <c r="AM959" s="316"/>
      <c r="AN959" s="316"/>
      <c r="AO959" s="317"/>
      <c r="AP959" s="310"/>
      <c r="AQ959" s="310"/>
      <c r="AR959" s="310"/>
      <c r="AS959" s="310"/>
      <c r="AT959" s="310"/>
      <c r="AU959" s="310"/>
      <c r="AV959" s="310"/>
      <c r="AW959" s="310"/>
      <c r="AX959" s="310"/>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407"/>
      <c r="Q960" s="407"/>
      <c r="R960" s="407"/>
      <c r="S960" s="407"/>
      <c r="T960" s="407"/>
      <c r="U960" s="407"/>
      <c r="V960" s="407"/>
      <c r="W960" s="407"/>
      <c r="X960" s="407"/>
      <c r="Y960" s="307"/>
      <c r="Z960" s="308"/>
      <c r="AA960" s="308"/>
      <c r="AB960" s="309"/>
      <c r="AC960" s="311"/>
      <c r="AD960" s="312"/>
      <c r="AE960" s="312"/>
      <c r="AF960" s="312"/>
      <c r="AG960" s="312"/>
      <c r="AH960" s="313"/>
      <c r="AI960" s="314"/>
      <c r="AJ960" s="314"/>
      <c r="AK960" s="314"/>
      <c r="AL960" s="315"/>
      <c r="AM960" s="316"/>
      <c r="AN960" s="316"/>
      <c r="AO960" s="317"/>
      <c r="AP960" s="310"/>
      <c r="AQ960" s="310"/>
      <c r="AR960" s="310"/>
      <c r="AS960" s="310"/>
      <c r="AT960" s="310"/>
      <c r="AU960" s="310"/>
      <c r="AV960" s="310"/>
      <c r="AW960" s="310"/>
      <c r="AX960" s="310"/>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407"/>
      <c r="Q961" s="407"/>
      <c r="R961" s="407"/>
      <c r="S961" s="407"/>
      <c r="T961" s="407"/>
      <c r="U961" s="407"/>
      <c r="V961" s="407"/>
      <c r="W961" s="407"/>
      <c r="X961" s="407"/>
      <c r="Y961" s="307"/>
      <c r="Z961" s="308"/>
      <c r="AA961" s="308"/>
      <c r="AB961" s="309"/>
      <c r="AC961" s="311"/>
      <c r="AD961" s="312"/>
      <c r="AE961" s="312"/>
      <c r="AF961" s="312"/>
      <c r="AG961" s="312"/>
      <c r="AH961" s="313"/>
      <c r="AI961" s="314"/>
      <c r="AJ961" s="314"/>
      <c r="AK961" s="314"/>
      <c r="AL961" s="315"/>
      <c r="AM961" s="316"/>
      <c r="AN961" s="316"/>
      <c r="AO961" s="317"/>
      <c r="AP961" s="310"/>
      <c r="AQ961" s="310"/>
      <c r="AR961" s="310"/>
      <c r="AS961" s="310"/>
      <c r="AT961" s="310"/>
      <c r="AU961" s="310"/>
      <c r="AV961" s="310"/>
      <c r="AW961" s="310"/>
      <c r="AX961" s="310"/>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407"/>
      <c r="Q962" s="407"/>
      <c r="R962" s="407"/>
      <c r="S962" s="407"/>
      <c r="T962" s="407"/>
      <c r="U962" s="407"/>
      <c r="V962" s="407"/>
      <c r="W962" s="407"/>
      <c r="X962" s="407"/>
      <c r="Y962" s="307"/>
      <c r="Z962" s="308"/>
      <c r="AA962" s="308"/>
      <c r="AB962" s="309"/>
      <c r="AC962" s="311"/>
      <c r="AD962" s="312"/>
      <c r="AE962" s="312"/>
      <c r="AF962" s="312"/>
      <c r="AG962" s="312"/>
      <c r="AH962" s="313"/>
      <c r="AI962" s="314"/>
      <c r="AJ962" s="314"/>
      <c r="AK962" s="314"/>
      <c r="AL962" s="315"/>
      <c r="AM962" s="316"/>
      <c r="AN962" s="316"/>
      <c r="AO962" s="317"/>
      <c r="AP962" s="310"/>
      <c r="AQ962" s="310"/>
      <c r="AR962" s="310"/>
      <c r="AS962" s="310"/>
      <c r="AT962" s="310"/>
      <c r="AU962" s="310"/>
      <c r="AV962" s="310"/>
      <c r="AW962" s="310"/>
      <c r="AX962" s="310"/>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407"/>
      <c r="Q963" s="407"/>
      <c r="R963" s="407"/>
      <c r="S963" s="407"/>
      <c r="T963" s="407"/>
      <c r="U963" s="407"/>
      <c r="V963" s="407"/>
      <c r="W963" s="407"/>
      <c r="X963" s="407"/>
      <c r="Y963" s="307"/>
      <c r="Z963" s="308"/>
      <c r="AA963" s="308"/>
      <c r="AB963" s="309"/>
      <c r="AC963" s="311"/>
      <c r="AD963" s="312"/>
      <c r="AE963" s="312"/>
      <c r="AF963" s="312"/>
      <c r="AG963" s="312"/>
      <c r="AH963" s="313"/>
      <c r="AI963" s="314"/>
      <c r="AJ963" s="314"/>
      <c r="AK963" s="314"/>
      <c r="AL963" s="315"/>
      <c r="AM963" s="316"/>
      <c r="AN963" s="316"/>
      <c r="AO963" s="317"/>
      <c r="AP963" s="310"/>
      <c r="AQ963" s="310"/>
      <c r="AR963" s="310"/>
      <c r="AS963" s="310"/>
      <c r="AT963" s="310"/>
      <c r="AU963" s="310"/>
      <c r="AV963" s="310"/>
      <c r="AW963" s="310"/>
      <c r="AX963" s="310"/>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407"/>
      <c r="Q964" s="407"/>
      <c r="R964" s="407"/>
      <c r="S964" s="407"/>
      <c r="T964" s="407"/>
      <c r="U964" s="407"/>
      <c r="V964" s="407"/>
      <c r="W964" s="407"/>
      <c r="X964" s="407"/>
      <c r="Y964" s="307"/>
      <c r="Z964" s="308"/>
      <c r="AA964" s="308"/>
      <c r="AB964" s="309"/>
      <c r="AC964" s="311"/>
      <c r="AD964" s="312"/>
      <c r="AE964" s="312"/>
      <c r="AF964" s="312"/>
      <c r="AG964" s="312"/>
      <c r="AH964" s="313"/>
      <c r="AI964" s="314"/>
      <c r="AJ964" s="314"/>
      <c r="AK964" s="314"/>
      <c r="AL964" s="315"/>
      <c r="AM964" s="316"/>
      <c r="AN964" s="316"/>
      <c r="AO964" s="317"/>
      <c r="AP964" s="310"/>
      <c r="AQ964" s="310"/>
      <c r="AR964" s="310"/>
      <c r="AS964" s="310"/>
      <c r="AT964" s="310"/>
      <c r="AU964" s="310"/>
      <c r="AV964" s="310"/>
      <c r="AW964" s="310"/>
      <c r="AX964" s="310"/>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407"/>
      <c r="Q965" s="407"/>
      <c r="R965" s="407"/>
      <c r="S965" s="407"/>
      <c r="T965" s="407"/>
      <c r="U965" s="407"/>
      <c r="V965" s="407"/>
      <c r="W965" s="407"/>
      <c r="X965" s="407"/>
      <c r="Y965" s="307"/>
      <c r="Z965" s="308"/>
      <c r="AA965" s="308"/>
      <c r="AB965" s="309"/>
      <c r="AC965" s="311"/>
      <c r="AD965" s="312"/>
      <c r="AE965" s="312"/>
      <c r="AF965" s="312"/>
      <c r="AG965" s="312"/>
      <c r="AH965" s="313"/>
      <c r="AI965" s="314"/>
      <c r="AJ965" s="314"/>
      <c r="AK965" s="314"/>
      <c r="AL965" s="315"/>
      <c r="AM965" s="316"/>
      <c r="AN965" s="316"/>
      <c r="AO965" s="317"/>
      <c r="AP965" s="310"/>
      <c r="AQ965" s="310"/>
      <c r="AR965" s="310"/>
      <c r="AS965" s="310"/>
      <c r="AT965" s="310"/>
      <c r="AU965" s="310"/>
      <c r="AV965" s="310"/>
      <c r="AW965" s="310"/>
      <c r="AX965" s="310"/>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407"/>
      <c r="Q966" s="407"/>
      <c r="R966" s="407"/>
      <c r="S966" s="407"/>
      <c r="T966" s="407"/>
      <c r="U966" s="407"/>
      <c r="V966" s="407"/>
      <c r="W966" s="407"/>
      <c r="X966" s="407"/>
      <c r="Y966" s="307"/>
      <c r="Z966" s="308"/>
      <c r="AA966" s="308"/>
      <c r="AB966" s="309"/>
      <c r="AC966" s="311"/>
      <c r="AD966" s="312"/>
      <c r="AE966" s="312"/>
      <c r="AF966" s="312"/>
      <c r="AG966" s="312"/>
      <c r="AH966" s="313"/>
      <c r="AI966" s="314"/>
      <c r="AJ966" s="314"/>
      <c r="AK966" s="314"/>
      <c r="AL966" s="315"/>
      <c r="AM966" s="316"/>
      <c r="AN966" s="316"/>
      <c r="AO966" s="317"/>
      <c r="AP966" s="310"/>
      <c r="AQ966" s="310"/>
      <c r="AR966" s="310"/>
      <c r="AS966" s="310"/>
      <c r="AT966" s="310"/>
      <c r="AU966" s="310"/>
      <c r="AV966" s="310"/>
      <c r="AW966" s="310"/>
      <c r="AX966" s="310"/>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407"/>
      <c r="Q967" s="407"/>
      <c r="R967" s="407"/>
      <c r="S967" s="407"/>
      <c r="T967" s="407"/>
      <c r="U967" s="407"/>
      <c r="V967" s="407"/>
      <c r="W967" s="407"/>
      <c r="X967" s="407"/>
      <c r="Y967" s="307"/>
      <c r="Z967" s="308"/>
      <c r="AA967" s="308"/>
      <c r="AB967" s="309"/>
      <c r="AC967" s="311"/>
      <c r="AD967" s="312"/>
      <c r="AE967" s="312"/>
      <c r="AF967" s="312"/>
      <c r="AG967" s="312"/>
      <c r="AH967" s="313"/>
      <c r="AI967" s="314"/>
      <c r="AJ967" s="314"/>
      <c r="AK967" s="314"/>
      <c r="AL967" s="315"/>
      <c r="AM967" s="316"/>
      <c r="AN967" s="316"/>
      <c r="AO967" s="317"/>
      <c r="AP967" s="310"/>
      <c r="AQ967" s="310"/>
      <c r="AR967" s="310"/>
      <c r="AS967" s="310"/>
      <c r="AT967" s="310"/>
      <c r="AU967" s="310"/>
      <c r="AV967" s="310"/>
      <c r="AW967" s="310"/>
      <c r="AX967" s="310"/>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407"/>
      <c r="Q968" s="407"/>
      <c r="R968" s="407"/>
      <c r="S968" s="407"/>
      <c r="T968" s="407"/>
      <c r="U968" s="407"/>
      <c r="V968" s="407"/>
      <c r="W968" s="407"/>
      <c r="X968" s="407"/>
      <c r="Y968" s="307"/>
      <c r="Z968" s="308"/>
      <c r="AA968" s="308"/>
      <c r="AB968" s="309"/>
      <c r="AC968" s="311"/>
      <c r="AD968" s="312"/>
      <c r="AE968" s="312"/>
      <c r="AF968" s="312"/>
      <c r="AG968" s="312"/>
      <c r="AH968" s="313"/>
      <c r="AI968" s="314"/>
      <c r="AJ968" s="314"/>
      <c r="AK968" s="314"/>
      <c r="AL968" s="315"/>
      <c r="AM968" s="316"/>
      <c r="AN968" s="316"/>
      <c r="AO968" s="317"/>
      <c r="AP968" s="310"/>
      <c r="AQ968" s="310"/>
      <c r="AR968" s="310"/>
      <c r="AS968" s="310"/>
      <c r="AT968" s="310"/>
      <c r="AU968" s="310"/>
      <c r="AV968" s="310"/>
      <c r="AW968" s="310"/>
      <c r="AX968" s="310"/>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407"/>
      <c r="Q969" s="407"/>
      <c r="R969" s="407"/>
      <c r="S969" s="407"/>
      <c r="T969" s="407"/>
      <c r="U969" s="407"/>
      <c r="V969" s="407"/>
      <c r="W969" s="407"/>
      <c r="X969" s="407"/>
      <c r="Y969" s="307"/>
      <c r="Z969" s="308"/>
      <c r="AA969" s="308"/>
      <c r="AB969" s="309"/>
      <c r="AC969" s="311"/>
      <c r="AD969" s="312"/>
      <c r="AE969" s="312"/>
      <c r="AF969" s="312"/>
      <c r="AG969" s="312"/>
      <c r="AH969" s="313"/>
      <c r="AI969" s="314"/>
      <c r="AJ969" s="314"/>
      <c r="AK969" s="314"/>
      <c r="AL969" s="315"/>
      <c r="AM969" s="316"/>
      <c r="AN969" s="316"/>
      <c r="AO969" s="317"/>
      <c r="AP969" s="310"/>
      <c r="AQ969" s="310"/>
      <c r="AR969" s="310"/>
      <c r="AS969" s="310"/>
      <c r="AT969" s="310"/>
      <c r="AU969" s="310"/>
      <c r="AV969" s="310"/>
      <c r="AW969" s="310"/>
      <c r="AX969" s="310"/>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407"/>
      <c r="Q970" s="407"/>
      <c r="R970" s="407"/>
      <c r="S970" s="407"/>
      <c r="T970" s="407"/>
      <c r="U970" s="407"/>
      <c r="V970" s="407"/>
      <c r="W970" s="407"/>
      <c r="X970" s="407"/>
      <c r="Y970" s="307"/>
      <c r="Z970" s="308"/>
      <c r="AA970" s="308"/>
      <c r="AB970" s="309"/>
      <c r="AC970" s="311"/>
      <c r="AD970" s="312"/>
      <c r="AE970" s="312"/>
      <c r="AF970" s="312"/>
      <c r="AG970" s="312"/>
      <c r="AH970" s="313"/>
      <c r="AI970" s="314"/>
      <c r="AJ970" s="314"/>
      <c r="AK970" s="314"/>
      <c r="AL970" s="315"/>
      <c r="AM970" s="316"/>
      <c r="AN970" s="316"/>
      <c r="AO970" s="317"/>
      <c r="AP970" s="310"/>
      <c r="AQ970" s="310"/>
      <c r="AR970" s="310"/>
      <c r="AS970" s="310"/>
      <c r="AT970" s="310"/>
      <c r="AU970" s="310"/>
      <c r="AV970" s="310"/>
      <c r="AW970" s="310"/>
      <c r="AX970" s="310"/>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407"/>
      <c r="Q971" s="407"/>
      <c r="R971" s="407"/>
      <c r="S971" s="407"/>
      <c r="T971" s="407"/>
      <c r="U971" s="407"/>
      <c r="V971" s="407"/>
      <c r="W971" s="407"/>
      <c r="X971" s="407"/>
      <c r="Y971" s="307"/>
      <c r="Z971" s="308"/>
      <c r="AA971" s="308"/>
      <c r="AB971" s="309"/>
      <c r="AC971" s="311"/>
      <c r="AD971" s="312"/>
      <c r="AE971" s="312"/>
      <c r="AF971" s="312"/>
      <c r="AG971" s="312"/>
      <c r="AH971" s="313"/>
      <c r="AI971" s="314"/>
      <c r="AJ971" s="314"/>
      <c r="AK971" s="314"/>
      <c r="AL971" s="315"/>
      <c r="AM971" s="316"/>
      <c r="AN971" s="316"/>
      <c r="AO971" s="317"/>
      <c r="AP971" s="310"/>
      <c r="AQ971" s="310"/>
      <c r="AR971" s="310"/>
      <c r="AS971" s="310"/>
      <c r="AT971" s="310"/>
      <c r="AU971" s="310"/>
      <c r="AV971" s="310"/>
      <c r="AW971" s="310"/>
      <c r="AX971" s="310"/>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407"/>
      <c r="Q972" s="407"/>
      <c r="R972" s="407"/>
      <c r="S972" s="407"/>
      <c r="T972" s="407"/>
      <c r="U972" s="407"/>
      <c r="V972" s="407"/>
      <c r="W972" s="407"/>
      <c r="X972" s="407"/>
      <c r="Y972" s="307"/>
      <c r="Z972" s="308"/>
      <c r="AA972" s="308"/>
      <c r="AB972" s="309"/>
      <c r="AC972" s="311"/>
      <c r="AD972" s="312"/>
      <c r="AE972" s="312"/>
      <c r="AF972" s="312"/>
      <c r="AG972" s="312"/>
      <c r="AH972" s="313"/>
      <c r="AI972" s="314"/>
      <c r="AJ972" s="314"/>
      <c r="AK972" s="314"/>
      <c r="AL972" s="315"/>
      <c r="AM972" s="316"/>
      <c r="AN972" s="316"/>
      <c r="AO972" s="317"/>
      <c r="AP972" s="310"/>
      <c r="AQ972" s="310"/>
      <c r="AR972" s="310"/>
      <c r="AS972" s="310"/>
      <c r="AT972" s="310"/>
      <c r="AU972" s="310"/>
      <c r="AV972" s="310"/>
      <c r="AW972" s="310"/>
      <c r="AX972" s="310"/>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407"/>
      <c r="Q973" s="407"/>
      <c r="R973" s="407"/>
      <c r="S973" s="407"/>
      <c r="T973" s="407"/>
      <c r="U973" s="407"/>
      <c r="V973" s="407"/>
      <c r="W973" s="407"/>
      <c r="X973" s="407"/>
      <c r="Y973" s="307"/>
      <c r="Z973" s="308"/>
      <c r="AA973" s="308"/>
      <c r="AB973" s="309"/>
      <c r="AC973" s="311"/>
      <c r="AD973" s="312"/>
      <c r="AE973" s="312"/>
      <c r="AF973" s="312"/>
      <c r="AG973" s="312"/>
      <c r="AH973" s="313"/>
      <c r="AI973" s="314"/>
      <c r="AJ973" s="314"/>
      <c r="AK973" s="314"/>
      <c r="AL973" s="315"/>
      <c r="AM973" s="316"/>
      <c r="AN973" s="316"/>
      <c r="AO973" s="317"/>
      <c r="AP973" s="310"/>
      <c r="AQ973" s="310"/>
      <c r="AR973" s="310"/>
      <c r="AS973" s="310"/>
      <c r="AT973" s="310"/>
      <c r="AU973" s="310"/>
      <c r="AV973" s="310"/>
      <c r="AW973" s="310"/>
      <c r="AX973" s="310"/>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6"/>
      <c r="B976" s="336"/>
      <c r="C976" s="336" t="s">
        <v>26</v>
      </c>
      <c r="D976" s="336"/>
      <c r="E976" s="336"/>
      <c r="F976" s="336"/>
      <c r="G976" s="336"/>
      <c r="H976" s="336"/>
      <c r="I976" s="336"/>
      <c r="J976" s="262" t="s">
        <v>221</v>
      </c>
      <c r="K976" s="94"/>
      <c r="L976" s="94"/>
      <c r="M976" s="94"/>
      <c r="N976" s="94"/>
      <c r="O976" s="94"/>
      <c r="P976" s="324" t="s">
        <v>196</v>
      </c>
      <c r="Q976" s="324"/>
      <c r="R976" s="324"/>
      <c r="S976" s="324"/>
      <c r="T976" s="324"/>
      <c r="U976" s="324"/>
      <c r="V976" s="324"/>
      <c r="W976" s="324"/>
      <c r="X976" s="324"/>
      <c r="Y976" s="334" t="s">
        <v>219</v>
      </c>
      <c r="Z976" s="335"/>
      <c r="AA976" s="335"/>
      <c r="AB976" s="335"/>
      <c r="AC976" s="262" t="s">
        <v>257</v>
      </c>
      <c r="AD976" s="262"/>
      <c r="AE976" s="262"/>
      <c r="AF976" s="262"/>
      <c r="AG976" s="262"/>
      <c r="AH976" s="334" t="s">
        <v>283</v>
      </c>
      <c r="AI976" s="336"/>
      <c r="AJ976" s="336"/>
      <c r="AK976" s="336"/>
      <c r="AL976" s="336" t="s">
        <v>21</v>
      </c>
      <c r="AM976" s="336"/>
      <c r="AN976" s="336"/>
      <c r="AO976" s="412"/>
      <c r="AP976" s="413" t="s">
        <v>222</v>
      </c>
      <c r="AQ976" s="413"/>
      <c r="AR976" s="413"/>
      <c r="AS976" s="413"/>
      <c r="AT976" s="413"/>
      <c r="AU976" s="413"/>
      <c r="AV976" s="413"/>
      <c r="AW976" s="413"/>
      <c r="AX976" s="413"/>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407"/>
      <c r="Q977" s="407"/>
      <c r="R977" s="407"/>
      <c r="S977" s="407"/>
      <c r="T977" s="407"/>
      <c r="U977" s="407"/>
      <c r="V977" s="407"/>
      <c r="W977" s="407"/>
      <c r="X977" s="407"/>
      <c r="Y977" s="307"/>
      <c r="Z977" s="308"/>
      <c r="AA977" s="308"/>
      <c r="AB977" s="309"/>
      <c r="AC977" s="311"/>
      <c r="AD977" s="312"/>
      <c r="AE977" s="312"/>
      <c r="AF977" s="312"/>
      <c r="AG977" s="312"/>
      <c r="AH977" s="408"/>
      <c r="AI977" s="409"/>
      <c r="AJ977" s="409"/>
      <c r="AK977" s="409"/>
      <c r="AL977" s="315"/>
      <c r="AM977" s="316"/>
      <c r="AN977" s="316"/>
      <c r="AO977" s="317"/>
      <c r="AP977" s="310"/>
      <c r="AQ977" s="310"/>
      <c r="AR977" s="310"/>
      <c r="AS977" s="310"/>
      <c r="AT977" s="310"/>
      <c r="AU977" s="310"/>
      <c r="AV977" s="310"/>
      <c r="AW977" s="310"/>
      <c r="AX977" s="310"/>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407"/>
      <c r="Q978" s="407"/>
      <c r="R978" s="407"/>
      <c r="S978" s="407"/>
      <c r="T978" s="407"/>
      <c r="U978" s="407"/>
      <c r="V978" s="407"/>
      <c r="W978" s="407"/>
      <c r="X978" s="407"/>
      <c r="Y978" s="307"/>
      <c r="Z978" s="308"/>
      <c r="AA978" s="308"/>
      <c r="AB978" s="309"/>
      <c r="AC978" s="311"/>
      <c r="AD978" s="312"/>
      <c r="AE978" s="312"/>
      <c r="AF978" s="312"/>
      <c r="AG978" s="312"/>
      <c r="AH978" s="408"/>
      <c r="AI978" s="409"/>
      <c r="AJ978" s="409"/>
      <c r="AK978" s="409"/>
      <c r="AL978" s="315"/>
      <c r="AM978" s="316"/>
      <c r="AN978" s="316"/>
      <c r="AO978" s="317"/>
      <c r="AP978" s="310"/>
      <c r="AQ978" s="310"/>
      <c r="AR978" s="310"/>
      <c r="AS978" s="310"/>
      <c r="AT978" s="310"/>
      <c r="AU978" s="310"/>
      <c r="AV978" s="310"/>
      <c r="AW978" s="310"/>
      <c r="AX978" s="310"/>
      <c r="AY978">
        <f>COUNTA($C$978)</f>
        <v>0</v>
      </c>
    </row>
    <row r="979" spans="1:51" ht="30" hidden="1" customHeight="1" x14ac:dyDescent="0.15">
      <c r="A979" s="390">
        <v>3</v>
      </c>
      <c r="B979" s="390">
        <v>1</v>
      </c>
      <c r="C979" s="410"/>
      <c r="D979" s="404"/>
      <c r="E979" s="404"/>
      <c r="F979" s="404"/>
      <c r="G979" s="404"/>
      <c r="H979" s="404"/>
      <c r="I979" s="404"/>
      <c r="J979" s="405"/>
      <c r="K979" s="406"/>
      <c r="L979" s="406"/>
      <c r="M979" s="406"/>
      <c r="N979" s="406"/>
      <c r="O979" s="406"/>
      <c r="P979" s="411"/>
      <c r="Q979" s="407"/>
      <c r="R979" s="407"/>
      <c r="S979" s="407"/>
      <c r="T979" s="407"/>
      <c r="U979" s="407"/>
      <c r="V979" s="407"/>
      <c r="W979" s="407"/>
      <c r="X979" s="407"/>
      <c r="Y979" s="307"/>
      <c r="Z979" s="308"/>
      <c r="AA979" s="308"/>
      <c r="AB979" s="309"/>
      <c r="AC979" s="311"/>
      <c r="AD979" s="312"/>
      <c r="AE979" s="312"/>
      <c r="AF979" s="312"/>
      <c r="AG979" s="312"/>
      <c r="AH979" s="313"/>
      <c r="AI979" s="314"/>
      <c r="AJ979" s="314"/>
      <c r="AK979" s="314"/>
      <c r="AL979" s="315"/>
      <c r="AM979" s="316"/>
      <c r="AN979" s="316"/>
      <c r="AO979" s="317"/>
      <c r="AP979" s="310"/>
      <c r="AQ979" s="310"/>
      <c r="AR979" s="310"/>
      <c r="AS979" s="310"/>
      <c r="AT979" s="310"/>
      <c r="AU979" s="310"/>
      <c r="AV979" s="310"/>
      <c r="AW979" s="310"/>
      <c r="AX979" s="310"/>
      <c r="AY979">
        <f>COUNTA($C$979)</f>
        <v>0</v>
      </c>
    </row>
    <row r="980" spans="1:51" ht="30" hidden="1" customHeight="1" x14ac:dyDescent="0.15">
      <c r="A980" s="390">
        <v>4</v>
      </c>
      <c r="B980" s="390">
        <v>1</v>
      </c>
      <c r="C980" s="410"/>
      <c r="D980" s="404"/>
      <c r="E980" s="404"/>
      <c r="F980" s="404"/>
      <c r="G980" s="404"/>
      <c r="H980" s="404"/>
      <c r="I980" s="404"/>
      <c r="J980" s="405"/>
      <c r="K980" s="406"/>
      <c r="L980" s="406"/>
      <c r="M980" s="406"/>
      <c r="N980" s="406"/>
      <c r="O980" s="406"/>
      <c r="P980" s="411"/>
      <c r="Q980" s="407"/>
      <c r="R980" s="407"/>
      <c r="S980" s="407"/>
      <c r="T980" s="407"/>
      <c r="U980" s="407"/>
      <c r="V980" s="407"/>
      <c r="W980" s="407"/>
      <c r="X980" s="407"/>
      <c r="Y980" s="307"/>
      <c r="Z980" s="308"/>
      <c r="AA980" s="308"/>
      <c r="AB980" s="309"/>
      <c r="AC980" s="311"/>
      <c r="AD980" s="312"/>
      <c r="AE980" s="312"/>
      <c r="AF980" s="312"/>
      <c r="AG980" s="312"/>
      <c r="AH980" s="313"/>
      <c r="AI980" s="314"/>
      <c r="AJ980" s="314"/>
      <c r="AK980" s="314"/>
      <c r="AL980" s="315"/>
      <c r="AM980" s="316"/>
      <c r="AN980" s="316"/>
      <c r="AO980" s="317"/>
      <c r="AP980" s="310"/>
      <c r="AQ980" s="310"/>
      <c r="AR980" s="310"/>
      <c r="AS980" s="310"/>
      <c r="AT980" s="310"/>
      <c r="AU980" s="310"/>
      <c r="AV980" s="310"/>
      <c r="AW980" s="310"/>
      <c r="AX980" s="310"/>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407"/>
      <c r="Q981" s="407"/>
      <c r="R981" s="407"/>
      <c r="S981" s="407"/>
      <c r="T981" s="407"/>
      <c r="U981" s="407"/>
      <c r="V981" s="407"/>
      <c r="W981" s="407"/>
      <c r="X981" s="407"/>
      <c r="Y981" s="307"/>
      <c r="Z981" s="308"/>
      <c r="AA981" s="308"/>
      <c r="AB981" s="309"/>
      <c r="AC981" s="311"/>
      <c r="AD981" s="312"/>
      <c r="AE981" s="312"/>
      <c r="AF981" s="312"/>
      <c r="AG981" s="312"/>
      <c r="AH981" s="313"/>
      <c r="AI981" s="314"/>
      <c r="AJ981" s="314"/>
      <c r="AK981" s="314"/>
      <c r="AL981" s="315"/>
      <c r="AM981" s="316"/>
      <c r="AN981" s="316"/>
      <c r="AO981" s="317"/>
      <c r="AP981" s="310"/>
      <c r="AQ981" s="310"/>
      <c r="AR981" s="310"/>
      <c r="AS981" s="310"/>
      <c r="AT981" s="310"/>
      <c r="AU981" s="310"/>
      <c r="AV981" s="310"/>
      <c r="AW981" s="310"/>
      <c r="AX981" s="310"/>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407"/>
      <c r="Q982" s="407"/>
      <c r="R982" s="407"/>
      <c r="S982" s="407"/>
      <c r="T982" s="407"/>
      <c r="U982" s="407"/>
      <c r="V982" s="407"/>
      <c r="W982" s="407"/>
      <c r="X982" s="407"/>
      <c r="Y982" s="307"/>
      <c r="Z982" s="308"/>
      <c r="AA982" s="308"/>
      <c r="AB982" s="309"/>
      <c r="AC982" s="311"/>
      <c r="AD982" s="312"/>
      <c r="AE982" s="312"/>
      <c r="AF982" s="312"/>
      <c r="AG982" s="312"/>
      <c r="AH982" s="313"/>
      <c r="AI982" s="314"/>
      <c r="AJ982" s="314"/>
      <c r="AK982" s="314"/>
      <c r="AL982" s="315"/>
      <c r="AM982" s="316"/>
      <c r="AN982" s="316"/>
      <c r="AO982" s="317"/>
      <c r="AP982" s="310"/>
      <c r="AQ982" s="310"/>
      <c r="AR982" s="310"/>
      <c r="AS982" s="310"/>
      <c r="AT982" s="310"/>
      <c r="AU982" s="310"/>
      <c r="AV982" s="310"/>
      <c r="AW982" s="310"/>
      <c r="AX982" s="310"/>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407"/>
      <c r="Q983" s="407"/>
      <c r="R983" s="407"/>
      <c r="S983" s="407"/>
      <c r="T983" s="407"/>
      <c r="U983" s="407"/>
      <c r="V983" s="407"/>
      <c r="W983" s="407"/>
      <c r="X983" s="407"/>
      <c r="Y983" s="307"/>
      <c r="Z983" s="308"/>
      <c r="AA983" s="308"/>
      <c r="AB983" s="309"/>
      <c r="AC983" s="311"/>
      <c r="AD983" s="312"/>
      <c r="AE983" s="312"/>
      <c r="AF983" s="312"/>
      <c r="AG983" s="312"/>
      <c r="AH983" s="313"/>
      <c r="AI983" s="314"/>
      <c r="AJ983" s="314"/>
      <c r="AK983" s="314"/>
      <c r="AL983" s="315"/>
      <c r="AM983" s="316"/>
      <c r="AN983" s="316"/>
      <c r="AO983" s="317"/>
      <c r="AP983" s="310"/>
      <c r="AQ983" s="310"/>
      <c r="AR983" s="310"/>
      <c r="AS983" s="310"/>
      <c r="AT983" s="310"/>
      <c r="AU983" s="310"/>
      <c r="AV983" s="310"/>
      <c r="AW983" s="310"/>
      <c r="AX983" s="310"/>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407"/>
      <c r="Q984" s="407"/>
      <c r="R984" s="407"/>
      <c r="S984" s="407"/>
      <c r="T984" s="407"/>
      <c r="U984" s="407"/>
      <c r="V984" s="407"/>
      <c r="W984" s="407"/>
      <c r="X984" s="407"/>
      <c r="Y984" s="307"/>
      <c r="Z984" s="308"/>
      <c r="AA984" s="308"/>
      <c r="AB984" s="309"/>
      <c r="AC984" s="311"/>
      <c r="AD984" s="312"/>
      <c r="AE984" s="312"/>
      <c r="AF984" s="312"/>
      <c r="AG984" s="312"/>
      <c r="AH984" s="313"/>
      <c r="AI984" s="314"/>
      <c r="AJ984" s="314"/>
      <c r="AK984" s="314"/>
      <c r="AL984" s="315"/>
      <c r="AM984" s="316"/>
      <c r="AN984" s="316"/>
      <c r="AO984" s="317"/>
      <c r="AP984" s="310"/>
      <c r="AQ984" s="310"/>
      <c r="AR984" s="310"/>
      <c r="AS984" s="310"/>
      <c r="AT984" s="310"/>
      <c r="AU984" s="310"/>
      <c r="AV984" s="310"/>
      <c r="AW984" s="310"/>
      <c r="AX984" s="310"/>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407"/>
      <c r="Q985" s="407"/>
      <c r="R985" s="407"/>
      <c r="S985" s="407"/>
      <c r="T985" s="407"/>
      <c r="U985" s="407"/>
      <c r="V985" s="407"/>
      <c r="W985" s="407"/>
      <c r="X985" s="407"/>
      <c r="Y985" s="307"/>
      <c r="Z985" s="308"/>
      <c r="AA985" s="308"/>
      <c r="AB985" s="309"/>
      <c r="AC985" s="311"/>
      <c r="AD985" s="312"/>
      <c r="AE985" s="312"/>
      <c r="AF985" s="312"/>
      <c r="AG985" s="312"/>
      <c r="AH985" s="313"/>
      <c r="AI985" s="314"/>
      <c r="AJ985" s="314"/>
      <c r="AK985" s="314"/>
      <c r="AL985" s="315"/>
      <c r="AM985" s="316"/>
      <c r="AN985" s="316"/>
      <c r="AO985" s="317"/>
      <c r="AP985" s="310"/>
      <c r="AQ985" s="310"/>
      <c r="AR985" s="310"/>
      <c r="AS985" s="310"/>
      <c r="AT985" s="310"/>
      <c r="AU985" s="310"/>
      <c r="AV985" s="310"/>
      <c r="AW985" s="310"/>
      <c r="AX985" s="310"/>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407"/>
      <c r="Q986" s="407"/>
      <c r="R986" s="407"/>
      <c r="S986" s="407"/>
      <c r="T986" s="407"/>
      <c r="U986" s="407"/>
      <c r="V986" s="407"/>
      <c r="W986" s="407"/>
      <c r="X986" s="407"/>
      <c r="Y986" s="307"/>
      <c r="Z986" s="308"/>
      <c r="AA986" s="308"/>
      <c r="AB986" s="309"/>
      <c r="AC986" s="311"/>
      <c r="AD986" s="312"/>
      <c r="AE986" s="312"/>
      <c r="AF986" s="312"/>
      <c r="AG986" s="312"/>
      <c r="AH986" s="313"/>
      <c r="AI986" s="314"/>
      <c r="AJ986" s="314"/>
      <c r="AK986" s="314"/>
      <c r="AL986" s="315"/>
      <c r="AM986" s="316"/>
      <c r="AN986" s="316"/>
      <c r="AO986" s="317"/>
      <c r="AP986" s="310"/>
      <c r="AQ986" s="310"/>
      <c r="AR986" s="310"/>
      <c r="AS986" s="310"/>
      <c r="AT986" s="310"/>
      <c r="AU986" s="310"/>
      <c r="AV986" s="310"/>
      <c r="AW986" s="310"/>
      <c r="AX986" s="310"/>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407"/>
      <c r="Q987" s="407"/>
      <c r="R987" s="407"/>
      <c r="S987" s="407"/>
      <c r="T987" s="407"/>
      <c r="U987" s="407"/>
      <c r="V987" s="407"/>
      <c r="W987" s="407"/>
      <c r="X987" s="407"/>
      <c r="Y987" s="307"/>
      <c r="Z987" s="308"/>
      <c r="AA987" s="308"/>
      <c r="AB987" s="309"/>
      <c r="AC987" s="311"/>
      <c r="AD987" s="312"/>
      <c r="AE987" s="312"/>
      <c r="AF987" s="312"/>
      <c r="AG987" s="312"/>
      <c r="AH987" s="313"/>
      <c r="AI987" s="314"/>
      <c r="AJ987" s="314"/>
      <c r="AK987" s="314"/>
      <c r="AL987" s="315"/>
      <c r="AM987" s="316"/>
      <c r="AN987" s="316"/>
      <c r="AO987" s="317"/>
      <c r="AP987" s="310"/>
      <c r="AQ987" s="310"/>
      <c r="AR987" s="310"/>
      <c r="AS987" s="310"/>
      <c r="AT987" s="310"/>
      <c r="AU987" s="310"/>
      <c r="AV987" s="310"/>
      <c r="AW987" s="310"/>
      <c r="AX987" s="310"/>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407"/>
      <c r="Q988" s="407"/>
      <c r="R988" s="407"/>
      <c r="S988" s="407"/>
      <c r="T988" s="407"/>
      <c r="U988" s="407"/>
      <c r="V988" s="407"/>
      <c r="W988" s="407"/>
      <c r="X988" s="407"/>
      <c r="Y988" s="307"/>
      <c r="Z988" s="308"/>
      <c r="AA988" s="308"/>
      <c r="AB988" s="309"/>
      <c r="AC988" s="311"/>
      <c r="AD988" s="312"/>
      <c r="AE988" s="312"/>
      <c r="AF988" s="312"/>
      <c r="AG988" s="312"/>
      <c r="AH988" s="313"/>
      <c r="AI988" s="314"/>
      <c r="AJ988" s="314"/>
      <c r="AK988" s="314"/>
      <c r="AL988" s="315"/>
      <c r="AM988" s="316"/>
      <c r="AN988" s="316"/>
      <c r="AO988" s="317"/>
      <c r="AP988" s="310"/>
      <c r="AQ988" s="310"/>
      <c r="AR988" s="310"/>
      <c r="AS988" s="310"/>
      <c r="AT988" s="310"/>
      <c r="AU988" s="310"/>
      <c r="AV988" s="310"/>
      <c r="AW988" s="310"/>
      <c r="AX988" s="310"/>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407"/>
      <c r="Q989" s="407"/>
      <c r="R989" s="407"/>
      <c r="S989" s="407"/>
      <c r="T989" s="407"/>
      <c r="U989" s="407"/>
      <c r="V989" s="407"/>
      <c r="W989" s="407"/>
      <c r="X989" s="407"/>
      <c r="Y989" s="307"/>
      <c r="Z989" s="308"/>
      <c r="AA989" s="308"/>
      <c r="AB989" s="309"/>
      <c r="AC989" s="311"/>
      <c r="AD989" s="312"/>
      <c r="AE989" s="312"/>
      <c r="AF989" s="312"/>
      <c r="AG989" s="312"/>
      <c r="AH989" s="313"/>
      <c r="AI989" s="314"/>
      <c r="AJ989" s="314"/>
      <c r="AK989" s="314"/>
      <c r="AL989" s="315"/>
      <c r="AM989" s="316"/>
      <c r="AN989" s="316"/>
      <c r="AO989" s="317"/>
      <c r="AP989" s="310"/>
      <c r="AQ989" s="310"/>
      <c r="AR989" s="310"/>
      <c r="AS989" s="310"/>
      <c r="AT989" s="310"/>
      <c r="AU989" s="310"/>
      <c r="AV989" s="310"/>
      <c r="AW989" s="310"/>
      <c r="AX989" s="310"/>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407"/>
      <c r="Q990" s="407"/>
      <c r="R990" s="407"/>
      <c r="S990" s="407"/>
      <c r="T990" s="407"/>
      <c r="U990" s="407"/>
      <c r="V990" s="407"/>
      <c r="W990" s="407"/>
      <c r="X990" s="407"/>
      <c r="Y990" s="307"/>
      <c r="Z990" s="308"/>
      <c r="AA990" s="308"/>
      <c r="AB990" s="309"/>
      <c r="AC990" s="311"/>
      <c r="AD990" s="312"/>
      <c r="AE990" s="312"/>
      <c r="AF990" s="312"/>
      <c r="AG990" s="312"/>
      <c r="AH990" s="313"/>
      <c r="AI990" s="314"/>
      <c r="AJ990" s="314"/>
      <c r="AK990" s="314"/>
      <c r="AL990" s="315"/>
      <c r="AM990" s="316"/>
      <c r="AN990" s="316"/>
      <c r="AO990" s="317"/>
      <c r="AP990" s="310"/>
      <c r="AQ990" s="310"/>
      <c r="AR990" s="310"/>
      <c r="AS990" s="310"/>
      <c r="AT990" s="310"/>
      <c r="AU990" s="310"/>
      <c r="AV990" s="310"/>
      <c r="AW990" s="310"/>
      <c r="AX990" s="310"/>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407"/>
      <c r="Q991" s="407"/>
      <c r="R991" s="407"/>
      <c r="S991" s="407"/>
      <c r="T991" s="407"/>
      <c r="U991" s="407"/>
      <c r="V991" s="407"/>
      <c r="W991" s="407"/>
      <c r="X991" s="407"/>
      <c r="Y991" s="307"/>
      <c r="Z991" s="308"/>
      <c r="AA991" s="308"/>
      <c r="AB991" s="309"/>
      <c r="AC991" s="311"/>
      <c r="AD991" s="312"/>
      <c r="AE991" s="312"/>
      <c r="AF991" s="312"/>
      <c r="AG991" s="312"/>
      <c r="AH991" s="313"/>
      <c r="AI991" s="314"/>
      <c r="AJ991" s="314"/>
      <c r="AK991" s="314"/>
      <c r="AL991" s="315"/>
      <c r="AM991" s="316"/>
      <c r="AN991" s="316"/>
      <c r="AO991" s="317"/>
      <c r="AP991" s="310"/>
      <c r="AQ991" s="310"/>
      <c r="AR991" s="310"/>
      <c r="AS991" s="310"/>
      <c r="AT991" s="310"/>
      <c r="AU991" s="310"/>
      <c r="AV991" s="310"/>
      <c r="AW991" s="310"/>
      <c r="AX991" s="310"/>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407"/>
      <c r="Q992" s="407"/>
      <c r="R992" s="407"/>
      <c r="S992" s="407"/>
      <c r="T992" s="407"/>
      <c r="U992" s="407"/>
      <c r="V992" s="407"/>
      <c r="W992" s="407"/>
      <c r="X992" s="407"/>
      <c r="Y992" s="307"/>
      <c r="Z992" s="308"/>
      <c r="AA992" s="308"/>
      <c r="AB992" s="309"/>
      <c r="AC992" s="311"/>
      <c r="AD992" s="312"/>
      <c r="AE992" s="312"/>
      <c r="AF992" s="312"/>
      <c r="AG992" s="312"/>
      <c r="AH992" s="313"/>
      <c r="AI992" s="314"/>
      <c r="AJ992" s="314"/>
      <c r="AK992" s="314"/>
      <c r="AL992" s="315"/>
      <c r="AM992" s="316"/>
      <c r="AN992" s="316"/>
      <c r="AO992" s="317"/>
      <c r="AP992" s="310"/>
      <c r="AQ992" s="310"/>
      <c r="AR992" s="310"/>
      <c r="AS992" s="310"/>
      <c r="AT992" s="310"/>
      <c r="AU992" s="310"/>
      <c r="AV992" s="310"/>
      <c r="AW992" s="310"/>
      <c r="AX992" s="310"/>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407"/>
      <c r="Q993" s="407"/>
      <c r="R993" s="407"/>
      <c r="S993" s="407"/>
      <c r="T993" s="407"/>
      <c r="U993" s="407"/>
      <c r="V993" s="407"/>
      <c r="W993" s="407"/>
      <c r="X993" s="407"/>
      <c r="Y993" s="307"/>
      <c r="Z993" s="308"/>
      <c r="AA993" s="308"/>
      <c r="AB993" s="309"/>
      <c r="AC993" s="311"/>
      <c r="AD993" s="312"/>
      <c r="AE993" s="312"/>
      <c r="AF993" s="312"/>
      <c r="AG993" s="312"/>
      <c r="AH993" s="313"/>
      <c r="AI993" s="314"/>
      <c r="AJ993" s="314"/>
      <c r="AK993" s="314"/>
      <c r="AL993" s="315"/>
      <c r="AM993" s="316"/>
      <c r="AN993" s="316"/>
      <c r="AO993" s="317"/>
      <c r="AP993" s="310"/>
      <c r="AQ993" s="310"/>
      <c r="AR993" s="310"/>
      <c r="AS993" s="310"/>
      <c r="AT993" s="310"/>
      <c r="AU993" s="310"/>
      <c r="AV993" s="310"/>
      <c r="AW993" s="310"/>
      <c r="AX993" s="310"/>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407"/>
      <c r="Q994" s="407"/>
      <c r="R994" s="407"/>
      <c r="S994" s="407"/>
      <c r="T994" s="407"/>
      <c r="U994" s="407"/>
      <c r="V994" s="407"/>
      <c r="W994" s="407"/>
      <c r="X994" s="407"/>
      <c r="Y994" s="307"/>
      <c r="Z994" s="308"/>
      <c r="AA994" s="308"/>
      <c r="AB994" s="309"/>
      <c r="AC994" s="311"/>
      <c r="AD994" s="312"/>
      <c r="AE994" s="312"/>
      <c r="AF994" s="312"/>
      <c r="AG994" s="312"/>
      <c r="AH994" s="313"/>
      <c r="AI994" s="314"/>
      <c r="AJ994" s="314"/>
      <c r="AK994" s="314"/>
      <c r="AL994" s="315"/>
      <c r="AM994" s="316"/>
      <c r="AN994" s="316"/>
      <c r="AO994" s="317"/>
      <c r="AP994" s="310"/>
      <c r="AQ994" s="310"/>
      <c r="AR994" s="310"/>
      <c r="AS994" s="310"/>
      <c r="AT994" s="310"/>
      <c r="AU994" s="310"/>
      <c r="AV994" s="310"/>
      <c r="AW994" s="310"/>
      <c r="AX994" s="310"/>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407"/>
      <c r="Q995" s="407"/>
      <c r="R995" s="407"/>
      <c r="S995" s="407"/>
      <c r="T995" s="407"/>
      <c r="U995" s="407"/>
      <c r="V995" s="407"/>
      <c r="W995" s="407"/>
      <c r="X995" s="407"/>
      <c r="Y995" s="307"/>
      <c r="Z995" s="308"/>
      <c r="AA995" s="308"/>
      <c r="AB995" s="309"/>
      <c r="AC995" s="311"/>
      <c r="AD995" s="312"/>
      <c r="AE995" s="312"/>
      <c r="AF995" s="312"/>
      <c r="AG995" s="312"/>
      <c r="AH995" s="313"/>
      <c r="AI995" s="314"/>
      <c r="AJ995" s="314"/>
      <c r="AK995" s="314"/>
      <c r="AL995" s="315"/>
      <c r="AM995" s="316"/>
      <c r="AN995" s="316"/>
      <c r="AO995" s="317"/>
      <c r="AP995" s="310"/>
      <c r="AQ995" s="310"/>
      <c r="AR995" s="310"/>
      <c r="AS995" s="310"/>
      <c r="AT995" s="310"/>
      <c r="AU995" s="310"/>
      <c r="AV995" s="310"/>
      <c r="AW995" s="310"/>
      <c r="AX995" s="310"/>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407"/>
      <c r="Q996" s="407"/>
      <c r="R996" s="407"/>
      <c r="S996" s="407"/>
      <c r="T996" s="407"/>
      <c r="U996" s="407"/>
      <c r="V996" s="407"/>
      <c r="W996" s="407"/>
      <c r="X996" s="407"/>
      <c r="Y996" s="307"/>
      <c r="Z996" s="308"/>
      <c r="AA996" s="308"/>
      <c r="AB996" s="309"/>
      <c r="AC996" s="311"/>
      <c r="AD996" s="312"/>
      <c r="AE996" s="312"/>
      <c r="AF996" s="312"/>
      <c r="AG996" s="312"/>
      <c r="AH996" s="313"/>
      <c r="AI996" s="314"/>
      <c r="AJ996" s="314"/>
      <c r="AK996" s="314"/>
      <c r="AL996" s="315"/>
      <c r="AM996" s="316"/>
      <c r="AN996" s="316"/>
      <c r="AO996" s="317"/>
      <c r="AP996" s="310"/>
      <c r="AQ996" s="310"/>
      <c r="AR996" s="310"/>
      <c r="AS996" s="310"/>
      <c r="AT996" s="310"/>
      <c r="AU996" s="310"/>
      <c r="AV996" s="310"/>
      <c r="AW996" s="310"/>
      <c r="AX996" s="310"/>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407"/>
      <c r="Q997" s="407"/>
      <c r="R997" s="407"/>
      <c r="S997" s="407"/>
      <c r="T997" s="407"/>
      <c r="U997" s="407"/>
      <c r="V997" s="407"/>
      <c r="W997" s="407"/>
      <c r="X997" s="407"/>
      <c r="Y997" s="307"/>
      <c r="Z997" s="308"/>
      <c r="AA997" s="308"/>
      <c r="AB997" s="309"/>
      <c r="AC997" s="311"/>
      <c r="AD997" s="312"/>
      <c r="AE997" s="312"/>
      <c r="AF997" s="312"/>
      <c r="AG997" s="312"/>
      <c r="AH997" s="313"/>
      <c r="AI997" s="314"/>
      <c r="AJ997" s="314"/>
      <c r="AK997" s="314"/>
      <c r="AL997" s="315"/>
      <c r="AM997" s="316"/>
      <c r="AN997" s="316"/>
      <c r="AO997" s="317"/>
      <c r="AP997" s="310"/>
      <c r="AQ997" s="310"/>
      <c r="AR997" s="310"/>
      <c r="AS997" s="310"/>
      <c r="AT997" s="310"/>
      <c r="AU997" s="310"/>
      <c r="AV997" s="310"/>
      <c r="AW997" s="310"/>
      <c r="AX997" s="310"/>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407"/>
      <c r="Q998" s="407"/>
      <c r="R998" s="407"/>
      <c r="S998" s="407"/>
      <c r="T998" s="407"/>
      <c r="U998" s="407"/>
      <c r="V998" s="407"/>
      <c r="W998" s="407"/>
      <c r="X998" s="407"/>
      <c r="Y998" s="307"/>
      <c r="Z998" s="308"/>
      <c r="AA998" s="308"/>
      <c r="AB998" s="309"/>
      <c r="AC998" s="311"/>
      <c r="AD998" s="312"/>
      <c r="AE998" s="312"/>
      <c r="AF998" s="312"/>
      <c r="AG998" s="312"/>
      <c r="AH998" s="313"/>
      <c r="AI998" s="314"/>
      <c r="AJ998" s="314"/>
      <c r="AK998" s="314"/>
      <c r="AL998" s="315"/>
      <c r="AM998" s="316"/>
      <c r="AN998" s="316"/>
      <c r="AO998" s="317"/>
      <c r="AP998" s="310"/>
      <c r="AQ998" s="310"/>
      <c r="AR998" s="310"/>
      <c r="AS998" s="310"/>
      <c r="AT998" s="310"/>
      <c r="AU998" s="310"/>
      <c r="AV998" s="310"/>
      <c r="AW998" s="310"/>
      <c r="AX998" s="310"/>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407"/>
      <c r="Q999" s="407"/>
      <c r="R999" s="407"/>
      <c r="S999" s="407"/>
      <c r="T999" s="407"/>
      <c r="U999" s="407"/>
      <c r="V999" s="407"/>
      <c r="W999" s="407"/>
      <c r="X999" s="407"/>
      <c r="Y999" s="307"/>
      <c r="Z999" s="308"/>
      <c r="AA999" s="308"/>
      <c r="AB999" s="309"/>
      <c r="AC999" s="311"/>
      <c r="AD999" s="312"/>
      <c r="AE999" s="312"/>
      <c r="AF999" s="312"/>
      <c r="AG999" s="312"/>
      <c r="AH999" s="313"/>
      <c r="AI999" s="314"/>
      <c r="AJ999" s="314"/>
      <c r="AK999" s="314"/>
      <c r="AL999" s="315"/>
      <c r="AM999" s="316"/>
      <c r="AN999" s="316"/>
      <c r="AO999" s="317"/>
      <c r="AP999" s="310"/>
      <c r="AQ999" s="310"/>
      <c r="AR999" s="310"/>
      <c r="AS999" s="310"/>
      <c r="AT999" s="310"/>
      <c r="AU999" s="310"/>
      <c r="AV999" s="310"/>
      <c r="AW999" s="310"/>
      <c r="AX999" s="310"/>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407"/>
      <c r="Q1000" s="407"/>
      <c r="R1000" s="407"/>
      <c r="S1000" s="407"/>
      <c r="T1000" s="407"/>
      <c r="U1000" s="407"/>
      <c r="V1000" s="407"/>
      <c r="W1000" s="407"/>
      <c r="X1000" s="407"/>
      <c r="Y1000" s="307"/>
      <c r="Z1000" s="308"/>
      <c r="AA1000" s="308"/>
      <c r="AB1000" s="309"/>
      <c r="AC1000" s="311"/>
      <c r="AD1000" s="312"/>
      <c r="AE1000" s="312"/>
      <c r="AF1000" s="312"/>
      <c r="AG1000" s="312"/>
      <c r="AH1000" s="313"/>
      <c r="AI1000" s="314"/>
      <c r="AJ1000" s="314"/>
      <c r="AK1000" s="314"/>
      <c r="AL1000" s="315"/>
      <c r="AM1000" s="316"/>
      <c r="AN1000" s="316"/>
      <c r="AO1000" s="317"/>
      <c r="AP1000" s="310"/>
      <c r="AQ1000" s="310"/>
      <c r="AR1000" s="310"/>
      <c r="AS1000" s="310"/>
      <c r="AT1000" s="310"/>
      <c r="AU1000" s="310"/>
      <c r="AV1000" s="310"/>
      <c r="AW1000" s="310"/>
      <c r="AX1000" s="310"/>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407"/>
      <c r="Q1001" s="407"/>
      <c r="R1001" s="407"/>
      <c r="S1001" s="407"/>
      <c r="T1001" s="407"/>
      <c r="U1001" s="407"/>
      <c r="V1001" s="407"/>
      <c r="W1001" s="407"/>
      <c r="X1001" s="407"/>
      <c r="Y1001" s="307"/>
      <c r="Z1001" s="308"/>
      <c r="AA1001" s="308"/>
      <c r="AB1001" s="309"/>
      <c r="AC1001" s="311"/>
      <c r="AD1001" s="312"/>
      <c r="AE1001" s="312"/>
      <c r="AF1001" s="312"/>
      <c r="AG1001" s="312"/>
      <c r="AH1001" s="313"/>
      <c r="AI1001" s="314"/>
      <c r="AJ1001" s="314"/>
      <c r="AK1001" s="314"/>
      <c r="AL1001" s="315"/>
      <c r="AM1001" s="316"/>
      <c r="AN1001" s="316"/>
      <c r="AO1001" s="317"/>
      <c r="AP1001" s="310"/>
      <c r="AQ1001" s="310"/>
      <c r="AR1001" s="310"/>
      <c r="AS1001" s="310"/>
      <c r="AT1001" s="310"/>
      <c r="AU1001" s="310"/>
      <c r="AV1001" s="310"/>
      <c r="AW1001" s="310"/>
      <c r="AX1001" s="310"/>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407"/>
      <c r="Q1002" s="407"/>
      <c r="R1002" s="407"/>
      <c r="S1002" s="407"/>
      <c r="T1002" s="407"/>
      <c r="U1002" s="407"/>
      <c r="V1002" s="407"/>
      <c r="W1002" s="407"/>
      <c r="X1002" s="407"/>
      <c r="Y1002" s="307"/>
      <c r="Z1002" s="308"/>
      <c r="AA1002" s="308"/>
      <c r="AB1002" s="309"/>
      <c r="AC1002" s="311"/>
      <c r="AD1002" s="312"/>
      <c r="AE1002" s="312"/>
      <c r="AF1002" s="312"/>
      <c r="AG1002" s="312"/>
      <c r="AH1002" s="313"/>
      <c r="AI1002" s="314"/>
      <c r="AJ1002" s="314"/>
      <c r="AK1002" s="314"/>
      <c r="AL1002" s="315"/>
      <c r="AM1002" s="316"/>
      <c r="AN1002" s="316"/>
      <c r="AO1002" s="317"/>
      <c r="AP1002" s="310"/>
      <c r="AQ1002" s="310"/>
      <c r="AR1002" s="310"/>
      <c r="AS1002" s="310"/>
      <c r="AT1002" s="310"/>
      <c r="AU1002" s="310"/>
      <c r="AV1002" s="310"/>
      <c r="AW1002" s="310"/>
      <c r="AX1002" s="310"/>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407"/>
      <c r="Q1003" s="407"/>
      <c r="R1003" s="407"/>
      <c r="S1003" s="407"/>
      <c r="T1003" s="407"/>
      <c r="U1003" s="407"/>
      <c r="V1003" s="407"/>
      <c r="W1003" s="407"/>
      <c r="X1003" s="407"/>
      <c r="Y1003" s="307"/>
      <c r="Z1003" s="308"/>
      <c r="AA1003" s="308"/>
      <c r="AB1003" s="309"/>
      <c r="AC1003" s="311"/>
      <c r="AD1003" s="312"/>
      <c r="AE1003" s="312"/>
      <c r="AF1003" s="312"/>
      <c r="AG1003" s="312"/>
      <c r="AH1003" s="313"/>
      <c r="AI1003" s="314"/>
      <c r="AJ1003" s="314"/>
      <c r="AK1003" s="314"/>
      <c r="AL1003" s="315"/>
      <c r="AM1003" s="316"/>
      <c r="AN1003" s="316"/>
      <c r="AO1003" s="317"/>
      <c r="AP1003" s="310"/>
      <c r="AQ1003" s="310"/>
      <c r="AR1003" s="310"/>
      <c r="AS1003" s="310"/>
      <c r="AT1003" s="310"/>
      <c r="AU1003" s="310"/>
      <c r="AV1003" s="310"/>
      <c r="AW1003" s="310"/>
      <c r="AX1003" s="310"/>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407"/>
      <c r="Q1004" s="407"/>
      <c r="R1004" s="407"/>
      <c r="S1004" s="407"/>
      <c r="T1004" s="407"/>
      <c r="U1004" s="407"/>
      <c r="V1004" s="407"/>
      <c r="W1004" s="407"/>
      <c r="X1004" s="407"/>
      <c r="Y1004" s="307"/>
      <c r="Z1004" s="308"/>
      <c r="AA1004" s="308"/>
      <c r="AB1004" s="309"/>
      <c r="AC1004" s="311"/>
      <c r="AD1004" s="312"/>
      <c r="AE1004" s="312"/>
      <c r="AF1004" s="312"/>
      <c r="AG1004" s="312"/>
      <c r="AH1004" s="313"/>
      <c r="AI1004" s="314"/>
      <c r="AJ1004" s="314"/>
      <c r="AK1004" s="314"/>
      <c r="AL1004" s="315"/>
      <c r="AM1004" s="316"/>
      <c r="AN1004" s="316"/>
      <c r="AO1004" s="317"/>
      <c r="AP1004" s="310"/>
      <c r="AQ1004" s="310"/>
      <c r="AR1004" s="310"/>
      <c r="AS1004" s="310"/>
      <c r="AT1004" s="310"/>
      <c r="AU1004" s="310"/>
      <c r="AV1004" s="310"/>
      <c r="AW1004" s="310"/>
      <c r="AX1004" s="310"/>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407"/>
      <c r="Q1005" s="407"/>
      <c r="R1005" s="407"/>
      <c r="S1005" s="407"/>
      <c r="T1005" s="407"/>
      <c r="U1005" s="407"/>
      <c r="V1005" s="407"/>
      <c r="W1005" s="407"/>
      <c r="X1005" s="407"/>
      <c r="Y1005" s="307"/>
      <c r="Z1005" s="308"/>
      <c r="AA1005" s="308"/>
      <c r="AB1005" s="309"/>
      <c r="AC1005" s="311"/>
      <c r="AD1005" s="312"/>
      <c r="AE1005" s="312"/>
      <c r="AF1005" s="312"/>
      <c r="AG1005" s="312"/>
      <c r="AH1005" s="313"/>
      <c r="AI1005" s="314"/>
      <c r="AJ1005" s="314"/>
      <c r="AK1005" s="314"/>
      <c r="AL1005" s="315"/>
      <c r="AM1005" s="316"/>
      <c r="AN1005" s="316"/>
      <c r="AO1005" s="317"/>
      <c r="AP1005" s="310"/>
      <c r="AQ1005" s="310"/>
      <c r="AR1005" s="310"/>
      <c r="AS1005" s="310"/>
      <c r="AT1005" s="310"/>
      <c r="AU1005" s="310"/>
      <c r="AV1005" s="310"/>
      <c r="AW1005" s="310"/>
      <c r="AX1005" s="310"/>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407"/>
      <c r="Q1006" s="407"/>
      <c r="R1006" s="407"/>
      <c r="S1006" s="407"/>
      <c r="T1006" s="407"/>
      <c r="U1006" s="407"/>
      <c r="V1006" s="407"/>
      <c r="W1006" s="407"/>
      <c r="X1006" s="407"/>
      <c r="Y1006" s="307"/>
      <c r="Z1006" s="308"/>
      <c r="AA1006" s="308"/>
      <c r="AB1006" s="309"/>
      <c r="AC1006" s="311"/>
      <c r="AD1006" s="312"/>
      <c r="AE1006" s="312"/>
      <c r="AF1006" s="312"/>
      <c r="AG1006" s="312"/>
      <c r="AH1006" s="313"/>
      <c r="AI1006" s="314"/>
      <c r="AJ1006" s="314"/>
      <c r="AK1006" s="314"/>
      <c r="AL1006" s="315"/>
      <c r="AM1006" s="316"/>
      <c r="AN1006" s="316"/>
      <c r="AO1006" s="317"/>
      <c r="AP1006" s="310"/>
      <c r="AQ1006" s="310"/>
      <c r="AR1006" s="310"/>
      <c r="AS1006" s="310"/>
      <c r="AT1006" s="310"/>
      <c r="AU1006" s="310"/>
      <c r="AV1006" s="310"/>
      <c r="AW1006" s="310"/>
      <c r="AX1006" s="310"/>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62" t="s">
        <v>221</v>
      </c>
      <c r="K1009" s="94"/>
      <c r="L1009" s="94"/>
      <c r="M1009" s="94"/>
      <c r="N1009" s="94"/>
      <c r="O1009" s="94"/>
      <c r="P1009" s="324" t="s">
        <v>196</v>
      </c>
      <c r="Q1009" s="324"/>
      <c r="R1009" s="324"/>
      <c r="S1009" s="324"/>
      <c r="T1009" s="324"/>
      <c r="U1009" s="324"/>
      <c r="V1009" s="324"/>
      <c r="W1009" s="324"/>
      <c r="X1009" s="324"/>
      <c r="Y1009" s="334" t="s">
        <v>219</v>
      </c>
      <c r="Z1009" s="335"/>
      <c r="AA1009" s="335"/>
      <c r="AB1009" s="335"/>
      <c r="AC1009" s="262" t="s">
        <v>257</v>
      </c>
      <c r="AD1009" s="262"/>
      <c r="AE1009" s="262"/>
      <c r="AF1009" s="262"/>
      <c r="AG1009" s="262"/>
      <c r="AH1009" s="334" t="s">
        <v>283</v>
      </c>
      <c r="AI1009" s="336"/>
      <c r="AJ1009" s="336"/>
      <c r="AK1009" s="336"/>
      <c r="AL1009" s="336" t="s">
        <v>21</v>
      </c>
      <c r="AM1009" s="336"/>
      <c r="AN1009" s="336"/>
      <c r="AO1009" s="412"/>
      <c r="AP1009" s="413" t="s">
        <v>222</v>
      </c>
      <c r="AQ1009" s="413"/>
      <c r="AR1009" s="413"/>
      <c r="AS1009" s="413"/>
      <c r="AT1009" s="413"/>
      <c r="AU1009" s="413"/>
      <c r="AV1009" s="413"/>
      <c r="AW1009" s="413"/>
      <c r="AX1009" s="413"/>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407"/>
      <c r="Q1010" s="407"/>
      <c r="R1010" s="407"/>
      <c r="S1010" s="407"/>
      <c r="T1010" s="407"/>
      <c r="U1010" s="407"/>
      <c r="V1010" s="407"/>
      <c r="W1010" s="407"/>
      <c r="X1010" s="407"/>
      <c r="Y1010" s="307"/>
      <c r="Z1010" s="308"/>
      <c r="AA1010" s="308"/>
      <c r="AB1010" s="309"/>
      <c r="AC1010" s="311"/>
      <c r="AD1010" s="312"/>
      <c r="AE1010" s="312"/>
      <c r="AF1010" s="312"/>
      <c r="AG1010" s="312"/>
      <c r="AH1010" s="408"/>
      <c r="AI1010" s="409"/>
      <c r="AJ1010" s="409"/>
      <c r="AK1010" s="409"/>
      <c r="AL1010" s="315"/>
      <c r="AM1010" s="316"/>
      <c r="AN1010" s="316"/>
      <c r="AO1010" s="317"/>
      <c r="AP1010" s="310"/>
      <c r="AQ1010" s="310"/>
      <c r="AR1010" s="310"/>
      <c r="AS1010" s="310"/>
      <c r="AT1010" s="310"/>
      <c r="AU1010" s="310"/>
      <c r="AV1010" s="310"/>
      <c r="AW1010" s="310"/>
      <c r="AX1010" s="310"/>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407"/>
      <c r="Q1011" s="407"/>
      <c r="R1011" s="407"/>
      <c r="S1011" s="407"/>
      <c r="T1011" s="407"/>
      <c r="U1011" s="407"/>
      <c r="V1011" s="407"/>
      <c r="W1011" s="407"/>
      <c r="X1011" s="407"/>
      <c r="Y1011" s="307"/>
      <c r="Z1011" s="308"/>
      <c r="AA1011" s="308"/>
      <c r="AB1011" s="309"/>
      <c r="AC1011" s="311"/>
      <c r="AD1011" s="312"/>
      <c r="AE1011" s="312"/>
      <c r="AF1011" s="312"/>
      <c r="AG1011" s="312"/>
      <c r="AH1011" s="408"/>
      <c r="AI1011" s="409"/>
      <c r="AJ1011" s="409"/>
      <c r="AK1011" s="409"/>
      <c r="AL1011" s="315"/>
      <c r="AM1011" s="316"/>
      <c r="AN1011" s="316"/>
      <c r="AO1011" s="317"/>
      <c r="AP1011" s="310"/>
      <c r="AQ1011" s="310"/>
      <c r="AR1011" s="310"/>
      <c r="AS1011" s="310"/>
      <c r="AT1011" s="310"/>
      <c r="AU1011" s="310"/>
      <c r="AV1011" s="310"/>
      <c r="AW1011" s="310"/>
      <c r="AX1011" s="310"/>
      <c r="AY1011">
        <f>COUNTA($C$1011)</f>
        <v>0</v>
      </c>
    </row>
    <row r="1012" spans="1:51" ht="30" hidden="1" customHeight="1" x14ac:dyDescent="0.15">
      <c r="A1012" s="390">
        <v>3</v>
      </c>
      <c r="B1012" s="390">
        <v>1</v>
      </c>
      <c r="C1012" s="410"/>
      <c r="D1012" s="404"/>
      <c r="E1012" s="404"/>
      <c r="F1012" s="404"/>
      <c r="G1012" s="404"/>
      <c r="H1012" s="404"/>
      <c r="I1012" s="404"/>
      <c r="J1012" s="405"/>
      <c r="K1012" s="406"/>
      <c r="L1012" s="406"/>
      <c r="M1012" s="406"/>
      <c r="N1012" s="406"/>
      <c r="O1012" s="406"/>
      <c r="P1012" s="411"/>
      <c r="Q1012" s="407"/>
      <c r="R1012" s="407"/>
      <c r="S1012" s="407"/>
      <c r="T1012" s="407"/>
      <c r="U1012" s="407"/>
      <c r="V1012" s="407"/>
      <c r="W1012" s="407"/>
      <c r="X1012" s="407"/>
      <c r="Y1012" s="307"/>
      <c r="Z1012" s="308"/>
      <c r="AA1012" s="308"/>
      <c r="AB1012" s="309"/>
      <c r="AC1012" s="311"/>
      <c r="AD1012" s="312"/>
      <c r="AE1012" s="312"/>
      <c r="AF1012" s="312"/>
      <c r="AG1012" s="312"/>
      <c r="AH1012" s="313"/>
      <c r="AI1012" s="314"/>
      <c r="AJ1012" s="314"/>
      <c r="AK1012" s="314"/>
      <c r="AL1012" s="315"/>
      <c r="AM1012" s="316"/>
      <c r="AN1012" s="316"/>
      <c r="AO1012" s="317"/>
      <c r="AP1012" s="310"/>
      <c r="AQ1012" s="310"/>
      <c r="AR1012" s="310"/>
      <c r="AS1012" s="310"/>
      <c r="AT1012" s="310"/>
      <c r="AU1012" s="310"/>
      <c r="AV1012" s="310"/>
      <c r="AW1012" s="310"/>
      <c r="AX1012" s="310"/>
      <c r="AY1012">
        <f>COUNTA($C$1012)</f>
        <v>0</v>
      </c>
    </row>
    <row r="1013" spans="1:51" ht="30" hidden="1" customHeight="1" x14ac:dyDescent="0.15">
      <c r="A1013" s="390">
        <v>4</v>
      </c>
      <c r="B1013" s="390">
        <v>1</v>
      </c>
      <c r="C1013" s="410"/>
      <c r="D1013" s="404"/>
      <c r="E1013" s="404"/>
      <c r="F1013" s="404"/>
      <c r="G1013" s="404"/>
      <c r="H1013" s="404"/>
      <c r="I1013" s="404"/>
      <c r="J1013" s="405"/>
      <c r="K1013" s="406"/>
      <c r="L1013" s="406"/>
      <c r="M1013" s="406"/>
      <c r="N1013" s="406"/>
      <c r="O1013" s="406"/>
      <c r="P1013" s="411"/>
      <c r="Q1013" s="407"/>
      <c r="R1013" s="407"/>
      <c r="S1013" s="407"/>
      <c r="T1013" s="407"/>
      <c r="U1013" s="407"/>
      <c r="V1013" s="407"/>
      <c r="W1013" s="407"/>
      <c r="X1013" s="407"/>
      <c r="Y1013" s="307"/>
      <c r="Z1013" s="308"/>
      <c r="AA1013" s="308"/>
      <c r="AB1013" s="309"/>
      <c r="AC1013" s="311"/>
      <c r="AD1013" s="312"/>
      <c r="AE1013" s="312"/>
      <c r="AF1013" s="312"/>
      <c r="AG1013" s="312"/>
      <c r="AH1013" s="313"/>
      <c r="AI1013" s="314"/>
      <c r="AJ1013" s="314"/>
      <c r="AK1013" s="314"/>
      <c r="AL1013" s="315"/>
      <c r="AM1013" s="316"/>
      <c r="AN1013" s="316"/>
      <c r="AO1013" s="317"/>
      <c r="AP1013" s="310"/>
      <c r="AQ1013" s="310"/>
      <c r="AR1013" s="310"/>
      <c r="AS1013" s="310"/>
      <c r="AT1013" s="310"/>
      <c r="AU1013" s="310"/>
      <c r="AV1013" s="310"/>
      <c r="AW1013" s="310"/>
      <c r="AX1013" s="310"/>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407"/>
      <c r="Q1014" s="407"/>
      <c r="R1014" s="407"/>
      <c r="S1014" s="407"/>
      <c r="T1014" s="407"/>
      <c r="U1014" s="407"/>
      <c r="V1014" s="407"/>
      <c r="W1014" s="407"/>
      <c r="X1014" s="407"/>
      <c r="Y1014" s="307"/>
      <c r="Z1014" s="308"/>
      <c r="AA1014" s="308"/>
      <c r="AB1014" s="309"/>
      <c r="AC1014" s="311"/>
      <c r="AD1014" s="312"/>
      <c r="AE1014" s="312"/>
      <c r="AF1014" s="312"/>
      <c r="AG1014" s="312"/>
      <c r="AH1014" s="313"/>
      <c r="AI1014" s="314"/>
      <c r="AJ1014" s="314"/>
      <c r="AK1014" s="314"/>
      <c r="AL1014" s="315"/>
      <c r="AM1014" s="316"/>
      <c r="AN1014" s="316"/>
      <c r="AO1014" s="317"/>
      <c r="AP1014" s="310"/>
      <c r="AQ1014" s="310"/>
      <c r="AR1014" s="310"/>
      <c r="AS1014" s="310"/>
      <c r="AT1014" s="310"/>
      <c r="AU1014" s="310"/>
      <c r="AV1014" s="310"/>
      <c r="AW1014" s="310"/>
      <c r="AX1014" s="310"/>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407"/>
      <c r="Q1015" s="407"/>
      <c r="R1015" s="407"/>
      <c r="S1015" s="407"/>
      <c r="T1015" s="407"/>
      <c r="U1015" s="407"/>
      <c r="V1015" s="407"/>
      <c r="W1015" s="407"/>
      <c r="X1015" s="407"/>
      <c r="Y1015" s="307"/>
      <c r="Z1015" s="308"/>
      <c r="AA1015" s="308"/>
      <c r="AB1015" s="309"/>
      <c r="AC1015" s="311"/>
      <c r="AD1015" s="312"/>
      <c r="AE1015" s="312"/>
      <c r="AF1015" s="312"/>
      <c r="AG1015" s="312"/>
      <c r="AH1015" s="313"/>
      <c r="AI1015" s="314"/>
      <c r="AJ1015" s="314"/>
      <c r="AK1015" s="314"/>
      <c r="AL1015" s="315"/>
      <c r="AM1015" s="316"/>
      <c r="AN1015" s="316"/>
      <c r="AO1015" s="317"/>
      <c r="AP1015" s="310"/>
      <c r="AQ1015" s="310"/>
      <c r="AR1015" s="310"/>
      <c r="AS1015" s="310"/>
      <c r="AT1015" s="310"/>
      <c r="AU1015" s="310"/>
      <c r="AV1015" s="310"/>
      <c r="AW1015" s="310"/>
      <c r="AX1015" s="310"/>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407"/>
      <c r="Q1016" s="407"/>
      <c r="R1016" s="407"/>
      <c r="S1016" s="407"/>
      <c r="T1016" s="407"/>
      <c r="U1016" s="407"/>
      <c r="V1016" s="407"/>
      <c r="W1016" s="407"/>
      <c r="X1016" s="407"/>
      <c r="Y1016" s="307"/>
      <c r="Z1016" s="308"/>
      <c r="AA1016" s="308"/>
      <c r="AB1016" s="309"/>
      <c r="AC1016" s="311"/>
      <c r="AD1016" s="312"/>
      <c r="AE1016" s="312"/>
      <c r="AF1016" s="312"/>
      <c r="AG1016" s="312"/>
      <c r="AH1016" s="313"/>
      <c r="AI1016" s="314"/>
      <c r="AJ1016" s="314"/>
      <c r="AK1016" s="314"/>
      <c r="AL1016" s="315"/>
      <c r="AM1016" s="316"/>
      <c r="AN1016" s="316"/>
      <c r="AO1016" s="317"/>
      <c r="AP1016" s="310"/>
      <c r="AQ1016" s="310"/>
      <c r="AR1016" s="310"/>
      <c r="AS1016" s="310"/>
      <c r="AT1016" s="310"/>
      <c r="AU1016" s="310"/>
      <c r="AV1016" s="310"/>
      <c r="AW1016" s="310"/>
      <c r="AX1016" s="310"/>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407"/>
      <c r="Q1017" s="407"/>
      <c r="R1017" s="407"/>
      <c r="S1017" s="407"/>
      <c r="T1017" s="407"/>
      <c r="U1017" s="407"/>
      <c r="V1017" s="407"/>
      <c r="W1017" s="407"/>
      <c r="X1017" s="407"/>
      <c r="Y1017" s="307"/>
      <c r="Z1017" s="308"/>
      <c r="AA1017" s="308"/>
      <c r="AB1017" s="309"/>
      <c r="AC1017" s="311"/>
      <c r="AD1017" s="312"/>
      <c r="AE1017" s="312"/>
      <c r="AF1017" s="312"/>
      <c r="AG1017" s="312"/>
      <c r="AH1017" s="313"/>
      <c r="AI1017" s="314"/>
      <c r="AJ1017" s="314"/>
      <c r="AK1017" s="314"/>
      <c r="AL1017" s="315"/>
      <c r="AM1017" s="316"/>
      <c r="AN1017" s="316"/>
      <c r="AO1017" s="317"/>
      <c r="AP1017" s="310"/>
      <c r="AQ1017" s="310"/>
      <c r="AR1017" s="310"/>
      <c r="AS1017" s="310"/>
      <c r="AT1017" s="310"/>
      <c r="AU1017" s="310"/>
      <c r="AV1017" s="310"/>
      <c r="AW1017" s="310"/>
      <c r="AX1017" s="310"/>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407"/>
      <c r="Q1018" s="407"/>
      <c r="R1018" s="407"/>
      <c r="S1018" s="407"/>
      <c r="T1018" s="407"/>
      <c r="U1018" s="407"/>
      <c r="V1018" s="407"/>
      <c r="W1018" s="407"/>
      <c r="X1018" s="407"/>
      <c r="Y1018" s="307"/>
      <c r="Z1018" s="308"/>
      <c r="AA1018" s="308"/>
      <c r="AB1018" s="309"/>
      <c r="AC1018" s="311"/>
      <c r="AD1018" s="312"/>
      <c r="AE1018" s="312"/>
      <c r="AF1018" s="312"/>
      <c r="AG1018" s="312"/>
      <c r="AH1018" s="313"/>
      <c r="AI1018" s="314"/>
      <c r="AJ1018" s="314"/>
      <c r="AK1018" s="314"/>
      <c r="AL1018" s="315"/>
      <c r="AM1018" s="316"/>
      <c r="AN1018" s="316"/>
      <c r="AO1018" s="317"/>
      <c r="AP1018" s="310"/>
      <c r="AQ1018" s="310"/>
      <c r="AR1018" s="310"/>
      <c r="AS1018" s="310"/>
      <c r="AT1018" s="310"/>
      <c r="AU1018" s="310"/>
      <c r="AV1018" s="310"/>
      <c r="AW1018" s="310"/>
      <c r="AX1018" s="310"/>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407"/>
      <c r="Q1019" s="407"/>
      <c r="R1019" s="407"/>
      <c r="S1019" s="407"/>
      <c r="T1019" s="407"/>
      <c r="U1019" s="407"/>
      <c r="V1019" s="407"/>
      <c r="W1019" s="407"/>
      <c r="X1019" s="407"/>
      <c r="Y1019" s="307"/>
      <c r="Z1019" s="308"/>
      <c r="AA1019" s="308"/>
      <c r="AB1019" s="309"/>
      <c r="AC1019" s="311"/>
      <c r="AD1019" s="312"/>
      <c r="AE1019" s="312"/>
      <c r="AF1019" s="312"/>
      <c r="AG1019" s="312"/>
      <c r="AH1019" s="313"/>
      <c r="AI1019" s="314"/>
      <c r="AJ1019" s="314"/>
      <c r="AK1019" s="314"/>
      <c r="AL1019" s="315"/>
      <c r="AM1019" s="316"/>
      <c r="AN1019" s="316"/>
      <c r="AO1019" s="317"/>
      <c r="AP1019" s="310"/>
      <c r="AQ1019" s="310"/>
      <c r="AR1019" s="310"/>
      <c r="AS1019" s="310"/>
      <c r="AT1019" s="310"/>
      <c r="AU1019" s="310"/>
      <c r="AV1019" s="310"/>
      <c r="AW1019" s="310"/>
      <c r="AX1019" s="310"/>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407"/>
      <c r="Q1020" s="407"/>
      <c r="R1020" s="407"/>
      <c r="S1020" s="407"/>
      <c r="T1020" s="407"/>
      <c r="U1020" s="407"/>
      <c r="V1020" s="407"/>
      <c r="W1020" s="407"/>
      <c r="X1020" s="407"/>
      <c r="Y1020" s="307"/>
      <c r="Z1020" s="308"/>
      <c r="AA1020" s="308"/>
      <c r="AB1020" s="309"/>
      <c r="AC1020" s="311"/>
      <c r="AD1020" s="312"/>
      <c r="AE1020" s="312"/>
      <c r="AF1020" s="312"/>
      <c r="AG1020" s="312"/>
      <c r="AH1020" s="313"/>
      <c r="AI1020" s="314"/>
      <c r="AJ1020" s="314"/>
      <c r="AK1020" s="314"/>
      <c r="AL1020" s="315"/>
      <c r="AM1020" s="316"/>
      <c r="AN1020" s="316"/>
      <c r="AO1020" s="317"/>
      <c r="AP1020" s="310"/>
      <c r="AQ1020" s="310"/>
      <c r="AR1020" s="310"/>
      <c r="AS1020" s="310"/>
      <c r="AT1020" s="310"/>
      <c r="AU1020" s="310"/>
      <c r="AV1020" s="310"/>
      <c r="AW1020" s="310"/>
      <c r="AX1020" s="310"/>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407"/>
      <c r="Q1021" s="407"/>
      <c r="R1021" s="407"/>
      <c r="S1021" s="407"/>
      <c r="T1021" s="407"/>
      <c r="U1021" s="407"/>
      <c r="V1021" s="407"/>
      <c r="W1021" s="407"/>
      <c r="X1021" s="407"/>
      <c r="Y1021" s="307"/>
      <c r="Z1021" s="308"/>
      <c r="AA1021" s="308"/>
      <c r="AB1021" s="309"/>
      <c r="AC1021" s="311"/>
      <c r="AD1021" s="312"/>
      <c r="AE1021" s="312"/>
      <c r="AF1021" s="312"/>
      <c r="AG1021" s="312"/>
      <c r="AH1021" s="313"/>
      <c r="AI1021" s="314"/>
      <c r="AJ1021" s="314"/>
      <c r="AK1021" s="314"/>
      <c r="AL1021" s="315"/>
      <c r="AM1021" s="316"/>
      <c r="AN1021" s="316"/>
      <c r="AO1021" s="317"/>
      <c r="AP1021" s="310"/>
      <c r="AQ1021" s="310"/>
      <c r="AR1021" s="310"/>
      <c r="AS1021" s="310"/>
      <c r="AT1021" s="310"/>
      <c r="AU1021" s="310"/>
      <c r="AV1021" s="310"/>
      <c r="AW1021" s="310"/>
      <c r="AX1021" s="310"/>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407"/>
      <c r="Q1022" s="407"/>
      <c r="R1022" s="407"/>
      <c r="S1022" s="407"/>
      <c r="T1022" s="407"/>
      <c r="U1022" s="407"/>
      <c r="V1022" s="407"/>
      <c r="W1022" s="407"/>
      <c r="X1022" s="407"/>
      <c r="Y1022" s="307"/>
      <c r="Z1022" s="308"/>
      <c r="AA1022" s="308"/>
      <c r="AB1022" s="309"/>
      <c r="AC1022" s="311"/>
      <c r="AD1022" s="312"/>
      <c r="AE1022" s="312"/>
      <c r="AF1022" s="312"/>
      <c r="AG1022" s="312"/>
      <c r="AH1022" s="313"/>
      <c r="AI1022" s="314"/>
      <c r="AJ1022" s="314"/>
      <c r="AK1022" s="314"/>
      <c r="AL1022" s="315"/>
      <c r="AM1022" s="316"/>
      <c r="AN1022" s="316"/>
      <c r="AO1022" s="317"/>
      <c r="AP1022" s="310"/>
      <c r="AQ1022" s="310"/>
      <c r="AR1022" s="310"/>
      <c r="AS1022" s="310"/>
      <c r="AT1022" s="310"/>
      <c r="AU1022" s="310"/>
      <c r="AV1022" s="310"/>
      <c r="AW1022" s="310"/>
      <c r="AX1022" s="310"/>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407"/>
      <c r="Q1023" s="407"/>
      <c r="R1023" s="407"/>
      <c r="S1023" s="407"/>
      <c r="T1023" s="407"/>
      <c r="U1023" s="407"/>
      <c r="V1023" s="407"/>
      <c r="W1023" s="407"/>
      <c r="X1023" s="407"/>
      <c r="Y1023" s="307"/>
      <c r="Z1023" s="308"/>
      <c r="AA1023" s="308"/>
      <c r="AB1023" s="309"/>
      <c r="AC1023" s="311"/>
      <c r="AD1023" s="312"/>
      <c r="AE1023" s="312"/>
      <c r="AF1023" s="312"/>
      <c r="AG1023" s="312"/>
      <c r="AH1023" s="313"/>
      <c r="AI1023" s="314"/>
      <c r="AJ1023" s="314"/>
      <c r="AK1023" s="314"/>
      <c r="AL1023" s="315"/>
      <c r="AM1023" s="316"/>
      <c r="AN1023" s="316"/>
      <c r="AO1023" s="317"/>
      <c r="AP1023" s="310"/>
      <c r="AQ1023" s="310"/>
      <c r="AR1023" s="310"/>
      <c r="AS1023" s="310"/>
      <c r="AT1023" s="310"/>
      <c r="AU1023" s="310"/>
      <c r="AV1023" s="310"/>
      <c r="AW1023" s="310"/>
      <c r="AX1023" s="310"/>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407"/>
      <c r="Q1024" s="407"/>
      <c r="R1024" s="407"/>
      <c r="S1024" s="407"/>
      <c r="T1024" s="407"/>
      <c r="U1024" s="407"/>
      <c r="V1024" s="407"/>
      <c r="W1024" s="407"/>
      <c r="X1024" s="407"/>
      <c r="Y1024" s="307"/>
      <c r="Z1024" s="308"/>
      <c r="AA1024" s="308"/>
      <c r="AB1024" s="309"/>
      <c r="AC1024" s="311"/>
      <c r="AD1024" s="312"/>
      <c r="AE1024" s="312"/>
      <c r="AF1024" s="312"/>
      <c r="AG1024" s="312"/>
      <c r="AH1024" s="313"/>
      <c r="AI1024" s="314"/>
      <c r="AJ1024" s="314"/>
      <c r="AK1024" s="314"/>
      <c r="AL1024" s="315"/>
      <c r="AM1024" s="316"/>
      <c r="AN1024" s="316"/>
      <c r="AO1024" s="317"/>
      <c r="AP1024" s="310"/>
      <c r="AQ1024" s="310"/>
      <c r="AR1024" s="310"/>
      <c r="AS1024" s="310"/>
      <c r="AT1024" s="310"/>
      <c r="AU1024" s="310"/>
      <c r="AV1024" s="310"/>
      <c r="AW1024" s="310"/>
      <c r="AX1024" s="310"/>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407"/>
      <c r="Q1025" s="407"/>
      <c r="R1025" s="407"/>
      <c r="S1025" s="407"/>
      <c r="T1025" s="407"/>
      <c r="U1025" s="407"/>
      <c r="V1025" s="407"/>
      <c r="W1025" s="407"/>
      <c r="X1025" s="407"/>
      <c r="Y1025" s="307"/>
      <c r="Z1025" s="308"/>
      <c r="AA1025" s="308"/>
      <c r="AB1025" s="309"/>
      <c r="AC1025" s="311"/>
      <c r="AD1025" s="312"/>
      <c r="AE1025" s="312"/>
      <c r="AF1025" s="312"/>
      <c r="AG1025" s="312"/>
      <c r="AH1025" s="313"/>
      <c r="AI1025" s="314"/>
      <c r="AJ1025" s="314"/>
      <c r="AK1025" s="314"/>
      <c r="AL1025" s="315"/>
      <c r="AM1025" s="316"/>
      <c r="AN1025" s="316"/>
      <c r="AO1025" s="317"/>
      <c r="AP1025" s="310"/>
      <c r="AQ1025" s="310"/>
      <c r="AR1025" s="310"/>
      <c r="AS1025" s="310"/>
      <c r="AT1025" s="310"/>
      <c r="AU1025" s="310"/>
      <c r="AV1025" s="310"/>
      <c r="AW1025" s="310"/>
      <c r="AX1025" s="310"/>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407"/>
      <c r="Q1026" s="407"/>
      <c r="R1026" s="407"/>
      <c r="S1026" s="407"/>
      <c r="T1026" s="407"/>
      <c r="U1026" s="407"/>
      <c r="V1026" s="407"/>
      <c r="W1026" s="407"/>
      <c r="X1026" s="407"/>
      <c r="Y1026" s="307"/>
      <c r="Z1026" s="308"/>
      <c r="AA1026" s="308"/>
      <c r="AB1026" s="309"/>
      <c r="AC1026" s="311"/>
      <c r="AD1026" s="312"/>
      <c r="AE1026" s="312"/>
      <c r="AF1026" s="312"/>
      <c r="AG1026" s="312"/>
      <c r="AH1026" s="313"/>
      <c r="AI1026" s="314"/>
      <c r="AJ1026" s="314"/>
      <c r="AK1026" s="314"/>
      <c r="AL1026" s="315"/>
      <c r="AM1026" s="316"/>
      <c r="AN1026" s="316"/>
      <c r="AO1026" s="317"/>
      <c r="AP1026" s="310"/>
      <c r="AQ1026" s="310"/>
      <c r="AR1026" s="310"/>
      <c r="AS1026" s="310"/>
      <c r="AT1026" s="310"/>
      <c r="AU1026" s="310"/>
      <c r="AV1026" s="310"/>
      <c r="AW1026" s="310"/>
      <c r="AX1026" s="310"/>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407"/>
      <c r="Q1027" s="407"/>
      <c r="R1027" s="407"/>
      <c r="S1027" s="407"/>
      <c r="T1027" s="407"/>
      <c r="U1027" s="407"/>
      <c r="V1027" s="407"/>
      <c r="W1027" s="407"/>
      <c r="X1027" s="407"/>
      <c r="Y1027" s="307"/>
      <c r="Z1027" s="308"/>
      <c r="AA1027" s="308"/>
      <c r="AB1027" s="309"/>
      <c r="AC1027" s="311"/>
      <c r="AD1027" s="312"/>
      <c r="AE1027" s="312"/>
      <c r="AF1027" s="312"/>
      <c r="AG1027" s="312"/>
      <c r="AH1027" s="313"/>
      <c r="AI1027" s="314"/>
      <c r="AJ1027" s="314"/>
      <c r="AK1027" s="314"/>
      <c r="AL1027" s="315"/>
      <c r="AM1027" s="316"/>
      <c r="AN1027" s="316"/>
      <c r="AO1027" s="317"/>
      <c r="AP1027" s="310"/>
      <c r="AQ1027" s="310"/>
      <c r="AR1027" s="310"/>
      <c r="AS1027" s="310"/>
      <c r="AT1027" s="310"/>
      <c r="AU1027" s="310"/>
      <c r="AV1027" s="310"/>
      <c r="AW1027" s="310"/>
      <c r="AX1027" s="310"/>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407"/>
      <c r="Q1028" s="407"/>
      <c r="R1028" s="407"/>
      <c r="S1028" s="407"/>
      <c r="T1028" s="407"/>
      <c r="U1028" s="407"/>
      <c r="V1028" s="407"/>
      <c r="W1028" s="407"/>
      <c r="X1028" s="407"/>
      <c r="Y1028" s="307"/>
      <c r="Z1028" s="308"/>
      <c r="AA1028" s="308"/>
      <c r="AB1028" s="309"/>
      <c r="AC1028" s="311"/>
      <c r="AD1028" s="312"/>
      <c r="AE1028" s="312"/>
      <c r="AF1028" s="312"/>
      <c r="AG1028" s="312"/>
      <c r="AH1028" s="313"/>
      <c r="AI1028" s="314"/>
      <c r="AJ1028" s="314"/>
      <c r="AK1028" s="314"/>
      <c r="AL1028" s="315"/>
      <c r="AM1028" s="316"/>
      <c r="AN1028" s="316"/>
      <c r="AO1028" s="317"/>
      <c r="AP1028" s="310"/>
      <c r="AQ1028" s="310"/>
      <c r="AR1028" s="310"/>
      <c r="AS1028" s="310"/>
      <c r="AT1028" s="310"/>
      <c r="AU1028" s="310"/>
      <c r="AV1028" s="310"/>
      <c r="AW1028" s="310"/>
      <c r="AX1028" s="310"/>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407"/>
      <c r="Q1029" s="407"/>
      <c r="R1029" s="407"/>
      <c r="S1029" s="407"/>
      <c r="T1029" s="407"/>
      <c r="U1029" s="407"/>
      <c r="V1029" s="407"/>
      <c r="W1029" s="407"/>
      <c r="X1029" s="407"/>
      <c r="Y1029" s="307"/>
      <c r="Z1029" s="308"/>
      <c r="AA1029" s="308"/>
      <c r="AB1029" s="309"/>
      <c r="AC1029" s="311"/>
      <c r="AD1029" s="312"/>
      <c r="AE1029" s="312"/>
      <c r="AF1029" s="312"/>
      <c r="AG1029" s="312"/>
      <c r="AH1029" s="313"/>
      <c r="AI1029" s="314"/>
      <c r="AJ1029" s="314"/>
      <c r="AK1029" s="314"/>
      <c r="AL1029" s="315"/>
      <c r="AM1029" s="316"/>
      <c r="AN1029" s="316"/>
      <c r="AO1029" s="317"/>
      <c r="AP1029" s="310"/>
      <c r="AQ1029" s="310"/>
      <c r="AR1029" s="310"/>
      <c r="AS1029" s="310"/>
      <c r="AT1029" s="310"/>
      <c r="AU1029" s="310"/>
      <c r="AV1029" s="310"/>
      <c r="AW1029" s="310"/>
      <c r="AX1029" s="310"/>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407"/>
      <c r="Q1030" s="407"/>
      <c r="R1030" s="407"/>
      <c r="S1030" s="407"/>
      <c r="T1030" s="407"/>
      <c r="U1030" s="407"/>
      <c r="V1030" s="407"/>
      <c r="W1030" s="407"/>
      <c r="X1030" s="407"/>
      <c r="Y1030" s="307"/>
      <c r="Z1030" s="308"/>
      <c r="AA1030" s="308"/>
      <c r="AB1030" s="309"/>
      <c r="AC1030" s="311"/>
      <c r="AD1030" s="312"/>
      <c r="AE1030" s="312"/>
      <c r="AF1030" s="312"/>
      <c r="AG1030" s="312"/>
      <c r="AH1030" s="313"/>
      <c r="AI1030" s="314"/>
      <c r="AJ1030" s="314"/>
      <c r="AK1030" s="314"/>
      <c r="AL1030" s="315"/>
      <c r="AM1030" s="316"/>
      <c r="AN1030" s="316"/>
      <c r="AO1030" s="317"/>
      <c r="AP1030" s="310"/>
      <c r="AQ1030" s="310"/>
      <c r="AR1030" s="310"/>
      <c r="AS1030" s="310"/>
      <c r="AT1030" s="310"/>
      <c r="AU1030" s="310"/>
      <c r="AV1030" s="310"/>
      <c r="AW1030" s="310"/>
      <c r="AX1030" s="310"/>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407"/>
      <c r="Q1031" s="407"/>
      <c r="R1031" s="407"/>
      <c r="S1031" s="407"/>
      <c r="T1031" s="407"/>
      <c r="U1031" s="407"/>
      <c r="V1031" s="407"/>
      <c r="W1031" s="407"/>
      <c r="X1031" s="407"/>
      <c r="Y1031" s="307"/>
      <c r="Z1031" s="308"/>
      <c r="AA1031" s="308"/>
      <c r="AB1031" s="309"/>
      <c r="AC1031" s="311"/>
      <c r="AD1031" s="312"/>
      <c r="AE1031" s="312"/>
      <c r="AF1031" s="312"/>
      <c r="AG1031" s="312"/>
      <c r="AH1031" s="313"/>
      <c r="AI1031" s="314"/>
      <c r="AJ1031" s="314"/>
      <c r="AK1031" s="314"/>
      <c r="AL1031" s="315"/>
      <c r="AM1031" s="316"/>
      <c r="AN1031" s="316"/>
      <c r="AO1031" s="317"/>
      <c r="AP1031" s="310"/>
      <c r="AQ1031" s="310"/>
      <c r="AR1031" s="310"/>
      <c r="AS1031" s="310"/>
      <c r="AT1031" s="310"/>
      <c r="AU1031" s="310"/>
      <c r="AV1031" s="310"/>
      <c r="AW1031" s="310"/>
      <c r="AX1031" s="310"/>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407"/>
      <c r="Q1032" s="407"/>
      <c r="R1032" s="407"/>
      <c r="S1032" s="407"/>
      <c r="T1032" s="407"/>
      <c r="U1032" s="407"/>
      <c r="V1032" s="407"/>
      <c r="W1032" s="407"/>
      <c r="X1032" s="407"/>
      <c r="Y1032" s="307"/>
      <c r="Z1032" s="308"/>
      <c r="AA1032" s="308"/>
      <c r="AB1032" s="309"/>
      <c r="AC1032" s="311"/>
      <c r="AD1032" s="312"/>
      <c r="AE1032" s="312"/>
      <c r="AF1032" s="312"/>
      <c r="AG1032" s="312"/>
      <c r="AH1032" s="313"/>
      <c r="AI1032" s="314"/>
      <c r="AJ1032" s="314"/>
      <c r="AK1032" s="314"/>
      <c r="AL1032" s="315"/>
      <c r="AM1032" s="316"/>
      <c r="AN1032" s="316"/>
      <c r="AO1032" s="317"/>
      <c r="AP1032" s="310"/>
      <c r="AQ1032" s="310"/>
      <c r="AR1032" s="310"/>
      <c r="AS1032" s="310"/>
      <c r="AT1032" s="310"/>
      <c r="AU1032" s="310"/>
      <c r="AV1032" s="310"/>
      <c r="AW1032" s="310"/>
      <c r="AX1032" s="310"/>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407"/>
      <c r="Q1033" s="407"/>
      <c r="R1033" s="407"/>
      <c r="S1033" s="407"/>
      <c r="T1033" s="407"/>
      <c r="U1033" s="407"/>
      <c r="V1033" s="407"/>
      <c r="W1033" s="407"/>
      <c r="X1033" s="407"/>
      <c r="Y1033" s="307"/>
      <c r="Z1033" s="308"/>
      <c r="AA1033" s="308"/>
      <c r="AB1033" s="309"/>
      <c r="AC1033" s="311"/>
      <c r="AD1033" s="312"/>
      <c r="AE1033" s="312"/>
      <c r="AF1033" s="312"/>
      <c r="AG1033" s="312"/>
      <c r="AH1033" s="313"/>
      <c r="AI1033" s="314"/>
      <c r="AJ1033" s="314"/>
      <c r="AK1033" s="314"/>
      <c r="AL1033" s="315"/>
      <c r="AM1033" s="316"/>
      <c r="AN1033" s="316"/>
      <c r="AO1033" s="317"/>
      <c r="AP1033" s="310"/>
      <c r="AQ1033" s="310"/>
      <c r="AR1033" s="310"/>
      <c r="AS1033" s="310"/>
      <c r="AT1033" s="310"/>
      <c r="AU1033" s="310"/>
      <c r="AV1033" s="310"/>
      <c r="AW1033" s="310"/>
      <c r="AX1033" s="310"/>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407"/>
      <c r="Q1034" s="407"/>
      <c r="R1034" s="407"/>
      <c r="S1034" s="407"/>
      <c r="T1034" s="407"/>
      <c r="U1034" s="407"/>
      <c r="V1034" s="407"/>
      <c r="W1034" s="407"/>
      <c r="X1034" s="407"/>
      <c r="Y1034" s="307"/>
      <c r="Z1034" s="308"/>
      <c r="AA1034" s="308"/>
      <c r="AB1034" s="309"/>
      <c r="AC1034" s="311"/>
      <c r="AD1034" s="312"/>
      <c r="AE1034" s="312"/>
      <c r="AF1034" s="312"/>
      <c r="AG1034" s="312"/>
      <c r="AH1034" s="313"/>
      <c r="AI1034" s="314"/>
      <c r="AJ1034" s="314"/>
      <c r="AK1034" s="314"/>
      <c r="AL1034" s="315"/>
      <c r="AM1034" s="316"/>
      <c r="AN1034" s="316"/>
      <c r="AO1034" s="317"/>
      <c r="AP1034" s="310"/>
      <c r="AQ1034" s="310"/>
      <c r="AR1034" s="310"/>
      <c r="AS1034" s="310"/>
      <c r="AT1034" s="310"/>
      <c r="AU1034" s="310"/>
      <c r="AV1034" s="310"/>
      <c r="AW1034" s="310"/>
      <c r="AX1034" s="310"/>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407"/>
      <c r="Q1035" s="407"/>
      <c r="R1035" s="407"/>
      <c r="S1035" s="407"/>
      <c r="T1035" s="407"/>
      <c r="U1035" s="407"/>
      <c r="V1035" s="407"/>
      <c r="W1035" s="407"/>
      <c r="X1035" s="407"/>
      <c r="Y1035" s="307"/>
      <c r="Z1035" s="308"/>
      <c r="AA1035" s="308"/>
      <c r="AB1035" s="309"/>
      <c r="AC1035" s="311"/>
      <c r="AD1035" s="312"/>
      <c r="AE1035" s="312"/>
      <c r="AF1035" s="312"/>
      <c r="AG1035" s="312"/>
      <c r="AH1035" s="313"/>
      <c r="AI1035" s="314"/>
      <c r="AJ1035" s="314"/>
      <c r="AK1035" s="314"/>
      <c r="AL1035" s="315"/>
      <c r="AM1035" s="316"/>
      <c r="AN1035" s="316"/>
      <c r="AO1035" s="317"/>
      <c r="AP1035" s="310"/>
      <c r="AQ1035" s="310"/>
      <c r="AR1035" s="310"/>
      <c r="AS1035" s="310"/>
      <c r="AT1035" s="310"/>
      <c r="AU1035" s="310"/>
      <c r="AV1035" s="310"/>
      <c r="AW1035" s="310"/>
      <c r="AX1035" s="310"/>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407"/>
      <c r="Q1036" s="407"/>
      <c r="R1036" s="407"/>
      <c r="S1036" s="407"/>
      <c r="T1036" s="407"/>
      <c r="U1036" s="407"/>
      <c r="V1036" s="407"/>
      <c r="W1036" s="407"/>
      <c r="X1036" s="407"/>
      <c r="Y1036" s="307"/>
      <c r="Z1036" s="308"/>
      <c r="AA1036" s="308"/>
      <c r="AB1036" s="309"/>
      <c r="AC1036" s="311"/>
      <c r="AD1036" s="312"/>
      <c r="AE1036" s="312"/>
      <c r="AF1036" s="312"/>
      <c r="AG1036" s="312"/>
      <c r="AH1036" s="313"/>
      <c r="AI1036" s="314"/>
      <c r="AJ1036" s="314"/>
      <c r="AK1036" s="314"/>
      <c r="AL1036" s="315"/>
      <c r="AM1036" s="316"/>
      <c r="AN1036" s="316"/>
      <c r="AO1036" s="317"/>
      <c r="AP1036" s="310"/>
      <c r="AQ1036" s="310"/>
      <c r="AR1036" s="310"/>
      <c r="AS1036" s="310"/>
      <c r="AT1036" s="310"/>
      <c r="AU1036" s="310"/>
      <c r="AV1036" s="310"/>
      <c r="AW1036" s="310"/>
      <c r="AX1036" s="310"/>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407"/>
      <c r="Q1037" s="407"/>
      <c r="R1037" s="407"/>
      <c r="S1037" s="407"/>
      <c r="T1037" s="407"/>
      <c r="U1037" s="407"/>
      <c r="V1037" s="407"/>
      <c r="W1037" s="407"/>
      <c r="X1037" s="407"/>
      <c r="Y1037" s="307"/>
      <c r="Z1037" s="308"/>
      <c r="AA1037" s="308"/>
      <c r="AB1037" s="309"/>
      <c r="AC1037" s="311"/>
      <c r="AD1037" s="312"/>
      <c r="AE1037" s="312"/>
      <c r="AF1037" s="312"/>
      <c r="AG1037" s="312"/>
      <c r="AH1037" s="313"/>
      <c r="AI1037" s="314"/>
      <c r="AJ1037" s="314"/>
      <c r="AK1037" s="314"/>
      <c r="AL1037" s="315"/>
      <c r="AM1037" s="316"/>
      <c r="AN1037" s="316"/>
      <c r="AO1037" s="317"/>
      <c r="AP1037" s="310"/>
      <c r="AQ1037" s="310"/>
      <c r="AR1037" s="310"/>
      <c r="AS1037" s="310"/>
      <c r="AT1037" s="310"/>
      <c r="AU1037" s="310"/>
      <c r="AV1037" s="310"/>
      <c r="AW1037" s="310"/>
      <c r="AX1037" s="310"/>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407"/>
      <c r="Q1038" s="407"/>
      <c r="R1038" s="407"/>
      <c r="S1038" s="407"/>
      <c r="T1038" s="407"/>
      <c r="U1038" s="407"/>
      <c r="V1038" s="407"/>
      <c r="W1038" s="407"/>
      <c r="X1038" s="407"/>
      <c r="Y1038" s="307"/>
      <c r="Z1038" s="308"/>
      <c r="AA1038" s="308"/>
      <c r="AB1038" s="309"/>
      <c r="AC1038" s="311"/>
      <c r="AD1038" s="312"/>
      <c r="AE1038" s="312"/>
      <c r="AF1038" s="312"/>
      <c r="AG1038" s="312"/>
      <c r="AH1038" s="313"/>
      <c r="AI1038" s="314"/>
      <c r="AJ1038" s="314"/>
      <c r="AK1038" s="314"/>
      <c r="AL1038" s="315"/>
      <c r="AM1038" s="316"/>
      <c r="AN1038" s="316"/>
      <c r="AO1038" s="317"/>
      <c r="AP1038" s="310"/>
      <c r="AQ1038" s="310"/>
      <c r="AR1038" s="310"/>
      <c r="AS1038" s="310"/>
      <c r="AT1038" s="310"/>
      <c r="AU1038" s="310"/>
      <c r="AV1038" s="310"/>
      <c r="AW1038" s="310"/>
      <c r="AX1038" s="310"/>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407"/>
      <c r="Q1039" s="407"/>
      <c r="R1039" s="407"/>
      <c r="S1039" s="407"/>
      <c r="T1039" s="407"/>
      <c r="U1039" s="407"/>
      <c r="V1039" s="407"/>
      <c r="W1039" s="407"/>
      <c r="X1039" s="407"/>
      <c r="Y1039" s="307"/>
      <c r="Z1039" s="308"/>
      <c r="AA1039" s="308"/>
      <c r="AB1039" s="309"/>
      <c r="AC1039" s="311"/>
      <c r="AD1039" s="312"/>
      <c r="AE1039" s="312"/>
      <c r="AF1039" s="312"/>
      <c r="AG1039" s="312"/>
      <c r="AH1039" s="313"/>
      <c r="AI1039" s="314"/>
      <c r="AJ1039" s="314"/>
      <c r="AK1039" s="314"/>
      <c r="AL1039" s="315"/>
      <c r="AM1039" s="316"/>
      <c r="AN1039" s="316"/>
      <c r="AO1039" s="317"/>
      <c r="AP1039" s="310"/>
      <c r="AQ1039" s="310"/>
      <c r="AR1039" s="310"/>
      <c r="AS1039" s="310"/>
      <c r="AT1039" s="310"/>
      <c r="AU1039" s="310"/>
      <c r="AV1039" s="310"/>
      <c r="AW1039" s="310"/>
      <c r="AX1039" s="310"/>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62" t="s">
        <v>221</v>
      </c>
      <c r="K1042" s="94"/>
      <c r="L1042" s="94"/>
      <c r="M1042" s="94"/>
      <c r="N1042" s="94"/>
      <c r="O1042" s="94"/>
      <c r="P1042" s="324" t="s">
        <v>196</v>
      </c>
      <c r="Q1042" s="324"/>
      <c r="R1042" s="324"/>
      <c r="S1042" s="324"/>
      <c r="T1042" s="324"/>
      <c r="U1042" s="324"/>
      <c r="V1042" s="324"/>
      <c r="W1042" s="324"/>
      <c r="X1042" s="324"/>
      <c r="Y1042" s="334" t="s">
        <v>219</v>
      </c>
      <c r="Z1042" s="335"/>
      <c r="AA1042" s="335"/>
      <c r="AB1042" s="335"/>
      <c r="AC1042" s="262" t="s">
        <v>257</v>
      </c>
      <c r="AD1042" s="262"/>
      <c r="AE1042" s="262"/>
      <c r="AF1042" s="262"/>
      <c r="AG1042" s="262"/>
      <c r="AH1042" s="334" t="s">
        <v>283</v>
      </c>
      <c r="AI1042" s="336"/>
      <c r="AJ1042" s="336"/>
      <c r="AK1042" s="336"/>
      <c r="AL1042" s="336" t="s">
        <v>21</v>
      </c>
      <c r="AM1042" s="336"/>
      <c r="AN1042" s="336"/>
      <c r="AO1042" s="412"/>
      <c r="AP1042" s="413" t="s">
        <v>222</v>
      </c>
      <c r="AQ1042" s="413"/>
      <c r="AR1042" s="413"/>
      <c r="AS1042" s="413"/>
      <c r="AT1042" s="413"/>
      <c r="AU1042" s="413"/>
      <c r="AV1042" s="413"/>
      <c r="AW1042" s="413"/>
      <c r="AX1042" s="413"/>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407"/>
      <c r="Q1043" s="407"/>
      <c r="R1043" s="407"/>
      <c r="S1043" s="407"/>
      <c r="T1043" s="407"/>
      <c r="U1043" s="407"/>
      <c r="V1043" s="407"/>
      <c r="W1043" s="407"/>
      <c r="X1043" s="407"/>
      <c r="Y1043" s="307"/>
      <c r="Z1043" s="308"/>
      <c r="AA1043" s="308"/>
      <c r="AB1043" s="309"/>
      <c r="AC1043" s="311"/>
      <c r="AD1043" s="312"/>
      <c r="AE1043" s="312"/>
      <c r="AF1043" s="312"/>
      <c r="AG1043" s="312"/>
      <c r="AH1043" s="408"/>
      <c r="AI1043" s="409"/>
      <c r="AJ1043" s="409"/>
      <c r="AK1043" s="409"/>
      <c r="AL1043" s="315"/>
      <c r="AM1043" s="316"/>
      <c r="AN1043" s="316"/>
      <c r="AO1043" s="317"/>
      <c r="AP1043" s="310"/>
      <c r="AQ1043" s="310"/>
      <c r="AR1043" s="310"/>
      <c r="AS1043" s="310"/>
      <c r="AT1043" s="310"/>
      <c r="AU1043" s="310"/>
      <c r="AV1043" s="310"/>
      <c r="AW1043" s="310"/>
      <c r="AX1043" s="310"/>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407"/>
      <c r="Q1044" s="407"/>
      <c r="R1044" s="407"/>
      <c r="S1044" s="407"/>
      <c r="T1044" s="407"/>
      <c r="U1044" s="407"/>
      <c r="V1044" s="407"/>
      <c r="W1044" s="407"/>
      <c r="X1044" s="407"/>
      <c r="Y1044" s="307"/>
      <c r="Z1044" s="308"/>
      <c r="AA1044" s="308"/>
      <c r="AB1044" s="309"/>
      <c r="AC1044" s="311"/>
      <c r="AD1044" s="312"/>
      <c r="AE1044" s="312"/>
      <c r="AF1044" s="312"/>
      <c r="AG1044" s="312"/>
      <c r="AH1044" s="408"/>
      <c r="AI1044" s="409"/>
      <c r="AJ1044" s="409"/>
      <c r="AK1044" s="409"/>
      <c r="AL1044" s="315"/>
      <c r="AM1044" s="316"/>
      <c r="AN1044" s="316"/>
      <c r="AO1044" s="317"/>
      <c r="AP1044" s="310"/>
      <c r="AQ1044" s="310"/>
      <c r="AR1044" s="310"/>
      <c r="AS1044" s="310"/>
      <c r="AT1044" s="310"/>
      <c r="AU1044" s="310"/>
      <c r="AV1044" s="310"/>
      <c r="AW1044" s="310"/>
      <c r="AX1044" s="310"/>
      <c r="AY1044">
        <f>COUNTA($C$1044)</f>
        <v>0</v>
      </c>
    </row>
    <row r="1045" spans="1:51" ht="30" hidden="1" customHeight="1" x14ac:dyDescent="0.15">
      <c r="A1045" s="390">
        <v>3</v>
      </c>
      <c r="B1045" s="390">
        <v>1</v>
      </c>
      <c r="C1045" s="410"/>
      <c r="D1045" s="404"/>
      <c r="E1045" s="404"/>
      <c r="F1045" s="404"/>
      <c r="G1045" s="404"/>
      <c r="H1045" s="404"/>
      <c r="I1045" s="404"/>
      <c r="J1045" s="405"/>
      <c r="K1045" s="406"/>
      <c r="L1045" s="406"/>
      <c r="M1045" s="406"/>
      <c r="N1045" s="406"/>
      <c r="O1045" s="406"/>
      <c r="P1045" s="411"/>
      <c r="Q1045" s="407"/>
      <c r="R1045" s="407"/>
      <c r="S1045" s="407"/>
      <c r="T1045" s="407"/>
      <c r="U1045" s="407"/>
      <c r="V1045" s="407"/>
      <c r="W1045" s="407"/>
      <c r="X1045" s="407"/>
      <c r="Y1045" s="307"/>
      <c r="Z1045" s="308"/>
      <c r="AA1045" s="308"/>
      <c r="AB1045" s="309"/>
      <c r="AC1045" s="311"/>
      <c r="AD1045" s="312"/>
      <c r="AE1045" s="312"/>
      <c r="AF1045" s="312"/>
      <c r="AG1045" s="312"/>
      <c r="AH1045" s="313"/>
      <c r="AI1045" s="314"/>
      <c r="AJ1045" s="314"/>
      <c r="AK1045" s="314"/>
      <c r="AL1045" s="315"/>
      <c r="AM1045" s="316"/>
      <c r="AN1045" s="316"/>
      <c r="AO1045" s="317"/>
      <c r="AP1045" s="310"/>
      <c r="AQ1045" s="310"/>
      <c r="AR1045" s="310"/>
      <c r="AS1045" s="310"/>
      <c r="AT1045" s="310"/>
      <c r="AU1045" s="310"/>
      <c r="AV1045" s="310"/>
      <c r="AW1045" s="310"/>
      <c r="AX1045" s="310"/>
      <c r="AY1045">
        <f>COUNTA($C$1045)</f>
        <v>0</v>
      </c>
    </row>
    <row r="1046" spans="1:51" ht="30" hidden="1" customHeight="1" x14ac:dyDescent="0.15">
      <c r="A1046" s="390">
        <v>4</v>
      </c>
      <c r="B1046" s="390">
        <v>1</v>
      </c>
      <c r="C1046" s="410"/>
      <c r="D1046" s="404"/>
      <c r="E1046" s="404"/>
      <c r="F1046" s="404"/>
      <c r="G1046" s="404"/>
      <c r="H1046" s="404"/>
      <c r="I1046" s="404"/>
      <c r="J1046" s="405"/>
      <c r="K1046" s="406"/>
      <c r="L1046" s="406"/>
      <c r="M1046" s="406"/>
      <c r="N1046" s="406"/>
      <c r="O1046" s="406"/>
      <c r="P1046" s="411"/>
      <c r="Q1046" s="407"/>
      <c r="R1046" s="407"/>
      <c r="S1046" s="407"/>
      <c r="T1046" s="407"/>
      <c r="U1046" s="407"/>
      <c r="V1046" s="407"/>
      <c r="W1046" s="407"/>
      <c r="X1046" s="407"/>
      <c r="Y1046" s="307"/>
      <c r="Z1046" s="308"/>
      <c r="AA1046" s="308"/>
      <c r="AB1046" s="309"/>
      <c r="AC1046" s="311"/>
      <c r="AD1046" s="312"/>
      <c r="AE1046" s="312"/>
      <c r="AF1046" s="312"/>
      <c r="AG1046" s="312"/>
      <c r="AH1046" s="313"/>
      <c r="AI1046" s="314"/>
      <c r="AJ1046" s="314"/>
      <c r="AK1046" s="314"/>
      <c r="AL1046" s="315"/>
      <c r="AM1046" s="316"/>
      <c r="AN1046" s="316"/>
      <c r="AO1046" s="317"/>
      <c r="AP1046" s="310"/>
      <c r="AQ1046" s="310"/>
      <c r="AR1046" s="310"/>
      <c r="AS1046" s="310"/>
      <c r="AT1046" s="310"/>
      <c r="AU1046" s="310"/>
      <c r="AV1046" s="310"/>
      <c r="AW1046" s="310"/>
      <c r="AX1046" s="310"/>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407"/>
      <c r="Q1047" s="407"/>
      <c r="R1047" s="407"/>
      <c r="S1047" s="407"/>
      <c r="T1047" s="407"/>
      <c r="U1047" s="407"/>
      <c r="V1047" s="407"/>
      <c r="W1047" s="407"/>
      <c r="X1047" s="407"/>
      <c r="Y1047" s="307"/>
      <c r="Z1047" s="308"/>
      <c r="AA1047" s="308"/>
      <c r="AB1047" s="309"/>
      <c r="AC1047" s="311"/>
      <c r="AD1047" s="312"/>
      <c r="AE1047" s="312"/>
      <c r="AF1047" s="312"/>
      <c r="AG1047" s="312"/>
      <c r="AH1047" s="313"/>
      <c r="AI1047" s="314"/>
      <c r="AJ1047" s="314"/>
      <c r="AK1047" s="314"/>
      <c r="AL1047" s="315"/>
      <c r="AM1047" s="316"/>
      <c r="AN1047" s="316"/>
      <c r="AO1047" s="317"/>
      <c r="AP1047" s="310"/>
      <c r="AQ1047" s="310"/>
      <c r="AR1047" s="310"/>
      <c r="AS1047" s="310"/>
      <c r="AT1047" s="310"/>
      <c r="AU1047" s="310"/>
      <c r="AV1047" s="310"/>
      <c r="AW1047" s="310"/>
      <c r="AX1047" s="310"/>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407"/>
      <c r="Q1048" s="407"/>
      <c r="R1048" s="407"/>
      <c r="S1048" s="407"/>
      <c r="T1048" s="407"/>
      <c r="U1048" s="407"/>
      <c r="V1048" s="407"/>
      <c r="W1048" s="407"/>
      <c r="X1048" s="407"/>
      <c r="Y1048" s="307"/>
      <c r="Z1048" s="308"/>
      <c r="AA1048" s="308"/>
      <c r="AB1048" s="309"/>
      <c r="AC1048" s="311"/>
      <c r="AD1048" s="312"/>
      <c r="AE1048" s="312"/>
      <c r="AF1048" s="312"/>
      <c r="AG1048" s="312"/>
      <c r="AH1048" s="313"/>
      <c r="AI1048" s="314"/>
      <c r="AJ1048" s="314"/>
      <c r="AK1048" s="314"/>
      <c r="AL1048" s="315"/>
      <c r="AM1048" s="316"/>
      <c r="AN1048" s="316"/>
      <c r="AO1048" s="317"/>
      <c r="AP1048" s="310"/>
      <c r="AQ1048" s="310"/>
      <c r="AR1048" s="310"/>
      <c r="AS1048" s="310"/>
      <c r="AT1048" s="310"/>
      <c r="AU1048" s="310"/>
      <c r="AV1048" s="310"/>
      <c r="AW1048" s="310"/>
      <c r="AX1048" s="310"/>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407"/>
      <c r="Q1049" s="407"/>
      <c r="R1049" s="407"/>
      <c r="S1049" s="407"/>
      <c r="T1049" s="407"/>
      <c r="U1049" s="407"/>
      <c r="V1049" s="407"/>
      <c r="W1049" s="407"/>
      <c r="X1049" s="407"/>
      <c r="Y1049" s="307"/>
      <c r="Z1049" s="308"/>
      <c r="AA1049" s="308"/>
      <c r="AB1049" s="309"/>
      <c r="AC1049" s="311"/>
      <c r="AD1049" s="312"/>
      <c r="AE1049" s="312"/>
      <c r="AF1049" s="312"/>
      <c r="AG1049" s="312"/>
      <c r="AH1049" s="313"/>
      <c r="AI1049" s="314"/>
      <c r="AJ1049" s="314"/>
      <c r="AK1049" s="314"/>
      <c r="AL1049" s="315"/>
      <c r="AM1049" s="316"/>
      <c r="AN1049" s="316"/>
      <c r="AO1049" s="317"/>
      <c r="AP1049" s="310"/>
      <c r="AQ1049" s="310"/>
      <c r="AR1049" s="310"/>
      <c r="AS1049" s="310"/>
      <c r="AT1049" s="310"/>
      <c r="AU1049" s="310"/>
      <c r="AV1049" s="310"/>
      <c r="AW1049" s="310"/>
      <c r="AX1049" s="310"/>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407"/>
      <c r="Q1050" s="407"/>
      <c r="R1050" s="407"/>
      <c r="S1050" s="407"/>
      <c r="T1050" s="407"/>
      <c r="U1050" s="407"/>
      <c r="V1050" s="407"/>
      <c r="W1050" s="407"/>
      <c r="X1050" s="407"/>
      <c r="Y1050" s="307"/>
      <c r="Z1050" s="308"/>
      <c r="AA1050" s="308"/>
      <c r="AB1050" s="309"/>
      <c r="AC1050" s="311"/>
      <c r="AD1050" s="312"/>
      <c r="AE1050" s="312"/>
      <c r="AF1050" s="312"/>
      <c r="AG1050" s="312"/>
      <c r="AH1050" s="313"/>
      <c r="AI1050" s="314"/>
      <c r="AJ1050" s="314"/>
      <c r="AK1050" s="314"/>
      <c r="AL1050" s="315"/>
      <c r="AM1050" s="316"/>
      <c r="AN1050" s="316"/>
      <c r="AO1050" s="317"/>
      <c r="AP1050" s="310"/>
      <c r="AQ1050" s="310"/>
      <c r="AR1050" s="310"/>
      <c r="AS1050" s="310"/>
      <c r="AT1050" s="310"/>
      <c r="AU1050" s="310"/>
      <c r="AV1050" s="310"/>
      <c r="AW1050" s="310"/>
      <c r="AX1050" s="310"/>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407"/>
      <c r="Q1051" s="407"/>
      <c r="R1051" s="407"/>
      <c r="S1051" s="407"/>
      <c r="T1051" s="407"/>
      <c r="U1051" s="407"/>
      <c r="V1051" s="407"/>
      <c r="W1051" s="407"/>
      <c r="X1051" s="407"/>
      <c r="Y1051" s="307"/>
      <c r="Z1051" s="308"/>
      <c r="AA1051" s="308"/>
      <c r="AB1051" s="309"/>
      <c r="AC1051" s="311"/>
      <c r="AD1051" s="312"/>
      <c r="AE1051" s="312"/>
      <c r="AF1051" s="312"/>
      <c r="AG1051" s="312"/>
      <c r="AH1051" s="313"/>
      <c r="AI1051" s="314"/>
      <c r="AJ1051" s="314"/>
      <c r="AK1051" s="314"/>
      <c r="AL1051" s="315"/>
      <c r="AM1051" s="316"/>
      <c r="AN1051" s="316"/>
      <c r="AO1051" s="317"/>
      <c r="AP1051" s="310"/>
      <c r="AQ1051" s="310"/>
      <c r="AR1051" s="310"/>
      <c r="AS1051" s="310"/>
      <c r="AT1051" s="310"/>
      <c r="AU1051" s="310"/>
      <c r="AV1051" s="310"/>
      <c r="AW1051" s="310"/>
      <c r="AX1051" s="310"/>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407"/>
      <c r="Q1052" s="407"/>
      <c r="R1052" s="407"/>
      <c r="S1052" s="407"/>
      <c r="T1052" s="407"/>
      <c r="U1052" s="407"/>
      <c r="V1052" s="407"/>
      <c r="W1052" s="407"/>
      <c r="X1052" s="407"/>
      <c r="Y1052" s="307"/>
      <c r="Z1052" s="308"/>
      <c r="AA1052" s="308"/>
      <c r="AB1052" s="309"/>
      <c r="AC1052" s="311"/>
      <c r="AD1052" s="312"/>
      <c r="AE1052" s="312"/>
      <c r="AF1052" s="312"/>
      <c r="AG1052" s="312"/>
      <c r="AH1052" s="313"/>
      <c r="AI1052" s="314"/>
      <c r="AJ1052" s="314"/>
      <c r="AK1052" s="314"/>
      <c r="AL1052" s="315"/>
      <c r="AM1052" s="316"/>
      <c r="AN1052" s="316"/>
      <c r="AO1052" s="317"/>
      <c r="AP1052" s="310"/>
      <c r="AQ1052" s="310"/>
      <c r="AR1052" s="310"/>
      <c r="AS1052" s="310"/>
      <c r="AT1052" s="310"/>
      <c r="AU1052" s="310"/>
      <c r="AV1052" s="310"/>
      <c r="AW1052" s="310"/>
      <c r="AX1052" s="310"/>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407"/>
      <c r="Q1053" s="407"/>
      <c r="R1053" s="407"/>
      <c r="S1053" s="407"/>
      <c r="T1053" s="407"/>
      <c r="U1053" s="407"/>
      <c r="V1053" s="407"/>
      <c r="W1053" s="407"/>
      <c r="X1053" s="407"/>
      <c r="Y1053" s="307"/>
      <c r="Z1053" s="308"/>
      <c r="AA1053" s="308"/>
      <c r="AB1053" s="309"/>
      <c r="AC1053" s="311"/>
      <c r="AD1053" s="312"/>
      <c r="AE1053" s="312"/>
      <c r="AF1053" s="312"/>
      <c r="AG1053" s="312"/>
      <c r="AH1053" s="313"/>
      <c r="AI1053" s="314"/>
      <c r="AJ1053" s="314"/>
      <c r="AK1053" s="314"/>
      <c r="AL1053" s="315"/>
      <c r="AM1053" s="316"/>
      <c r="AN1053" s="316"/>
      <c r="AO1053" s="317"/>
      <c r="AP1053" s="310"/>
      <c r="AQ1053" s="310"/>
      <c r="AR1053" s="310"/>
      <c r="AS1053" s="310"/>
      <c r="AT1053" s="310"/>
      <c r="AU1053" s="310"/>
      <c r="AV1053" s="310"/>
      <c r="AW1053" s="310"/>
      <c r="AX1053" s="310"/>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407"/>
      <c r="Q1054" s="407"/>
      <c r="R1054" s="407"/>
      <c r="S1054" s="407"/>
      <c r="T1054" s="407"/>
      <c r="U1054" s="407"/>
      <c r="V1054" s="407"/>
      <c r="W1054" s="407"/>
      <c r="X1054" s="407"/>
      <c r="Y1054" s="307"/>
      <c r="Z1054" s="308"/>
      <c r="AA1054" s="308"/>
      <c r="AB1054" s="309"/>
      <c r="AC1054" s="311"/>
      <c r="AD1054" s="312"/>
      <c r="AE1054" s="312"/>
      <c r="AF1054" s="312"/>
      <c r="AG1054" s="312"/>
      <c r="AH1054" s="313"/>
      <c r="AI1054" s="314"/>
      <c r="AJ1054" s="314"/>
      <c r="AK1054" s="314"/>
      <c r="AL1054" s="315"/>
      <c r="AM1054" s="316"/>
      <c r="AN1054" s="316"/>
      <c r="AO1054" s="317"/>
      <c r="AP1054" s="310"/>
      <c r="AQ1054" s="310"/>
      <c r="AR1054" s="310"/>
      <c r="AS1054" s="310"/>
      <c r="AT1054" s="310"/>
      <c r="AU1054" s="310"/>
      <c r="AV1054" s="310"/>
      <c r="AW1054" s="310"/>
      <c r="AX1054" s="310"/>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407"/>
      <c r="Q1055" s="407"/>
      <c r="R1055" s="407"/>
      <c r="S1055" s="407"/>
      <c r="T1055" s="407"/>
      <c r="U1055" s="407"/>
      <c r="V1055" s="407"/>
      <c r="W1055" s="407"/>
      <c r="X1055" s="407"/>
      <c r="Y1055" s="307"/>
      <c r="Z1055" s="308"/>
      <c r="AA1055" s="308"/>
      <c r="AB1055" s="309"/>
      <c r="AC1055" s="311"/>
      <c r="AD1055" s="312"/>
      <c r="AE1055" s="312"/>
      <c r="AF1055" s="312"/>
      <c r="AG1055" s="312"/>
      <c r="AH1055" s="313"/>
      <c r="AI1055" s="314"/>
      <c r="AJ1055" s="314"/>
      <c r="AK1055" s="314"/>
      <c r="AL1055" s="315"/>
      <c r="AM1055" s="316"/>
      <c r="AN1055" s="316"/>
      <c r="AO1055" s="317"/>
      <c r="AP1055" s="310"/>
      <c r="AQ1055" s="310"/>
      <c r="AR1055" s="310"/>
      <c r="AS1055" s="310"/>
      <c r="AT1055" s="310"/>
      <c r="AU1055" s="310"/>
      <c r="AV1055" s="310"/>
      <c r="AW1055" s="310"/>
      <c r="AX1055" s="310"/>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407"/>
      <c r="Q1056" s="407"/>
      <c r="R1056" s="407"/>
      <c r="S1056" s="407"/>
      <c r="T1056" s="407"/>
      <c r="U1056" s="407"/>
      <c r="V1056" s="407"/>
      <c r="W1056" s="407"/>
      <c r="X1056" s="407"/>
      <c r="Y1056" s="307"/>
      <c r="Z1056" s="308"/>
      <c r="AA1056" s="308"/>
      <c r="AB1056" s="309"/>
      <c r="AC1056" s="311"/>
      <c r="AD1056" s="312"/>
      <c r="AE1056" s="312"/>
      <c r="AF1056" s="312"/>
      <c r="AG1056" s="312"/>
      <c r="AH1056" s="313"/>
      <c r="AI1056" s="314"/>
      <c r="AJ1056" s="314"/>
      <c r="AK1056" s="314"/>
      <c r="AL1056" s="315"/>
      <c r="AM1056" s="316"/>
      <c r="AN1056" s="316"/>
      <c r="AO1056" s="317"/>
      <c r="AP1056" s="310"/>
      <c r="AQ1056" s="310"/>
      <c r="AR1056" s="310"/>
      <c r="AS1056" s="310"/>
      <c r="AT1056" s="310"/>
      <c r="AU1056" s="310"/>
      <c r="AV1056" s="310"/>
      <c r="AW1056" s="310"/>
      <c r="AX1056" s="310"/>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407"/>
      <c r="Q1057" s="407"/>
      <c r="R1057" s="407"/>
      <c r="S1057" s="407"/>
      <c r="T1057" s="407"/>
      <c r="U1057" s="407"/>
      <c r="V1057" s="407"/>
      <c r="W1057" s="407"/>
      <c r="X1057" s="407"/>
      <c r="Y1057" s="307"/>
      <c r="Z1057" s="308"/>
      <c r="AA1057" s="308"/>
      <c r="AB1057" s="309"/>
      <c r="AC1057" s="311"/>
      <c r="AD1057" s="312"/>
      <c r="AE1057" s="312"/>
      <c r="AF1057" s="312"/>
      <c r="AG1057" s="312"/>
      <c r="AH1057" s="313"/>
      <c r="AI1057" s="314"/>
      <c r="AJ1057" s="314"/>
      <c r="AK1057" s="314"/>
      <c r="AL1057" s="315"/>
      <c r="AM1057" s="316"/>
      <c r="AN1057" s="316"/>
      <c r="AO1057" s="317"/>
      <c r="AP1057" s="310"/>
      <c r="AQ1057" s="310"/>
      <c r="AR1057" s="310"/>
      <c r="AS1057" s="310"/>
      <c r="AT1057" s="310"/>
      <c r="AU1057" s="310"/>
      <c r="AV1057" s="310"/>
      <c r="AW1057" s="310"/>
      <c r="AX1057" s="310"/>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407"/>
      <c r="Q1058" s="407"/>
      <c r="R1058" s="407"/>
      <c r="S1058" s="407"/>
      <c r="T1058" s="407"/>
      <c r="U1058" s="407"/>
      <c r="V1058" s="407"/>
      <c r="W1058" s="407"/>
      <c r="X1058" s="407"/>
      <c r="Y1058" s="307"/>
      <c r="Z1058" s="308"/>
      <c r="AA1058" s="308"/>
      <c r="AB1058" s="309"/>
      <c r="AC1058" s="311"/>
      <c r="AD1058" s="312"/>
      <c r="AE1058" s="312"/>
      <c r="AF1058" s="312"/>
      <c r="AG1058" s="312"/>
      <c r="AH1058" s="313"/>
      <c r="AI1058" s="314"/>
      <c r="AJ1058" s="314"/>
      <c r="AK1058" s="314"/>
      <c r="AL1058" s="315"/>
      <c r="AM1058" s="316"/>
      <c r="AN1058" s="316"/>
      <c r="AO1058" s="317"/>
      <c r="AP1058" s="310"/>
      <c r="AQ1058" s="310"/>
      <c r="AR1058" s="310"/>
      <c r="AS1058" s="310"/>
      <c r="AT1058" s="310"/>
      <c r="AU1058" s="310"/>
      <c r="AV1058" s="310"/>
      <c r="AW1058" s="310"/>
      <c r="AX1058" s="310"/>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407"/>
      <c r="Q1059" s="407"/>
      <c r="R1059" s="407"/>
      <c r="S1059" s="407"/>
      <c r="T1059" s="407"/>
      <c r="U1059" s="407"/>
      <c r="V1059" s="407"/>
      <c r="W1059" s="407"/>
      <c r="X1059" s="407"/>
      <c r="Y1059" s="307"/>
      <c r="Z1059" s="308"/>
      <c r="AA1059" s="308"/>
      <c r="AB1059" s="309"/>
      <c r="AC1059" s="311"/>
      <c r="AD1059" s="312"/>
      <c r="AE1059" s="312"/>
      <c r="AF1059" s="312"/>
      <c r="AG1059" s="312"/>
      <c r="AH1059" s="313"/>
      <c r="AI1059" s="314"/>
      <c r="AJ1059" s="314"/>
      <c r="AK1059" s="314"/>
      <c r="AL1059" s="315"/>
      <c r="AM1059" s="316"/>
      <c r="AN1059" s="316"/>
      <c r="AO1059" s="317"/>
      <c r="AP1059" s="310"/>
      <c r="AQ1059" s="310"/>
      <c r="AR1059" s="310"/>
      <c r="AS1059" s="310"/>
      <c r="AT1059" s="310"/>
      <c r="AU1059" s="310"/>
      <c r="AV1059" s="310"/>
      <c r="AW1059" s="310"/>
      <c r="AX1059" s="310"/>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407"/>
      <c r="Q1060" s="407"/>
      <c r="R1060" s="407"/>
      <c r="S1060" s="407"/>
      <c r="T1060" s="407"/>
      <c r="U1060" s="407"/>
      <c r="V1060" s="407"/>
      <c r="W1060" s="407"/>
      <c r="X1060" s="407"/>
      <c r="Y1060" s="307"/>
      <c r="Z1060" s="308"/>
      <c r="AA1060" s="308"/>
      <c r="AB1060" s="309"/>
      <c r="AC1060" s="311"/>
      <c r="AD1060" s="312"/>
      <c r="AE1060" s="312"/>
      <c r="AF1060" s="312"/>
      <c r="AG1060" s="312"/>
      <c r="AH1060" s="313"/>
      <c r="AI1060" s="314"/>
      <c r="AJ1060" s="314"/>
      <c r="AK1060" s="314"/>
      <c r="AL1060" s="315"/>
      <c r="AM1060" s="316"/>
      <c r="AN1060" s="316"/>
      <c r="AO1060" s="317"/>
      <c r="AP1060" s="310"/>
      <c r="AQ1060" s="310"/>
      <c r="AR1060" s="310"/>
      <c r="AS1060" s="310"/>
      <c r="AT1060" s="310"/>
      <c r="AU1060" s="310"/>
      <c r="AV1060" s="310"/>
      <c r="AW1060" s="310"/>
      <c r="AX1060" s="310"/>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407"/>
      <c r="Q1061" s="407"/>
      <c r="R1061" s="407"/>
      <c r="S1061" s="407"/>
      <c r="T1061" s="407"/>
      <c r="U1061" s="407"/>
      <c r="V1061" s="407"/>
      <c r="W1061" s="407"/>
      <c r="X1061" s="407"/>
      <c r="Y1061" s="307"/>
      <c r="Z1061" s="308"/>
      <c r="AA1061" s="308"/>
      <c r="AB1061" s="309"/>
      <c r="AC1061" s="311"/>
      <c r="AD1061" s="312"/>
      <c r="AE1061" s="312"/>
      <c r="AF1061" s="312"/>
      <c r="AG1061" s="312"/>
      <c r="AH1061" s="313"/>
      <c r="AI1061" s="314"/>
      <c r="AJ1061" s="314"/>
      <c r="AK1061" s="314"/>
      <c r="AL1061" s="315"/>
      <c r="AM1061" s="316"/>
      <c r="AN1061" s="316"/>
      <c r="AO1061" s="317"/>
      <c r="AP1061" s="310"/>
      <c r="AQ1061" s="310"/>
      <c r="AR1061" s="310"/>
      <c r="AS1061" s="310"/>
      <c r="AT1061" s="310"/>
      <c r="AU1061" s="310"/>
      <c r="AV1061" s="310"/>
      <c r="AW1061" s="310"/>
      <c r="AX1061" s="310"/>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407"/>
      <c r="Q1062" s="407"/>
      <c r="R1062" s="407"/>
      <c r="S1062" s="407"/>
      <c r="T1062" s="407"/>
      <c r="U1062" s="407"/>
      <c r="V1062" s="407"/>
      <c r="W1062" s="407"/>
      <c r="X1062" s="407"/>
      <c r="Y1062" s="307"/>
      <c r="Z1062" s="308"/>
      <c r="AA1062" s="308"/>
      <c r="AB1062" s="309"/>
      <c r="AC1062" s="311"/>
      <c r="AD1062" s="312"/>
      <c r="AE1062" s="312"/>
      <c r="AF1062" s="312"/>
      <c r="AG1062" s="312"/>
      <c r="AH1062" s="313"/>
      <c r="AI1062" s="314"/>
      <c r="AJ1062" s="314"/>
      <c r="AK1062" s="314"/>
      <c r="AL1062" s="315"/>
      <c r="AM1062" s="316"/>
      <c r="AN1062" s="316"/>
      <c r="AO1062" s="317"/>
      <c r="AP1062" s="310"/>
      <c r="AQ1062" s="310"/>
      <c r="AR1062" s="310"/>
      <c r="AS1062" s="310"/>
      <c r="AT1062" s="310"/>
      <c r="AU1062" s="310"/>
      <c r="AV1062" s="310"/>
      <c r="AW1062" s="310"/>
      <c r="AX1062" s="310"/>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407"/>
      <c r="Q1063" s="407"/>
      <c r="R1063" s="407"/>
      <c r="S1063" s="407"/>
      <c r="T1063" s="407"/>
      <c r="U1063" s="407"/>
      <c r="V1063" s="407"/>
      <c r="W1063" s="407"/>
      <c r="X1063" s="407"/>
      <c r="Y1063" s="307"/>
      <c r="Z1063" s="308"/>
      <c r="AA1063" s="308"/>
      <c r="AB1063" s="309"/>
      <c r="AC1063" s="311"/>
      <c r="AD1063" s="312"/>
      <c r="AE1063" s="312"/>
      <c r="AF1063" s="312"/>
      <c r="AG1063" s="312"/>
      <c r="AH1063" s="313"/>
      <c r="AI1063" s="314"/>
      <c r="AJ1063" s="314"/>
      <c r="AK1063" s="314"/>
      <c r="AL1063" s="315"/>
      <c r="AM1063" s="316"/>
      <c r="AN1063" s="316"/>
      <c r="AO1063" s="317"/>
      <c r="AP1063" s="310"/>
      <c r="AQ1063" s="310"/>
      <c r="AR1063" s="310"/>
      <c r="AS1063" s="310"/>
      <c r="AT1063" s="310"/>
      <c r="AU1063" s="310"/>
      <c r="AV1063" s="310"/>
      <c r="AW1063" s="310"/>
      <c r="AX1063" s="310"/>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407"/>
      <c r="Q1064" s="407"/>
      <c r="R1064" s="407"/>
      <c r="S1064" s="407"/>
      <c r="T1064" s="407"/>
      <c r="U1064" s="407"/>
      <c r="V1064" s="407"/>
      <c r="W1064" s="407"/>
      <c r="X1064" s="407"/>
      <c r="Y1064" s="307"/>
      <c r="Z1064" s="308"/>
      <c r="AA1064" s="308"/>
      <c r="AB1064" s="309"/>
      <c r="AC1064" s="311"/>
      <c r="AD1064" s="312"/>
      <c r="AE1064" s="312"/>
      <c r="AF1064" s="312"/>
      <c r="AG1064" s="312"/>
      <c r="AH1064" s="313"/>
      <c r="AI1064" s="314"/>
      <c r="AJ1064" s="314"/>
      <c r="AK1064" s="314"/>
      <c r="AL1064" s="315"/>
      <c r="AM1064" s="316"/>
      <c r="AN1064" s="316"/>
      <c r="AO1064" s="317"/>
      <c r="AP1064" s="310"/>
      <c r="AQ1064" s="310"/>
      <c r="AR1064" s="310"/>
      <c r="AS1064" s="310"/>
      <c r="AT1064" s="310"/>
      <c r="AU1064" s="310"/>
      <c r="AV1064" s="310"/>
      <c r="AW1064" s="310"/>
      <c r="AX1064" s="310"/>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407"/>
      <c r="Q1065" s="407"/>
      <c r="R1065" s="407"/>
      <c r="S1065" s="407"/>
      <c r="T1065" s="407"/>
      <c r="U1065" s="407"/>
      <c r="V1065" s="407"/>
      <c r="W1065" s="407"/>
      <c r="X1065" s="407"/>
      <c r="Y1065" s="307"/>
      <c r="Z1065" s="308"/>
      <c r="AA1065" s="308"/>
      <c r="AB1065" s="309"/>
      <c r="AC1065" s="311"/>
      <c r="AD1065" s="312"/>
      <c r="AE1065" s="312"/>
      <c r="AF1065" s="312"/>
      <c r="AG1065" s="312"/>
      <c r="AH1065" s="313"/>
      <c r="AI1065" s="314"/>
      <c r="AJ1065" s="314"/>
      <c r="AK1065" s="314"/>
      <c r="AL1065" s="315"/>
      <c r="AM1065" s="316"/>
      <c r="AN1065" s="316"/>
      <c r="AO1065" s="317"/>
      <c r="AP1065" s="310"/>
      <c r="AQ1065" s="310"/>
      <c r="AR1065" s="310"/>
      <c r="AS1065" s="310"/>
      <c r="AT1065" s="310"/>
      <c r="AU1065" s="310"/>
      <c r="AV1065" s="310"/>
      <c r="AW1065" s="310"/>
      <c r="AX1065" s="310"/>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407"/>
      <c r="Q1066" s="407"/>
      <c r="R1066" s="407"/>
      <c r="S1066" s="407"/>
      <c r="T1066" s="407"/>
      <c r="U1066" s="407"/>
      <c r="V1066" s="407"/>
      <c r="W1066" s="407"/>
      <c r="X1066" s="407"/>
      <c r="Y1066" s="307"/>
      <c r="Z1066" s="308"/>
      <c r="AA1066" s="308"/>
      <c r="AB1066" s="309"/>
      <c r="AC1066" s="311"/>
      <c r="AD1066" s="312"/>
      <c r="AE1066" s="312"/>
      <c r="AF1066" s="312"/>
      <c r="AG1066" s="312"/>
      <c r="AH1066" s="313"/>
      <c r="AI1066" s="314"/>
      <c r="AJ1066" s="314"/>
      <c r="AK1066" s="314"/>
      <c r="AL1066" s="315"/>
      <c r="AM1066" s="316"/>
      <c r="AN1066" s="316"/>
      <c r="AO1066" s="317"/>
      <c r="AP1066" s="310"/>
      <c r="AQ1066" s="310"/>
      <c r="AR1066" s="310"/>
      <c r="AS1066" s="310"/>
      <c r="AT1066" s="310"/>
      <c r="AU1066" s="310"/>
      <c r="AV1066" s="310"/>
      <c r="AW1066" s="310"/>
      <c r="AX1066" s="310"/>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407"/>
      <c r="Q1067" s="407"/>
      <c r="R1067" s="407"/>
      <c r="S1067" s="407"/>
      <c r="T1067" s="407"/>
      <c r="U1067" s="407"/>
      <c r="V1067" s="407"/>
      <c r="W1067" s="407"/>
      <c r="X1067" s="407"/>
      <c r="Y1067" s="307"/>
      <c r="Z1067" s="308"/>
      <c r="AA1067" s="308"/>
      <c r="AB1067" s="309"/>
      <c r="AC1067" s="311"/>
      <c r="AD1067" s="312"/>
      <c r="AE1067" s="312"/>
      <c r="AF1067" s="312"/>
      <c r="AG1067" s="312"/>
      <c r="AH1067" s="313"/>
      <c r="AI1067" s="314"/>
      <c r="AJ1067" s="314"/>
      <c r="AK1067" s="314"/>
      <c r="AL1067" s="315"/>
      <c r="AM1067" s="316"/>
      <c r="AN1067" s="316"/>
      <c r="AO1067" s="317"/>
      <c r="AP1067" s="310"/>
      <c r="AQ1067" s="310"/>
      <c r="AR1067" s="310"/>
      <c r="AS1067" s="310"/>
      <c r="AT1067" s="310"/>
      <c r="AU1067" s="310"/>
      <c r="AV1067" s="310"/>
      <c r="AW1067" s="310"/>
      <c r="AX1067" s="310"/>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407"/>
      <c r="Q1068" s="407"/>
      <c r="R1068" s="407"/>
      <c r="S1068" s="407"/>
      <c r="T1068" s="407"/>
      <c r="U1068" s="407"/>
      <c r="V1068" s="407"/>
      <c r="W1068" s="407"/>
      <c r="X1068" s="407"/>
      <c r="Y1068" s="307"/>
      <c r="Z1068" s="308"/>
      <c r="AA1068" s="308"/>
      <c r="AB1068" s="309"/>
      <c r="AC1068" s="311"/>
      <c r="AD1068" s="312"/>
      <c r="AE1068" s="312"/>
      <c r="AF1068" s="312"/>
      <c r="AG1068" s="312"/>
      <c r="AH1068" s="313"/>
      <c r="AI1068" s="314"/>
      <c r="AJ1068" s="314"/>
      <c r="AK1068" s="314"/>
      <c r="AL1068" s="315"/>
      <c r="AM1068" s="316"/>
      <c r="AN1068" s="316"/>
      <c r="AO1068" s="317"/>
      <c r="AP1068" s="310"/>
      <c r="AQ1068" s="310"/>
      <c r="AR1068" s="310"/>
      <c r="AS1068" s="310"/>
      <c r="AT1068" s="310"/>
      <c r="AU1068" s="310"/>
      <c r="AV1068" s="310"/>
      <c r="AW1068" s="310"/>
      <c r="AX1068" s="310"/>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407"/>
      <c r="Q1069" s="407"/>
      <c r="R1069" s="407"/>
      <c r="S1069" s="407"/>
      <c r="T1069" s="407"/>
      <c r="U1069" s="407"/>
      <c r="V1069" s="407"/>
      <c r="W1069" s="407"/>
      <c r="X1069" s="407"/>
      <c r="Y1069" s="307"/>
      <c r="Z1069" s="308"/>
      <c r="AA1069" s="308"/>
      <c r="AB1069" s="309"/>
      <c r="AC1069" s="311"/>
      <c r="AD1069" s="312"/>
      <c r="AE1069" s="312"/>
      <c r="AF1069" s="312"/>
      <c r="AG1069" s="312"/>
      <c r="AH1069" s="313"/>
      <c r="AI1069" s="314"/>
      <c r="AJ1069" s="314"/>
      <c r="AK1069" s="314"/>
      <c r="AL1069" s="315"/>
      <c r="AM1069" s="316"/>
      <c r="AN1069" s="316"/>
      <c r="AO1069" s="317"/>
      <c r="AP1069" s="310"/>
      <c r="AQ1069" s="310"/>
      <c r="AR1069" s="310"/>
      <c r="AS1069" s="310"/>
      <c r="AT1069" s="310"/>
      <c r="AU1069" s="310"/>
      <c r="AV1069" s="310"/>
      <c r="AW1069" s="310"/>
      <c r="AX1069" s="310"/>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407"/>
      <c r="Q1070" s="407"/>
      <c r="R1070" s="407"/>
      <c r="S1070" s="407"/>
      <c r="T1070" s="407"/>
      <c r="U1070" s="407"/>
      <c r="V1070" s="407"/>
      <c r="W1070" s="407"/>
      <c r="X1070" s="407"/>
      <c r="Y1070" s="307"/>
      <c r="Z1070" s="308"/>
      <c r="AA1070" s="308"/>
      <c r="AB1070" s="309"/>
      <c r="AC1070" s="311"/>
      <c r="AD1070" s="312"/>
      <c r="AE1070" s="312"/>
      <c r="AF1070" s="312"/>
      <c r="AG1070" s="312"/>
      <c r="AH1070" s="313"/>
      <c r="AI1070" s="314"/>
      <c r="AJ1070" s="314"/>
      <c r="AK1070" s="314"/>
      <c r="AL1070" s="315"/>
      <c r="AM1070" s="316"/>
      <c r="AN1070" s="316"/>
      <c r="AO1070" s="317"/>
      <c r="AP1070" s="310"/>
      <c r="AQ1070" s="310"/>
      <c r="AR1070" s="310"/>
      <c r="AS1070" s="310"/>
      <c r="AT1070" s="310"/>
      <c r="AU1070" s="310"/>
      <c r="AV1070" s="310"/>
      <c r="AW1070" s="310"/>
      <c r="AX1070" s="310"/>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407"/>
      <c r="Q1071" s="407"/>
      <c r="R1071" s="407"/>
      <c r="S1071" s="407"/>
      <c r="T1071" s="407"/>
      <c r="U1071" s="407"/>
      <c r="V1071" s="407"/>
      <c r="W1071" s="407"/>
      <c r="X1071" s="407"/>
      <c r="Y1071" s="307"/>
      <c r="Z1071" s="308"/>
      <c r="AA1071" s="308"/>
      <c r="AB1071" s="309"/>
      <c r="AC1071" s="311"/>
      <c r="AD1071" s="312"/>
      <c r="AE1071" s="312"/>
      <c r="AF1071" s="312"/>
      <c r="AG1071" s="312"/>
      <c r="AH1071" s="313"/>
      <c r="AI1071" s="314"/>
      <c r="AJ1071" s="314"/>
      <c r="AK1071" s="314"/>
      <c r="AL1071" s="315"/>
      <c r="AM1071" s="316"/>
      <c r="AN1071" s="316"/>
      <c r="AO1071" s="317"/>
      <c r="AP1071" s="310"/>
      <c r="AQ1071" s="310"/>
      <c r="AR1071" s="310"/>
      <c r="AS1071" s="310"/>
      <c r="AT1071" s="310"/>
      <c r="AU1071" s="310"/>
      <c r="AV1071" s="310"/>
      <c r="AW1071" s="310"/>
      <c r="AX1071" s="310"/>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407"/>
      <c r="Q1072" s="407"/>
      <c r="R1072" s="407"/>
      <c r="S1072" s="407"/>
      <c r="T1072" s="407"/>
      <c r="U1072" s="407"/>
      <c r="V1072" s="407"/>
      <c r="W1072" s="407"/>
      <c r="X1072" s="407"/>
      <c r="Y1072" s="307"/>
      <c r="Z1072" s="308"/>
      <c r="AA1072" s="308"/>
      <c r="AB1072" s="309"/>
      <c r="AC1072" s="311"/>
      <c r="AD1072" s="312"/>
      <c r="AE1072" s="312"/>
      <c r="AF1072" s="312"/>
      <c r="AG1072" s="312"/>
      <c r="AH1072" s="313"/>
      <c r="AI1072" s="314"/>
      <c r="AJ1072" s="314"/>
      <c r="AK1072" s="314"/>
      <c r="AL1072" s="315"/>
      <c r="AM1072" s="316"/>
      <c r="AN1072" s="316"/>
      <c r="AO1072" s="317"/>
      <c r="AP1072" s="310"/>
      <c r="AQ1072" s="310"/>
      <c r="AR1072" s="310"/>
      <c r="AS1072" s="310"/>
      <c r="AT1072" s="310"/>
      <c r="AU1072" s="310"/>
      <c r="AV1072" s="310"/>
      <c r="AW1072" s="310"/>
      <c r="AX1072" s="310"/>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62" t="s">
        <v>221</v>
      </c>
      <c r="K1075" s="94"/>
      <c r="L1075" s="94"/>
      <c r="M1075" s="94"/>
      <c r="N1075" s="94"/>
      <c r="O1075" s="94"/>
      <c r="P1075" s="324" t="s">
        <v>196</v>
      </c>
      <c r="Q1075" s="324"/>
      <c r="R1075" s="324"/>
      <c r="S1075" s="324"/>
      <c r="T1075" s="324"/>
      <c r="U1075" s="324"/>
      <c r="V1075" s="324"/>
      <c r="W1075" s="324"/>
      <c r="X1075" s="324"/>
      <c r="Y1075" s="334" t="s">
        <v>219</v>
      </c>
      <c r="Z1075" s="335"/>
      <c r="AA1075" s="335"/>
      <c r="AB1075" s="335"/>
      <c r="AC1075" s="262" t="s">
        <v>257</v>
      </c>
      <c r="AD1075" s="262"/>
      <c r="AE1075" s="262"/>
      <c r="AF1075" s="262"/>
      <c r="AG1075" s="262"/>
      <c r="AH1075" s="334" t="s">
        <v>283</v>
      </c>
      <c r="AI1075" s="336"/>
      <c r="AJ1075" s="336"/>
      <c r="AK1075" s="336"/>
      <c r="AL1075" s="336" t="s">
        <v>21</v>
      </c>
      <c r="AM1075" s="336"/>
      <c r="AN1075" s="336"/>
      <c r="AO1075" s="412"/>
      <c r="AP1075" s="413" t="s">
        <v>222</v>
      </c>
      <c r="AQ1075" s="413"/>
      <c r="AR1075" s="413"/>
      <c r="AS1075" s="413"/>
      <c r="AT1075" s="413"/>
      <c r="AU1075" s="413"/>
      <c r="AV1075" s="413"/>
      <c r="AW1075" s="413"/>
      <c r="AX1075" s="413"/>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407"/>
      <c r="Q1076" s="407"/>
      <c r="R1076" s="407"/>
      <c r="S1076" s="407"/>
      <c r="T1076" s="407"/>
      <c r="U1076" s="407"/>
      <c r="V1076" s="407"/>
      <c r="W1076" s="407"/>
      <c r="X1076" s="407"/>
      <c r="Y1076" s="307"/>
      <c r="Z1076" s="308"/>
      <c r="AA1076" s="308"/>
      <c r="AB1076" s="309"/>
      <c r="AC1076" s="311"/>
      <c r="AD1076" s="312"/>
      <c r="AE1076" s="312"/>
      <c r="AF1076" s="312"/>
      <c r="AG1076" s="312"/>
      <c r="AH1076" s="408"/>
      <c r="AI1076" s="409"/>
      <c r="AJ1076" s="409"/>
      <c r="AK1076" s="409"/>
      <c r="AL1076" s="315"/>
      <c r="AM1076" s="316"/>
      <c r="AN1076" s="316"/>
      <c r="AO1076" s="317"/>
      <c r="AP1076" s="310"/>
      <c r="AQ1076" s="310"/>
      <c r="AR1076" s="310"/>
      <c r="AS1076" s="310"/>
      <c r="AT1076" s="310"/>
      <c r="AU1076" s="310"/>
      <c r="AV1076" s="310"/>
      <c r="AW1076" s="310"/>
      <c r="AX1076" s="310"/>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407"/>
      <c r="Q1077" s="407"/>
      <c r="R1077" s="407"/>
      <c r="S1077" s="407"/>
      <c r="T1077" s="407"/>
      <c r="U1077" s="407"/>
      <c r="V1077" s="407"/>
      <c r="W1077" s="407"/>
      <c r="X1077" s="407"/>
      <c r="Y1077" s="307"/>
      <c r="Z1077" s="308"/>
      <c r="AA1077" s="308"/>
      <c r="AB1077" s="309"/>
      <c r="AC1077" s="311"/>
      <c r="AD1077" s="312"/>
      <c r="AE1077" s="312"/>
      <c r="AF1077" s="312"/>
      <c r="AG1077" s="312"/>
      <c r="AH1077" s="408"/>
      <c r="AI1077" s="409"/>
      <c r="AJ1077" s="409"/>
      <c r="AK1077" s="409"/>
      <c r="AL1077" s="315"/>
      <c r="AM1077" s="316"/>
      <c r="AN1077" s="316"/>
      <c r="AO1077" s="317"/>
      <c r="AP1077" s="310"/>
      <c r="AQ1077" s="310"/>
      <c r="AR1077" s="310"/>
      <c r="AS1077" s="310"/>
      <c r="AT1077" s="310"/>
      <c r="AU1077" s="310"/>
      <c r="AV1077" s="310"/>
      <c r="AW1077" s="310"/>
      <c r="AX1077" s="310"/>
      <c r="AY1077">
        <f>COUNTA($C$1077)</f>
        <v>0</v>
      </c>
    </row>
    <row r="1078" spans="1:51" ht="30" hidden="1" customHeight="1" x14ac:dyDescent="0.15">
      <c r="A1078" s="390">
        <v>3</v>
      </c>
      <c r="B1078" s="390">
        <v>1</v>
      </c>
      <c r="C1078" s="410"/>
      <c r="D1078" s="404"/>
      <c r="E1078" s="404"/>
      <c r="F1078" s="404"/>
      <c r="G1078" s="404"/>
      <c r="H1078" s="404"/>
      <c r="I1078" s="404"/>
      <c r="J1078" s="405"/>
      <c r="K1078" s="406"/>
      <c r="L1078" s="406"/>
      <c r="M1078" s="406"/>
      <c r="N1078" s="406"/>
      <c r="O1078" s="406"/>
      <c r="P1078" s="411"/>
      <c r="Q1078" s="407"/>
      <c r="R1078" s="407"/>
      <c r="S1078" s="407"/>
      <c r="T1078" s="407"/>
      <c r="U1078" s="407"/>
      <c r="V1078" s="407"/>
      <c r="W1078" s="407"/>
      <c r="X1078" s="407"/>
      <c r="Y1078" s="307"/>
      <c r="Z1078" s="308"/>
      <c r="AA1078" s="308"/>
      <c r="AB1078" s="309"/>
      <c r="AC1078" s="311"/>
      <c r="AD1078" s="312"/>
      <c r="AE1078" s="312"/>
      <c r="AF1078" s="312"/>
      <c r="AG1078" s="312"/>
      <c r="AH1078" s="313"/>
      <c r="AI1078" s="314"/>
      <c r="AJ1078" s="314"/>
      <c r="AK1078" s="314"/>
      <c r="AL1078" s="315"/>
      <c r="AM1078" s="316"/>
      <c r="AN1078" s="316"/>
      <c r="AO1078" s="317"/>
      <c r="AP1078" s="310"/>
      <c r="AQ1078" s="310"/>
      <c r="AR1078" s="310"/>
      <c r="AS1078" s="310"/>
      <c r="AT1078" s="310"/>
      <c r="AU1078" s="310"/>
      <c r="AV1078" s="310"/>
      <c r="AW1078" s="310"/>
      <c r="AX1078" s="310"/>
      <c r="AY1078">
        <f>COUNTA($C$1078)</f>
        <v>0</v>
      </c>
    </row>
    <row r="1079" spans="1:51" ht="30" hidden="1" customHeight="1" x14ac:dyDescent="0.15">
      <c r="A1079" s="390">
        <v>4</v>
      </c>
      <c r="B1079" s="390">
        <v>1</v>
      </c>
      <c r="C1079" s="410"/>
      <c r="D1079" s="404"/>
      <c r="E1079" s="404"/>
      <c r="F1079" s="404"/>
      <c r="G1079" s="404"/>
      <c r="H1079" s="404"/>
      <c r="I1079" s="404"/>
      <c r="J1079" s="405"/>
      <c r="K1079" s="406"/>
      <c r="L1079" s="406"/>
      <c r="M1079" s="406"/>
      <c r="N1079" s="406"/>
      <c r="O1079" s="406"/>
      <c r="P1079" s="411"/>
      <c r="Q1079" s="407"/>
      <c r="R1079" s="407"/>
      <c r="S1079" s="407"/>
      <c r="T1079" s="407"/>
      <c r="U1079" s="407"/>
      <c r="V1079" s="407"/>
      <c r="W1079" s="407"/>
      <c r="X1079" s="407"/>
      <c r="Y1079" s="307"/>
      <c r="Z1079" s="308"/>
      <c r="AA1079" s="308"/>
      <c r="AB1079" s="309"/>
      <c r="AC1079" s="311"/>
      <c r="AD1079" s="312"/>
      <c r="AE1079" s="312"/>
      <c r="AF1079" s="312"/>
      <c r="AG1079" s="312"/>
      <c r="AH1079" s="313"/>
      <c r="AI1079" s="314"/>
      <c r="AJ1079" s="314"/>
      <c r="AK1079" s="314"/>
      <c r="AL1079" s="315"/>
      <c r="AM1079" s="316"/>
      <c r="AN1079" s="316"/>
      <c r="AO1079" s="317"/>
      <c r="AP1079" s="310"/>
      <c r="AQ1079" s="310"/>
      <c r="AR1079" s="310"/>
      <c r="AS1079" s="310"/>
      <c r="AT1079" s="310"/>
      <c r="AU1079" s="310"/>
      <c r="AV1079" s="310"/>
      <c r="AW1079" s="310"/>
      <c r="AX1079" s="310"/>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407"/>
      <c r="Q1080" s="407"/>
      <c r="R1080" s="407"/>
      <c r="S1080" s="407"/>
      <c r="T1080" s="407"/>
      <c r="U1080" s="407"/>
      <c r="V1080" s="407"/>
      <c r="W1080" s="407"/>
      <c r="X1080" s="407"/>
      <c r="Y1080" s="307"/>
      <c r="Z1080" s="308"/>
      <c r="AA1080" s="308"/>
      <c r="AB1080" s="309"/>
      <c r="AC1080" s="311"/>
      <c r="AD1080" s="312"/>
      <c r="AE1080" s="312"/>
      <c r="AF1080" s="312"/>
      <c r="AG1080" s="312"/>
      <c r="AH1080" s="313"/>
      <c r="AI1080" s="314"/>
      <c r="AJ1080" s="314"/>
      <c r="AK1080" s="314"/>
      <c r="AL1080" s="315"/>
      <c r="AM1080" s="316"/>
      <c r="AN1080" s="316"/>
      <c r="AO1080" s="317"/>
      <c r="AP1080" s="310"/>
      <c r="AQ1080" s="310"/>
      <c r="AR1080" s="310"/>
      <c r="AS1080" s="310"/>
      <c r="AT1080" s="310"/>
      <c r="AU1080" s="310"/>
      <c r="AV1080" s="310"/>
      <c r="AW1080" s="310"/>
      <c r="AX1080" s="310"/>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407"/>
      <c r="Q1081" s="407"/>
      <c r="R1081" s="407"/>
      <c r="S1081" s="407"/>
      <c r="T1081" s="407"/>
      <c r="U1081" s="407"/>
      <c r="V1081" s="407"/>
      <c r="W1081" s="407"/>
      <c r="X1081" s="407"/>
      <c r="Y1081" s="307"/>
      <c r="Z1081" s="308"/>
      <c r="AA1081" s="308"/>
      <c r="AB1081" s="309"/>
      <c r="AC1081" s="311"/>
      <c r="AD1081" s="312"/>
      <c r="AE1081" s="312"/>
      <c r="AF1081" s="312"/>
      <c r="AG1081" s="312"/>
      <c r="AH1081" s="313"/>
      <c r="AI1081" s="314"/>
      <c r="AJ1081" s="314"/>
      <c r="AK1081" s="314"/>
      <c r="AL1081" s="315"/>
      <c r="AM1081" s="316"/>
      <c r="AN1081" s="316"/>
      <c r="AO1081" s="317"/>
      <c r="AP1081" s="310"/>
      <c r="AQ1081" s="310"/>
      <c r="AR1081" s="310"/>
      <c r="AS1081" s="310"/>
      <c r="AT1081" s="310"/>
      <c r="AU1081" s="310"/>
      <c r="AV1081" s="310"/>
      <c r="AW1081" s="310"/>
      <c r="AX1081" s="310"/>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407"/>
      <c r="Q1082" s="407"/>
      <c r="R1082" s="407"/>
      <c r="S1082" s="407"/>
      <c r="T1082" s="407"/>
      <c r="U1082" s="407"/>
      <c r="V1082" s="407"/>
      <c r="W1082" s="407"/>
      <c r="X1082" s="407"/>
      <c r="Y1082" s="307"/>
      <c r="Z1082" s="308"/>
      <c r="AA1082" s="308"/>
      <c r="AB1082" s="309"/>
      <c r="AC1082" s="311"/>
      <c r="AD1082" s="312"/>
      <c r="AE1082" s="312"/>
      <c r="AF1082" s="312"/>
      <c r="AG1082" s="312"/>
      <c r="AH1082" s="313"/>
      <c r="AI1082" s="314"/>
      <c r="AJ1082" s="314"/>
      <c r="AK1082" s="314"/>
      <c r="AL1082" s="315"/>
      <c r="AM1082" s="316"/>
      <c r="AN1082" s="316"/>
      <c r="AO1082" s="317"/>
      <c r="AP1082" s="310"/>
      <c r="AQ1082" s="310"/>
      <c r="AR1082" s="310"/>
      <c r="AS1082" s="310"/>
      <c r="AT1082" s="310"/>
      <c r="AU1082" s="310"/>
      <c r="AV1082" s="310"/>
      <c r="AW1082" s="310"/>
      <c r="AX1082" s="310"/>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407"/>
      <c r="Q1083" s="407"/>
      <c r="R1083" s="407"/>
      <c r="S1083" s="407"/>
      <c r="T1083" s="407"/>
      <c r="U1083" s="407"/>
      <c r="V1083" s="407"/>
      <c r="W1083" s="407"/>
      <c r="X1083" s="407"/>
      <c r="Y1083" s="307"/>
      <c r="Z1083" s="308"/>
      <c r="AA1083" s="308"/>
      <c r="AB1083" s="309"/>
      <c r="AC1083" s="311"/>
      <c r="AD1083" s="312"/>
      <c r="AE1083" s="312"/>
      <c r="AF1083" s="312"/>
      <c r="AG1083" s="312"/>
      <c r="AH1083" s="313"/>
      <c r="AI1083" s="314"/>
      <c r="AJ1083" s="314"/>
      <c r="AK1083" s="314"/>
      <c r="AL1083" s="315"/>
      <c r="AM1083" s="316"/>
      <c r="AN1083" s="316"/>
      <c r="AO1083" s="317"/>
      <c r="AP1083" s="310"/>
      <c r="AQ1083" s="310"/>
      <c r="AR1083" s="310"/>
      <c r="AS1083" s="310"/>
      <c r="AT1083" s="310"/>
      <c r="AU1083" s="310"/>
      <c r="AV1083" s="310"/>
      <c r="AW1083" s="310"/>
      <c r="AX1083" s="310"/>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407"/>
      <c r="Q1084" s="407"/>
      <c r="R1084" s="407"/>
      <c r="S1084" s="407"/>
      <c r="T1084" s="407"/>
      <c r="U1084" s="407"/>
      <c r="V1084" s="407"/>
      <c r="W1084" s="407"/>
      <c r="X1084" s="407"/>
      <c r="Y1084" s="307"/>
      <c r="Z1084" s="308"/>
      <c r="AA1084" s="308"/>
      <c r="AB1084" s="309"/>
      <c r="AC1084" s="311"/>
      <c r="AD1084" s="312"/>
      <c r="AE1084" s="312"/>
      <c r="AF1084" s="312"/>
      <c r="AG1084" s="312"/>
      <c r="AH1084" s="313"/>
      <c r="AI1084" s="314"/>
      <c r="AJ1084" s="314"/>
      <c r="AK1084" s="314"/>
      <c r="AL1084" s="315"/>
      <c r="AM1084" s="316"/>
      <c r="AN1084" s="316"/>
      <c r="AO1084" s="317"/>
      <c r="AP1084" s="310"/>
      <c r="AQ1084" s="310"/>
      <c r="AR1084" s="310"/>
      <c r="AS1084" s="310"/>
      <c r="AT1084" s="310"/>
      <c r="AU1084" s="310"/>
      <c r="AV1084" s="310"/>
      <c r="AW1084" s="310"/>
      <c r="AX1084" s="310"/>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407"/>
      <c r="Q1085" s="407"/>
      <c r="R1085" s="407"/>
      <c r="S1085" s="407"/>
      <c r="T1085" s="407"/>
      <c r="U1085" s="407"/>
      <c r="V1085" s="407"/>
      <c r="W1085" s="407"/>
      <c r="X1085" s="407"/>
      <c r="Y1085" s="307"/>
      <c r="Z1085" s="308"/>
      <c r="AA1085" s="308"/>
      <c r="AB1085" s="309"/>
      <c r="AC1085" s="311"/>
      <c r="AD1085" s="312"/>
      <c r="AE1085" s="312"/>
      <c r="AF1085" s="312"/>
      <c r="AG1085" s="312"/>
      <c r="AH1085" s="313"/>
      <c r="AI1085" s="314"/>
      <c r="AJ1085" s="314"/>
      <c r="AK1085" s="314"/>
      <c r="AL1085" s="315"/>
      <c r="AM1085" s="316"/>
      <c r="AN1085" s="316"/>
      <c r="AO1085" s="317"/>
      <c r="AP1085" s="310"/>
      <c r="AQ1085" s="310"/>
      <c r="AR1085" s="310"/>
      <c r="AS1085" s="310"/>
      <c r="AT1085" s="310"/>
      <c r="AU1085" s="310"/>
      <c r="AV1085" s="310"/>
      <c r="AW1085" s="310"/>
      <c r="AX1085" s="310"/>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407"/>
      <c r="Q1086" s="407"/>
      <c r="R1086" s="407"/>
      <c r="S1086" s="407"/>
      <c r="T1086" s="407"/>
      <c r="U1086" s="407"/>
      <c r="V1086" s="407"/>
      <c r="W1086" s="407"/>
      <c r="X1086" s="407"/>
      <c r="Y1086" s="307"/>
      <c r="Z1086" s="308"/>
      <c r="AA1086" s="308"/>
      <c r="AB1086" s="309"/>
      <c r="AC1086" s="311"/>
      <c r="AD1086" s="312"/>
      <c r="AE1086" s="312"/>
      <c r="AF1086" s="312"/>
      <c r="AG1086" s="312"/>
      <c r="AH1086" s="313"/>
      <c r="AI1086" s="314"/>
      <c r="AJ1086" s="314"/>
      <c r="AK1086" s="314"/>
      <c r="AL1086" s="315"/>
      <c r="AM1086" s="316"/>
      <c r="AN1086" s="316"/>
      <c r="AO1086" s="317"/>
      <c r="AP1086" s="310"/>
      <c r="AQ1086" s="310"/>
      <c r="AR1086" s="310"/>
      <c r="AS1086" s="310"/>
      <c r="AT1086" s="310"/>
      <c r="AU1086" s="310"/>
      <c r="AV1086" s="310"/>
      <c r="AW1086" s="310"/>
      <c r="AX1086" s="310"/>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407"/>
      <c r="Q1087" s="407"/>
      <c r="R1087" s="407"/>
      <c r="S1087" s="407"/>
      <c r="T1087" s="407"/>
      <c r="U1087" s="407"/>
      <c r="V1087" s="407"/>
      <c r="W1087" s="407"/>
      <c r="X1087" s="407"/>
      <c r="Y1087" s="307"/>
      <c r="Z1087" s="308"/>
      <c r="AA1087" s="308"/>
      <c r="AB1087" s="309"/>
      <c r="AC1087" s="311"/>
      <c r="AD1087" s="312"/>
      <c r="AE1087" s="312"/>
      <c r="AF1087" s="312"/>
      <c r="AG1087" s="312"/>
      <c r="AH1087" s="313"/>
      <c r="AI1087" s="314"/>
      <c r="AJ1087" s="314"/>
      <c r="AK1087" s="314"/>
      <c r="AL1087" s="315"/>
      <c r="AM1087" s="316"/>
      <c r="AN1087" s="316"/>
      <c r="AO1087" s="317"/>
      <c r="AP1087" s="310"/>
      <c r="AQ1087" s="310"/>
      <c r="AR1087" s="310"/>
      <c r="AS1087" s="310"/>
      <c r="AT1087" s="310"/>
      <c r="AU1087" s="310"/>
      <c r="AV1087" s="310"/>
      <c r="AW1087" s="310"/>
      <c r="AX1087" s="310"/>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407"/>
      <c r="Q1088" s="407"/>
      <c r="R1088" s="407"/>
      <c r="S1088" s="407"/>
      <c r="T1088" s="407"/>
      <c r="U1088" s="407"/>
      <c r="V1088" s="407"/>
      <c r="W1088" s="407"/>
      <c r="X1088" s="407"/>
      <c r="Y1088" s="307"/>
      <c r="Z1088" s="308"/>
      <c r="AA1088" s="308"/>
      <c r="AB1088" s="309"/>
      <c r="AC1088" s="311"/>
      <c r="AD1088" s="312"/>
      <c r="AE1088" s="312"/>
      <c r="AF1088" s="312"/>
      <c r="AG1088" s="312"/>
      <c r="AH1088" s="313"/>
      <c r="AI1088" s="314"/>
      <c r="AJ1088" s="314"/>
      <c r="AK1088" s="314"/>
      <c r="AL1088" s="315"/>
      <c r="AM1088" s="316"/>
      <c r="AN1088" s="316"/>
      <c r="AO1088" s="317"/>
      <c r="AP1088" s="310"/>
      <c r="AQ1088" s="310"/>
      <c r="AR1088" s="310"/>
      <c r="AS1088" s="310"/>
      <c r="AT1088" s="310"/>
      <c r="AU1088" s="310"/>
      <c r="AV1088" s="310"/>
      <c r="AW1088" s="310"/>
      <c r="AX1088" s="310"/>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407"/>
      <c r="Q1089" s="407"/>
      <c r="R1089" s="407"/>
      <c r="S1089" s="407"/>
      <c r="T1089" s="407"/>
      <c r="U1089" s="407"/>
      <c r="V1089" s="407"/>
      <c r="W1089" s="407"/>
      <c r="X1089" s="407"/>
      <c r="Y1089" s="307"/>
      <c r="Z1089" s="308"/>
      <c r="AA1089" s="308"/>
      <c r="AB1089" s="309"/>
      <c r="AC1089" s="311"/>
      <c r="AD1089" s="312"/>
      <c r="AE1089" s="312"/>
      <c r="AF1089" s="312"/>
      <c r="AG1089" s="312"/>
      <c r="AH1089" s="313"/>
      <c r="AI1089" s="314"/>
      <c r="AJ1089" s="314"/>
      <c r="AK1089" s="314"/>
      <c r="AL1089" s="315"/>
      <c r="AM1089" s="316"/>
      <c r="AN1089" s="316"/>
      <c r="AO1089" s="317"/>
      <c r="AP1089" s="310"/>
      <c r="AQ1089" s="310"/>
      <c r="AR1089" s="310"/>
      <c r="AS1089" s="310"/>
      <c r="AT1089" s="310"/>
      <c r="AU1089" s="310"/>
      <c r="AV1089" s="310"/>
      <c r="AW1089" s="310"/>
      <c r="AX1089" s="310"/>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407"/>
      <c r="Q1090" s="407"/>
      <c r="R1090" s="407"/>
      <c r="S1090" s="407"/>
      <c r="T1090" s="407"/>
      <c r="U1090" s="407"/>
      <c r="V1090" s="407"/>
      <c r="W1090" s="407"/>
      <c r="X1090" s="407"/>
      <c r="Y1090" s="307"/>
      <c r="Z1090" s="308"/>
      <c r="AA1090" s="308"/>
      <c r="AB1090" s="309"/>
      <c r="AC1090" s="311"/>
      <c r="AD1090" s="312"/>
      <c r="AE1090" s="312"/>
      <c r="AF1090" s="312"/>
      <c r="AG1090" s="312"/>
      <c r="AH1090" s="313"/>
      <c r="AI1090" s="314"/>
      <c r="AJ1090" s="314"/>
      <c r="AK1090" s="314"/>
      <c r="AL1090" s="315"/>
      <c r="AM1090" s="316"/>
      <c r="AN1090" s="316"/>
      <c r="AO1090" s="317"/>
      <c r="AP1090" s="310"/>
      <c r="AQ1090" s="310"/>
      <c r="AR1090" s="310"/>
      <c r="AS1090" s="310"/>
      <c r="AT1090" s="310"/>
      <c r="AU1090" s="310"/>
      <c r="AV1090" s="310"/>
      <c r="AW1090" s="310"/>
      <c r="AX1090" s="310"/>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407"/>
      <c r="Q1091" s="407"/>
      <c r="R1091" s="407"/>
      <c r="S1091" s="407"/>
      <c r="T1091" s="407"/>
      <c r="U1091" s="407"/>
      <c r="V1091" s="407"/>
      <c r="W1091" s="407"/>
      <c r="X1091" s="407"/>
      <c r="Y1091" s="307"/>
      <c r="Z1091" s="308"/>
      <c r="AA1091" s="308"/>
      <c r="AB1091" s="309"/>
      <c r="AC1091" s="311"/>
      <c r="AD1091" s="312"/>
      <c r="AE1091" s="312"/>
      <c r="AF1091" s="312"/>
      <c r="AG1091" s="312"/>
      <c r="AH1091" s="313"/>
      <c r="AI1091" s="314"/>
      <c r="AJ1091" s="314"/>
      <c r="AK1091" s="314"/>
      <c r="AL1091" s="315"/>
      <c r="AM1091" s="316"/>
      <c r="AN1091" s="316"/>
      <c r="AO1091" s="317"/>
      <c r="AP1091" s="310"/>
      <c r="AQ1091" s="310"/>
      <c r="AR1091" s="310"/>
      <c r="AS1091" s="310"/>
      <c r="AT1091" s="310"/>
      <c r="AU1091" s="310"/>
      <c r="AV1091" s="310"/>
      <c r="AW1091" s="310"/>
      <c r="AX1091" s="310"/>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407"/>
      <c r="Q1092" s="407"/>
      <c r="R1092" s="407"/>
      <c r="S1092" s="407"/>
      <c r="T1092" s="407"/>
      <c r="U1092" s="407"/>
      <c r="V1092" s="407"/>
      <c r="W1092" s="407"/>
      <c r="X1092" s="407"/>
      <c r="Y1092" s="307"/>
      <c r="Z1092" s="308"/>
      <c r="AA1092" s="308"/>
      <c r="AB1092" s="309"/>
      <c r="AC1092" s="311"/>
      <c r="AD1092" s="312"/>
      <c r="AE1092" s="312"/>
      <c r="AF1092" s="312"/>
      <c r="AG1092" s="312"/>
      <c r="AH1092" s="313"/>
      <c r="AI1092" s="314"/>
      <c r="AJ1092" s="314"/>
      <c r="AK1092" s="314"/>
      <c r="AL1092" s="315"/>
      <c r="AM1092" s="316"/>
      <c r="AN1092" s="316"/>
      <c r="AO1092" s="317"/>
      <c r="AP1092" s="310"/>
      <c r="AQ1092" s="310"/>
      <c r="AR1092" s="310"/>
      <c r="AS1092" s="310"/>
      <c r="AT1092" s="310"/>
      <c r="AU1092" s="310"/>
      <c r="AV1092" s="310"/>
      <c r="AW1092" s="310"/>
      <c r="AX1092" s="310"/>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407"/>
      <c r="Q1093" s="407"/>
      <c r="R1093" s="407"/>
      <c r="S1093" s="407"/>
      <c r="T1093" s="407"/>
      <c r="U1093" s="407"/>
      <c r="V1093" s="407"/>
      <c r="W1093" s="407"/>
      <c r="X1093" s="407"/>
      <c r="Y1093" s="307"/>
      <c r="Z1093" s="308"/>
      <c r="AA1093" s="308"/>
      <c r="AB1093" s="309"/>
      <c r="AC1093" s="311"/>
      <c r="AD1093" s="312"/>
      <c r="AE1093" s="312"/>
      <c r="AF1093" s="312"/>
      <c r="AG1093" s="312"/>
      <c r="AH1093" s="313"/>
      <c r="AI1093" s="314"/>
      <c r="AJ1093" s="314"/>
      <c r="AK1093" s="314"/>
      <c r="AL1093" s="315"/>
      <c r="AM1093" s="316"/>
      <c r="AN1093" s="316"/>
      <c r="AO1093" s="317"/>
      <c r="AP1093" s="310"/>
      <c r="AQ1093" s="310"/>
      <c r="AR1093" s="310"/>
      <c r="AS1093" s="310"/>
      <c r="AT1093" s="310"/>
      <c r="AU1093" s="310"/>
      <c r="AV1093" s="310"/>
      <c r="AW1093" s="310"/>
      <c r="AX1093" s="310"/>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407"/>
      <c r="Q1094" s="407"/>
      <c r="R1094" s="407"/>
      <c r="S1094" s="407"/>
      <c r="T1094" s="407"/>
      <c r="U1094" s="407"/>
      <c r="V1094" s="407"/>
      <c r="W1094" s="407"/>
      <c r="X1094" s="407"/>
      <c r="Y1094" s="307"/>
      <c r="Z1094" s="308"/>
      <c r="AA1094" s="308"/>
      <c r="AB1094" s="309"/>
      <c r="AC1094" s="311"/>
      <c r="AD1094" s="312"/>
      <c r="AE1094" s="312"/>
      <c r="AF1094" s="312"/>
      <c r="AG1094" s="312"/>
      <c r="AH1094" s="313"/>
      <c r="AI1094" s="314"/>
      <c r="AJ1094" s="314"/>
      <c r="AK1094" s="314"/>
      <c r="AL1094" s="315"/>
      <c r="AM1094" s="316"/>
      <c r="AN1094" s="316"/>
      <c r="AO1094" s="317"/>
      <c r="AP1094" s="310"/>
      <c r="AQ1094" s="310"/>
      <c r="AR1094" s="310"/>
      <c r="AS1094" s="310"/>
      <c r="AT1094" s="310"/>
      <c r="AU1094" s="310"/>
      <c r="AV1094" s="310"/>
      <c r="AW1094" s="310"/>
      <c r="AX1094" s="310"/>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407"/>
      <c r="Q1095" s="407"/>
      <c r="R1095" s="407"/>
      <c r="S1095" s="407"/>
      <c r="T1095" s="407"/>
      <c r="U1095" s="407"/>
      <c r="V1095" s="407"/>
      <c r="W1095" s="407"/>
      <c r="X1095" s="407"/>
      <c r="Y1095" s="307"/>
      <c r="Z1095" s="308"/>
      <c r="AA1095" s="308"/>
      <c r="AB1095" s="309"/>
      <c r="AC1095" s="311"/>
      <c r="AD1095" s="312"/>
      <c r="AE1095" s="312"/>
      <c r="AF1095" s="312"/>
      <c r="AG1095" s="312"/>
      <c r="AH1095" s="313"/>
      <c r="AI1095" s="314"/>
      <c r="AJ1095" s="314"/>
      <c r="AK1095" s="314"/>
      <c r="AL1095" s="315"/>
      <c r="AM1095" s="316"/>
      <c r="AN1095" s="316"/>
      <c r="AO1095" s="317"/>
      <c r="AP1095" s="310"/>
      <c r="AQ1095" s="310"/>
      <c r="AR1095" s="310"/>
      <c r="AS1095" s="310"/>
      <c r="AT1095" s="310"/>
      <c r="AU1095" s="310"/>
      <c r="AV1095" s="310"/>
      <c r="AW1095" s="310"/>
      <c r="AX1095" s="310"/>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407"/>
      <c r="Q1096" s="407"/>
      <c r="R1096" s="407"/>
      <c r="S1096" s="407"/>
      <c r="T1096" s="407"/>
      <c r="U1096" s="407"/>
      <c r="V1096" s="407"/>
      <c r="W1096" s="407"/>
      <c r="X1096" s="407"/>
      <c r="Y1096" s="307"/>
      <c r="Z1096" s="308"/>
      <c r="AA1096" s="308"/>
      <c r="AB1096" s="309"/>
      <c r="AC1096" s="311"/>
      <c r="AD1096" s="312"/>
      <c r="AE1096" s="312"/>
      <c r="AF1096" s="312"/>
      <c r="AG1096" s="312"/>
      <c r="AH1096" s="313"/>
      <c r="AI1096" s="314"/>
      <c r="AJ1096" s="314"/>
      <c r="AK1096" s="314"/>
      <c r="AL1096" s="315"/>
      <c r="AM1096" s="316"/>
      <c r="AN1096" s="316"/>
      <c r="AO1096" s="317"/>
      <c r="AP1096" s="310"/>
      <c r="AQ1096" s="310"/>
      <c r="AR1096" s="310"/>
      <c r="AS1096" s="310"/>
      <c r="AT1096" s="310"/>
      <c r="AU1096" s="310"/>
      <c r="AV1096" s="310"/>
      <c r="AW1096" s="310"/>
      <c r="AX1096" s="310"/>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407"/>
      <c r="Q1097" s="407"/>
      <c r="R1097" s="407"/>
      <c r="S1097" s="407"/>
      <c r="T1097" s="407"/>
      <c r="U1097" s="407"/>
      <c r="V1097" s="407"/>
      <c r="W1097" s="407"/>
      <c r="X1097" s="407"/>
      <c r="Y1097" s="307"/>
      <c r="Z1097" s="308"/>
      <c r="AA1097" s="308"/>
      <c r="AB1097" s="309"/>
      <c r="AC1097" s="311"/>
      <c r="AD1097" s="312"/>
      <c r="AE1097" s="312"/>
      <c r="AF1097" s="312"/>
      <c r="AG1097" s="312"/>
      <c r="AH1097" s="313"/>
      <c r="AI1097" s="314"/>
      <c r="AJ1097" s="314"/>
      <c r="AK1097" s="314"/>
      <c r="AL1097" s="315"/>
      <c r="AM1097" s="316"/>
      <c r="AN1097" s="316"/>
      <c r="AO1097" s="317"/>
      <c r="AP1097" s="310"/>
      <c r="AQ1097" s="310"/>
      <c r="AR1097" s="310"/>
      <c r="AS1097" s="310"/>
      <c r="AT1097" s="310"/>
      <c r="AU1097" s="310"/>
      <c r="AV1097" s="310"/>
      <c r="AW1097" s="310"/>
      <c r="AX1097" s="310"/>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407"/>
      <c r="Q1098" s="407"/>
      <c r="R1098" s="407"/>
      <c r="S1098" s="407"/>
      <c r="T1098" s="407"/>
      <c r="U1098" s="407"/>
      <c r="V1098" s="407"/>
      <c r="W1098" s="407"/>
      <c r="X1098" s="407"/>
      <c r="Y1098" s="307"/>
      <c r="Z1098" s="308"/>
      <c r="AA1098" s="308"/>
      <c r="AB1098" s="309"/>
      <c r="AC1098" s="311"/>
      <c r="AD1098" s="312"/>
      <c r="AE1098" s="312"/>
      <c r="AF1098" s="312"/>
      <c r="AG1098" s="312"/>
      <c r="AH1098" s="313"/>
      <c r="AI1098" s="314"/>
      <c r="AJ1098" s="314"/>
      <c r="AK1098" s="314"/>
      <c r="AL1098" s="315"/>
      <c r="AM1098" s="316"/>
      <c r="AN1098" s="316"/>
      <c r="AO1098" s="317"/>
      <c r="AP1098" s="310"/>
      <c r="AQ1098" s="310"/>
      <c r="AR1098" s="310"/>
      <c r="AS1098" s="310"/>
      <c r="AT1098" s="310"/>
      <c r="AU1098" s="310"/>
      <c r="AV1098" s="310"/>
      <c r="AW1098" s="310"/>
      <c r="AX1098" s="310"/>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407"/>
      <c r="Q1099" s="407"/>
      <c r="R1099" s="407"/>
      <c r="S1099" s="407"/>
      <c r="T1099" s="407"/>
      <c r="U1099" s="407"/>
      <c r="V1099" s="407"/>
      <c r="W1099" s="407"/>
      <c r="X1099" s="407"/>
      <c r="Y1099" s="307"/>
      <c r="Z1099" s="308"/>
      <c r="AA1099" s="308"/>
      <c r="AB1099" s="309"/>
      <c r="AC1099" s="311"/>
      <c r="AD1099" s="312"/>
      <c r="AE1099" s="312"/>
      <c r="AF1099" s="312"/>
      <c r="AG1099" s="312"/>
      <c r="AH1099" s="313"/>
      <c r="AI1099" s="314"/>
      <c r="AJ1099" s="314"/>
      <c r="AK1099" s="314"/>
      <c r="AL1099" s="315"/>
      <c r="AM1099" s="316"/>
      <c r="AN1099" s="316"/>
      <c r="AO1099" s="317"/>
      <c r="AP1099" s="310"/>
      <c r="AQ1099" s="310"/>
      <c r="AR1099" s="310"/>
      <c r="AS1099" s="310"/>
      <c r="AT1099" s="310"/>
      <c r="AU1099" s="310"/>
      <c r="AV1099" s="310"/>
      <c r="AW1099" s="310"/>
      <c r="AX1099" s="310"/>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407"/>
      <c r="Q1100" s="407"/>
      <c r="R1100" s="407"/>
      <c r="S1100" s="407"/>
      <c r="T1100" s="407"/>
      <c r="U1100" s="407"/>
      <c r="V1100" s="407"/>
      <c r="W1100" s="407"/>
      <c r="X1100" s="407"/>
      <c r="Y1100" s="307"/>
      <c r="Z1100" s="308"/>
      <c r="AA1100" s="308"/>
      <c r="AB1100" s="309"/>
      <c r="AC1100" s="311"/>
      <c r="AD1100" s="312"/>
      <c r="AE1100" s="312"/>
      <c r="AF1100" s="312"/>
      <c r="AG1100" s="312"/>
      <c r="AH1100" s="313"/>
      <c r="AI1100" s="314"/>
      <c r="AJ1100" s="314"/>
      <c r="AK1100" s="314"/>
      <c r="AL1100" s="315"/>
      <c r="AM1100" s="316"/>
      <c r="AN1100" s="316"/>
      <c r="AO1100" s="317"/>
      <c r="AP1100" s="310"/>
      <c r="AQ1100" s="310"/>
      <c r="AR1100" s="310"/>
      <c r="AS1100" s="310"/>
      <c r="AT1100" s="310"/>
      <c r="AU1100" s="310"/>
      <c r="AV1100" s="310"/>
      <c r="AW1100" s="310"/>
      <c r="AX1100" s="310"/>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407"/>
      <c r="Q1101" s="407"/>
      <c r="R1101" s="407"/>
      <c r="S1101" s="407"/>
      <c r="T1101" s="407"/>
      <c r="U1101" s="407"/>
      <c r="V1101" s="407"/>
      <c r="W1101" s="407"/>
      <c r="X1101" s="407"/>
      <c r="Y1101" s="307"/>
      <c r="Z1101" s="308"/>
      <c r="AA1101" s="308"/>
      <c r="AB1101" s="309"/>
      <c r="AC1101" s="311"/>
      <c r="AD1101" s="312"/>
      <c r="AE1101" s="312"/>
      <c r="AF1101" s="312"/>
      <c r="AG1101" s="312"/>
      <c r="AH1101" s="313"/>
      <c r="AI1101" s="314"/>
      <c r="AJ1101" s="314"/>
      <c r="AK1101" s="314"/>
      <c r="AL1101" s="315"/>
      <c r="AM1101" s="316"/>
      <c r="AN1101" s="316"/>
      <c r="AO1101" s="317"/>
      <c r="AP1101" s="310"/>
      <c r="AQ1101" s="310"/>
      <c r="AR1101" s="310"/>
      <c r="AS1101" s="310"/>
      <c r="AT1101" s="310"/>
      <c r="AU1101" s="310"/>
      <c r="AV1101" s="310"/>
      <c r="AW1101" s="310"/>
      <c r="AX1101" s="310"/>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407"/>
      <c r="Q1102" s="407"/>
      <c r="R1102" s="407"/>
      <c r="S1102" s="407"/>
      <c r="T1102" s="407"/>
      <c r="U1102" s="407"/>
      <c r="V1102" s="407"/>
      <c r="W1102" s="407"/>
      <c r="X1102" s="407"/>
      <c r="Y1102" s="307"/>
      <c r="Z1102" s="308"/>
      <c r="AA1102" s="308"/>
      <c r="AB1102" s="309"/>
      <c r="AC1102" s="311"/>
      <c r="AD1102" s="312"/>
      <c r="AE1102" s="312"/>
      <c r="AF1102" s="312"/>
      <c r="AG1102" s="312"/>
      <c r="AH1102" s="313"/>
      <c r="AI1102" s="314"/>
      <c r="AJ1102" s="314"/>
      <c r="AK1102" s="314"/>
      <c r="AL1102" s="315"/>
      <c r="AM1102" s="316"/>
      <c r="AN1102" s="316"/>
      <c r="AO1102" s="317"/>
      <c r="AP1102" s="310"/>
      <c r="AQ1102" s="310"/>
      <c r="AR1102" s="310"/>
      <c r="AS1102" s="310"/>
      <c r="AT1102" s="310"/>
      <c r="AU1102" s="310"/>
      <c r="AV1102" s="310"/>
      <c r="AW1102" s="310"/>
      <c r="AX1102" s="310"/>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407"/>
      <c r="Q1103" s="407"/>
      <c r="R1103" s="407"/>
      <c r="S1103" s="407"/>
      <c r="T1103" s="407"/>
      <c r="U1103" s="407"/>
      <c r="V1103" s="407"/>
      <c r="W1103" s="407"/>
      <c r="X1103" s="407"/>
      <c r="Y1103" s="307"/>
      <c r="Z1103" s="308"/>
      <c r="AA1103" s="308"/>
      <c r="AB1103" s="309"/>
      <c r="AC1103" s="311"/>
      <c r="AD1103" s="312"/>
      <c r="AE1103" s="312"/>
      <c r="AF1103" s="312"/>
      <c r="AG1103" s="312"/>
      <c r="AH1103" s="313"/>
      <c r="AI1103" s="314"/>
      <c r="AJ1103" s="314"/>
      <c r="AK1103" s="314"/>
      <c r="AL1103" s="315"/>
      <c r="AM1103" s="316"/>
      <c r="AN1103" s="316"/>
      <c r="AO1103" s="317"/>
      <c r="AP1103" s="310"/>
      <c r="AQ1103" s="310"/>
      <c r="AR1103" s="310"/>
      <c r="AS1103" s="310"/>
      <c r="AT1103" s="310"/>
      <c r="AU1103" s="310"/>
      <c r="AV1103" s="310"/>
      <c r="AW1103" s="310"/>
      <c r="AX1103" s="310"/>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407"/>
      <c r="Q1104" s="407"/>
      <c r="R1104" s="407"/>
      <c r="S1104" s="407"/>
      <c r="T1104" s="407"/>
      <c r="U1104" s="407"/>
      <c r="V1104" s="407"/>
      <c r="W1104" s="407"/>
      <c r="X1104" s="407"/>
      <c r="Y1104" s="307"/>
      <c r="Z1104" s="308"/>
      <c r="AA1104" s="308"/>
      <c r="AB1104" s="309"/>
      <c r="AC1104" s="311"/>
      <c r="AD1104" s="312"/>
      <c r="AE1104" s="312"/>
      <c r="AF1104" s="312"/>
      <c r="AG1104" s="312"/>
      <c r="AH1104" s="313"/>
      <c r="AI1104" s="314"/>
      <c r="AJ1104" s="314"/>
      <c r="AK1104" s="314"/>
      <c r="AL1104" s="315"/>
      <c r="AM1104" s="316"/>
      <c r="AN1104" s="316"/>
      <c r="AO1104" s="317"/>
      <c r="AP1104" s="310"/>
      <c r="AQ1104" s="310"/>
      <c r="AR1104" s="310"/>
      <c r="AS1104" s="310"/>
      <c r="AT1104" s="310"/>
      <c r="AU1104" s="310"/>
      <c r="AV1104" s="310"/>
      <c r="AW1104" s="310"/>
      <c r="AX1104" s="310"/>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407"/>
      <c r="Q1105" s="407"/>
      <c r="R1105" s="407"/>
      <c r="S1105" s="407"/>
      <c r="T1105" s="407"/>
      <c r="U1105" s="407"/>
      <c r="V1105" s="407"/>
      <c r="W1105" s="407"/>
      <c r="X1105" s="407"/>
      <c r="Y1105" s="307"/>
      <c r="Z1105" s="308"/>
      <c r="AA1105" s="308"/>
      <c r="AB1105" s="309"/>
      <c r="AC1105" s="311"/>
      <c r="AD1105" s="312"/>
      <c r="AE1105" s="312"/>
      <c r="AF1105" s="312"/>
      <c r="AG1105" s="312"/>
      <c r="AH1105" s="313"/>
      <c r="AI1105" s="314"/>
      <c r="AJ1105" s="314"/>
      <c r="AK1105" s="314"/>
      <c r="AL1105" s="315"/>
      <c r="AM1105" s="316"/>
      <c r="AN1105" s="316"/>
      <c r="AO1105" s="317"/>
      <c r="AP1105" s="310"/>
      <c r="AQ1105" s="310"/>
      <c r="AR1105" s="310"/>
      <c r="AS1105" s="310"/>
      <c r="AT1105" s="310"/>
      <c r="AU1105" s="310"/>
      <c r="AV1105" s="310"/>
      <c r="AW1105" s="310"/>
      <c r="AX1105" s="310"/>
      <c r="AY1105">
        <f>COUNTA($C$1105)</f>
        <v>0</v>
      </c>
    </row>
    <row r="1106" spans="1:51" ht="24.75" hidden="1" customHeight="1" x14ac:dyDescent="0.15">
      <c r="A1106" s="878" t="s">
        <v>248</v>
      </c>
      <c r="B1106" s="879"/>
      <c r="C1106" s="879"/>
      <c r="D1106" s="879"/>
      <c r="E1106" s="879"/>
      <c r="F1106" s="879"/>
      <c r="G1106" s="879"/>
      <c r="H1106" s="879"/>
      <c r="I1106" s="879"/>
      <c r="J1106" s="879"/>
      <c r="K1106" s="879"/>
      <c r="L1106" s="879"/>
      <c r="M1106" s="879"/>
      <c r="N1106" s="879"/>
      <c r="O1106" s="879"/>
      <c r="P1106" s="879"/>
      <c r="Q1106" s="879"/>
      <c r="R1106" s="879"/>
      <c r="S1106" s="879"/>
      <c r="T1106" s="879"/>
      <c r="U1106" s="879"/>
      <c r="V1106" s="879"/>
      <c r="W1106" s="879"/>
      <c r="X1106" s="879"/>
      <c r="Y1106" s="879"/>
      <c r="Z1106" s="879"/>
      <c r="AA1106" s="879"/>
      <c r="AB1106" s="879"/>
      <c r="AC1106" s="879"/>
      <c r="AD1106" s="879"/>
      <c r="AE1106" s="879"/>
      <c r="AF1106" s="879"/>
      <c r="AG1106" s="879"/>
      <c r="AH1106" s="879"/>
      <c r="AI1106" s="879"/>
      <c r="AJ1106" s="879"/>
      <c r="AK1106" s="880"/>
      <c r="AL1106" s="950" t="s">
        <v>263</v>
      </c>
      <c r="AM1106" s="951"/>
      <c r="AN1106" s="95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90"/>
      <c r="B1109" s="390"/>
      <c r="C1109" s="262" t="s">
        <v>215</v>
      </c>
      <c r="D1109" s="881"/>
      <c r="E1109" s="262" t="s">
        <v>214</v>
      </c>
      <c r="F1109" s="881"/>
      <c r="G1109" s="881"/>
      <c r="H1109" s="881"/>
      <c r="I1109" s="881"/>
      <c r="J1109" s="262" t="s">
        <v>221</v>
      </c>
      <c r="K1109" s="262"/>
      <c r="L1109" s="262"/>
      <c r="M1109" s="262"/>
      <c r="N1109" s="262"/>
      <c r="O1109" s="262"/>
      <c r="P1109" s="334" t="s">
        <v>27</v>
      </c>
      <c r="Q1109" s="334"/>
      <c r="R1109" s="334"/>
      <c r="S1109" s="334"/>
      <c r="T1109" s="334"/>
      <c r="U1109" s="334"/>
      <c r="V1109" s="334"/>
      <c r="W1109" s="334"/>
      <c r="X1109" s="334"/>
      <c r="Y1109" s="262" t="s">
        <v>223</v>
      </c>
      <c r="Z1109" s="881"/>
      <c r="AA1109" s="881"/>
      <c r="AB1109" s="881"/>
      <c r="AC1109" s="262" t="s">
        <v>197</v>
      </c>
      <c r="AD1109" s="262"/>
      <c r="AE1109" s="262"/>
      <c r="AF1109" s="262"/>
      <c r="AG1109" s="262"/>
      <c r="AH1109" s="334" t="s">
        <v>210</v>
      </c>
      <c r="AI1109" s="335"/>
      <c r="AJ1109" s="335"/>
      <c r="AK1109" s="335"/>
      <c r="AL1109" s="335" t="s">
        <v>21</v>
      </c>
      <c r="AM1109" s="335"/>
      <c r="AN1109" s="335"/>
      <c r="AO1109" s="884"/>
      <c r="AP1109" s="413" t="s">
        <v>249</v>
      </c>
      <c r="AQ1109" s="413"/>
      <c r="AR1109" s="413"/>
      <c r="AS1109" s="413"/>
      <c r="AT1109" s="413"/>
      <c r="AU1109" s="413"/>
      <c r="AV1109" s="413"/>
      <c r="AW1109" s="413"/>
      <c r="AX1109" s="413"/>
    </row>
    <row r="1110" spans="1:51" ht="30" hidden="1" customHeight="1" x14ac:dyDescent="0.15">
      <c r="A1110" s="390">
        <v>1</v>
      </c>
      <c r="B1110" s="390">
        <v>1</v>
      </c>
      <c r="C1110" s="883"/>
      <c r="D1110" s="883"/>
      <c r="E1110" s="882"/>
      <c r="F1110" s="882"/>
      <c r="G1110" s="882"/>
      <c r="H1110" s="882"/>
      <c r="I1110" s="882"/>
      <c r="J1110" s="405"/>
      <c r="K1110" s="406"/>
      <c r="L1110" s="406"/>
      <c r="M1110" s="406"/>
      <c r="N1110" s="406"/>
      <c r="O1110" s="406"/>
      <c r="P1110" s="407"/>
      <c r="Q1110" s="407"/>
      <c r="R1110" s="407"/>
      <c r="S1110" s="407"/>
      <c r="T1110" s="407"/>
      <c r="U1110" s="407"/>
      <c r="V1110" s="407"/>
      <c r="W1110" s="407"/>
      <c r="X1110" s="407"/>
      <c r="Y1110" s="307"/>
      <c r="Z1110" s="308"/>
      <c r="AA1110" s="308"/>
      <c r="AB1110" s="309"/>
      <c r="AC1110" s="311"/>
      <c r="AD1110" s="312"/>
      <c r="AE1110" s="312"/>
      <c r="AF1110" s="312"/>
      <c r="AG1110" s="312"/>
      <c r="AH1110" s="313"/>
      <c r="AI1110" s="314"/>
      <c r="AJ1110" s="314"/>
      <c r="AK1110" s="314"/>
      <c r="AL1110" s="315"/>
      <c r="AM1110" s="316"/>
      <c r="AN1110" s="316"/>
      <c r="AO1110" s="317"/>
      <c r="AP1110" s="310"/>
      <c r="AQ1110" s="310"/>
      <c r="AR1110" s="310"/>
      <c r="AS1110" s="310"/>
      <c r="AT1110" s="310"/>
      <c r="AU1110" s="310"/>
      <c r="AV1110" s="310"/>
      <c r="AW1110" s="310"/>
      <c r="AX1110" s="310"/>
    </row>
    <row r="1111" spans="1:51" ht="30" hidden="1" customHeight="1" x14ac:dyDescent="0.15">
      <c r="A1111" s="390">
        <v>2</v>
      </c>
      <c r="B1111" s="390">
        <v>1</v>
      </c>
      <c r="C1111" s="883"/>
      <c r="D1111" s="883"/>
      <c r="E1111" s="882"/>
      <c r="F1111" s="882"/>
      <c r="G1111" s="882"/>
      <c r="H1111" s="882"/>
      <c r="I1111" s="882"/>
      <c r="J1111" s="405"/>
      <c r="K1111" s="406"/>
      <c r="L1111" s="406"/>
      <c r="M1111" s="406"/>
      <c r="N1111" s="406"/>
      <c r="O1111" s="406"/>
      <c r="P1111" s="407"/>
      <c r="Q1111" s="407"/>
      <c r="R1111" s="407"/>
      <c r="S1111" s="407"/>
      <c r="T1111" s="407"/>
      <c r="U1111" s="407"/>
      <c r="V1111" s="407"/>
      <c r="W1111" s="407"/>
      <c r="X1111" s="407"/>
      <c r="Y1111" s="307"/>
      <c r="Z1111" s="308"/>
      <c r="AA1111" s="308"/>
      <c r="AB1111" s="309"/>
      <c r="AC1111" s="311"/>
      <c r="AD1111" s="312"/>
      <c r="AE1111" s="312"/>
      <c r="AF1111" s="312"/>
      <c r="AG1111" s="312"/>
      <c r="AH1111" s="313"/>
      <c r="AI1111" s="314"/>
      <c r="AJ1111" s="314"/>
      <c r="AK1111" s="314"/>
      <c r="AL1111" s="315"/>
      <c r="AM1111" s="316"/>
      <c r="AN1111" s="316"/>
      <c r="AO1111" s="317"/>
      <c r="AP1111" s="310"/>
      <c r="AQ1111" s="310"/>
      <c r="AR1111" s="310"/>
      <c r="AS1111" s="310"/>
      <c r="AT1111" s="310"/>
      <c r="AU1111" s="310"/>
      <c r="AV1111" s="310"/>
      <c r="AW1111" s="310"/>
      <c r="AX1111" s="310"/>
      <c r="AY1111">
        <f>COUNTA($E$1111)</f>
        <v>0</v>
      </c>
    </row>
    <row r="1112" spans="1:51" ht="30" hidden="1" customHeight="1" x14ac:dyDescent="0.15">
      <c r="A1112" s="390">
        <v>3</v>
      </c>
      <c r="B1112" s="390">
        <v>1</v>
      </c>
      <c r="C1112" s="883"/>
      <c r="D1112" s="883"/>
      <c r="E1112" s="882"/>
      <c r="F1112" s="882"/>
      <c r="G1112" s="882"/>
      <c r="H1112" s="882"/>
      <c r="I1112" s="882"/>
      <c r="J1112" s="405"/>
      <c r="K1112" s="406"/>
      <c r="L1112" s="406"/>
      <c r="M1112" s="406"/>
      <c r="N1112" s="406"/>
      <c r="O1112" s="406"/>
      <c r="P1112" s="407"/>
      <c r="Q1112" s="407"/>
      <c r="R1112" s="407"/>
      <c r="S1112" s="407"/>
      <c r="T1112" s="407"/>
      <c r="U1112" s="407"/>
      <c r="V1112" s="407"/>
      <c r="W1112" s="407"/>
      <c r="X1112" s="407"/>
      <c r="Y1112" s="307"/>
      <c r="Z1112" s="308"/>
      <c r="AA1112" s="308"/>
      <c r="AB1112" s="309"/>
      <c r="AC1112" s="311"/>
      <c r="AD1112" s="312"/>
      <c r="AE1112" s="312"/>
      <c r="AF1112" s="312"/>
      <c r="AG1112" s="312"/>
      <c r="AH1112" s="313"/>
      <c r="AI1112" s="314"/>
      <c r="AJ1112" s="314"/>
      <c r="AK1112" s="314"/>
      <c r="AL1112" s="315"/>
      <c r="AM1112" s="316"/>
      <c r="AN1112" s="316"/>
      <c r="AO1112" s="317"/>
      <c r="AP1112" s="310"/>
      <c r="AQ1112" s="310"/>
      <c r="AR1112" s="310"/>
      <c r="AS1112" s="310"/>
      <c r="AT1112" s="310"/>
      <c r="AU1112" s="310"/>
      <c r="AV1112" s="310"/>
      <c r="AW1112" s="310"/>
      <c r="AX1112" s="310"/>
      <c r="AY1112">
        <f>COUNTA($E$1112)</f>
        <v>0</v>
      </c>
    </row>
    <row r="1113" spans="1:51" ht="30" hidden="1" customHeight="1" x14ac:dyDescent="0.15">
      <c r="A1113" s="390">
        <v>4</v>
      </c>
      <c r="B1113" s="390">
        <v>1</v>
      </c>
      <c r="C1113" s="883"/>
      <c r="D1113" s="883"/>
      <c r="E1113" s="882"/>
      <c r="F1113" s="882"/>
      <c r="G1113" s="882"/>
      <c r="H1113" s="882"/>
      <c r="I1113" s="882"/>
      <c r="J1113" s="405"/>
      <c r="K1113" s="406"/>
      <c r="L1113" s="406"/>
      <c r="M1113" s="406"/>
      <c r="N1113" s="406"/>
      <c r="O1113" s="406"/>
      <c r="P1113" s="407"/>
      <c r="Q1113" s="407"/>
      <c r="R1113" s="407"/>
      <c r="S1113" s="407"/>
      <c r="T1113" s="407"/>
      <c r="U1113" s="407"/>
      <c r="V1113" s="407"/>
      <c r="W1113" s="407"/>
      <c r="X1113" s="407"/>
      <c r="Y1113" s="307"/>
      <c r="Z1113" s="308"/>
      <c r="AA1113" s="308"/>
      <c r="AB1113" s="309"/>
      <c r="AC1113" s="311"/>
      <c r="AD1113" s="312"/>
      <c r="AE1113" s="312"/>
      <c r="AF1113" s="312"/>
      <c r="AG1113" s="312"/>
      <c r="AH1113" s="313"/>
      <c r="AI1113" s="314"/>
      <c r="AJ1113" s="314"/>
      <c r="AK1113" s="314"/>
      <c r="AL1113" s="315"/>
      <c r="AM1113" s="316"/>
      <c r="AN1113" s="316"/>
      <c r="AO1113" s="317"/>
      <c r="AP1113" s="310"/>
      <c r="AQ1113" s="310"/>
      <c r="AR1113" s="310"/>
      <c r="AS1113" s="310"/>
      <c r="AT1113" s="310"/>
      <c r="AU1113" s="310"/>
      <c r="AV1113" s="310"/>
      <c r="AW1113" s="310"/>
      <c r="AX1113" s="310"/>
      <c r="AY1113">
        <f>COUNTA($E$1113)</f>
        <v>0</v>
      </c>
    </row>
    <row r="1114" spans="1:51" ht="30" hidden="1" customHeight="1" x14ac:dyDescent="0.15">
      <c r="A1114" s="390">
        <v>5</v>
      </c>
      <c r="B1114" s="390">
        <v>1</v>
      </c>
      <c r="C1114" s="883"/>
      <c r="D1114" s="883"/>
      <c r="E1114" s="882"/>
      <c r="F1114" s="882"/>
      <c r="G1114" s="882"/>
      <c r="H1114" s="882"/>
      <c r="I1114" s="882"/>
      <c r="J1114" s="405"/>
      <c r="K1114" s="406"/>
      <c r="L1114" s="406"/>
      <c r="M1114" s="406"/>
      <c r="N1114" s="406"/>
      <c r="O1114" s="406"/>
      <c r="P1114" s="407"/>
      <c r="Q1114" s="407"/>
      <c r="R1114" s="407"/>
      <c r="S1114" s="407"/>
      <c r="T1114" s="407"/>
      <c r="U1114" s="407"/>
      <c r="V1114" s="407"/>
      <c r="W1114" s="407"/>
      <c r="X1114" s="407"/>
      <c r="Y1114" s="307"/>
      <c r="Z1114" s="308"/>
      <c r="AA1114" s="308"/>
      <c r="AB1114" s="309"/>
      <c r="AC1114" s="311"/>
      <c r="AD1114" s="312"/>
      <c r="AE1114" s="312"/>
      <c r="AF1114" s="312"/>
      <c r="AG1114" s="312"/>
      <c r="AH1114" s="313"/>
      <c r="AI1114" s="314"/>
      <c r="AJ1114" s="314"/>
      <c r="AK1114" s="314"/>
      <c r="AL1114" s="315"/>
      <c r="AM1114" s="316"/>
      <c r="AN1114" s="316"/>
      <c r="AO1114" s="317"/>
      <c r="AP1114" s="310"/>
      <c r="AQ1114" s="310"/>
      <c r="AR1114" s="310"/>
      <c r="AS1114" s="310"/>
      <c r="AT1114" s="310"/>
      <c r="AU1114" s="310"/>
      <c r="AV1114" s="310"/>
      <c r="AW1114" s="310"/>
      <c r="AX1114" s="310"/>
      <c r="AY1114">
        <f>COUNTA($E$1114)</f>
        <v>0</v>
      </c>
    </row>
    <row r="1115" spans="1:51" ht="30" hidden="1" customHeight="1" x14ac:dyDescent="0.15">
      <c r="A1115" s="390">
        <v>6</v>
      </c>
      <c r="B1115" s="390">
        <v>1</v>
      </c>
      <c r="C1115" s="883"/>
      <c r="D1115" s="883"/>
      <c r="E1115" s="882"/>
      <c r="F1115" s="882"/>
      <c r="G1115" s="882"/>
      <c r="H1115" s="882"/>
      <c r="I1115" s="882"/>
      <c r="J1115" s="405"/>
      <c r="K1115" s="406"/>
      <c r="L1115" s="406"/>
      <c r="M1115" s="406"/>
      <c r="N1115" s="406"/>
      <c r="O1115" s="406"/>
      <c r="P1115" s="407"/>
      <c r="Q1115" s="407"/>
      <c r="R1115" s="407"/>
      <c r="S1115" s="407"/>
      <c r="T1115" s="407"/>
      <c r="U1115" s="407"/>
      <c r="V1115" s="407"/>
      <c r="W1115" s="407"/>
      <c r="X1115" s="407"/>
      <c r="Y1115" s="307"/>
      <c r="Z1115" s="308"/>
      <c r="AA1115" s="308"/>
      <c r="AB1115" s="309"/>
      <c r="AC1115" s="311"/>
      <c r="AD1115" s="312"/>
      <c r="AE1115" s="312"/>
      <c r="AF1115" s="312"/>
      <c r="AG1115" s="312"/>
      <c r="AH1115" s="313"/>
      <c r="AI1115" s="314"/>
      <c r="AJ1115" s="314"/>
      <c r="AK1115" s="314"/>
      <c r="AL1115" s="315"/>
      <c r="AM1115" s="316"/>
      <c r="AN1115" s="316"/>
      <c r="AO1115" s="317"/>
      <c r="AP1115" s="310"/>
      <c r="AQ1115" s="310"/>
      <c r="AR1115" s="310"/>
      <c r="AS1115" s="310"/>
      <c r="AT1115" s="310"/>
      <c r="AU1115" s="310"/>
      <c r="AV1115" s="310"/>
      <c r="AW1115" s="310"/>
      <c r="AX1115" s="310"/>
      <c r="AY1115">
        <f>COUNTA($E$1115)</f>
        <v>0</v>
      </c>
    </row>
    <row r="1116" spans="1:51" ht="30" hidden="1" customHeight="1" x14ac:dyDescent="0.15">
      <c r="A1116" s="390">
        <v>7</v>
      </c>
      <c r="B1116" s="390">
        <v>1</v>
      </c>
      <c r="C1116" s="883"/>
      <c r="D1116" s="883"/>
      <c r="E1116" s="882"/>
      <c r="F1116" s="882"/>
      <c r="G1116" s="882"/>
      <c r="H1116" s="882"/>
      <c r="I1116" s="882"/>
      <c r="J1116" s="405"/>
      <c r="K1116" s="406"/>
      <c r="L1116" s="406"/>
      <c r="M1116" s="406"/>
      <c r="N1116" s="406"/>
      <c r="O1116" s="406"/>
      <c r="P1116" s="407"/>
      <c r="Q1116" s="407"/>
      <c r="R1116" s="407"/>
      <c r="S1116" s="407"/>
      <c r="T1116" s="407"/>
      <c r="U1116" s="407"/>
      <c r="V1116" s="407"/>
      <c r="W1116" s="407"/>
      <c r="X1116" s="407"/>
      <c r="Y1116" s="307"/>
      <c r="Z1116" s="308"/>
      <c r="AA1116" s="308"/>
      <c r="AB1116" s="309"/>
      <c r="AC1116" s="311"/>
      <c r="AD1116" s="312"/>
      <c r="AE1116" s="312"/>
      <c r="AF1116" s="312"/>
      <c r="AG1116" s="312"/>
      <c r="AH1116" s="313"/>
      <c r="AI1116" s="314"/>
      <c r="AJ1116" s="314"/>
      <c r="AK1116" s="314"/>
      <c r="AL1116" s="315"/>
      <c r="AM1116" s="316"/>
      <c r="AN1116" s="316"/>
      <c r="AO1116" s="317"/>
      <c r="AP1116" s="310"/>
      <c r="AQ1116" s="310"/>
      <c r="AR1116" s="310"/>
      <c r="AS1116" s="310"/>
      <c r="AT1116" s="310"/>
      <c r="AU1116" s="310"/>
      <c r="AV1116" s="310"/>
      <c r="AW1116" s="310"/>
      <c r="AX1116" s="310"/>
      <c r="AY1116">
        <f>COUNTA($E$1116)</f>
        <v>0</v>
      </c>
    </row>
    <row r="1117" spans="1:51" ht="30" hidden="1" customHeight="1" x14ac:dyDescent="0.15">
      <c r="A1117" s="390">
        <v>8</v>
      </c>
      <c r="B1117" s="390">
        <v>1</v>
      </c>
      <c r="C1117" s="883"/>
      <c r="D1117" s="883"/>
      <c r="E1117" s="882"/>
      <c r="F1117" s="882"/>
      <c r="G1117" s="882"/>
      <c r="H1117" s="882"/>
      <c r="I1117" s="882"/>
      <c r="J1117" s="405"/>
      <c r="K1117" s="406"/>
      <c r="L1117" s="406"/>
      <c r="M1117" s="406"/>
      <c r="N1117" s="406"/>
      <c r="O1117" s="406"/>
      <c r="P1117" s="407"/>
      <c r="Q1117" s="407"/>
      <c r="R1117" s="407"/>
      <c r="S1117" s="407"/>
      <c r="T1117" s="407"/>
      <c r="U1117" s="407"/>
      <c r="V1117" s="407"/>
      <c r="W1117" s="407"/>
      <c r="X1117" s="407"/>
      <c r="Y1117" s="307"/>
      <c r="Z1117" s="308"/>
      <c r="AA1117" s="308"/>
      <c r="AB1117" s="309"/>
      <c r="AC1117" s="311"/>
      <c r="AD1117" s="312"/>
      <c r="AE1117" s="312"/>
      <c r="AF1117" s="312"/>
      <c r="AG1117" s="312"/>
      <c r="AH1117" s="313"/>
      <c r="AI1117" s="314"/>
      <c r="AJ1117" s="314"/>
      <c r="AK1117" s="314"/>
      <c r="AL1117" s="315"/>
      <c r="AM1117" s="316"/>
      <c r="AN1117" s="316"/>
      <c r="AO1117" s="317"/>
      <c r="AP1117" s="310"/>
      <c r="AQ1117" s="310"/>
      <c r="AR1117" s="310"/>
      <c r="AS1117" s="310"/>
      <c r="AT1117" s="310"/>
      <c r="AU1117" s="310"/>
      <c r="AV1117" s="310"/>
      <c r="AW1117" s="310"/>
      <c r="AX1117" s="310"/>
      <c r="AY1117">
        <f>COUNTA($E$1117)</f>
        <v>0</v>
      </c>
    </row>
    <row r="1118" spans="1:51" ht="30" hidden="1" customHeight="1" x14ac:dyDescent="0.15">
      <c r="A1118" s="390">
        <v>9</v>
      </c>
      <c r="B1118" s="390">
        <v>1</v>
      </c>
      <c r="C1118" s="883"/>
      <c r="D1118" s="883"/>
      <c r="E1118" s="882"/>
      <c r="F1118" s="882"/>
      <c r="G1118" s="882"/>
      <c r="H1118" s="882"/>
      <c r="I1118" s="882"/>
      <c r="J1118" s="405"/>
      <c r="K1118" s="406"/>
      <c r="L1118" s="406"/>
      <c r="M1118" s="406"/>
      <c r="N1118" s="406"/>
      <c r="O1118" s="406"/>
      <c r="P1118" s="407"/>
      <c r="Q1118" s="407"/>
      <c r="R1118" s="407"/>
      <c r="S1118" s="407"/>
      <c r="T1118" s="407"/>
      <c r="U1118" s="407"/>
      <c r="V1118" s="407"/>
      <c r="W1118" s="407"/>
      <c r="X1118" s="407"/>
      <c r="Y1118" s="307"/>
      <c r="Z1118" s="308"/>
      <c r="AA1118" s="308"/>
      <c r="AB1118" s="309"/>
      <c r="AC1118" s="311"/>
      <c r="AD1118" s="312"/>
      <c r="AE1118" s="312"/>
      <c r="AF1118" s="312"/>
      <c r="AG1118" s="312"/>
      <c r="AH1118" s="313"/>
      <c r="AI1118" s="314"/>
      <c r="AJ1118" s="314"/>
      <c r="AK1118" s="314"/>
      <c r="AL1118" s="315"/>
      <c r="AM1118" s="316"/>
      <c r="AN1118" s="316"/>
      <c r="AO1118" s="317"/>
      <c r="AP1118" s="310"/>
      <c r="AQ1118" s="310"/>
      <c r="AR1118" s="310"/>
      <c r="AS1118" s="310"/>
      <c r="AT1118" s="310"/>
      <c r="AU1118" s="310"/>
      <c r="AV1118" s="310"/>
      <c r="AW1118" s="310"/>
      <c r="AX1118" s="310"/>
      <c r="AY1118">
        <f>COUNTA($E$1118)</f>
        <v>0</v>
      </c>
    </row>
    <row r="1119" spans="1:51" ht="30" hidden="1" customHeight="1" x14ac:dyDescent="0.15">
      <c r="A1119" s="390">
        <v>10</v>
      </c>
      <c r="B1119" s="390">
        <v>1</v>
      </c>
      <c r="C1119" s="883"/>
      <c r="D1119" s="883"/>
      <c r="E1119" s="882"/>
      <c r="F1119" s="882"/>
      <c r="G1119" s="882"/>
      <c r="H1119" s="882"/>
      <c r="I1119" s="882"/>
      <c r="J1119" s="405"/>
      <c r="K1119" s="406"/>
      <c r="L1119" s="406"/>
      <c r="M1119" s="406"/>
      <c r="N1119" s="406"/>
      <c r="O1119" s="406"/>
      <c r="P1119" s="407"/>
      <c r="Q1119" s="407"/>
      <c r="R1119" s="407"/>
      <c r="S1119" s="407"/>
      <c r="T1119" s="407"/>
      <c r="U1119" s="407"/>
      <c r="V1119" s="407"/>
      <c r="W1119" s="407"/>
      <c r="X1119" s="407"/>
      <c r="Y1119" s="307"/>
      <c r="Z1119" s="308"/>
      <c r="AA1119" s="308"/>
      <c r="AB1119" s="309"/>
      <c r="AC1119" s="311"/>
      <c r="AD1119" s="312"/>
      <c r="AE1119" s="312"/>
      <c r="AF1119" s="312"/>
      <c r="AG1119" s="312"/>
      <c r="AH1119" s="313"/>
      <c r="AI1119" s="314"/>
      <c r="AJ1119" s="314"/>
      <c r="AK1119" s="314"/>
      <c r="AL1119" s="315"/>
      <c r="AM1119" s="316"/>
      <c r="AN1119" s="316"/>
      <c r="AO1119" s="317"/>
      <c r="AP1119" s="310"/>
      <c r="AQ1119" s="310"/>
      <c r="AR1119" s="310"/>
      <c r="AS1119" s="310"/>
      <c r="AT1119" s="310"/>
      <c r="AU1119" s="310"/>
      <c r="AV1119" s="310"/>
      <c r="AW1119" s="310"/>
      <c r="AX1119" s="310"/>
      <c r="AY1119">
        <f>COUNTA($E$1119)</f>
        <v>0</v>
      </c>
    </row>
    <row r="1120" spans="1:51" ht="30" hidden="1" customHeight="1" x14ac:dyDescent="0.15">
      <c r="A1120" s="390">
        <v>11</v>
      </c>
      <c r="B1120" s="390">
        <v>1</v>
      </c>
      <c r="C1120" s="883"/>
      <c r="D1120" s="883"/>
      <c r="E1120" s="882"/>
      <c r="F1120" s="882"/>
      <c r="G1120" s="882"/>
      <c r="H1120" s="882"/>
      <c r="I1120" s="882"/>
      <c r="J1120" s="405"/>
      <c r="K1120" s="406"/>
      <c r="L1120" s="406"/>
      <c r="M1120" s="406"/>
      <c r="N1120" s="406"/>
      <c r="O1120" s="406"/>
      <c r="P1120" s="407"/>
      <c r="Q1120" s="407"/>
      <c r="R1120" s="407"/>
      <c r="S1120" s="407"/>
      <c r="T1120" s="407"/>
      <c r="U1120" s="407"/>
      <c r="V1120" s="407"/>
      <c r="W1120" s="407"/>
      <c r="X1120" s="407"/>
      <c r="Y1120" s="307"/>
      <c r="Z1120" s="308"/>
      <c r="AA1120" s="308"/>
      <c r="AB1120" s="309"/>
      <c r="AC1120" s="311"/>
      <c r="AD1120" s="312"/>
      <c r="AE1120" s="312"/>
      <c r="AF1120" s="312"/>
      <c r="AG1120" s="312"/>
      <c r="AH1120" s="313"/>
      <c r="AI1120" s="314"/>
      <c r="AJ1120" s="314"/>
      <c r="AK1120" s="314"/>
      <c r="AL1120" s="315"/>
      <c r="AM1120" s="316"/>
      <c r="AN1120" s="316"/>
      <c r="AO1120" s="317"/>
      <c r="AP1120" s="310"/>
      <c r="AQ1120" s="310"/>
      <c r="AR1120" s="310"/>
      <c r="AS1120" s="310"/>
      <c r="AT1120" s="310"/>
      <c r="AU1120" s="310"/>
      <c r="AV1120" s="310"/>
      <c r="AW1120" s="310"/>
      <c r="AX1120" s="310"/>
      <c r="AY1120">
        <f>COUNTA($E$1120)</f>
        <v>0</v>
      </c>
    </row>
    <row r="1121" spans="1:51" ht="30" hidden="1" customHeight="1" x14ac:dyDescent="0.15">
      <c r="A1121" s="390">
        <v>12</v>
      </c>
      <c r="B1121" s="390">
        <v>1</v>
      </c>
      <c r="C1121" s="883"/>
      <c r="D1121" s="883"/>
      <c r="E1121" s="882"/>
      <c r="F1121" s="882"/>
      <c r="G1121" s="882"/>
      <c r="H1121" s="882"/>
      <c r="I1121" s="882"/>
      <c r="J1121" s="405"/>
      <c r="K1121" s="406"/>
      <c r="L1121" s="406"/>
      <c r="M1121" s="406"/>
      <c r="N1121" s="406"/>
      <c r="O1121" s="406"/>
      <c r="P1121" s="407"/>
      <c r="Q1121" s="407"/>
      <c r="R1121" s="407"/>
      <c r="S1121" s="407"/>
      <c r="T1121" s="407"/>
      <c r="U1121" s="407"/>
      <c r="V1121" s="407"/>
      <c r="W1121" s="407"/>
      <c r="X1121" s="407"/>
      <c r="Y1121" s="307"/>
      <c r="Z1121" s="308"/>
      <c r="AA1121" s="308"/>
      <c r="AB1121" s="309"/>
      <c r="AC1121" s="311"/>
      <c r="AD1121" s="312"/>
      <c r="AE1121" s="312"/>
      <c r="AF1121" s="312"/>
      <c r="AG1121" s="312"/>
      <c r="AH1121" s="313"/>
      <c r="AI1121" s="314"/>
      <c r="AJ1121" s="314"/>
      <c r="AK1121" s="314"/>
      <c r="AL1121" s="315"/>
      <c r="AM1121" s="316"/>
      <c r="AN1121" s="316"/>
      <c r="AO1121" s="317"/>
      <c r="AP1121" s="310"/>
      <c r="AQ1121" s="310"/>
      <c r="AR1121" s="310"/>
      <c r="AS1121" s="310"/>
      <c r="AT1121" s="310"/>
      <c r="AU1121" s="310"/>
      <c r="AV1121" s="310"/>
      <c r="AW1121" s="310"/>
      <c r="AX1121" s="310"/>
      <c r="AY1121">
        <f>COUNTA($E$1121)</f>
        <v>0</v>
      </c>
    </row>
    <row r="1122" spans="1:51" ht="30" hidden="1" customHeight="1" x14ac:dyDescent="0.15">
      <c r="A1122" s="390">
        <v>13</v>
      </c>
      <c r="B1122" s="390">
        <v>1</v>
      </c>
      <c r="C1122" s="883"/>
      <c r="D1122" s="883"/>
      <c r="E1122" s="882"/>
      <c r="F1122" s="882"/>
      <c r="G1122" s="882"/>
      <c r="H1122" s="882"/>
      <c r="I1122" s="882"/>
      <c r="J1122" s="405"/>
      <c r="K1122" s="406"/>
      <c r="L1122" s="406"/>
      <c r="M1122" s="406"/>
      <c r="N1122" s="406"/>
      <c r="O1122" s="406"/>
      <c r="P1122" s="407"/>
      <c r="Q1122" s="407"/>
      <c r="R1122" s="407"/>
      <c r="S1122" s="407"/>
      <c r="T1122" s="407"/>
      <c r="U1122" s="407"/>
      <c r="V1122" s="407"/>
      <c r="W1122" s="407"/>
      <c r="X1122" s="407"/>
      <c r="Y1122" s="307"/>
      <c r="Z1122" s="308"/>
      <c r="AA1122" s="308"/>
      <c r="AB1122" s="309"/>
      <c r="AC1122" s="311"/>
      <c r="AD1122" s="312"/>
      <c r="AE1122" s="312"/>
      <c r="AF1122" s="312"/>
      <c r="AG1122" s="312"/>
      <c r="AH1122" s="313"/>
      <c r="AI1122" s="314"/>
      <c r="AJ1122" s="314"/>
      <c r="AK1122" s="314"/>
      <c r="AL1122" s="315"/>
      <c r="AM1122" s="316"/>
      <c r="AN1122" s="316"/>
      <c r="AO1122" s="317"/>
      <c r="AP1122" s="310"/>
      <c r="AQ1122" s="310"/>
      <c r="AR1122" s="310"/>
      <c r="AS1122" s="310"/>
      <c r="AT1122" s="310"/>
      <c r="AU1122" s="310"/>
      <c r="AV1122" s="310"/>
      <c r="AW1122" s="310"/>
      <c r="AX1122" s="310"/>
      <c r="AY1122">
        <f>COUNTA($E$1122)</f>
        <v>0</v>
      </c>
    </row>
    <row r="1123" spans="1:51" ht="30" hidden="1" customHeight="1" x14ac:dyDescent="0.15">
      <c r="A1123" s="390">
        <v>14</v>
      </c>
      <c r="B1123" s="390">
        <v>1</v>
      </c>
      <c r="C1123" s="883"/>
      <c r="D1123" s="883"/>
      <c r="E1123" s="882"/>
      <c r="F1123" s="882"/>
      <c r="G1123" s="882"/>
      <c r="H1123" s="882"/>
      <c r="I1123" s="882"/>
      <c r="J1123" s="405"/>
      <c r="K1123" s="406"/>
      <c r="L1123" s="406"/>
      <c r="M1123" s="406"/>
      <c r="N1123" s="406"/>
      <c r="O1123" s="406"/>
      <c r="P1123" s="407"/>
      <c r="Q1123" s="407"/>
      <c r="R1123" s="407"/>
      <c r="S1123" s="407"/>
      <c r="T1123" s="407"/>
      <c r="U1123" s="407"/>
      <c r="V1123" s="407"/>
      <c r="W1123" s="407"/>
      <c r="X1123" s="407"/>
      <c r="Y1123" s="307"/>
      <c r="Z1123" s="308"/>
      <c r="AA1123" s="308"/>
      <c r="AB1123" s="309"/>
      <c r="AC1123" s="311"/>
      <c r="AD1123" s="312"/>
      <c r="AE1123" s="312"/>
      <c r="AF1123" s="312"/>
      <c r="AG1123" s="312"/>
      <c r="AH1123" s="313"/>
      <c r="AI1123" s="314"/>
      <c r="AJ1123" s="314"/>
      <c r="AK1123" s="314"/>
      <c r="AL1123" s="315"/>
      <c r="AM1123" s="316"/>
      <c r="AN1123" s="316"/>
      <c r="AO1123" s="317"/>
      <c r="AP1123" s="310"/>
      <c r="AQ1123" s="310"/>
      <c r="AR1123" s="310"/>
      <c r="AS1123" s="310"/>
      <c r="AT1123" s="310"/>
      <c r="AU1123" s="310"/>
      <c r="AV1123" s="310"/>
      <c r="AW1123" s="310"/>
      <c r="AX1123" s="310"/>
      <c r="AY1123">
        <f>COUNTA($E$1123)</f>
        <v>0</v>
      </c>
    </row>
    <row r="1124" spans="1:51" ht="30" hidden="1" customHeight="1" x14ac:dyDescent="0.15">
      <c r="A1124" s="390">
        <v>15</v>
      </c>
      <c r="B1124" s="390">
        <v>1</v>
      </c>
      <c r="C1124" s="883"/>
      <c r="D1124" s="883"/>
      <c r="E1124" s="882"/>
      <c r="F1124" s="882"/>
      <c r="G1124" s="882"/>
      <c r="H1124" s="882"/>
      <c r="I1124" s="882"/>
      <c r="J1124" s="405"/>
      <c r="K1124" s="406"/>
      <c r="L1124" s="406"/>
      <c r="M1124" s="406"/>
      <c r="N1124" s="406"/>
      <c r="O1124" s="406"/>
      <c r="P1124" s="407"/>
      <c r="Q1124" s="407"/>
      <c r="R1124" s="407"/>
      <c r="S1124" s="407"/>
      <c r="T1124" s="407"/>
      <c r="U1124" s="407"/>
      <c r="V1124" s="407"/>
      <c r="W1124" s="407"/>
      <c r="X1124" s="407"/>
      <c r="Y1124" s="307"/>
      <c r="Z1124" s="308"/>
      <c r="AA1124" s="308"/>
      <c r="AB1124" s="309"/>
      <c r="AC1124" s="311"/>
      <c r="AD1124" s="312"/>
      <c r="AE1124" s="312"/>
      <c r="AF1124" s="312"/>
      <c r="AG1124" s="312"/>
      <c r="AH1124" s="313"/>
      <c r="AI1124" s="314"/>
      <c r="AJ1124" s="314"/>
      <c r="AK1124" s="314"/>
      <c r="AL1124" s="315"/>
      <c r="AM1124" s="316"/>
      <c r="AN1124" s="316"/>
      <c r="AO1124" s="317"/>
      <c r="AP1124" s="310"/>
      <c r="AQ1124" s="310"/>
      <c r="AR1124" s="310"/>
      <c r="AS1124" s="310"/>
      <c r="AT1124" s="310"/>
      <c r="AU1124" s="310"/>
      <c r="AV1124" s="310"/>
      <c r="AW1124" s="310"/>
      <c r="AX1124" s="310"/>
      <c r="AY1124">
        <f>COUNTA($E$1124)</f>
        <v>0</v>
      </c>
    </row>
    <row r="1125" spans="1:51" ht="30" hidden="1" customHeight="1" x14ac:dyDescent="0.15">
      <c r="A1125" s="390">
        <v>16</v>
      </c>
      <c r="B1125" s="390">
        <v>1</v>
      </c>
      <c r="C1125" s="883"/>
      <c r="D1125" s="883"/>
      <c r="E1125" s="882"/>
      <c r="F1125" s="882"/>
      <c r="G1125" s="882"/>
      <c r="H1125" s="882"/>
      <c r="I1125" s="882"/>
      <c r="J1125" s="405"/>
      <c r="K1125" s="406"/>
      <c r="L1125" s="406"/>
      <c r="M1125" s="406"/>
      <c r="N1125" s="406"/>
      <c r="O1125" s="406"/>
      <c r="P1125" s="407"/>
      <c r="Q1125" s="407"/>
      <c r="R1125" s="407"/>
      <c r="S1125" s="407"/>
      <c r="T1125" s="407"/>
      <c r="U1125" s="407"/>
      <c r="V1125" s="407"/>
      <c r="W1125" s="407"/>
      <c r="X1125" s="407"/>
      <c r="Y1125" s="307"/>
      <c r="Z1125" s="308"/>
      <c r="AA1125" s="308"/>
      <c r="AB1125" s="309"/>
      <c r="AC1125" s="311"/>
      <c r="AD1125" s="312"/>
      <c r="AE1125" s="312"/>
      <c r="AF1125" s="312"/>
      <c r="AG1125" s="312"/>
      <c r="AH1125" s="313"/>
      <c r="AI1125" s="314"/>
      <c r="AJ1125" s="314"/>
      <c r="AK1125" s="314"/>
      <c r="AL1125" s="315"/>
      <c r="AM1125" s="316"/>
      <c r="AN1125" s="316"/>
      <c r="AO1125" s="317"/>
      <c r="AP1125" s="310"/>
      <c r="AQ1125" s="310"/>
      <c r="AR1125" s="310"/>
      <c r="AS1125" s="310"/>
      <c r="AT1125" s="310"/>
      <c r="AU1125" s="310"/>
      <c r="AV1125" s="310"/>
      <c r="AW1125" s="310"/>
      <c r="AX1125" s="310"/>
      <c r="AY1125">
        <f>COUNTA($E$1125)</f>
        <v>0</v>
      </c>
    </row>
    <row r="1126" spans="1:51" ht="30" hidden="1" customHeight="1" x14ac:dyDescent="0.15">
      <c r="A1126" s="390">
        <v>17</v>
      </c>
      <c r="B1126" s="390">
        <v>1</v>
      </c>
      <c r="C1126" s="883"/>
      <c r="D1126" s="883"/>
      <c r="E1126" s="882"/>
      <c r="F1126" s="882"/>
      <c r="G1126" s="882"/>
      <c r="H1126" s="882"/>
      <c r="I1126" s="882"/>
      <c r="J1126" s="405"/>
      <c r="K1126" s="406"/>
      <c r="L1126" s="406"/>
      <c r="M1126" s="406"/>
      <c r="N1126" s="406"/>
      <c r="O1126" s="406"/>
      <c r="P1126" s="407"/>
      <c r="Q1126" s="407"/>
      <c r="R1126" s="407"/>
      <c r="S1126" s="407"/>
      <c r="T1126" s="407"/>
      <c r="U1126" s="407"/>
      <c r="V1126" s="407"/>
      <c r="W1126" s="407"/>
      <c r="X1126" s="407"/>
      <c r="Y1126" s="307"/>
      <c r="Z1126" s="308"/>
      <c r="AA1126" s="308"/>
      <c r="AB1126" s="309"/>
      <c r="AC1126" s="311"/>
      <c r="AD1126" s="312"/>
      <c r="AE1126" s="312"/>
      <c r="AF1126" s="312"/>
      <c r="AG1126" s="312"/>
      <c r="AH1126" s="313"/>
      <c r="AI1126" s="314"/>
      <c r="AJ1126" s="314"/>
      <c r="AK1126" s="314"/>
      <c r="AL1126" s="315"/>
      <c r="AM1126" s="316"/>
      <c r="AN1126" s="316"/>
      <c r="AO1126" s="317"/>
      <c r="AP1126" s="310"/>
      <c r="AQ1126" s="310"/>
      <c r="AR1126" s="310"/>
      <c r="AS1126" s="310"/>
      <c r="AT1126" s="310"/>
      <c r="AU1126" s="310"/>
      <c r="AV1126" s="310"/>
      <c r="AW1126" s="310"/>
      <c r="AX1126" s="310"/>
      <c r="AY1126">
        <f>COUNTA($E$1126)</f>
        <v>0</v>
      </c>
    </row>
    <row r="1127" spans="1:51" ht="30" hidden="1" customHeight="1" x14ac:dyDescent="0.15">
      <c r="A1127" s="390">
        <v>18</v>
      </c>
      <c r="B1127" s="390">
        <v>1</v>
      </c>
      <c r="C1127" s="883"/>
      <c r="D1127" s="883"/>
      <c r="E1127" s="247"/>
      <c r="F1127" s="882"/>
      <c r="G1127" s="882"/>
      <c r="H1127" s="882"/>
      <c r="I1127" s="882"/>
      <c r="J1127" s="405"/>
      <c r="K1127" s="406"/>
      <c r="L1127" s="406"/>
      <c r="M1127" s="406"/>
      <c r="N1127" s="406"/>
      <c r="O1127" s="406"/>
      <c r="P1127" s="407"/>
      <c r="Q1127" s="407"/>
      <c r="R1127" s="407"/>
      <c r="S1127" s="407"/>
      <c r="T1127" s="407"/>
      <c r="U1127" s="407"/>
      <c r="V1127" s="407"/>
      <c r="W1127" s="407"/>
      <c r="X1127" s="407"/>
      <c r="Y1127" s="307"/>
      <c r="Z1127" s="308"/>
      <c r="AA1127" s="308"/>
      <c r="AB1127" s="309"/>
      <c r="AC1127" s="311"/>
      <c r="AD1127" s="312"/>
      <c r="AE1127" s="312"/>
      <c r="AF1127" s="312"/>
      <c r="AG1127" s="312"/>
      <c r="AH1127" s="313"/>
      <c r="AI1127" s="314"/>
      <c r="AJ1127" s="314"/>
      <c r="AK1127" s="314"/>
      <c r="AL1127" s="315"/>
      <c r="AM1127" s="316"/>
      <c r="AN1127" s="316"/>
      <c r="AO1127" s="317"/>
      <c r="AP1127" s="310"/>
      <c r="AQ1127" s="310"/>
      <c r="AR1127" s="310"/>
      <c r="AS1127" s="310"/>
      <c r="AT1127" s="310"/>
      <c r="AU1127" s="310"/>
      <c r="AV1127" s="310"/>
      <c r="AW1127" s="310"/>
      <c r="AX1127" s="310"/>
      <c r="AY1127">
        <f>COUNTA($E$1127)</f>
        <v>0</v>
      </c>
    </row>
    <row r="1128" spans="1:51" ht="30" hidden="1" customHeight="1" x14ac:dyDescent="0.15">
      <c r="A1128" s="390">
        <v>19</v>
      </c>
      <c r="B1128" s="390">
        <v>1</v>
      </c>
      <c r="C1128" s="883"/>
      <c r="D1128" s="883"/>
      <c r="E1128" s="882"/>
      <c r="F1128" s="882"/>
      <c r="G1128" s="882"/>
      <c r="H1128" s="882"/>
      <c r="I1128" s="882"/>
      <c r="J1128" s="405"/>
      <c r="K1128" s="406"/>
      <c r="L1128" s="406"/>
      <c r="M1128" s="406"/>
      <c r="N1128" s="406"/>
      <c r="O1128" s="406"/>
      <c r="P1128" s="407"/>
      <c r="Q1128" s="407"/>
      <c r="R1128" s="407"/>
      <c r="S1128" s="407"/>
      <c r="T1128" s="407"/>
      <c r="U1128" s="407"/>
      <c r="V1128" s="407"/>
      <c r="W1128" s="407"/>
      <c r="X1128" s="407"/>
      <c r="Y1128" s="307"/>
      <c r="Z1128" s="308"/>
      <c r="AA1128" s="308"/>
      <c r="AB1128" s="309"/>
      <c r="AC1128" s="311"/>
      <c r="AD1128" s="312"/>
      <c r="AE1128" s="312"/>
      <c r="AF1128" s="312"/>
      <c r="AG1128" s="312"/>
      <c r="AH1128" s="313"/>
      <c r="AI1128" s="314"/>
      <c r="AJ1128" s="314"/>
      <c r="AK1128" s="314"/>
      <c r="AL1128" s="315"/>
      <c r="AM1128" s="316"/>
      <c r="AN1128" s="316"/>
      <c r="AO1128" s="317"/>
      <c r="AP1128" s="310"/>
      <c r="AQ1128" s="310"/>
      <c r="AR1128" s="310"/>
      <c r="AS1128" s="310"/>
      <c r="AT1128" s="310"/>
      <c r="AU1128" s="310"/>
      <c r="AV1128" s="310"/>
      <c r="AW1128" s="310"/>
      <c r="AX1128" s="310"/>
      <c r="AY1128">
        <f>COUNTA($E$1128)</f>
        <v>0</v>
      </c>
    </row>
    <row r="1129" spans="1:51" ht="30" hidden="1" customHeight="1" x14ac:dyDescent="0.15">
      <c r="A1129" s="390">
        <v>20</v>
      </c>
      <c r="B1129" s="390">
        <v>1</v>
      </c>
      <c r="C1129" s="883"/>
      <c r="D1129" s="883"/>
      <c r="E1129" s="882"/>
      <c r="F1129" s="882"/>
      <c r="G1129" s="882"/>
      <c r="H1129" s="882"/>
      <c r="I1129" s="882"/>
      <c r="J1129" s="405"/>
      <c r="K1129" s="406"/>
      <c r="L1129" s="406"/>
      <c r="M1129" s="406"/>
      <c r="N1129" s="406"/>
      <c r="O1129" s="406"/>
      <c r="P1129" s="407"/>
      <c r="Q1129" s="407"/>
      <c r="R1129" s="407"/>
      <c r="S1129" s="407"/>
      <c r="T1129" s="407"/>
      <c r="U1129" s="407"/>
      <c r="V1129" s="407"/>
      <c r="W1129" s="407"/>
      <c r="X1129" s="407"/>
      <c r="Y1129" s="307"/>
      <c r="Z1129" s="308"/>
      <c r="AA1129" s="308"/>
      <c r="AB1129" s="309"/>
      <c r="AC1129" s="311"/>
      <c r="AD1129" s="312"/>
      <c r="AE1129" s="312"/>
      <c r="AF1129" s="312"/>
      <c r="AG1129" s="312"/>
      <c r="AH1129" s="313"/>
      <c r="AI1129" s="314"/>
      <c r="AJ1129" s="314"/>
      <c r="AK1129" s="314"/>
      <c r="AL1129" s="315"/>
      <c r="AM1129" s="316"/>
      <c r="AN1129" s="316"/>
      <c r="AO1129" s="317"/>
      <c r="AP1129" s="310"/>
      <c r="AQ1129" s="310"/>
      <c r="AR1129" s="310"/>
      <c r="AS1129" s="310"/>
      <c r="AT1129" s="310"/>
      <c r="AU1129" s="310"/>
      <c r="AV1129" s="310"/>
      <c r="AW1129" s="310"/>
      <c r="AX1129" s="310"/>
      <c r="AY1129">
        <f>COUNTA($E$1129)</f>
        <v>0</v>
      </c>
    </row>
    <row r="1130" spans="1:51" ht="30" hidden="1" customHeight="1" x14ac:dyDescent="0.15">
      <c r="A1130" s="390">
        <v>21</v>
      </c>
      <c r="B1130" s="390">
        <v>1</v>
      </c>
      <c r="C1130" s="883"/>
      <c r="D1130" s="883"/>
      <c r="E1130" s="882"/>
      <c r="F1130" s="882"/>
      <c r="G1130" s="882"/>
      <c r="H1130" s="882"/>
      <c r="I1130" s="882"/>
      <c r="J1130" s="405"/>
      <c r="K1130" s="406"/>
      <c r="L1130" s="406"/>
      <c r="M1130" s="406"/>
      <c r="N1130" s="406"/>
      <c r="O1130" s="406"/>
      <c r="P1130" s="407"/>
      <c r="Q1130" s="407"/>
      <c r="R1130" s="407"/>
      <c r="S1130" s="407"/>
      <c r="T1130" s="407"/>
      <c r="U1130" s="407"/>
      <c r="V1130" s="407"/>
      <c r="W1130" s="407"/>
      <c r="X1130" s="407"/>
      <c r="Y1130" s="307"/>
      <c r="Z1130" s="308"/>
      <c r="AA1130" s="308"/>
      <c r="AB1130" s="309"/>
      <c r="AC1130" s="311"/>
      <c r="AD1130" s="312"/>
      <c r="AE1130" s="312"/>
      <c r="AF1130" s="312"/>
      <c r="AG1130" s="312"/>
      <c r="AH1130" s="313"/>
      <c r="AI1130" s="314"/>
      <c r="AJ1130" s="314"/>
      <c r="AK1130" s="314"/>
      <c r="AL1130" s="315"/>
      <c r="AM1130" s="316"/>
      <c r="AN1130" s="316"/>
      <c r="AO1130" s="317"/>
      <c r="AP1130" s="310"/>
      <c r="AQ1130" s="310"/>
      <c r="AR1130" s="310"/>
      <c r="AS1130" s="310"/>
      <c r="AT1130" s="310"/>
      <c r="AU1130" s="310"/>
      <c r="AV1130" s="310"/>
      <c r="AW1130" s="310"/>
      <c r="AX1130" s="310"/>
      <c r="AY1130">
        <f>COUNTA($E$1130)</f>
        <v>0</v>
      </c>
    </row>
    <row r="1131" spans="1:51" ht="30" hidden="1" customHeight="1" x14ac:dyDescent="0.15">
      <c r="A1131" s="390">
        <v>22</v>
      </c>
      <c r="B1131" s="390">
        <v>1</v>
      </c>
      <c r="C1131" s="883"/>
      <c r="D1131" s="883"/>
      <c r="E1131" s="882"/>
      <c r="F1131" s="882"/>
      <c r="G1131" s="882"/>
      <c r="H1131" s="882"/>
      <c r="I1131" s="882"/>
      <c r="J1131" s="405"/>
      <c r="K1131" s="406"/>
      <c r="L1131" s="406"/>
      <c r="M1131" s="406"/>
      <c r="N1131" s="406"/>
      <c r="O1131" s="406"/>
      <c r="P1131" s="407"/>
      <c r="Q1131" s="407"/>
      <c r="R1131" s="407"/>
      <c r="S1131" s="407"/>
      <c r="T1131" s="407"/>
      <c r="U1131" s="407"/>
      <c r="V1131" s="407"/>
      <c r="W1131" s="407"/>
      <c r="X1131" s="407"/>
      <c r="Y1131" s="307"/>
      <c r="Z1131" s="308"/>
      <c r="AA1131" s="308"/>
      <c r="AB1131" s="309"/>
      <c r="AC1131" s="311"/>
      <c r="AD1131" s="312"/>
      <c r="AE1131" s="312"/>
      <c r="AF1131" s="312"/>
      <c r="AG1131" s="312"/>
      <c r="AH1131" s="313"/>
      <c r="AI1131" s="314"/>
      <c r="AJ1131" s="314"/>
      <c r="AK1131" s="314"/>
      <c r="AL1131" s="315"/>
      <c r="AM1131" s="316"/>
      <c r="AN1131" s="316"/>
      <c r="AO1131" s="317"/>
      <c r="AP1131" s="310"/>
      <c r="AQ1131" s="310"/>
      <c r="AR1131" s="310"/>
      <c r="AS1131" s="310"/>
      <c r="AT1131" s="310"/>
      <c r="AU1131" s="310"/>
      <c r="AV1131" s="310"/>
      <c r="AW1131" s="310"/>
      <c r="AX1131" s="310"/>
      <c r="AY1131">
        <f>COUNTA($E$1131)</f>
        <v>0</v>
      </c>
    </row>
    <row r="1132" spans="1:51" ht="30" hidden="1" customHeight="1" x14ac:dyDescent="0.15">
      <c r="A1132" s="390">
        <v>23</v>
      </c>
      <c r="B1132" s="390">
        <v>1</v>
      </c>
      <c r="C1132" s="883"/>
      <c r="D1132" s="883"/>
      <c r="E1132" s="882"/>
      <c r="F1132" s="882"/>
      <c r="G1132" s="882"/>
      <c r="H1132" s="882"/>
      <c r="I1132" s="882"/>
      <c r="J1132" s="405"/>
      <c r="K1132" s="406"/>
      <c r="L1132" s="406"/>
      <c r="M1132" s="406"/>
      <c r="N1132" s="406"/>
      <c r="O1132" s="406"/>
      <c r="P1132" s="407"/>
      <c r="Q1132" s="407"/>
      <c r="R1132" s="407"/>
      <c r="S1132" s="407"/>
      <c r="T1132" s="407"/>
      <c r="U1132" s="407"/>
      <c r="V1132" s="407"/>
      <c r="W1132" s="407"/>
      <c r="X1132" s="407"/>
      <c r="Y1132" s="307"/>
      <c r="Z1132" s="308"/>
      <c r="AA1132" s="308"/>
      <c r="AB1132" s="309"/>
      <c r="AC1132" s="311"/>
      <c r="AD1132" s="312"/>
      <c r="AE1132" s="312"/>
      <c r="AF1132" s="312"/>
      <c r="AG1132" s="312"/>
      <c r="AH1132" s="313"/>
      <c r="AI1132" s="314"/>
      <c r="AJ1132" s="314"/>
      <c r="AK1132" s="314"/>
      <c r="AL1132" s="315"/>
      <c r="AM1132" s="316"/>
      <c r="AN1132" s="316"/>
      <c r="AO1132" s="317"/>
      <c r="AP1132" s="310"/>
      <c r="AQ1132" s="310"/>
      <c r="AR1132" s="310"/>
      <c r="AS1132" s="310"/>
      <c r="AT1132" s="310"/>
      <c r="AU1132" s="310"/>
      <c r="AV1132" s="310"/>
      <c r="AW1132" s="310"/>
      <c r="AX1132" s="310"/>
      <c r="AY1132">
        <f>COUNTA($E$1132)</f>
        <v>0</v>
      </c>
    </row>
    <row r="1133" spans="1:51" ht="30" hidden="1" customHeight="1" x14ac:dyDescent="0.15">
      <c r="A1133" s="390">
        <v>24</v>
      </c>
      <c r="B1133" s="390">
        <v>1</v>
      </c>
      <c r="C1133" s="883"/>
      <c r="D1133" s="883"/>
      <c r="E1133" s="882"/>
      <c r="F1133" s="882"/>
      <c r="G1133" s="882"/>
      <c r="H1133" s="882"/>
      <c r="I1133" s="882"/>
      <c r="J1133" s="405"/>
      <c r="K1133" s="406"/>
      <c r="L1133" s="406"/>
      <c r="M1133" s="406"/>
      <c r="N1133" s="406"/>
      <c r="O1133" s="406"/>
      <c r="P1133" s="407"/>
      <c r="Q1133" s="407"/>
      <c r="R1133" s="407"/>
      <c r="S1133" s="407"/>
      <c r="T1133" s="407"/>
      <c r="U1133" s="407"/>
      <c r="V1133" s="407"/>
      <c r="W1133" s="407"/>
      <c r="X1133" s="407"/>
      <c r="Y1133" s="307"/>
      <c r="Z1133" s="308"/>
      <c r="AA1133" s="308"/>
      <c r="AB1133" s="309"/>
      <c r="AC1133" s="311"/>
      <c r="AD1133" s="312"/>
      <c r="AE1133" s="312"/>
      <c r="AF1133" s="312"/>
      <c r="AG1133" s="312"/>
      <c r="AH1133" s="313"/>
      <c r="AI1133" s="314"/>
      <c r="AJ1133" s="314"/>
      <c r="AK1133" s="314"/>
      <c r="AL1133" s="315"/>
      <c r="AM1133" s="316"/>
      <c r="AN1133" s="316"/>
      <c r="AO1133" s="317"/>
      <c r="AP1133" s="310"/>
      <c r="AQ1133" s="310"/>
      <c r="AR1133" s="310"/>
      <c r="AS1133" s="310"/>
      <c r="AT1133" s="310"/>
      <c r="AU1133" s="310"/>
      <c r="AV1133" s="310"/>
      <c r="AW1133" s="310"/>
      <c r="AX1133" s="310"/>
      <c r="AY1133">
        <f>COUNTA($E$1133)</f>
        <v>0</v>
      </c>
    </row>
    <row r="1134" spans="1:51" ht="30" hidden="1" customHeight="1" x14ac:dyDescent="0.15">
      <c r="A1134" s="390">
        <v>25</v>
      </c>
      <c r="B1134" s="390">
        <v>1</v>
      </c>
      <c r="C1134" s="883"/>
      <c r="D1134" s="883"/>
      <c r="E1134" s="882"/>
      <c r="F1134" s="882"/>
      <c r="G1134" s="882"/>
      <c r="H1134" s="882"/>
      <c r="I1134" s="882"/>
      <c r="J1134" s="405"/>
      <c r="K1134" s="406"/>
      <c r="L1134" s="406"/>
      <c r="M1134" s="406"/>
      <c r="N1134" s="406"/>
      <c r="O1134" s="406"/>
      <c r="P1134" s="407"/>
      <c r="Q1134" s="407"/>
      <c r="R1134" s="407"/>
      <c r="S1134" s="407"/>
      <c r="T1134" s="407"/>
      <c r="U1134" s="407"/>
      <c r="V1134" s="407"/>
      <c r="W1134" s="407"/>
      <c r="X1134" s="407"/>
      <c r="Y1134" s="307"/>
      <c r="Z1134" s="308"/>
      <c r="AA1134" s="308"/>
      <c r="AB1134" s="309"/>
      <c r="AC1134" s="311"/>
      <c r="AD1134" s="312"/>
      <c r="AE1134" s="312"/>
      <c r="AF1134" s="312"/>
      <c r="AG1134" s="312"/>
      <c r="AH1134" s="313"/>
      <c r="AI1134" s="314"/>
      <c r="AJ1134" s="314"/>
      <c r="AK1134" s="314"/>
      <c r="AL1134" s="315"/>
      <c r="AM1134" s="316"/>
      <c r="AN1134" s="316"/>
      <c r="AO1134" s="317"/>
      <c r="AP1134" s="310"/>
      <c r="AQ1134" s="310"/>
      <c r="AR1134" s="310"/>
      <c r="AS1134" s="310"/>
      <c r="AT1134" s="310"/>
      <c r="AU1134" s="310"/>
      <c r="AV1134" s="310"/>
      <c r="AW1134" s="310"/>
      <c r="AX1134" s="310"/>
      <c r="AY1134">
        <f>COUNTA($E$1134)</f>
        <v>0</v>
      </c>
    </row>
    <row r="1135" spans="1:51" ht="30" hidden="1" customHeight="1" x14ac:dyDescent="0.15">
      <c r="A1135" s="390">
        <v>26</v>
      </c>
      <c r="B1135" s="390">
        <v>1</v>
      </c>
      <c r="C1135" s="883"/>
      <c r="D1135" s="883"/>
      <c r="E1135" s="882"/>
      <c r="F1135" s="882"/>
      <c r="G1135" s="882"/>
      <c r="H1135" s="882"/>
      <c r="I1135" s="882"/>
      <c r="J1135" s="405"/>
      <c r="K1135" s="406"/>
      <c r="L1135" s="406"/>
      <c r="M1135" s="406"/>
      <c r="N1135" s="406"/>
      <c r="O1135" s="406"/>
      <c r="P1135" s="407"/>
      <c r="Q1135" s="407"/>
      <c r="R1135" s="407"/>
      <c r="S1135" s="407"/>
      <c r="T1135" s="407"/>
      <c r="U1135" s="407"/>
      <c r="V1135" s="407"/>
      <c r="W1135" s="407"/>
      <c r="X1135" s="407"/>
      <c r="Y1135" s="307"/>
      <c r="Z1135" s="308"/>
      <c r="AA1135" s="308"/>
      <c r="AB1135" s="309"/>
      <c r="AC1135" s="311"/>
      <c r="AD1135" s="312"/>
      <c r="AE1135" s="312"/>
      <c r="AF1135" s="312"/>
      <c r="AG1135" s="312"/>
      <c r="AH1135" s="313"/>
      <c r="AI1135" s="314"/>
      <c r="AJ1135" s="314"/>
      <c r="AK1135" s="314"/>
      <c r="AL1135" s="315"/>
      <c r="AM1135" s="316"/>
      <c r="AN1135" s="316"/>
      <c r="AO1135" s="317"/>
      <c r="AP1135" s="310"/>
      <c r="AQ1135" s="310"/>
      <c r="AR1135" s="310"/>
      <c r="AS1135" s="310"/>
      <c r="AT1135" s="310"/>
      <c r="AU1135" s="310"/>
      <c r="AV1135" s="310"/>
      <c r="AW1135" s="310"/>
      <c r="AX1135" s="310"/>
      <c r="AY1135">
        <f>COUNTA($E$1135)</f>
        <v>0</v>
      </c>
    </row>
    <row r="1136" spans="1:51" ht="30" hidden="1" customHeight="1" x14ac:dyDescent="0.15">
      <c r="A1136" s="390">
        <v>27</v>
      </c>
      <c r="B1136" s="390">
        <v>1</v>
      </c>
      <c r="C1136" s="883"/>
      <c r="D1136" s="883"/>
      <c r="E1136" s="882"/>
      <c r="F1136" s="882"/>
      <c r="G1136" s="882"/>
      <c r="H1136" s="882"/>
      <c r="I1136" s="882"/>
      <c r="J1136" s="405"/>
      <c r="K1136" s="406"/>
      <c r="L1136" s="406"/>
      <c r="M1136" s="406"/>
      <c r="N1136" s="406"/>
      <c r="O1136" s="406"/>
      <c r="P1136" s="407"/>
      <c r="Q1136" s="407"/>
      <c r="R1136" s="407"/>
      <c r="S1136" s="407"/>
      <c r="T1136" s="407"/>
      <c r="U1136" s="407"/>
      <c r="V1136" s="407"/>
      <c r="W1136" s="407"/>
      <c r="X1136" s="407"/>
      <c r="Y1136" s="307"/>
      <c r="Z1136" s="308"/>
      <c r="AA1136" s="308"/>
      <c r="AB1136" s="309"/>
      <c r="AC1136" s="311"/>
      <c r="AD1136" s="312"/>
      <c r="AE1136" s="312"/>
      <c r="AF1136" s="312"/>
      <c r="AG1136" s="312"/>
      <c r="AH1136" s="313"/>
      <c r="AI1136" s="314"/>
      <c r="AJ1136" s="314"/>
      <c r="AK1136" s="314"/>
      <c r="AL1136" s="315"/>
      <c r="AM1136" s="316"/>
      <c r="AN1136" s="316"/>
      <c r="AO1136" s="317"/>
      <c r="AP1136" s="310"/>
      <c r="AQ1136" s="310"/>
      <c r="AR1136" s="310"/>
      <c r="AS1136" s="310"/>
      <c r="AT1136" s="310"/>
      <c r="AU1136" s="310"/>
      <c r="AV1136" s="310"/>
      <c r="AW1136" s="310"/>
      <c r="AX1136" s="310"/>
      <c r="AY1136">
        <f>COUNTA($E$1136)</f>
        <v>0</v>
      </c>
    </row>
    <row r="1137" spans="1:51" ht="30" hidden="1" customHeight="1" x14ac:dyDescent="0.15">
      <c r="A1137" s="390">
        <v>28</v>
      </c>
      <c r="B1137" s="390">
        <v>1</v>
      </c>
      <c r="C1137" s="883"/>
      <c r="D1137" s="883"/>
      <c r="E1137" s="882"/>
      <c r="F1137" s="882"/>
      <c r="G1137" s="882"/>
      <c r="H1137" s="882"/>
      <c r="I1137" s="882"/>
      <c r="J1137" s="405"/>
      <c r="K1137" s="406"/>
      <c r="L1137" s="406"/>
      <c r="M1137" s="406"/>
      <c r="N1137" s="406"/>
      <c r="O1137" s="406"/>
      <c r="P1137" s="407"/>
      <c r="Q1137" s="407"/>
      <c r="R1137" s="407"/>
      <c r="S1137" s="407"/>
      <c r="T1137" s="407"/>
      <c r="U1137" s="407"/>
      <c r="V1137" s="407"/>
      <c r="W1137" s="407"/>
      <c r="X1137" s="407"/>
      <c r="Y1137" s="307"/>
      <c r="Z1137" s="308"/>
      <c r="AA1137" s="308"/>
      <c r="AB1137" s="309"/>
      <c r="AC1137" s="311"/>
      <c r="AD1137" s="312"/>
      <c r="AE1137" s="312"/>
      <c r="AF1137" s="312"/>
      <c r="AG1137" s="312"/>
      <c r="AH1137" s="313"/>
      <c r="AI1137" s="314"/>
      <c r="AJ1137" s="314"/>
      <c r="AK1137" s="314"/>
      <c r="AL1137" s="315"/>
      <c r="AM1137" s="316"/>
      <c r="AN1137" s="316"/>
      <c r="AO1137" s="317"/>
      <c r="AP1137" s="310"/>
      <c r="AQ1137" s="310"/>
      <c r="AR1137" s="310"/>
      <c r="AS1137" s="310"/>
      <c r="AT1137" s="310"/>
      <c r="AU1137" s="310"/>
      <c r="AV1137" s="310"/>
      <c r="AW1137" s="310"/>
      <c r="AX1137" s="310"/>
      <c r="AY1137">
        <f>COUNTA($E$1137)</f>
        <v>0</v>
      </c>
    </row>
    <row r="1138" spans="1:51" ht="30" hidden="1" customHeight="1" x14ac:dyDescent="0.15">
      <c r="A1138" s="390">
        <v>29</v>
      </c>
      <c r="B1138" s="390">
        <v>1</v>
      </c>
      <c r="C1138" s="883"/>
      <c r="D1138" s="883"/>
      <c r="E1138" s="882"/>
      <c r="F1138" s="882"/>
      <c r="G1138" s="882"/>
      <c r="H1138" s="882"/>
      <c r="I1138" s="882"/>
      <c r="J1138" s="405"/>
      <c r="K1138" s="406"/>
      <c r="L1138" s="406"/>
      <c r="M1138" s="406"/>
      <c r="N1138" s="406"/>
      <c r="O1138" s="406"/>
      <c r="P1138" s="407"/>
      <c r="Q1138" s="407"/>
      <c r="R1138" s="407"/>
      <c r="S1138" s="407"/>
      <c r="T1138" s="407"/>
      <c r="U1138" s="407"/>
      <c r="V1138" s="407"/>
      <c r="W1138" s="407"/>
      <c r="X1138" s="407"/>
      <c r="Y1138" s="307"/>
      <c r="Z1138" s="308"/>
      <c r="AA1138" s="308"/>
      <c r="AB1138" s="309"/>
      <c r="AC1138" s="311"/>
      <c r="AD1138" s="312"/>
      <c r="AE1138" s="312"/>
      <c r="AF1138" s="312"/>
      <c r="AG1138" s="312"/>
      <c r="AH1138" s="313"/>
      <c r="AI1138" s="314"/>
      <c r="AJ1138" s="314"/>
      <c r="AK1138" s="314"/>
      <c r="AL1138" s="315"/>
      <c r="AM1138" s="316"/>
      <c r="AN1138" s="316"/>
      <c r="AO1138" s="317"/>
      <c r="AP1138" s="310"/>
      <c r="AQ1138" s="310"/>
      <c r="AR1138" s="310"/>
      <c r="AS1138" s="310"/>
      <c r="AT1138" s="310"/>
      <c r="AU1138" s="310"/>
      <c r="AV1138" s="310"/>
      <c r="AW1138" s="310"/>
      <c r="AX1138" s="310"/>
      <c r="AY1138">
        <f>COUNTA($E$1138)</f>
        <v>0</v>
      </c>
    </row>
    <row r="1139" spans="1:51" ht="30" hidden="1" customHeight="1" x14ac:dyDescent="0.15">
      <c r="A1139" s="390">
        <v>30</v>
      </c>
      <c r="B1139" s="390">
        <v>1</v>
      </c>
      <c r="C1139" s="883"/>
      <c r="D1139" s="883"/>
      <c r="E1139" s="882"/>
      <c r="F1139" s="882"/>
      <c r="G1139" s="882"/>
      <c r="H1139" s="882"/>
      <c r="I1139" s="882"/>
      <c r="J1139" s="405"/>
      <c r="K1139" s="406"/>
      <c r="L1139" s="406"/>
      <c r="M1139" s="406"/>
      <c r="N1139" s="406"/>
      <c r="O1139" s="406"/>
      <c r="P1139" s="407"/>
      <c r="Q1139" s="407"/>
      <c r="R1139" s="407"/>
      <c r="S1139" s="407"/>
      <c r="T1139" s="407"/>
      <c r="U1139" s="407"/>
      <c r="V1139" s="407"/>
      <c r="W1139" s="407"/>
      <c r="X1139" s="407"/>
      <c r="Y1139" s="307"/>
      <c r="Z1139" s="308"/>
      <c r="AA1139" s="308"/>
      <c r="AB1139" s="309"/>
      <c r="AC1139" s="311"/>
      <c r="AD1139" s="312"/>
      <c r="AE1139" s="312"/>
      <c r="AF1139" s="312"/>
      <c r="AG1139" s="312"/>
      <c r="AH1139" s="313"/>
      <c r="AI1139" s="314"/>
      <c r="AJ1139" s="314"/>
      <c r="AK1139" s="314"/>
      <c r="AL1139" s="315"/>
      <c r="AM1139" s="316"/>
      <c r="AN1139" s="316"/>
      <c r="AO1139" s="317"/>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52 Y954: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52 AL954: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Q117">
    <cfRule type="expression" dxfId="7" priority="7">
      <formula>IF(RIGHT(TEXT(AQ117,"0.#"),1)=".",FALSE,TRUE)</formula>
    </cfRule>
    <cfRule type="expression" dxfId="6" priority="8">
      <formula>IF(RIGHT(TEXT(AQ117,"0.#"),1)=".",TRUE,FALSE)</formula>
    </cfRule>
  </conditionalFormatting>
  <conditionalFormatting sqref="Y953">
    <cfRule type="expression" dxfId="5" priority="1">
      <formula>IF(RIGHT(TEXT(Y953,"0.#"),1)=".",FALSE,TRUE)</formula>
    </cfRule>
    <cfRule type="expression" dxfId="4" priority="2">
      <formula>IF(RIGHT(TEXT(Y953,"0.#"),1)=".",TRUE,FALSE)</formula>
    </cfRule>
  </conditionalFormatting>
  <conditionalFormatting sqref="AL953:AO953">
    <cfRule type="expression" dxfId="3" priority="3">
      <formula>IF(AND(AL953&gt;=0, RIGHT(TEXT(AL953,"0.#"),1)&lt;&gt;"."),TRUE,FALSE)</formula>
    </cfRule>
    <cfRule type="expression" dxfId="2" priority="4">
      <formula>IF(AND(AL953&gt;=0, RIGHT(TEXT(AL953,"0.#"),1)="."),TRUE,FALSE)</formula>
    </cfRule>
    <cfRule type="expression" dxfId="1" priority="5">
      <formula>IF(AND(AL953&lt;0, RIGHT(TEXT(AL953,"0.#"),1)&lt;&gt;"."),TRUE,FALSE)</formula>
    </cfRule>
    <cfRule type="expression" dxfId="0" priority="6">
      <formula>IF(AND(AL953&lt;0, 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16383" man="1"/>
    <brk id="699" max="16383" man="1"/>
    <brk id="735" max="16383" man="1"/>
    <brk id="841" max="16383" man="1"/>
    <brk id="9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9" sqref="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t="s">
        <v>654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654</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宇宙開発利用</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宇宙開発利用</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t="s">
        <v>654</v>
      </c>
      <c r="C10" s="13" t="str">
        <f t="shared" si="0"/>
        <v>国土強靱化施策</v>
      </c>
      <c r="D10" s="13" t="str">
        <f t="shared" si="8"/>
        <v>宇宙開発利用、国土強靱化施策</v>
      </c>
      <c r="F10" s="18" t="s">
        <v>116</v>
      </c>
      <c r="G10" s="17"/>
      <c r="H10" s="13" t="str">
        <f t="shared" si="1"/>
        <v/>
      </c>
      <c r="I10" s="13" t="str">
        <f t="shared" si="5"/>
        <v>一般会計</v>
      </c>
      <c r="K10" s="14" t="s">
        <v>250</v>
      </c>
      <c r="L10" s="15"/>
      <c r="M10" s="13" t="str">
        <f t="shared" si="2"/>
        <v/>
      </c>
      <c r="N10" s="13" t="str">
        <f t="shared" si="6"/>
        <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654</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宇宙開発利用、国土強靱化施策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宇宙開発利用、国土強靱化施策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宇宙開発利用、国土強靱化施策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宇宙開発利用、国土強靱化施策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宇宙開発利用、国土強靱化施策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宇宙開発利用、国土強靱化施策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宇宙開発利用、国土強靱化施策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RIWPC584G</dc:creator>
  <cp:lastModifiedBy>GSI</cp:lastModifiedBy>
  <cp:lastPrinted>2021-06-30T01:54:14Z</cp:lastPrinted>
  <dcterms:created xsi:type="dcterms:W3CDTF">2012-03-13T00:50:25Z</dcterms:created>
  <dcterms:modified xsi:type="dcterms:W3CDTF">2021-08-30T05:24:21Z</dcterms:modified>
</cp:coreProperties>
</file>