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FB7246A1-2CFA-49A7-99A8-3055AB6B0E84}" xr6:coauthVersionLast="36" xr6:coauthVersionMax="36" xr10:uidLastSave="{00000000-0000-0000-0000-000000000000}"/>
  <bookViews>
    <workbookView xWindow="0" yWindow="0" windowWidth="19200" windowHeight="6855"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45" i="3"/>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<sst xmlns="http://schemas.openxmlformats.org/spreadsheetml/2006/main" count="2308" uniqueCount="688">
  <si>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</si>
  <si>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</si>
  <si>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</si>
  <si>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</si>
  <si>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</si>
  <si>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</si>
  <si>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</si>
  <si>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</si>
  <si>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</si>
  <si>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</si>
  <si>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</si>
  <si>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</si>
  <si>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</si>
  <si>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</si>
  <si>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</si>
  <si>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</si>
  <si>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</si>
  <si>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</si>
  <si>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</si>
  <si>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</si>
  <si>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</si>
  <si>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</si>
  <si>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</si>
  <si>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</si>
  <si>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</si>
  <si>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</si>
  <si>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</si>
  <si>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</si>
  <si>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</si>
  <si>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</si>
  <si>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</si>
  <si>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</si>
  <si>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</si>
  <si>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</si>
  <si>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</si>
  <si>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</si>
  <si>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</si>
  <si>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</si>
  <si>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</si>
  <si>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</si>
  <si>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</si>
  <si>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</si>
  <si>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</si>
  <si>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</si>
  <si>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</si>
  <si>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</si>
  <si>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</si>
  <si>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</si>
  <si>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</si>
  <si>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</si>
  <si>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</si>
  <si>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</si>
  <si>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</si>
  <si>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</si>
  <si>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</si>
  <si>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</si>
  <si>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</si>
  <si>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</si>
  <si>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</si>
  <si>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</si>
  <si>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</si>
  <si>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</si>
  <si>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</si>
  <si>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</si>
  <si>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</si>
  <si>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</si>
  <si>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</si>
  <si>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</si>
  <si>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</si>
  <si>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</si>
  <si>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</si>
  <si>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</si>
  <si>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</si>
  <si>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</si>
  <si>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</si>
  <si>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</si>
  <si>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</si>
  <si>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</si>
  <si>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</si>
  <si>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</si>
  <si>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</si>
  <si>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</si>
  <si>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</si>
  <si>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</si>
  <si>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</si>
  <si>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</si>
  <si>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</si>
  <si>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</si>
  <si>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</si>
  <si>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</si>
  <si>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</si>
  <si>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</si>
  <si>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</si>
  <si>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</si>
  <si>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</si>
  <si>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</si>
  <si>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</si>
  <si>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</si>
  <si>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</si>
  <si>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</si>
  <si>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</si>
  <si>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</si>
  <si>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</si>
  <si>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</si>
  <si>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</si>
  <si>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</si>
  <si>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</si>
  <si>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</si>
  <si>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</si>
  <si>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</si>
  <si>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</si>
  <si>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</si>
  <si>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</si>
  <si>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</si>
  <si>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</si>
  <si>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</si>
  <si>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</si>
  <si>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</si>
  <si>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</si>
  <si>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</si>
  <si>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</si>
  <si>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</si>
  <si>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</si>
  <si>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</si>
  <si>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</si>
  <si>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</si>
  <si>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</si>
  <si>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</si>
  <si>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</si>
  <si>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</si>
  <si>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</si>
  <si>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</si>
  <si>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</si>
  <si>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</si>
  <si>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</si>
  <si>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</si>
  <si>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</si>
  <si>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</si>
  <si>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</si>
  <si>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</si>
  <si>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</si>
  <si>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</si>
  <si>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</si>
  <si>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</si>
  <si>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</si>
  <si>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</si>
  <si>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</si>
  <si>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</si>
  <si>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</si>
  <si>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</si>
  <si>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</si>
  <si>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</si>
  <si>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</si>
  <si>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</si>
  <si>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</si>
  <si>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</si>
  <si>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</si>
  <si>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</si>
  <si>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</si>
  <si>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</si>
  <si>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</si>
  <si>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</si>
  <si>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</si>
  <si>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</si>
  <si>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</si>
  <si>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</si>
  <si>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</si>
  <si>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</si>
  <si>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</si>
  <si>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</si>
  <si>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</si>
  <si>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</si>
  <si>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</si>
  <si>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</si>
  <si>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</si>
  <si>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</si>
  <si>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</si>
  <si>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</si>
  <si>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</si>
  <si>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</si>
  <si>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</si>
  <si>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</si>
  <si>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</si>
  <si>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</si>
  <si>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</si>
  <si>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</si>
  <si>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</si>
  <si>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</si>
  <si>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</si>
  <si>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</si>
  <si>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</si>
  <si>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</si>
  <si>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</si>
  <si>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</si>
  <si>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</si>
  <si>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</si>
  <si>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</si>
  <si>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</si>
  <si>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</si>
  <si>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</si>
  <si>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</si>
  <si>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</si>
  <si>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</si>
  <si>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</si>
  <si>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</si>
  <si>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</si>
  <si>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</si>
  <si>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</si>
  <si>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</si>
  <si>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</si>
  <si>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</si>
  <si>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</si>
  <si>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</si>
  <si>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</si>
  <si>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</si>
  <si>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</si>
  <si>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</si>
  <si>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</si>
  <si>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</si>
  <si>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</si>
  <si>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</si>
  <si>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</si>
  <si>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</si>
  <si>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</si>
  <si>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</si>
  <si>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</si>
  <si>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</si>
  <si>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</si>
  <si>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</si>
  <si>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</si>
  <si>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</si>
  <si>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</si>
  <si>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</si>
  <si>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</si>
  <si>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</si>
  <si>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</si>
  <si>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</si>
  <si>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</si>
  <si>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</si>
  <si>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</si>
  <si>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</si>
  <si>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</si>
  <si>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</si>
  <si>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</si>
  <si>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</si>
  <si>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</si>
  <si>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</si>
  <si>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</si>
  <si>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</si>
  <si>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</si>
  <si>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</si>
  <si>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</si>
  <si>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</si>
  <si>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</si>
  <si>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</si>
  <si>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</si>
  <si>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</si>
  <si>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</si>
  <si>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</si>
  <si>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</si>
  <si>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</si>
  <si>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</si>
  <si>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</si>
  <si>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</si>
  <si>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</si>
  <si>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</si>
  <si>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</si>
  <si>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</si>
  <si>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</si>
  <si>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</si>
  <si>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</si>
  <si>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</si>
  <si>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</si>
  <si>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</si>
  <si>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</si>
  <si>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</si>
  <si>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</si>
  <si>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</si>
  <si>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</si>
  <si>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</si>
  <si>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</si>
  <si>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</si>
  <si>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</si>
  <si>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</si>
  <si>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</si>
  <si>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</si>
  <si>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</si>
  <si>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</si>
  <si>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</si>
  <si>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</si>
  <si>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</si>
  <si>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</si>
  <si>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</si>
  <si>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</si>
  <si>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</si>
  <si>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</si>
  <si>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</si>
  <si>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</si>
  <si>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</si>
  <si>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</si>
  <si>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</si>
  <si>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</si>
  <si>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</si>
  <si>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</si>
  <si>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</si>
  <si>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</si>
  <si>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</si>
  <si>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</si>
  <si>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</si>
  <si>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</si>
  <si>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</si>
  <si>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</si>
  <si>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</si>
  <si>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</si>
  <si>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</si>
  <si>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</si>
  <si>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</si>
  <si>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</si>
  <si>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</si>
  <si>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</si>
  <si>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</si>
  <si>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</si>
  <si>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</si>
  <si>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</si>
  <si>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</si>
  <si>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</si>
  <si>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</si>
  <si>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</si>
  <si>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</si>
  <si>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</si>
  <si>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</si>
  <si>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</si>
  <si>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</si>
  <si>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</si>
  <si>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</si>
  <si>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</si>
  <si>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</si>
  <si>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</si>
  <si>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</si>
  <si>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</si>
  <si>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</si>
  <si>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</si>
  <si>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</si>
  <si>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</si>
  <si>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</si>
  <si>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</si>
  <si>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</si>
  <si>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</si>
  <si>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</si>
  <si>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</si>
  <si>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</si>
  <si>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</si>
  <si>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</si>
  <si>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</si>
  <si>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</si>
  <si>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</si>
  <si>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</si>
  <si>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</si>
  <si>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</si>
  <si>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</si>
  <si>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</si>
  <si>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</si>
  <si>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</si>
  <si>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</si>
  <si>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</si>
  <si>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</si>
  <si>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</si>
  <si>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</si>
  <si>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</si>
  <si>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</si>
  <si>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</si>
  <si>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</si>
  <si>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</si>
  <si>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</si>
  <si>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</si>
  <si>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</si>
  <si>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</si>
  <si>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</si>
  <si>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</si>
  <si>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</si>
  <si>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</si>
  <si>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</si>
  <si>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</si>
  <si>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</si>
  <si>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</si>
  <si>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</si>
  <si>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</si>
  <si>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</si>
  <si>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</si>
  <si>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</si>
  <si>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</si>
  <si>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</si>
  <si>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</si>
  <si>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</si>
  <si>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</si>
  <si>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</si>
  <si>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</si>
  <si>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</si>
  <si>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</si>
  <si>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</si>
  <si>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</si>
  <si>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</si>
  <si>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</si>
  <si>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</si>
  <si>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</si>
  <si>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</si>
  <si>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</si>
  <si>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</si>
  <si>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</si>
  <si>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</si>
  <si>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</si>
  <si>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</si>
  <si>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</si>
  <si>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</si>
  <si>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</si>
  <si>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</si>
  <si>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</si>
  <si>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</si>
  <si>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</si>
  <si>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</si>
  <si>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</si>
  <si>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</si>
  <si>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</si>
  <si>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</si>
  <si>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</si>
  <si>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</si>
  <si>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</si>
  <si>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</si>
  <si>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</si>
  <si>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</si>
  <si>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</si>
  <si>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</si>
  <si>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</si>
  <si>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</si>
  <si>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</si>
  <si>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</si>
  <si>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</si>
  <si>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</si>
  <si>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</si>
  <si>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</si>
  <si>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</si>
  <si>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</si>
  <si>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</si>
  <si>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</si>
  <si>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</si>
  <si>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</si>
  <si>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</si>
  <si>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</si>
  <si>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</si>
  <si>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</si>
  <si>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</si>
  <si>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</si>
  <si>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</si>
  <si>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</si>
  <si>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</si>
  <si>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</si>
  <si>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</si>
  <si>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</si>
  <si>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</si>
  <si>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</si>
  <si>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</si>
  <si>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</si>
  <si>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</si>
  <si>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</si>
  <si>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</si>
  <si>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</si>
  <si>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</si>
  <si>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</si>
  <si>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</si>
  <si>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</si>
  <si>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</si>
  <si>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</si>
  <si>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</si>
  <si>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</si>
  <si>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</si>
  <si>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</si>
  <si>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</si>
  <si>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</si>
  <si>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</si>
  <si>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</si>
  <si>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</si>
  <si>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</si>
  <si>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</si>
  <si>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</si>
  <si>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</si>
  <si>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</si>
  <si>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</si>
  <si>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</si>
  <si>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</si>
  <si>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</si>
  <si>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</si>
  <si>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</si>
  <si>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</si>
  <si>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</si>
  <si>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</si>
  <si>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</si>
  <si>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</si>
  <si>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</si>
  <si>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</si>
  <si>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</si>
  <si>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</si>
  <si>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</si>
  <si>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</si>
  <si>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</si>
  <si>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</si>
  <si>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</si>
  <si>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</si>
  <si>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</si>
  <si>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</si>
  <si>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</si>
  <si>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</si>
  <si>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</si>
  <si>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</si>
  <si>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</si>
  <si>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</si>
  <si>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</si>
  <si>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</si>
  <si>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</si>
  <si>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</si>
  <si>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</si>
  <si>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</si>
  <si>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</si>
  <si>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</si>
  <si>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</si>
  <si>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</si>
  <si>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</si>
  <si>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</si>
  <si>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</si>
  <si>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</si>
  <si>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</si>
  <si>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</si>
  <si>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</si>
  <si>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</si>
  <si>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</si>
  <si>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</si>
  <si>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</si>
  <si>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</si>
  <si>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</si>
  <si>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</si>
  <si>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</si>
  <si>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</si>
  <si>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</si>
  <si>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</si>
  <si>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</si>
  <si>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</si>
  <si>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</si>
  <si>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</si>
  <si>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</si>
  <si>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</si>
  <si>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</si>
  <si>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</si>
  <si>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</si>
  <si>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</si>
  <si>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</si>
  <si>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</si>
  <si>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</si>
  <si>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</si>
  <si>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</si>
  <si>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</si>
  <si>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</si>
  <si>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</si>
  <si>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</si>
  <si>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</si>
  <si>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</si>
  <si>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</si>
  <si>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</si>
  <si>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</si>
  <si>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</si>
  <si>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</si>
  <si>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</si>
  <si>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</si>
  <si>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</si>
  <si>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</si>
  <si>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</si>
  <si>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</si>
  <si>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</si>
  <si>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</si>
  <si>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</si>
  <si>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</si>
  <si>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</si>
  <si>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</si>
  <si>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</si>
  <si>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</si>
  <si>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</si>
  <si>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</si>
  <si>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</si>
  <si>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</si>
  <si>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</si>
  <si>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</si>
  <si>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</si>
  <si>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</si>
  <si>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</si>
  <si>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</si>
  <si>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</si>
  <si>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</si>
  <si>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</si>
  <si>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</si>
  <si>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</si>
  <si>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</si>
  <si>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</si>
  <si>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</si>
  <si>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</si>
  <si>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</si>
  <si>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</si>
  <si>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</si>
  <si>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</si>
  <si>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</si>
  <si>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</si>
  <si>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</si>
  <si>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</si>
  <si>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</si>
  <si>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</si>
  <si>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</si>
  <si>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</si>
  <si>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</si>
  <si>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</si>
  <si>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</si>
  <si>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</si>
  <si>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</si>
  <si>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</si>
  <si>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</si>
  <si>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</si>
  <si>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</si>
  <si>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</si>
  <si>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</si>
  <si>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</si>
  <si>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</si>
  <si>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</si>
  <si>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</si>
  <si>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国土技術政策総合研究所</t>
  </si>
  <si>
    <t>室長　岡安　祐司</t>
  </si>
  <si>
    <t>平成30年度</t>
  </si>
  <si>
    <t>令和2年度</t>
  </si>
  <si>
    <t>下水道研究部　下水道研究室</t>
  </si>
  <si>
    <t>下水道法第７条の２</t>
  </si>
  <si>
    <t>社会資本整備重点計画（平成27年9月閣議決定）、経済財政運営と改革の基本方針2018、未来投資戦略2018（平成30年6月閣議決定）</t>
  </si>
  <si>
    <t>都市の実状にあった点検調査技術の選定手法及び維持管理情報の活用手法を提案することで、適切な管路マネジメントサイクルの構築の実現と管路システムの持続的な機能確保及びコスト最適化を支援する。</t>
  </si>
  <si>
    <t>・現地における効率的な点検調査を推進するため、布設条件や管材の種類など都市の状況に応じた点検調査技術の選定手法を開発する。
・適切な管路マネジメントサイクルの構築の実現を支援するため、維持管理情報を活用した計画・設計・施工・維持管理の最適化手法を提案する。
・上記の成果を基にマニュアルを作成し、地方公共団体に提供する。</t>
  </si>
  <si>
    <t>-</t>
  </si>
  <si>
    <t>下水道管路のマネジメントに関する手引き等の策定数</t>
  </si>
  <si>
    <t>本</t>
  </si>
  <si>
    <t>国土技術政策総合研究所調べ</t>
  </si>
  <si>
    <t>下水道管路を対象とした総合マネジメントに関する研究項目の終了件数</t>
  </si>
  <si>
    <t>執行額（百万円）／　下水道管路を対象とした総合マネジメントに関する研究項目　　　　　　　　　　　　　　　　</t>
    <phoneticPr fontId="5"/>
  </si>
  <si>
    <t>17百万円/2</t>
  </si>
  <si>
    <t>1百万円/3</t>
  </si>
  <si>
    <t>11 ICTの利活用及び技術研究開発の推進</t>
  </si>
  <si>
    <t>41 技術研究開発を推進する</t>
  </si>
  <si>
    <t>目標を達成した技術研究開発の割合</t>
  </si>
  <si>
    <t>%</t>
  </si>
  <si>
    <t>新30‐0049</t>
  </si>
  <si>
    <t>○</t>
  </si>
  <si>
    <t>-</t>
    <phoneticPr fontId="5"/>
  </si>
  <si>
    <t>A.下水道管路の点検・調査及び修繕・改築技術の選定に関する調査業務ＮＪＳ・日本下水道新技術機構設計共同体</t>
    <phoneticPr fontId="5"/>
  </si>
  <si>
    <t>役務費</t>
  </si>
  <si>
    <t>下水道管路の点検・調査及び修繕・改築技術の選定に関する調査業務</t>
  </si>
  <si>
    <t>下水道管路の点検・調査及び修繕・改築技術の選定に関する調査業務ＮＪＳ・日本下水道新技術機構設計共同体</t>
  </si>
  <si>
    <t>下水道管路の効率的な点検調査手法に関する検討業務ＮＪＳ・日本下水道新技術機構設計共同体</t>
  </si>
  <si>
    <t>下水道管路の効率的な点検調査手法に関する検討業務</t>
  </si>
  <si>
    <t>株式会社建設技術研究所</t>
  </si>
  <si>
    <t>下水道管きょにおける改築修繕工法選定に関する調査業務</t>
  </si>
  <si>
    <t>国交</t>
  </si>
  <si>
    <t>-</t>
    <phoneticPr fontId="5"/>
  </si>
  <si>
    <t>B.</t>
    <phoneticPr fontId="5"/>
  </si>
  <si>
    <t>-</t>
    <phoneticPr fontId="5"/>
  </si>
  <si>
    <t>令和2年度で事業終了</t>
    <rPh sb="0" eb="2">
      <t>レイワ</t>
    </rPh>
    <rPh sb="3" eb="5">
      <t>ネンド</t>
    </rPh>
    <rPh sb="6" eb="8">
      <t>ジギョウ</t>
    </rPh>
    <rPh sb="8" eb="10">
      <t>シュウリョウ</t>
    </rPh>
    <phoneticPr fontId="5"/>
  </si>
  <si>
    <t>-</t>
    <phoneticPr fontId="5"/>
  </si>
  <si>
    <t>国土交通省が実施している技術研究開発課題を効果的・効率的に推進することに資する。</t>
  </si>
  <si>
    <t>令和2年度までに、下水道管路のマネジメントに関する手引き等を3本策定する</t>
    <phoneticPr fontId="5"/>
  </si>
  <si>
    <t>下水道管路を対象とした総合マネジメントに関する研究</t>
    <phoneticPr fontId="5"/>
  </si>
  <si>
    <t>膨大な管路ストックを限られた予算・人材の中で適切に管理していくことが求められており、管路マネジメントの効率化及びコスト最適化を図ることは社会のニーズを的確に反映している。</t>
    <phoneticPr fontId="5"/>
  </si>
  <si>
    <t>点検調査技術の選定や維持管理情報の活用方法に関する明確な基準やガイドラインは無く、特に下水道職員数が限られる中小都市の地方公共団体では技術的な判断ができないため、効率的かつ経済的な管路マネジメントを推進していくために国による技術的な支援が必要である。</t>
    <phoneticPr fontId="5"/>
  </si>
  <si>
    <t>経済財政運営と改革の基本方針2018や未来投資戦略2018においても、インフラの老朽化に対応するため、予防保全に基づくメンテナンスサイクルを確立・徹底し、ライフサイクルコストを低減していくこととしており、本事業の優先度は高い。</t>
    <phoneticPr fontId="5"/>
  </si>
  <si>
    <t>支出先の選定においては、企画競争により技術提案を受け、第三者機関である技術提案評価審査会による審議を経ており、競争性や妥当性の確保に努めている。</t>
  </si>
  <si>
    <t>有</t>
  </si>
  <si>
    <t>無</t>
  </si>
  <si>
    <t>‐</t>
  </si>
  <si>
    <t>類似業務等を参考にしてコスト水準の妥当性を確認している。</t>
    <phoneticPr fontId="5"/>
  </si>
  <si>
    <t>事業に必要な経費のみ支出している。</t>
    <phoneticPr fontId="5"/>
  </si>
  <si>
    <t>地方公共団体や下水道関連協会等の協力を得て情報を整理するなど、効率化を図っている。</t>
    <rPh sb="0" eb="2">
      <t>チホウ</t>
    </rPh>
    <rPh sb="2" eb="4">
      <t>コウキョウ</t>
    </rPh>
    <rPh sb="4" eb="6">
      <t>ダンタイ</t>
    </rPh>
    <rPh sb="7" eb="10">
      <t>ゲスイドウ</t>
    </rPh>
    <rPh sb="10" eb="12">
      <t>カンレン</t>
    </rPh>
    <rPh sb="12" eb="14">
      <t>キョウカイ</t>
    </rPh>
    <rPh sb="14" eb="15">
      <t>トウ</t>
    </rPh>
    <rPh sb="16" eb="18">
      <t>キョウリョク</t>
    </rPh>
    <rPh sb="19" eb="20">
      <t>エ</t>
    </rPh>
    <rPh sb="21" eb="23">
      <t>ジョウホウ</t>
    </rPh>
    <rPh sb="24" eb="26">
      <t>セイリ</t>
    </rPh>
    <rPh sb="31" eb="34">
      <t>コウリツカ</t>
    </rPh>
    <rPh sb="35" eb="36">
      <t>ハカ</t>
    </rPh>
    <phoneticPr fontId="5"/>
  </si>
  <si>
    <t>研究計画に従って進めており、順調に進捗している。</t>
    <phoneticPr fontId="5"/>
  </si>
  <si>
    <t>当初見込み通りの活動実績をあげている。</t>
    <phoneticPr fontId="5"/>
  </si>
  <si>
    <t>・本事業は、外部有識者による評価委員会において「事前評価」を受け、インフラの老朽化・維持管理に社会の関心が集まる中、時宜を得たものであり、特に地方中小都市において管路マネジメントに問題を抱えている現状をふまえ、今後の人口減少下での管路の総合マネジメントを示すという重要な研究であり国土技術政策総合研究所において実施すべきと評価された。
・新型コロナウイルスの影響により業務が一時中断されたため、繰り越した研究・業務がある。</t>
    <phoneticPr fontId="5"/>
  </si>
  <si>
    <t>30百万円/3</t>
    <rPh sb="2" eb="4">
      <t>ヒャクマン</t>
    </rPh>
    <rPh sb="4" eb="5">
      <t>エン</t>
    </rPh>
    <phoneticPr fontId="5"/>
  </si>
  <si>
    <t>随意契約
（企画競争）</t>
    <phoneticPr fontId="5"/>
  </si>
  <si>
    <t>本事業は令和２年度で事業完了に伴い終了。事業の成果が有効活用されるよう努められたい。</t>
    <phoneticPr fontId="5"/>
  </si>
  <si>
    <t>終了予定</t>
  </si>
  <si>
    <t>予定通り令和２年度事業終了。事業の成果が有効活用されるよう努めていく。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</si>
</sst>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181004</xdr:colOff>
      <xdr:row>750</xdr:row>
      <xdr:rowOff>157283</xdr:rowOff>
    </xdr:from>
    <xdr:to>
      <xdr:col>46</xdr:col>
      <xdr:colOff>57913</xdr:colOff>
      <xdr:row>754</xdr:row>
      <xdr:rowOff>189282</xdr:rowOff>
    </xdr:to>
    <xdr:sp macro="" textlink="">
      <xdr:nvSpPr>
        <xdr:cNvPr id="2" name="大かっこ 1">
          <a:extLst>
            <a:ext uri="{FF2B5EF4-FFF2-40B4-BE49-F238E27FC236}">
              <a16:creationId xmlns:a16="http://schemas.microsoft.com/office/drawing/2014/main" id="{3669E3C5-FDCD-4649-8EBD-47822F1BEBCB}"/>
            </a:ext>
          </a:extLst>
        </xdr:cNvPr>
        <xdr:cNvSpPr/>
      </xdr:nvSpPr>
      <xdr:spPr>
        <a:xfrm>
          <a:off x="6712433" y="41046747"/>
          <a:ext cx="2734409" cy="14471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33</xdr:col>
      <xdr:colOff>55943</xdr:colOff>
      <xdr:row>766</xdr:row>
      <xdr:rowOff>192931</xdr:rowOff>
    </xdr:from>
    <xdr:to>
      <xdr:col>46</xdr:col>
      <xdr:colOff>51166</xdr:colOff>
      <xdr:row>767</xdr:row>
      <xdr:rowOff>257227</xdr:rowOff>
    </xdr:to>
    <xdr:sp macro="" textlink="">
      <xdr:nvSpPr>
        <xdr:cNvPr id="19" name="契約方式２上位">
          <a:extLst>
            <a:ext uri="{FF2B5EF4-FFF2-40B4-BE49-F238E27FC236}">
              <a16:creationId xmlns:a16="http://schemas.microsoft.com/office/drawing/2014/main" id="{4E336B1D-62A6-44F6-AFE6-EAAA0B328C00}"/>
            </a:ext>
          </a:extLst>
        </xdr:cNvPr>
        <xdr:cNvSpPr txBox="1"/>
      </xdr:nvSpPr>
      <xdr:spPr>
        <a:xfrm>
          <a:off x="6656768" y="241842181"/>
          <a:ext cx="2595548" cy="7310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en-US" sz="1100"/>
        </a:p>
      </xdr:txBody>
    </xdr:sp>
    <xdr:clientData/>
  </xdr:twoCellAnchor>
  <xdr:oneCellAnchor>
    <xdr:from>
      <xdr:col>32</xdr:col>
      <xdr:colOff>167851</xdr:colOff>
      <xdr:row>759</xdr:row>
      <xdr:rowOff>14511</xdr:rowOff>
    </xdr:from>
    <xdr:ext cx="3013362" cy="507940"/>
    <xdr:sp macro="" textlink="">
      <xdr:nvSpPr>
        <xdr:cNvPr id="21" name="契約方式大かっこ">
          <a:extLst>
            <a:ext uri="{FF2B5EF4-FFF2-40B4-BE49-F238E27FC236}">
              <a16:creationId xmlns:a16="http://schemas.microsoft.com/office/drawing/2014/main" id="{CBBF8CAE-C456-4A4A-A79A-98BB2C8BC4A0}"/>
            </a:ext>
          </a:extLst>
        </xdr:cNvPr>
        <xdr:cNvSpPr/>
      </xdr:nvSpPr>
      <xdr:spPr>
        <a:xfrm>
          <a:off x="6699280" y="44319368"/>
          <a:ext cx="3013362" cy="5079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改築・修繕技術に関する調査</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a:latin typeface="ＭＳ ゴシック" panose="020B0609070205080204" pitchFamily="49" charset="-128"/>
              <a:ea typeface="ＭＳ ゴシック" panose="020B0609070205080204" pitchFamily="49" charset="-128"/>
            </a:rPr>
            <a:t>点検・調査技術に関する調査</a:t>
          </a:r>
        </a:p>
      </xdr:txBody>
    </xdr:sp>
    <xdr:clientData/>
  </xdr:oneCellAnchor>
  <xdr:twoCellAnchor>
    <xdr:from>
      <xdr:col>33</xdr:col>
      <xdr:colOff>83157</xdr:colOff>
      <xdr:row>756</xdr:row>
      <xdr:rowOff>257369</xdr:rowOff>
    </xdr:from>
    <xdr:to>
      <xdr:col>46</xdr:col>
      <xdr:colOff>76474</xdr:colOff>
      <xdr:row>758</xdr:row>
      <xdr:rowOff>327635</xdr:rowOff>
    </xdr:to>
    <xdr:sp macro="" textlink="">
      <xdr:nvSpPr>
        <xdr:cNvPr id="22" name="契約方式上位">
          <a:extLst>
            <a:ext uri="{FF2B5EF4-FFF2-40B4-BE49-F238E27FC236}">
              <a16:creationId xmlns:a16="http://schemas.microsoft.com/office/drawing/2014/main" id="{13007CC5-3275-4993-B173-B4C3251E0C0C}"/>
            </a:ext>
          </a:extLst>
        </xdr:cNvPr>
        <xdr:cNvSpPr txBox="1"/>
      </xdr:nvSpPr>
      <xdr:spPr>
        <a:xfrm>
          <a:off x="6818693" y="43269548"/>
          <a:ext cx="2646710" cy="7778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民間企業（３社）
　　２９．２百万円</a:t>
          </a:r>
          <a:endParaRPr lang="en-US" altLang="en-US">
            <a:effectLst/>
          </a:endParaRPr>
        </a:p>
      </xdr:txBody>
    </xdr:sp>
    <xdr:clientData/>
  </xdr:twoCellAnchor>
  <xdr:oneCellAnchor>
    <xdr:from>
      <xdr:col>33</xdr:col>
      <xdr:colOff>76229</xdr:colOff>
      <xdr:row>755</xdr:row>
      <xdr:rowOff>254070</xdr:rowOff>
    </xdr:from>
    <xdr:ext cx="2313214" cy="275717"/>
    <xdr:sp macro="" textlink="">
      <xdr:nvSpPr>
        <xdr:cNvPr id="23" name="契約方式">
          <a:extLst>
            <a:ext uri="{FF2B5EF4-FFF2-40B4-BE49-F238E27FC236}">
              <a16:creationId xmlns:a16="http://schemas.microsoft.com/office/drawing/2014/main" id="{ACE9BD8D-EE9A-4AAD-9B99-C234BA08267A}"/>
            </a:ext>
          </a:extLst>
        </xdr:cNvPr>
        <xdr:cNvSpPr txBox="1"/>
      </xdr:nvSpPr>
      <xdr:spPr>
        <a:xfrm>
          <a:off x="6811765" y="42912463"/>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34</xdr:col>
      <xdr:colOff>133350</xdr:colOff>
      <xdr:row>753</xdr:row>
      <xdr:rowOff>124640</xdr:rowOff>
    </xdr:from>
    <xdr:to>
      <xdr:col>46</xdr:col>
      <xdr:colOff>166120</xdr:colOff>
      <xdr:row>754</xdr:row>
      <xdr:rowOff>69812</xdr:rowOff>
    </xdr:to>
    <xdr:sp macro="" textlink="">
      <xdr:nvSpPr>
        <xdr:cNvPr id="24" name="職員旅費">
          <a:extLst>
            <a:ext uri="{FF2B5EF4-FFF2-40B4-BE49-F238E27FC236}">
              <a16:creationId xmlns:a16="http://schemas.microsoft.com/office/drawing/2014/main" id="{2296B94D-6A22-4085-B6F9-A796F1B8474D}"/>
            </a:ext>
          </a:extLst>
        </xdr:cNvPr>
        <xdr:cNvSpPr/>
      </xdr:nvSpPr>
      <xdr:spPr>
        <a:xfrm>
          <a:off x="6934200" y="42139415"/>
          <a:ext cx="2433070" cy="2975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②職員旅費　　　　　０．３百万円</a:t>
          </a:r>
          <a:endParaRPr kumimoji="1" lang="en-US" altLang="en-US" sz="1100">
            <a:solidFill>
              <a:sysClr val="windowText" lastClr="000000"/>
            </a:solidFill>
            <a:latin typeface="+mj-ea"/>
            <a:ea typeface="+mj-ea"/>
          </a:endParaRPr>
        </a:p>
      </xdr:txBody>
    </xdr:sp>
    <xdr:clientData/>
  </xdr:twoCellAnchor>
  <xdr:twoCellAnchor>
    <xdr:from>
      <xdr:col>34</xdr:col>
      <xdr:colOff>132832</xdr:colOff>
      <xdr:row>752</xdr:row>
      <xdr:rowOff>18951</xdr:rowOff>
    </xdr:from>
    <xdr:to>
      <xdr:col>46</xdr:col>
      <xdr:colOff>170202</xdr:colOff>
      <xdr:row>752</xdr:row>
      <xdr:rowOff>317907</xdr:rowOff>
    </xdr:to>
    <xdr:sp macro="" textlink="">
      <xdr:nvSpPr>
        <xdr:cNvPr id="25" name="試験研究費">
          <a:extLst>
            <a:ext uri="{FF2B5EF4-FFF2-40B4-BE49-F238E27FC236}">
              <a16:creationId xmlns:a16="http://schemas.microsoft.com/office/drawing/2014/main" id="{9BF61620-D786-4B94-AFDC-7734725EA0B9}"/>
            </a:ext>
          </a:extLst>
        </xdr:cNvPr>
        <xdr:cNvSpPr/>
      </xdr:nvSpPr>
      <xdr:spPr>
        <a:xfrm>
          <a:off x="6933682" y="41681301"/>
          <a:ext cx="2437670" cy="29895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０．５百万円</a:t>
          </a:r>
          <a:endParaRPr lang="en-US" altLang="en-US" sz="1100">
            <a:solidFill>
              <a:sysClr val="windowText" lastClr="000000"/>
            </a:solidFill>
            <a:effectLst/>
            <a:latin typeface="+mn-ea"/>
            <a:ea typeface="+mn-ea"/>
          </a:endParaRPr>
        </a:p>
      </xdr:txBody>
    </xdr:sp>
    <xdr:clientData/>
  </xdr:twoCellAnchor>
  <xdr:twoCellAnchor>
    <xdr:from>
      <xdr:col>34</xdr:col>
      <xdr:colOff>142857</xdr:colOff>
      <xdr:row>750</xdr:row>
      <xdr:rowOff>319878</xdr:rowOff>
    </xdr:from>
    <xdr:to>
      <xdr:col>45</xdr:col>
      <xdr:colOff>103599</xdr:colOff>
      <xdr:row>751</xdr:row>
      <xdr:rowOff>260158</xdr:rowOff>
    </xdr:to>
    <xdr:sp macro="" textlink="">
      <xdr:nvSpPr>
        <xdr:cNvPr id="26" name="事務費">
          <a:extLst>
            <a:ext uri="{FF2B5EF4-FFF2-40B4-BE49-F238E27FC236}">
              <a16:creationId xmlns:a16="http://schemas.microsoft.com/office/drawing/2014/main" id="{A527B83F-4503-4952-8B90-1E2D8C7040F0}"/>
            </a:ext>
          </a:extLst>
        </xdr:cNvPr>
        <xdr:cNvSpPr/>
      </xdr:nvSpPr>
      <xdr:spPr>
        <a:xfrm>
          <a:off x="7082500" y="41209342"/>
          <a:ext cx="2205920" cy="29406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０．８百万円</a:t>
          </a:r>
        </a:p>
      </xdr:txBody>
    </xdr:sp>
    <xdr:clientData/>
  </xdr:twoCellAnchor>
  <xdr:twoCellAnchor>
    <xdr:from>
      <xdr:col>8</xdr:col>
      <xdr:colOff>59871</xdr:colOff>
      <xdr:row>748</xdr:row>
      <xdr:rowOff>352421</xdr:rowOff>
    </xdr:from>
    <xdr:to>
      <xdr:col>24</xdr:col>
      <xdr:colOff>147083</xdr:colOff>
      <xdr:row>751</xdr:row>
      <xdr:rowOff>31621</xdr:rowOff>
    </xdr:to>
    <xdr:sp macro="" textlink="">
      <xdr:nvSpPr>
        <xdr:cNvPr id="27" name="機関名">
          <a:extLst>
            <a:ext uri="{FF2B5EF4-FFF2-40B4-BE49-F238E27FC236}">
              <a16:creationId xmlns:a16="http://schemas.microsoft.com/office/drawing/2014/main" id="{0529EC8A-422D-4D2D-B224-6B8E746E9E9F}"/>
            </a:ext>
          </a:extLst>
        </xdr:cNvPr>
        <xdr:cNvSpPr txBox="1"/>
      </xdr:nvSpPr>
      <xdr:spPr>
        <a:xfrm>
          <a:off x="1692728" y="40534314"/>
          <a:ext cx="3352926" cy="7405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３０百万円</a:t>
          </a:r>
        </a:p>
      </xdr:txBody>
    </xdr:sp>
    <xdr:clientData/>
  </xdr:twoCellAnchor>
  <xdr:twoCellAnchor>
    <xdr:from>
      <xdr:col>15</xdr:col>
      <xdr:colOff>200745</xdr:colOff>
      <xdr:row>757</xdr:row>
      <xdr:rowOff>294900</xdr:rowOff>
    </xdr:from>
    <xdr:to>
      <xdr:col>33</xdr:col>
      <xdr:colOff>9678</xdr:colOff>
      <xdr:row>757</xdr:row>
      <xdr:rowOff>294900</xdr:rowOff>
    </xdr:to>
    <xdr:cxnSp macro="">
      <xdr:nvCxnSpPr>
        <xdr:cNvPr id="28" name="直線矢印コネクタ 27">
          <a:extLst>
            <a:ext uri="{FF2B5EF4-FFF2-40B4-BE49-F238E27FC236}">
              <a16:creationId xmlns:a16="http://schemas.microsoft.com/office/drawing/2014/main" id="{408767C9-AC06-4DE4-988F-16E8E2C902AF}"/>
            </a:ext>
          </a:extLst>
        </xdr:cNvPr>
        <xdr:cNvCxnSpPr/>
      </xdr:nvCxnSpPr>
      <xdr:spPr>
        <a:xfrm>
          <a:off x="3262352" y="43660864"/>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200745</xdr:colOff>
      <xdr:row>756</xdr:row>
      <xdr:rowOff>283985</xdr:rowOff>
    </xdr:from>
    <xdr:to>
      <xdr:col>15</xdr:col>
      <xdr:colOff>200745</xdr:colOff>
      <xdr:row>757</xdr:row>
      <xdr:rowOff>293406</xdr:rowOff>
    </xdr:to>
    <xdr:cxnSp macro="">
      <xdr:nvCxnSpPr>
        <xdr:cNvPr id="29" name="直線コネクタ 28">
          <a:extLst>
            <a:ext uri="{FF2B5EF4-FFF2-40B4-BE49-F238E27FC236}">
              <a16:creationId xmlns:a16="http://schemas.microsoft.com/office/drawing/2014/main" id="{5F6E3F70-A4C0-469F-A891-0CD49F472EDA}"/>
            </a:ext>
          </a:extLst>
        </xdr:cNvPr>
        <xdr:cNvCxnSpPr/>
      </xdr:nvCxnSpPr>
      <xdr:spPr>
        <a:xfrm>
          <a:off x="3262352" y="43296164"/>
          <a:ext cx="0" cy="363206"/>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141316</xdr:colOff>
      <xdr:row>751</xdr:row>
      <xdr:rowOff>243106</xdr:rowOff>
    </xdr:from>
    <xdr:ext cx="2961113" cy="818251"/>
    <xdr:sp macro="" textlink="">
      <xdr:nvSpPr>
        <xdr:cNvPr id="30" name="契約方式大かっこ">
          <a:extLst>
            <a:ext uri="{FF2B5EF4-FFF2-40B4-BE49-F238E27FC236}">
              <a16:creationId xmlns:a16="http://schemas.microsoft.com/office/drawing/2014/main" id="{452402D2-C7EF-4735-B7D3-3558CDC11326}"/>
            </a:ext>
          </a:extLst>
        </xdr:cNvPr>
        <xdr:cNvSpPr/>
      </xdr:nvSpPr>
      <xdr:spPr>
        <a:xfrm>
          <a:off x="1774173" y="41717677"/>
          <a:ext cx="2961113" cy="8182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spAutoFit/>
        </a:bodyPr>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8</xdr:col>
      <xdr:colOff>141316</xdr:colOff>
      <xdr:row>751</xdr:row>
      <xdr:rowOff>243107</xdr:rowOff>
    </xdr:from>
    <xdr:to>
      <xdr:col>23</xdr:col>
      <xdr:colOff>10891</xdr:colOff>
      <xdr:row>756</xdr:row>
      <xdr:rowOff>127970</xdr:rowOff>
    </xdr:to>
    <xdr:sp macro="" textlink="">
      <xdr:nvSpPr>
        <xdr:cNvPr id="32" name="正方形/長方形 31">
          <a:extLst>
            <a:ext uri="{FF2B5EF4-FFF2-40B4-BE49-F238E27FC236}">
              <a16:creationId xmlns:a16="http://schemas.microsoft.com/office/drawing/2014/main" id="{BB31B77C-2157-46F2-B9A3-B8E96E0BA31A}"/>
            </a:ext>
          </a:extLst>
        </xdr:cNvPr>
        <xdr:cNvSpPr/>
      </xdr:nvSpPr>
      <xdr:spPr>
        <a:xfrm>
          <a:off x="1774173" y="41717678"/>
          <a:ext cx="2931182" cy="165379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a:t>
          </a:r>
          <a:r>
            <a:rPr lang="ja-JP" altLang="en-US" sz="1100" b="0" i="0" u="none" strike="noStrike" baseline="0">
              <a:solidFill>
                <a:sysClr val="windowText" lastClr="000000"/>
              </a:solidFill>
              <a:latin typeface="+mn-lt"/>
              <a:ea typeface="+mn-ea"/>
              <a:cs typeface="+mn-cs"/>
            </a:rPr>
            <a:t>管きょの劣化状況等に応じた最適な改築修繕工法等の選定手法の検討</a:t>
          </a:r>
          <a:endParaRPr lang="en-US" altLang="ja-JP" sz="1100" b="0" i="0" u="none" strike="noStrike" baseline="0">
            <a:solidFill>
              <a:sysClr val="windowText" lastClr="000000"/>
            </a:solidFill>
            <a:latin typeface="+mn-lt"/>
            <a:ea typeface="+mn-ea"/>
            <a:cs typeface="+mn-cs"/>
          </a:endParaRPr>
        </a:p>
        <a:p>
          <a:pPr eaLnBrk="1" fontAlgn="auto" latinLnBrk="0" hangingPunct="1"/>
          <a:r>
            <a:rPr lang="ja-JP" altLang="en-US" sz="1100" b="0" i="0" u="none" strike="noStrike" baseline="0">
              <a:solidFill>
                <a:sysClr val="windowText" lastClr="000000"/>
              </a:solidFill>
              <a:effectLst/>
              <a:latin typeface="+mn-lt"/>
              <a:ea typeface="+mn-ea"/>
              <a:cs typeface="+mn-cs"/>
            </a:rPr>
            <a:t>・適切な管きょの点検調査手法の検討</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17" zoomScale="75" zoomScaleNormal="75" zoomScaleSheetLayoutView="75" zoomScalePageLayoutView="85" workbookViewId="0">
      <selection activeCell="AD701" sqref="AD701:AF70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4">
        <v>2021</v>
      </c>
      <c r="AE2" s="934"/>
      <c r="AF2" s="934"/>
      <c r="AG2" s="934"/>
      <c r="AH2" s="934"/>
      <c r="AI2" s="83" t="s">
        <v>324</v>
      </c>
      <c r="AJ2" s="934" t="s">
        <v>661</v>
      </c>
      <c r="AK2" s="934"/>
      <c r="AL2" s="934"/>
      <c r="AM2" s="934"/>
      <c r="AN2" s="83" t="s">
        <v>324</v>
      </c>
      <c r="AO2" s="934">
        <v>20</v>
      </c>
      <c r="AP2" s="934"/>
      <c r="AQ2" s="934"/>
      <c r="AR2" s="84" t="s">
        <v>627</v>
      </c>
      <c r="AS2" s="940">
        <v>520</v>
      </c>
      <c r="AT2" s="940"/>
      <c r="AU2" s="940"/>
      <c r="AV2" s="83" t="str">
        <f>IF(AW2="","","-")</f>
        <v/>
      </c>
      <c r="AW2" s="900"/>
      <c r="AX2" s="900"/>
    </row>
    <row r="3" spans="1:50" ht="21" customHeight="1" thickBot="1" x14ac:dyDescent="0.2">
      <c r="A3" s="856" t="s">
        <v>620</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628</v>
      </c>
      <c r="AK3" s="858"/>
      <c r="AL3" s="858"/>
      <c r="AM3" s="858"/>
      <c r="AN3" s="858"/>
      <c r="AO3" s="858"/>
      <c r="AP3" s="858"/>
      <c r="AQ3" s="858"/>
      <c r="AR3" s="858"/>
      <c r="AS3" s="858"/>
      <c r="AT3" s="858"/>
      <c r="AU3" s="858"/>
      <c r="AV3" s="858"/>
      <c r="AW3" s="858"/>
      <c r="AX3" s="24" t="s">
        <v>64</v>
      </c>
    </row>
    <row r="4" spans="1:50" ht="24.75" customHeight="1" x14ac:dyDescent="0.15">
      <c r="A4" s="696" t="s">
        <v>25</v>
      </c>
      <c r="B4" s="697"/>
      <c r="C4" s="697"/>
      <c r="D4" s="697"/>
      <c r="E4" s="697"/>
      <c r="F4" s="697"/>
      <c r="G4" s="674" t="s">
        <v>669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629</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66</v>
      </c>
      <c r="B5" s="685"/>
      <c r="C5" s="685"/>
      <c r="D5" s="685"/>
      <c r="E5" s="685"/>
      <c r="F5" s="686"/>
      <c r="G5" s="828" t="s">
        <v>631</v>
      </c>
      <c r="H5" s="829"/>
      <c r="I5" s="829"/>
      <c r="J5" s="829"/>
      <c r="K5" s="829"/>
      <c r="L5" s="829"/>
      <c r="M5" s="830" t="s">
        <v>65</v>
      </c>
      <c r="N5" s="831"/>
      <c r="O5" s="831"/>
      <c r="P5" s="831"/>
      <c r="Q5" s="831"/>
      <c r="R5" s="832"/>
      <c r="S5" s="833" t="s">
        <v>632</v>
      </c>
      <c r="T5" s="829"/>
      <c r="U5" s="829"/>
      <c r="V5" s="829"/>
      <c r="W5" s="829"/>
      <c r="X5" s="834"/>
      <c r="Y5" s="690" t="s">
        <v>3</v>
      </c>
      <c r="Z5" s="527"/>
      <c r="AA5" s="527"/>
      <c r="AB5" s="527"/>
      <c r="AC5" s="527"/>
      <c r="AD5" s="528"/>
      <c r="AE5" s="691" t="s">
        <v>633</v>
      </c>
      <c r="AF5" s="691"/>
      <c r="AG5" s="691"/>
      <c r="AH5" s="691"/>
      <c r="AI5" s="691"/>
      <c r="AJ5" s="691"/>
      <c r="AK5" s="691"/>
      <c r="AL5" s="691"/>
      <c r="AM5" s="691"/>
      <c r="AN5" s="691"/>
      <c r="AO5" s="691"/>
      <c r="AP5" s="692"/>
      <c r="AQ5" s="693" t="s">
        <v>630</v>
      </c>
      <c r="AR5" s="694"/>
      <c r="AS5" s="694"/>
      <c r="AT5" s="694"/>
      <c r="AU5" s="694"/>
      <c r="AV5" s="694"/>
      <c r="AW5" s="694"/>
      <c r="AX5" s="695"/>
    </row>
    <row r="6" spans="1:50" ht="39" customHeight="1" x14ac:dyDescent="0.15">
      <c r="A6" s="698" t="s">
        <v>4</v>
      </c>
      <c r="B6" s="699"/>
      <c r="C6" s="699"/>
      <c r="D6" s="699"/>
      <c r="E6" s="699"/>
      <c r="F6" s="699"/>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12" t="s">
        <v>307</v>
      </c>
      <c r="Z7" s="424"/>
      <c r="AA7" s="424"/>
      <c r="AB7" s="424"/>
      <c r="AC7" s="424"/>
      <c r="AD7" s="913"/>
      <c r="AE7" s="901" t="s">
        <v>635</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79" t="s">
        <v>208</v>
      </c>
      <c r="B8" s="480"/>
      <c r="C8" s="480"/>
      <c r="D8" s="480"/>
      <c r="E8" s="480"/>
      <c r="F8" s="481"/>
      <c r="G8" s="935" t="str">
        <f>入力規則等!A27</f>
        <v>科学技術・イノベーション、国土強靱化施策</v>
      </c>
      <c r="H8" s="712"/>
      <c r="I8" s="712"/>
      <c r="J8" s="712"/>
      <c r="K8" s="712"/>
      <c r="L8" s="712"/>
      <c r="M8" s="712"/>
      <c r="N8" s="712"/>
      <c r="O8" s="712"/>
      <c r="P8" s="712"/>
      <c r="Q8" s="712"/>
      <c r="R8" s="712"/>
      <c r="S8" s="712"/>
      <c r="T8" s="712"/>
      <c r="U8" s="712"/>
      <c r="V8" s="712"/>
      <c r="W8" s="712"/>
      <c r="X8" s="936"/>
      <c r="Y8" s="835" t="s">
        <v>209</v>
      </c>
      <c r="Z8" s="836"/>
      <c r="AA8" s="836"/>
      <c r="AB8" s="836"/>
      <c r="AC8" s="836"/>
      <c r="AD8" s="837"/>
      <c r="AE8" s="711" t="str">
        <f>入力規則等!K13</f>
        <v>文教及び科学振興</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38" t="s">
        <v>23</v>
      </c>
      <c r="B9" s="839"/>
      <c r="C9" s="839"/>
      <c r="D9" s="839"/>
      <c r="E9" s="839"/>
      <c r="F9" s="839"/>
      <c r="G9" s="840" t="s">
        <v>636</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52" t="s">
        <v>29</v>
      </c>
      <c r="B10" s="653"/>
      <c r="C10" s="653"/>
      <c r="D10" s="653"/>
      <c r="E10" s="653"/>
      <c r="F10" s="653"/>
      <c r="G10" s="746" t="s">
        <v>637</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5</v>
      </c>
      <c r="B11" s="653"/>
      <c r="C11" s="653"/>
      <c r="D11" s="653"/>
      <c r="E11" s="653"/>
      <c r="F11" s="654"/>
      <c r="G11" s="687" t="str">
        <f>入力規則等!P10</f>
        <v>直接実施、委託・請負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53" t="s">
        <v>24</v>
      </c>
      <c r="B12" s="954"/>
      <c r="C12" s="954"/>
      <c r="D12" s="954"/>
      <c r="E12" s="954"/>
      <c r="F12" s="955"/>
      <c r="G12" s="752"/>
      <c r="H12" s="753"/>
      <c r="I12" s="753"/>
      <c r="J12" s="753"/>
      <c r="K12" s="753"/>
      <c r="L12" s="753"/>
      <c r="M12" s="753"/>
      <c r="N12" s="753"/>
      <c r="O12" s="753"/>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14"/>
    </row>
    <row r="13" spans="1:50" ht="21" customHeight="1" x14ac:dyDescent="0.15">
      <c r="A13" s="598"/>
      <c r="B13" s="599"/>
      <c r="C13" s="599"/>
      <c r="D13" s="599"/>
      <c r="E13" s="599"/>
      <c r="F13" s="600"/>
      <c r="G13" s="715" t="s">
        <v>6</v>
      </c>
      <c r="H13" s="716"/>
      <c r="I13" s="756" t="s">
        <v>7</v>
      </c>
      <c r="J13" s="757"/>
      <c r="K13" s="757"/>
      <c r="L13" s="757"/>
      <c r="M13" s="757"/>
      <c r="N13" s="757"/>
      <c r="O13" s="758"/>
      <c r="P13" s="649">
        <v>17</v>
      </c>
      <c r="Q13" s="650"/>
      <c r="R13" s="650"/>
      <c r="S13" s="650"/>
      <c r="T13" s="650"/>
      <c r="U13" s="650"/>
      <c r="V13" s="651"/>
      <c r="W13" s="649">
        <v>18</v>
      </c>
      <c r="X13" s="650"/>
      <c r="Y13" s="650"/>
      <c r="Z13" s="650"/>
      <c r="AA13" s="650"/>
      <c r="AB13" s="650"/>
      <c r="AC13" s="651"/>
      <c r="AD13" s="649">
        <v>15</v>
      </c>
      <c r="AE13" s="650"/>
      <c r="AF13" s="650"/>
      <c r="AG13" s="650"/>
      <c r="AH13" s="650"/>
      <c r="AI13" s="650"/>
      <c r="AJ13" s="651"/>
      <c r="AK13" s="649" t="s">
        <v>662</v>
      </c>
      <c r="AL13" s="650"/>
      <c r="AM13" s="650"/>
      <c r="AN13" s="650"/>
      <c r="AO13" s="650"/>
      <c r="AP13" s="650"/>
      <c r="AQ13" s="651"/>
      <c r="AR13" s="909" t="s">
        <v>652</v>
      </c>
      <c r="AS13" s="910"/>
      <c r="AT13" s="910"/>
      <c r="AU13" s="910"/>
      <c r="AV13" s="910"/>
      <c r="AW13" s="910"/>
      <c r="AX13" s="911"/>
    </row>
    <row r="14" spans="1:50" ht="21" customHeight="1" x14ac:dyDescent="0.15">
      <c r="A14" s="598"/>
      <c r="B14" s="599"/>
      <c r="C14" s="599"/>
      <c r="D14" s="599"/>
      <c r="E14" s="599"/>
      <c r="F14" s="600"/>
      <c r="G14" s="717"/>
      <c r="H14" s="718"/>
      <c r="I14" s="703" t="s">
        <v>8</v>
      </c>
      <c r="J14" s="754"/>
      <c r="K14" s="754"/>
      <c r="L14" s="754"/>
      <c r="M14" s="754"/>
      <c r="N14" s="754"/>
      <c r="O14" s="755"/>
      <c r="P14" s="649" t="s">
        <v>638</v>
      </c>
      <c r="Q14" s="650"/>
      <c r="R14" s="650"/>
      <c r="S14" s="650"/>
      <c r="T14" s="650"/>
      <c r="U14" s="650"/>
      <c r="V14" s="651"/>
      <c r="W14" s="649" t="s">
        <v>638</v>
      </c>
      <c r="X14" s="650"/>
      <c r="Y14" s="650"/>
      <c r="Z14" s="650"/>
      <c r="AA14" s="650"/>
      <c r="AB14" s="650"/>
      <c r="AC14" s="651"/>
      <c r="AD14" s="649">
        <v>0</v>
      </c>
      <c r="AE14" s="650"/>
      <c r="AF14" s="650"/>
      <c r="AG14" s="650"/>
      <c r="AH14" s="650"/>
      <c r="AI14" s="650"/>
      <c r="AJ14" s="651"/>
      <c r="AK14" s="649" t="s">
        <v>662</v>
      </c>
      <c r="AL14" s="650"/>
      <c r="AM14" s="650"/>
      <c r="AN14" s="650"/>
      <c r="AO14" s="650"/>
      <c r="AP14" s="650"/>
      <c r="AQ14" s="651"/>
      <c r="AR14" s="780"/>
      <c r="AS14" s="780"/>
      <c r="AT14" s="780"/>
      <c r="AU14" s="780"/>
      <c r="AV14" s="780"/>
      <c r="AW14" s="780"/>
      <c r="AX14" s="781"/>
    </row>
    <row r="15" spans="1:50" ht="21" customHeight="1" x14ac:dyDescent="0.15">
      <c r="A15" s="598"/>
      <c r="B15" s="599"/>
      <c r="C15" s="599"/>
      <c r="D15" s="599"/>
      <c r="E15" s="599"/>
      <c r="F15" s="600"/>
      <c r="G15" s="717"/>
      <c r="H15" s="718"/>
      <c r="I15" s="703" t="s">
        <v>50</v>
      </c>
      <c r="J15" s="704"/>
      <c r="K15" s="704"/>
      <c r="L15" s="704"/>
      <c r="M15" s="704"/>
      <c r="N15" s="704"/>
      <c r="O15" s="705"/>
      <c r="P15" s="649" t="s">
        <v>638</v>
      </c>
      <c r="Q15" s="650"/>
      <c r="R15" s="650"/>
      <c r="S15" s="650"/>
      <c r="T15" s="650"/>
      <c r="U15" s="650"/>
      <c r="V15" s="651"/>
      <c r="W15" s="649" t="s">
        <v>638</v>
      </c>
      <c r="X15" s="650"/>
      <c r="Y15" s="650"/>
      <c r="Z15" s="650"/>
      <c r="AA15" s="650"/>
      <c r="AB15" s="650"/>
      <c r="AC15" s="651"/>
      <c r="AD15" s="649">
        <v>16</v>
      </c>
      <c r="AE15" s="650"/>
      <c r="AF15" s="650"/>
      <c r="AG15" s="650"/>
      <c r="AH15" s="650"/>
      <c r="AI15" s="650"/>
      <c r="AJ15" s="651"/>
      <c r="AK15" s="649" t="s">
        <v>662</v>
      </c>
      <c r="AL15" s="650"/>
      <c r="AM15" s="650"/>
      <c r="AN15" s="650"/>
      <c r="AO15" s="650"/>
      <c r="AP15" s="650"/>
      <c r="AQ15" s="651"/>
      <c r="AR15" s="649" t="s">
        <v>652</v>
      </c>
      <c r="AS15" s="650"/>
      <c r="AT15" s="650"/>
      <c r="AU15" s="650"/>
      <c r="AV15" s="650"/>
      <c r="AW15" s="650"/>
      <c r="AX15" s="795"/>
    </row>
    <row r="16" spans="1:50" ht="21" customHeight="1" x14ac:dyDescent="0.15">
      <c r="A16" s="598"/>
      <c r="B16" s="599"/>
      <c r="C16" s="599"/>
      <c r="D16" s="599"/>
      <c r="E16" s="599"/>
      <c r="F16" s="600"/>
      <c r="G16" s="717"/>
      <c r="H16" s="718"/>
      <c r="I16" s="703" t="s">
        <v>51</v>
      </c>
      <c r="J16" s="704"/>
      <c r="K16" s="704"/>
      <c r="L16" s="704"/>
      <c r="M16" s="704"/>
      <c r="N16" s="704"/>
      <c r="O16" s="705"/>
      <c r="P16" s="649" t="s">
        <v>638</v>
      </c>
      <c r="Q16" s="650"/>
      <c r="R16" s="650"/>
      <c r="S16" s="650"/>
      <c r="T16" s="650"/>
      <c r="U16" s="650"/>
      <c r="V16" s="651"/>
      <c r="W16" s="649">
        <v>-16</v>
      </c>
      <c r="X16" s="650"/>
      <c r="Y16" s="650"/>
      <c r="Z16" s="650"/>
      <c r="AA16" s="650"/>
      <c r="AB16" s="650"/>
      <c r="AC16" s="651"/>
      <c r="AD16" s="649">
        <v>0</v>
      </c>
      <c r="AE16" s="650"/>
      <c r="AF16" s="650"/>
      <c r="AG16" s="650"/>
      <c r="AH16" s="650"/>
      <c r="AI16" s="650"/>
      <c r="AJ16" s="651"/>
      <c r="AK16" s="649" t="s">
        <v>324</v>
      </c>
      <c r="AL16" s="650"/>
      <c r="AM16" s="650"/>
      <c r="AN16" s="650"/>
      <c r="AO16" s="650"/>
      <c r="AP16" s="650"/>
      <c r="AQ16" s="651"/>
      <c r="AR16" s="749"/>
      <c r="AS16" s="750"/>
      <c r="AT16" s="750"/>
      <c r="AU16" s="750"/>
      <c r="AV16" s="750"/>
      <c r="AW16" s="750"/>
      <c r="AX16" s="751"/>
    </row>
    <row r="17" spans="1:50" ht="24.75" customHeight="1" x14ac:dyDescent="0.15">
      <c r="A17" s="598"/>
      <c r="B17" s="599"/>
      <c r="C17" s="599"/>
      <c r="D17" s="599"/>
      <c r="E17" s="599"/>
      <c r="F17" s="600"/>
      <c r="G17" s="717"/>
      <c r="H17" s="718"/>
      <c r="I17" s="703" t="s">
        <v>49</v>
      </c>
      <c r="J17" s="754"/>
      <c r="K17" s="754"/>
      <c r="L17" s="754"/>
      <c r="M17" s="754"/>
      <c r="N17" s="754"/>
      <c r="O17" s="755"/>
      <c r="P17" s="649" t="s">
        <v>638</v>
      </c>
      <c r="Q17" s="650"/>
      <c r="R17" s="650"/>
      <c r="S17" s="650"/>
      <c r="T17" s="650"/>
      <c r="U17" s="650"/>
      <c r="V17" s="651"/>
      <c r="W17" s="649" t="s">
        <v>638</v>
      </c>
      <c r="X17" s="650"/>
      <c r="Y17" s="650"/>
      <c r="Z17" s="650"/>
      <c r="AA17" s="650"/>
      <c r="AB17" s="650"/>
      <c r="AC17" s="651"/>
      <c r="AD17" s="649" t="s">
        <v>638</v>
      </c>
      <c r="AE17" s="650"/>
      <c r="AF17" s="650"/>
      <c r="AG17" s="650"/>
      <c r="AH17" s="650"/>
      <c r="AI17" s="650"/>
      <c r="AJ17" s="651"/>
      <c r="AK17" s="649" t="s">
        <v>324</v>
      </c>
      <c r="AL17" s="650"/>
      <c r="AM17" s="650"/>
      <c r="AN17" s="650"/>
      <c r="AO17" s="650"/>
      <c r="AP17" s="650"/>
      <c r="AQ17" s="651"/>
      <c r="AR17" s="907"/>
      <c r="AS17" s="907"/>
      <c r="AT17" s="907"/>
      <c r="AU17" s="907"/>
      <c r="AV17" s="907"/>
      <c r="AW17" s="907"/>
      <c r="AX17" s="908"/>
    </row>
    <row r="18" spans="1:50" ht="24.75" customHeight="1" x14ac:dyDescent="0.15">
      <c r="A18" s="598"/>
      <c r="B18" s="599"/>
      <c r="C18" s="599"/>
      <c r="D18" s="599"/>
      <c r="E18" s="599"/>
      <c r="F18" s="600"/>
      <c r="G18" s="719"/>
      <c r="H18" s="720"/>
      <c r="I18" s="708" t="s">
        <v>20</v>
      </c>
      <c r="J18" s="709"/>
      <c r="K18" s="709"/>
      <c r="L18" s="709"/>
      <c r="M18" s="709"/>
      <c r="N18" s="709"/>
      <c r="O18" s="710"/>
      <c r="P18" s="867">
        <f>SUM(P13:V17)</f>
        <v>17</v>
      </c>
      <c r="Q18" s="868"/>
      <c r="R18" s="868"/>
      <c r="S18" s="868"/>
      <c r="T18" s="868"/>
      <c r="U18" s="868"/>
      <c r="V18" s="869"/>
      <c r="W18" s="867">
        <f>SUM(W13:AC17)</f>
        <v>2</v>
      </c>
      <c r="X18" s="868"/>
      <c r="Y18" s="868"/>
      <c r="Z18" s="868"/>
      <c r="AA18" s="868"/>
      <c r="AB18" s="868"/>
      <c r="AC18" s="869"/>
      <c r="AD18" s="867">
        <f>SUM(AD13:AJ17)</f>
        <v>31</v>
      </c>
      <c r="AE18" s="868"/>
      <c r="AF18" s="868"/>
      <c r="AG18" s="868"/>
      <c r="AH18" s="868"/>
      <c r="AI18" s="868"/>
      <c r="AJ18" s="869"/>
      <c r="AK18" s="867">
        <f>SUM(AK13:AQ17)</f>
        <v>0</v>
      </c>
      <c r="AL18" s="868"/>
      <c r="AM18" s="868"/>
      <c r="AN18" s="868"/>
      <c r="AO18" s="868"/>
      <c r="AP18" s="868"/>
      <c r="AQ18" s="869"/>
      <c r="AR18" s="867">
        <f>SUM(AR13:AX17)</f>
        <v>0</v>
      </c>
      <c r="AS18" s="868"/>
      <c r="AT18" s="868"/>
      <c r="AU18" s="868"/>
      <c r="AV18" s="868"/>
      <c r="AW18" s="868"/>
      <c r="AX18" s="870"/>
    </row>
    <row r="19" spans="1:50" ht="24.75" customHeight="1" x14ac:dyDescent="0.15">
      <c r="A19" s="598"/>
      <c r="B19" s="599"/>
      <c r="C19" s="599"/>
      <c r="D19" s="599"/>
      <c r="E19" s="599"/>
      <c r="F19" s="600"/>
      <c r="G19" s="865" t="s">
        <v>9</v>
      </c>
      <c r="H19" s="866"/>
      <c r="I19" s="866"/>
      <c r="J19" s="866"/>
      <c r="K19" s="866"/>
      <c r="L19" s="866"/>
      <c r="M19" s="866"/>
      <c r="N19" s="866"/>
      <c r="O19" s="866"/>
      <c r="P19" s="649">
        <v>17</v>
      </c>
      <c r="Q19" s="650"/>
      <c r="R19" s="650"/>
      <c r="S19" s="650"/>
      <c r="T19" s="650"/>
      <c r="U19" s="650"/>
      <c r="V19" s="651"/>
      <c r="W19" s="649">
        <v>1</v>
      </c>
      <c r="X19" s="650"/>
      <c r="Y19" s="650"/>
      <c r="Z19" s="650"/>
      <c r="AA19" s="650"/>
      <c r="AB19" s="650"/>
      <c r="AC19" s="651"/>
      <c r="AD19" s="649">
        <v>30</v>
      </c>
      <c r="AE19" s="650"/>
      <c r="AF19" s="650"/>
      <c r="AG19" s="650"/>
      <c r="AH19" s="650"/>
      <c r="AI19" s="650"/>
      <c r="AJ19" s="651"/>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65" t="s">
        <v>10</v>
      </c>
      <c r="H20" s="866"/>
      <c r="I20" s="866"/>
      <c r="J20" s="866"/>
      <c r="K20" s="866"/>
      <c r="L20" s="866"/>
      <c r="M20" s="866"/>
      <c r="N20" s="866"/>
      <c r="O20" s="866"/>
      <c r="P20" s="301">
        <f>IF(P18=0, "-", SUM(P19)/P18)</f>
        <v>1</v>
      </c>
      <c r="Q20" s="301"/>
      <c r="R20" s="301"/>
      <c r="S20" s="301"/>
      <c r="T20" s="301"/>
      <c r="U20" s="301"/>
      <c r="V20" s="301"/>
      <c r="W20" s="301">
        <f t="shared" ref="W20" si="0">IF(W18=0, "-", SUM(W19)/W18)</f>
        <v>0.5</v>
      </c>
      <c r="X20" s="301"/>
      <c r="Y20" s="301"/>
      <c r="Z20" s="301"/>
      <c r="AA20" s="301"/>
      <c r="AB20" s="301"/>
      <c r="AC20" s="301"/>
      <c r="AD20" s="301">
        <f t="shared" ref="AD20" si="1">IF(AD18=0, "-", SUM(AD19)/AD18)</f>
        <v>0.967741935483871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8"/>
      <c r="B21" s="839"/>
      <c r="C21" s="839"/>
      <c r="D21" s="839"/>
      <c r="E21" s="839"/>
      <c r="F21" s="956"/>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5.5555555555555552E-2</v>
      </c>
      <c r="X21" s="301"/>
      <c r="Y21" s="301"/>
      <c r="Z21" s="301"/>
      <c r="AA21" s="301"/>
      <c r="AB21" s="301"/>
      <c r="AC21" s="301"/>
      <c r="AD21" s="301">
        <f t="shared" ref="AD21" si="3">IF(AD19=0, "-", SUM(AD19)/SUM(AD13,AD14))</f>
        <v>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2" t="s">
        <v>625</v>
      </c>
      <c r="B22" s="963"/>
      <c r="C22" s="963"/>
      <c r="D22" s="963"/>
      <c r="E22" s="963"/>
      <c r="F22" s="964"/>
      <c r="G22" s="958" t="s">
        <v>254</v>
      </c>
      <c r="H22" s="207"/>
      <c r="I22" s="207"/>
      <c r="J22" s="207"/>
      <c r="K22" s="207"/>
      <c r="L22" s="207"/>
      <c r="M22" s="207"/>
      <c r="N22" s="207"/>
      <c r="O22" s="208"/>
      <c r="P22" s="923" t="s">
        <v>623</v>
      </c>
      <c r="Q22" s="207"/>
      <c r="R22" s="207"/>
      <c r="S22" s="207"/>
      <c r="T22" s="207"/>
      <c r="U22" s="207"/>
      <c r="V22" s="208"/>
      <c r="W22" s="923" t="s">
        <v>624</v>
      </c>
      <c r="X22" s="207"/>
      <c r="Y22" s="207"/>
      <c r="Z22" s="207"/>
      <c r="AA22" s="207"/>
      <c r="AB22" s="207"/>
      <c r="AC22" s="208"/>
      <c r="AD22" s="923" t="s">
        <v>253</v>
      </c>
      <c r="AE22" s="207"/>
      <c r="AF22" s="207"/>
      <c r="AG22" s="207"/>
      <c r="AH22" s="207"/>
      <c r="AI22" s="207"/>
      <c r="AJ22" s="207"/>
      <c r="AK22" s="207"/>
      <c r="AL22" s="207"/>
      <c r="AM22" s="207"/>
      <c r="AN22" s="207"/>
      <c r="AO22" s="207"/>
      <c r="AP22" s="207"/>
      <c r="AQ22" s="207"/>
      <c r="AR22" s="207"/>
      <c r="AS22" s="207"/>
      <c r="AT22" s="207"/>
      <c r="AU22" s="207"/>
      <c r="AV22" s="207"/>
      <c r="AW22" s="207"/>
      <c r="AX22" s="971"/>
    </row>
    <row r="23" spans="1:50" ht="25.5" customHeight="1" x14ac:dyDescent="0.15">
      <c r="A23" s="965"/>
      <c r="B23" s="966"/>
      <c r="C23" s="966"/>
      <c r="D23" s="966"/>
      <c r="E23" s="966"/>
      <c r="F23" s="967"/>
      <c r="G23" s="959" t="s">
        <v>664</v>
      </c>
      <c r="H23" s="960"/>
      <c r="I23" s="960"/>
      <c r="J23" s="960"/>
      <c r="K23" s="960"/>
      <c r="L23" s="960"/>
      <c r="M23" s="960"/>
      <c r="N23" s="960"/>
      <c r="O23" s="961"/>
      <c r="P23" s="909" t="s">
        <v>664</v>
      </c>
      <c r="Q23" s="910"/>
      <c r="R23" s="910"/>
      <c r="S23" s="910"/>
      <c r="T23" s="910"/>
      <c r="U23" s="910"/>
      <c r="V23" s="924"/>
      <c r="W23" s="909" t="s">
        <v>664</v>
      </c>
      <c r="X23" s="910"/>
      <c r="Y23" s="910"/>
      <c r="Z23" s="910"/>
      <c r="AA23" s="910"/>
      <c r="AB23" s="910"/>
      <c r="AC23" s="924"/>
      <c r="AD23" s="972" t="s">
        <v>666</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25" t="s">
        <v>664</v>
      </c>
      <c r="H24" s="926"/>
      <c r="I24" s="926"/>
      <c r="J24" s="926"/>
      <c r="K24" s="926"/>
      <c r="L24" s="926"/>
      <c r="M24" s="926"/>
      <c r="N24" s="926"/>
      <c r="O24" s="927"/>
      <c r="P24" s="649" t="s">
        <v>664</v>
      </c>
      <c r="Q24" s="650"/>
      <c r="R24" s="650"/>
      <c r="S24" s="650"/>
      <c r="T24" s="650"/>
      <c r="U24" s="650"/>
      <c r="V24" s="651"/>
      <c r="W24" s="649" t="s">
        <v>664</v>
      </c>
      <c r="X24" s="650"/>
      <c r="Y24" s="650"/>
      <c r="Z24" s="650"/>
      <c r="AA24" s="650"/>
      <c r="AB24" s="650"/>
      <c r="AC24" s="651"/>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25"/>
      <c r="H25" s="926"/>
      <c r="I25" s="926"/>
      <c r="J25" s="926"/>
      <c r="K25" s="926"/>
      <c r="L25" s="926"/>
      <c r="M25" s="926"/>
      <c r="N25" s="926"/>
      <c r="O25" s="927"/>
      <c r="P25" s="649"/>
      <c r="Q25" s="650"/>
      <c r="R25" s="650"/>
      <c r="S25" s="650"/>
      <c r="T25" s="650"/>
      <c r="U25" s="650"/>
      <c r="V25" s="651"/>
      <c r="W25" s="649"/>
      <c r="X25" s="650"/>
      <c r="Y25" s="650"/>
      <c r="Z25" s="650"/>
      <c r="AA25" s="650"/>
      <c r="AB25" s="650"/>
      <c r="AC25" s="651"/>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25"/>
      <c r="H26" s="926"/>
      <c r="I26" s="926"/>
      <c r="J26" s="926"/>
      <c r="K26" s="926"/>
      <c r="L26" s="926"/>
      <c r="M26" s="926"/>
      <c r="N26" s="926"/>
      <c r="O26" s="927"/>
      <c r="P26" s="649"/>
      <c r="Q26" s="650"/>
      <c r="R26" s="650"/>
      <c r="S26" s="650"/>
      <c r="T26" s="650"/>
      <c r="U26" s="650"/>
      <c r="V26" s="651"/>
      <c r="W26" s="649"/>
      <c r="X26" s="650"/>
      <c r="Y26" s="650"/>
      <c r="Z26" s="650"/>
      <c r="AA26" s="650"/>
      <c r="AB26" s="650"/>
      <c r="AC26" s="651"/>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25"/>
      <c r="H27" s="926"/>
      <c r="I27" s="926"/>
      <c r="J27" s="926"/>
      <c r="K27" s="926"/>
      <c r="L27" s="926"/>
      <c r="M27" s="926"/>
      <c r="N27" s="926"/>
      <c r="O27" s="927"/>
      <c r="P27" s="649"/>
      <c r="Q27" s="650"/>
      <c r="R27" s="650"/>
      <c r="S27" s="650"/>
      <c r="T27" s="650"/>
      <c r="U27" s="650"/>
      <c r="V27" s="651"/>
      <c r="W27" s="649"/>
      <c r="X27" s="650"/>
      <c r="Y27" s="650"/>
      <c r="Z27" s="650"/>
      <c r="AA27" s="650"/>
      <c r="AB27" s="650"/>
      <c r="AC27" s="651"/>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28" t="s">
        <v>258</v>
      </c>
      <c r="H28" s="929"/>
      <c r="I28" s="929"/>
      <c r="J28" s="929"/>
      <c r="K28" s="929"/>
      <c r="L28" s="929"/>
      <c r="M28" s="929"/>
      <c r="N28" s="929"/>
      <c r="O28" s="930"/>
      <c r="P28" s="867" t="e">
        <f>P29-SUM(P23:P27)</f>
        <v>#VALUE!</v>
      </c>
      <c r="Q28" s="868"/>
      <c r="R28" s="868"/>
      <c r="S28" s="868"/>
      <c r="T28" s="868"/>
      <c r="U28" s="868"/>
      <c r="V28" s="869"/>
      <c r="W28" s="867" t="e">
        <f>W29-SUM(W23:W27)</f>
        <v>#VALUE!</v>
      </c>
      <c r="X28" s="868"/>
      <c r="Y28" s="868"/>
      <c r="Z28" s="868"/>
      <c r="AA28" s="868"/>
      <c r="AB28" s="868"/>
      <c r="AC28" s="86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31" t="s">
        <v>255</v>
      </c>
      <c r="H29" s="932"/>
      <c r="I29" s="932"/>
      <c r="J29" s="932"/>
      <c r="K29" s="932"/>
      <c r="L29" s="932"/>
      <c r="M29" s="932"/>
      <c r="N29" s="932"/>
      <c r="O29" s="933"/>
      <c r="P29" s="941" t="str">
        <f>AK13</f>
        <v>-</v>
      </c>
      <c r="Q29" s="942"/>
      <c r="R29" s="942"/>
      <c r="S29" s="942"/>
      <c r="T29" s="942"/>
      <c r="U29" s="942"/>
      <c r="V29" s="943"/>
      <c r="W29" s="941" t="str">
        <f>AR13</f>
        <v>-</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0" t="s">
        <v>270</v>
      </c>
      <c r="B30" s="851"/>
      <c r="C30" s="851"/>
      <c r="D30" s="851"/>
      <c r="E30" s="851"/>
      <c r="F30" s="852"/>
      <c r="G30" s="765" t="s">
        <v>145</v>
      </c>
      <c r="H30" s="766"/>
      <c r="I30" s="766"/>
      <c r="J30" s="766"/>
      <c r="K30" s="766"/>
      <c r="L30" s="766"/>
      <c r="M30" s="766"/>
      <c r="N30" s="766"/>
      <c r="O30" s="767"/>
      <c r="P30" s="846" t="s">
        <v>58</v>
      </c>
      <c r="Q30" s="766"/>
      <c r="R30" s="766"/>
      <c r="S30" s="766"/>
      <c r="T30" s="766"/>
      <c r="U30" s="766"/>
      <c r="V30" s="766"/>
      <c r="W30" s="766"/>
      <c r="X30" s="767"/>
      <c r="Y30" s="843"/>
      <c r="Z30" s="844"/>
      <c r="AA30" s="845"/>
      <c r="AB30" s="847" t="s">
        <v>11</v>
      </c>
      <c r="AC30" s="848"/>
      <c r="AD30" s="849"/>
      <c r="AE30" s="847" t="s">
        <v>308</v>
      </c>
      <c r="AF30" s="848"/>
      <c r="AG30" s="848"/>
      <c r="AH30" s="849"/>
      <c r="AI30" s="904" t="s">
        <v>330</v>
      </c>
      <c r="AJ30" s="904"/>
      <c r="AK30" s="904"/>
      <c r="AL30" s="847"/>
      <c r="AM30" s="904" t="s">
        <v>427</v>
      </c>
      <c r="AN30" s="904"/>
      <c r="AO30" s="904"/>
      <c r="AP30" s="847"/>
      <c r="AQ30" s="759" t="s">
        <v>184</v>
      </c>
      <c r="AR30" s="760"/>
      <c r="AS30" s="760"/>
      <c r="AT30" s="761"/>
      <c r="AU30" s="766" t="s">
        <v>133</v>
      </c>
      <c r="AV30" s="766"/>
      <c r="AW30" s="766"/>
      <c r="AX30" s="906"/>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5"/>
      <c r="AJ31" s="905"/>
      <c r="AK31" s="905"/>
      <c r="AL31" s="392"/>
      <c r="AM31" s="905"/>
      <c r="AN31" s="905"/>
      <c r="AO31" s="905"/>
      <c r="AP31" s="392"/>
      <c r="AQ31" s="235" t="s">
        <v>638</v>
      </c>
      <c r="AR31" s="186"/>
      <c r="AS31" s="121" t="s">
        <v>185</v>
      </c>
      <c r="AT31" s="122"/>
      <c r="AU31" s="185">
        <v>2</v>
      </c>
      <c r="AV31" s="185"/>
      <c r="AW31" s="377" t="s">
        <v>175</v>
      </c>
      <c r="AX31" s="378"/>
    </row>
    <row r="32" spans="1:50" ht="23.25" customHeight="1" x14ac:dyDescent="0.15">
      <c r="A32" s="382"/>
      <c r="B32" s="380"/>
      <c r="C32" s="380"/>
      <c r="D32" s="380"/>
      <c r="E32" s="380"/>
      <c r="F32" s="381"/>
      <c r="G32" s="548" t="s">
        <v>668</v>
      </c>
      <c r="H32" s="549"/>
      <c r="I32" s="549"/>
      <c r="J32" s="549"/>
      <c r="K32" s="549"/>
      <c r="L32" s="549"/>
      <c r="M32" s="549"/>
      <c r="N32" s="549"/>
      <c r="O32" s="550"/>
      <c r="P32" s="93" t="s">
        <v>639</v>
      </c>
      <c r="Q32" s="93"/>
      <c r="R32" s="93"/>
      <c r="S32" s="93"/>
      <c r="T32" s="93"/>
      <c r="U32" s="93"/>
      <c r="V32" s="93"/>
      <c r="W32" s="93"/>
      <c r="X32" s="94"/>
      <c r="Y32" s="455" t="s">
        <v>12</v>
      </c>
      <c r="Z32" s="515"/>
      <c r="AA32" s="516"/>
      <c r="AB32" s="445" t="s">
        <v>640</v>
      </c>
      <c r="AC32" s="445"/>
      <c r="AD32" s="445"/>
      <c r="AE32" s="203">
        <v>0</v>
      </c>
      <c r="AF32" s="204"/>
      <c r="AG32" s="204"/>
      <c r="AH32" s="204"/>
      <c r="AI32" s="203">
        <v>1</v>
      </c>
      <c r="AJ32" s="204"/>
      <c r="AK32" s="204"/>
      <c r="AL32" s="204"/>
      <c r="AM32" s="203">
        <v>2</v>
      </c>
      <c r="AN32" s="204"/>
      <c r="AO32" s="204"/>
      <c r="AP32" s="204"/>
      <c r="AQ32" s="321" t="s">
        <v>638</v>
      </c>
      <c r="AR32" s="193"/>
      <c r="AS32" s="193"/>
      <c r="AT32" s="322"/>
      <c r="AU32" s="204">
        <v>3</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640</v>
      </c>
      <c r="AC33" s="507"/>
      <c r="AD33" s="507"/>
      <c r="AE33" s="203">
        <v>0</v>
      </c>
      <c r="AF33" s="204"/>
      <c r="AG33" s="204"/>
      <c r="AH33" s="204"/>
      <c r="AI33" s="203">
        <v>3</v>
      </c>
      <c r="AJ33" s="204"/>
      <c r="AK33" s="204"/>
      <c r="AL33" s="204"/>
      <c r="AM33" s="203">
        <v>3</v>
      </c>
      <c r="AN33" s="204"/>
      <c r="AO33" s="204"/>
      <c r="AP33" s="204"/>
      <c r="AQ33" s="321" t="s">
        <v>638</v>
      </c>
      <c r="AR33" s="193"/>
      <c r="AS33" s="193"/>
      <c r="AT33" s="322"/>
      <c r="AU33" s="204">
        <v>3</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0</v>
      </c>
      <c r="AF34" s="204"/>
      <c r="AG34" s="204"/>
      <c r="AH34" s="204"/>
      <c r="AI34" s="203">
        <v>33</v>
      </c>
      <c r="AJ34" s="204"/>
      <c r="AK34" s="204"/>
      <c r="AL34" s="204"/>
      <c r="AM34" s="203">
        <v>67</v>
      </c>
      <c r="AN34" s="204"/>
      <c r="AO34" s="204"/>
      <c r="AP34" s="204"/>
      <c r="AQ34" s="321" t="s">
        <v>638</v>
      </c>
      <c r="AR34" s="193"/>
      <c r="AS34" s="193"/>
      <c r="AT34" s="322"/>
      <c r="AU34" s="204">
        <v>100</v>
      </c>
      <c r="AV34" s="204"/>
      <c r="AW34" s="204"/>
      <c r="AX34" s="206"/>
    </row>
    <row r="35" spans="1:51" ht="23.25" customHeight="1" x14ac:dyDescent="0.15">
      <c r="A35" s="213" t="s">
        <v>298</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2" t="s">
        <v>270</v>
      </c>
      <c r="B37" s="763"/>
      <c r="C37" s="763"/>
      <c r="D37" s="763"/>
      <c r="E37" s="763"/>
      <c r="F37" s="764"/>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9"/>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2" t="s">
        <v>270</v>
      </c>
      <c r="B44" s="763"/>
      <c r="C44" s="763"/>
      <c r="D44" s="763"/>
      <c r="E44" s="763"/>
      <c r="F44" s="764"/>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9"/>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14" t="s">
        <v>133</v>
      </c>
      <c r="AV51" s="914"/>
      <c r="AW51" s="914"/>
      <c r="AX51" s="915"/>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5" t="s">
        <v>14</v>
      </c>
      <c r="AC55" s="575"/>
      <c r="AD55" s="575"/>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14" t="s">
        <v>133</v>
      </c>
      <c r="AV58" s="914"/>
      <c r="AW58" s="914"/>
      <c r="AX58" s="915"/>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4"/>
      <c r="H73" s="118" t="s">
        <v>145</v>
      </c>
      <c r="I73" s="118"/>
      <c r="J73" s="118"/>
      <c r="K73" s="118"/>
      <c r="L73" s="118"/>
      <c r="M73" s="118"/>
      <c r="N73" s="118"/>
      <c r="O73" s="119"/>
      <c r="P73" s="143" t="s">
        <v>58</v>
      </c>
      <c r="Q73" s="118"/>
      <c r="R73" s="118"/>
      <c r="S73" s="118"/>
      <c r="T73" s="118"/>
      <c r="U73" s="118"/>
      <c r="V73" s="118"/>
      <c r="W73" s="118"/>
      <c r="X73" s="119"/>
      <c r="Y73" s="566"/>
      <c r="Z73" s="567"/>
      <c r="AA73" s="568"/>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5"/>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1" t="s">
        <v>14</v>
      </c>
      <c r="AC77" s="561"/>
      <c r="AD77" s="561"/>
      <c r="AE77" s="879"/>
      <c r="AF77" s="880"/>
      <c r="AG77" s="880"/>
      <c r="AH77" s="880"/>
      <c r="AI77" s="879"/>
      <c r="AJ77" s="880"/>
      <c r="AK77" s="880"/>
      <c r="AL77" s="880"/>
      <c r="AM77" s="879"/>
      <c r="AN77" s="880"/>
      <c r="AO77" s="880"/>
      <c r="AP77" s="880"/>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69"/>
      <c r="I78" s="570"/>
      <c r="J78" s="570"/>
      <c r="K78" s="570"/>
      <c r="L78" s="570"/>
      <c r="M78" s="570"/>
      <c r="N78" s="570"/>
      <c r="O78" s="571"/>
      <c r="P78" s="135"/>
      <c r="Q78" s="135"/>
      <c r="R78" s="135"/>
      <c r="S78" s="135"/>
      <c r="T78" s="135"/>
      <c r="U78" s="135"/>
      <c r="V78" s="135"/>
      <c r="W78" s="135"/>
      <c r="X78" s="135"/>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7"/>
      <c r="AY79">
        <f>COUNTIF($AR$79,"☑")</f>
        <v>0</v>
      </c>
    </row>
    <row r="80" spans="1:51" ht="18.75" hidden="1" customHeight="1" x14ac:dyDescent="0.15">
      <c r="A80" s="853"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54"/>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54"/>
      <c r="B82" s="511"/>
      <c r="C82" s="409"/>
      <c r="D82" s="409"/>
      <c r="E82" s="409"/>
      <c r="F82" s="410"/>
      <c r="G82" s="668"/>
      <c r="H82" s="668"/>
      <c r="I82" s="668"/>
      <c r="J82" s="668"/>
      <c r="K82" s="668"/>
      <c r="L82" s="668"/>
      <c r="M82" s="668"/>
      <c r="N82" s="668"/>
      <c r="O82" s="668"/>
      <c r="P82" s="668"/>
      <c r="Q82" s="668"/>
      <c r="R82" s="668"/>
      <c r="S82" s="668"/>
      <c r="T82" s="668"/>
      <c r="U82" s="668"/>
      <c r="V82" s="668"/>
      <c r="W82" s="668"/>
      <c r="X82" s="668"/>
      <c r="Y82" s="668"/>
      <c r="Z82" s="668"/>
      <c r="AA82" s="669"/>
      <c r="AB82" s="873"/>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4"/>
      <c r="AY82">
        <f t="shared" ref="AY82:AY89" si="10">$AY$80</f>
        <v>0</v>
      </c>
    </row>
    <row r="83" spans="1:60" ht="22.5" hidden="1" customHeight="1" x14ac:dyDescent="0.15">
      <c r="A83" s="854"/>
      <c r="B83" s="511"/>
      <c r="C83" s="409"/>
      <c r="D83" s="409"/>
      <c r="E83" s="409"/>
      <c r="F83" s="410"/>
      <c r="G83" s="670"/>
      <c r="H83" s="670"/>
      <c r="I83" s="670"/>
      <c r="J83" s="670"/>
      <c r="K83" s="670"/>
      <c r="L83" s="670"/>
      <c r="M83" s="670"/>
      <c r="N83" s="670"/>
      <c r="O83" s="670"/>
      <c r="P83" s="670"/>
      <c r="Q83" s="670"/>
      <c r="R83" s="670"/>
      <c r="S83" s="670"/>
      <c r="T83" s="670"/>
      <c r="U83" s="670"/>
      <c r="V83" s="670"/>
      <c r="W83" s="670"/>
      <c r="X83" s="670"/>
      <c r="Y83" s="670"/>
      <c r="Z83" s="670"/>
      <c r="AA83" s="671"/>
      <c r="AB83" s="875"/>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6"/>
      <c r="AY83">
        <f t="shared" si="10"/>
        <v>0</v>
      </c>
    </row>
    <row r="84" spans="1:60" ht="19.5" hidden="1" customHeight="1" x14ac:dyDescent="0.15">
      <c r="A84" s="854"/>
      <c r="B84" s="512"/>
      <c r="C84" s="513"/>
      <c r="D84" s="513"/>
      <c r="E84" s="513"/>
      <c r="F84" s="514"/>
      <c r="G84" s="672"/>
      <c r="H84" s="672"/>
      <c r="I84" s="672"/>
      <c r="J84" s="672"/>
      <c r="K84" s="672"/>
      <c r="L84" s="672"/>
      <c r="M84" s="672"/>
      <c r="N84" s="672"/>
      <c r="O84" s="672"/>
      <c r="P84" s="672"/>
      <c r="Q84" s="672"/>
      <c r="R84" s="672"/>
      <c r="S84" s="672"/>
      <c r="T84" s="672"/>
      <c r="U84" s="672"/>
      <c r="V84" s="672"/>
      <c r="W84" s="672"/>
      <c r="X84" s="672"/>
      <c r="Y84" s="672"/>
      <c r="Z84" s="672"/>
      <c r="AA84" s="673"/>
      <c r="AB84" s="877"/>
      <c r="AC84" s="672"/>
      <c r="AD84" s="672"/>
      <c r="AE84" s="670"/>
      <c r="AF84" s="670"/>
      <c r="AG84" s="670"/>
      <c r="AH84" s="670"/>
      <c r="AI84" s="670"/>
      <c r="AJ84" s="670"/>
      <c r="AK84" s="670"/>
      <c r="AL84" s="670"/>
      <c r="AM84" s="670"/>
      <c r="AN84" s="670"/>
      <c r="AO84" s="670"/>
      <c r="AP84" s="670"/>
      <c r="AQ84" s="670"/>
      <c r="AR84" s="670"/>
      <c r="AS84" s="670"/>
      <c r="AT84" s="670"/>
      <c r="AU84" s="672"/>
      <c r="AV84" s="672"/>
      <c r="AW84" s="672"/>
      <c r="AX84" s="878"/>
      <c r="AY84">
        <f t="shared" si="10"/>
        <v>0</v>
      </c>
    </row>
    <row r="85" spans="1:60" ht="18.75" hidden="1" customHeight="1" x14ac:dyDescent="0.15">
      <c r="A85" s="854"/>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54"/>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54"/>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4"/>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4"/>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5" t="s">
        <v>14</v>
      </c>
      <c r="AC89" s="575"/>
      <c r="AD89" s="575"/>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4"/>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54"/>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54"/>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4"/>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4"/>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5" t="s">
        <v>14</v>
      </c>
      <c r="AC94" s="575"/>
      <c r="AD94" s="575"/>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4"/>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54"/>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54"/>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4"/>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5"/>
      <c r="B99" s="411"/>
      <c r="C99" s="411"/>
      <c r="D99" s="411"/>
      <c r="E99" s="411"/>
      <c r="F99" s="412"/>
      <c r="G99" s="562"/>
      <c r="H99" s="201"/>
      <c r="I99" s="201"/>
      <c r="J99" s="201"/>
      <c r="K99" s="201"/>
      <c r="L99" s="201"/>
      <c r="M99" s="201"/>
      <c r="N99" s="201"/>
      <c r="O99" s="563"/>
      <c r="P99" s="502"/>
      <c r="Q99" s="502"/>
      <c r="R99" s="502"/>
      <c r="S99" s="502"/>
      <c r="T99" s="502"/>
      <c r="U99" s="502"/>
      <c r="V99" s="502"/>
      <c r="W99" s="502"/>
      <c r="X99" s="503"/>
      <c r="Y99" s="884" t="s">
        <v>13</v>
      </c>
      <c r="Z99" s="885"/>
      <c r="AA99" s="886"/>
      <c r="AB99" s="881" t="s">
        <v>14</v>
      </c>
      <c r="AC99" s="882"/>
      <c r="AD99" s="883"/>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43"/>
      <c r="Z100" s="844"/>
      <c r="AA100" s="845"/>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642</v>
      </c>
      <c r="H101" s="93"/>
      <c r="I101" s="93"/>
      <c r="J101" s="93"/>
      <c r="K101" s="93"/>
      <c r="L101" s="93"/>
      <c r="M101" s="93"/>
      <c r="N101" s="93"/>
      <c r="O101" s="93"/>
      <c r="P101" s="93"/>
      <c r="Q101" s="93"/>
      <c r="R101" s="93"/>
      <c r="S101" s="93"/>
      <c r="T101" s="93"/>
      <c r="U101" s="93"/>
      <c r="V101" s="93"/>
      <c r="W101" s="93"/>
      <c r="X101" s="94"/>
      <c r="Y101" s="526" t="s">
        <v>54</v>
      </c>
      <c r="Z101" s="527"/>
      <c r="AA101" s="528"/>
      <c r="AB101" s="445" t="s">
        <v>638</v>
      </c>
      <c r="AC101" s="445"/>
      <c r="AD101" s="445"/>
      <c r="AE101" s="267">
        <v>2</v>
      </c>
      <c r="AF101" s="267"/>
      <c r="AG101" s="267"/>
      <c r="AH101" s="267"/>
      <c r="AI101" s="267">
        <v>3</v>
      </c>
      <c r="AJ101" s="267"/>
      <c r="AK101" s="267"/>
      <c r="AL101" s="267"/>
      <c r="AM101" s="267">
        <v>3</v>
      </c>
      <c r="AN101" s="267"/>
      <c r="AO101" s="267"/>
      <c r="AP101" s="267"/>
      <c r="AQ101" s="267" t="s">
        <v>662</v>
      </c>
      <c r="AR101" s="267"/>
      <c r="AS101" s="267"/>
      <c r="AT101" s="267"/>
      <c r="AU101" s="203" t="s">
        <v>662</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638</v>
      </c>
      <c r="AC102" s="445"/>
      <c r="AD102" s="445"/>
      <c r="AE102" s="267">
        <v>2</v>
      </c>
      <c r="AF102" s="267"/>
      <c r="AG102" s="267"/>
      <c r="AH102" s="267"/>
      <c r="AI102" s="267">
        <v>3</v>
      </c>
      <c r="AJ102" s="267"/>
      <c r="AK102" s="267"/>
      <c r="AL102" s="267"/>
      <c r="AM102" s="267">
        <v>3</v>
      </c>
      <c r="AN102" s="267"/>
      <c r="AO102" s="267"/>
      <c r="AP102" s="267"/>
      <c r="AQ102" s="267" t="s">
        <v>662</v>
      </c>
      <c r="AR102" s="267"/>
      <c r="AS102" s="267"/>
      <c r="AT102" s="267"/>
      <c r="AU102" s="210" t="s">
        <v>662</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2" t="s">
        <v>460</v>
      </c>
      <c r="AR115" s="573"/>
      <c r="AS115" s="573"/>
      <c r="AT115" s="573"/>
      <c r="AU115" s="573"/>
      <c r="AV115" s="573"/>
      <c r="AW115" s="573"/>
      <c r="AX115" s="574"/>
    </row>
    <row r="116" spans="1:51" ht="23.25" customHeight="1" x14ac:dyDescent="0.15">
      <c r="A116" s="420"/>
      <c r="B116" s="421"/>
      <c r="C116" s="421"/>
      <c r="D116" s="421"/>
      <c r="E116" s="421"/>
      <c r="F116" s="422"/>
      <c r="G116" s="372" t="s">
        <v>643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c r="AC116" s="447"/>
      <c r="AD116" s="448"/>
      <c r="AE116" s="267">
        <v>8.5</v>
      </c>
      <c r="AF116" s="267"/>
      <c r="AG116" s="267"/>
      <c r="AH116" s="267"/>
      <c r="AI116" s="267">
        <v>0.3</v>
      </c>
      <c r="AJ116" s="267"/>
      <c r="AK116" s="267"/>
      <c r="AL116" s="267"/>
      <c r="AM116" s="267">
        <v>10</v>
      </c>
      <c r="AN116" s="267"/>
      <c r="AO116" s="267"/>
      <c r="AP116" s="267"/>
      <c r="AQ116" s="203" t="s">
        <v>662</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644</v>
      </c>
      <c r="AF117" s="535"/>
      <c r="AG117" s="535"/>
      <c r="AH117" s="535"/>
      <c r="AI117" s="535" t="s">
        <v>645</v>
      </c>
      <c r="AJ117" s="535"/>
      <c r="AK117" s="535"/>
      <c r="AL117" s="535"/>
      <c r="AM117" s="535" t="s">
        <v>683</v>
      </c>
      <c r="AN117" s="535"/>
      <c r="AO117" s="535"/>
      <c r="AP117" s="535"/>
      <c r="AQ117" s="535" t="s">
        <v>662</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2" t="s">
        <v>460</v>
      </c>
      <c r="AR118" s="573"/>
      <c r="AS118" s="573"/>
      <c r="AT118" s="573"/>
      <c r="AU118" s="573"/>
      <c r="AV118" s="573"/>
      <c r="AW118" s="573"/>
      <c r="AX118" s="574"/>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2" t="s">
        <v>460</v>
      </c>
      <c r="AR121" s="573"/>
      <c r="AS121" s="573"/>
      <c r="AT121" s="573"/>
      <c r="AU121" s="573"/>
      <c r="AV121" s="573"/>
      <c r="AW121" s="573"/>
      <c r="AX121" s="574"/>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2" t="s">
        <v>460</v>
      </c>
      <c r="AR124" s="573"/>
      <c r="AS124" s="573"/>
      <c r="AT124" s="573"/>
      <c r="AU124" s="573"/>
      <c r="AV124" s="573"/>
      <c r="AW124" s="573"/>
      <c r="AX124" s="574"/>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9"/>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20"/>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6"/>
      <c r="Z127" s="917"/>
      <c r="AA127" s="918"/>
      <c r="AB127" s="392" t="s">
        <v>11</v>
      </c>
      <c r="AC127" s="393"/>
      <c r="AD127" s="394"/>
      <c r="AE127" s="232" t="s">
        <v>308</v>
      </c>
      <c r="AF127" s="232"/>
      <c r="AG127" s="232"/>
      <c r="AH127" s="232"/>
      <c r="AI127" s="232" t="s">
        <v>330</v>
      </c>
      <c r="AJ127" s="232"/>
      <c r="AK127" s="232"/>
      <c r="AL127" s="232"/>
      <c r="AM127" s="232" t="s">
        <v>427</v>
      </c>
      <c r="AN127" s="232"/>
      <c r="AO127" s="232"/>
      <c r="AP127" s="232"/>
      <c r="AQ127" s="572" t="s">
        <v>460</v>
      </c>
      <c r="AR127" s="573"/>
      <c r="AS127" s="573"/>
      <c r="AT127" s="573"/>
      <c r="AU127" s="573"/>
      <c r="AV127" s="573"/>
      <c r="AW127" s="573"/>
      <c r="AX127" s="574"/>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648</v>
      </c>
      <c r="H134" s="93"/>
      <c r="I134" s="93"/>
      <c r="J134" s="93"/>
      <c r="K134" s="93"/>
      <c r="L134" s="93"/>
      <c r="M134" s="93"/>
      <c r="N134" s="93"/>
      <c r="O134" s="93"/>
      <c r="P134" s="93"/>
      <c r="Q134" s="93"/>
      <c r="R134" s="93"/>
      <c r="S134" s="93"/>
      <c r="T134" s="93"/>
      <c r="U134" s="93"/>
      <c r="V134" s="93"/>
      <c r="W134" s="93"/>
      <c r="X134" s="94"/>
      <c r="Y134" s="187" t="s">
        <v>199</v>
      </c>
      <c r="Z134" s="188"/>
      <c r="AA134" s="189"/>
      <c r="AB134" s="190" t="s">
        <v>649</v>
      </c>
      <c r="AC134" s="191"/>
      <c r="AD134" s="191"/>
      <c r="AE134" s="192">
        <v>96.3</v>
      </c>
      <c r="AF134" s="193"/>
      <c r="AG134" s="193"/>
      <c r="AH134" s="193"/>
      <c r="AI134" s="192">
        <v>96.2</v>
      </c>
      <c r="AJ134" s="193"/>
      <c r="AK134" s="193"/>
      <c r="AL134" s="193"/>
      <c r="AM134" s="192">
        <v>100</v>
      </c>
      <c r="AN134" s="193"/>
      <c r="AO134" s="193"/>
      <c r="AP134" s="193"/>
      <c r="AQ134" s="192" t="s">
        <v>638</v>
      </c>
      <c r="AR134" s="193"/>
      <c r="AS134" s="193"/>
      <c r="AT134" s="193"/>
      <c r="AU134" s="192">
        <v>100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649</v>
      </c>
      <c r="AC135" s="199"/>
      <c r="AD135" s="199"/>
      <c r="AE135" s="192">
        <v>90</v>
      </c>
      <c r="AF135" s="193"/>
      <c r="AG135" s="193"/>
      <c r="AH135" s="193"/>
      <c r="AI135" s="192">
        <v>90</v>
      </c>
      <c r="AJ135" s="193"/>
      <c r="AK135" s="193"/>
      <c r="AL135" s="193"/>
      <c r="AM135" s="192">
        <v>90</v>
      </c>
      <c r="AN135" s="193"/>
      <c r="AO135" s="193"/>
      <c r="AP135" s="193"/>
      <c r="AQ135" s="192" t="s">
        <v>638</v>
      </c>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27" hidden="1" customHeight="1" x14ac:dyDescent="0.15">
      <c r="A430" s="175"/>
      <c r="B430" s="172"/>
      <c r="C430" s="164" t="s">
        <v>589</v>
      </c>
      <c r="D430" s="921"/>
      <c r="E430" s="160" t="s">
        <v>317</v>
      </c>
      <c r="F430" s="887"/>
      <c r="G430" s="888" t="s">
        <v>204</v>
      </c>
      <c r="H430" s="111"/>
      <c r="I430" s="111"/>
      <c r="J430" s="889"/>
      <c r="K430" s="890"/>
      <c r="L430" s="890"/>
      <c r="M430" s="890"/>
      <c r="N430" s="890"/>
      <c r="O430" s="890"/>
      <c r="P430" s="890"/>
      <c r="Q430" s="890"/>
      <c r="R430" s="890"/>
      <c r="S430" s="890"/>
      <c r="T430" s="891"/>
      <c r="U430" s="570"/>
      <c r="V430" s="570"/>
      <c r="W430" s="570"/>
      <c r="X430" s="570"/>
      <c r="Y430" s="570"/>
      <c r="Z430" s="570"/>
      <c r="AA430" s="570"/>
      <c r="AB430" s="570"/>
      <c r="AC430" s="570"/>
      <c r="AD430" s="570"/>
      <c r="AE430" s="570"/>
      <c r="AF430" s="570"/>
      <c r="AG430" s="570"/>
      <c r="AH430" s="570"/>
      <c r="AI430" s="570"/>
      <c r="AJ430" s="570"/>
      <c r="AK430" s="570"/>
      <c r="AL430" s="570"/>
      <c r="AM430" s="570"/>
      <c r="AN430" s="570"/>
      <c r="AO430" s="570"/>
      <c r="AP430" s="570"/>
      <c r="AQ430" s="570"/>
      <c r="AR430" s="570"/>
      <c r="AS430" s="570"/>
      <c r="AT430" s="570"/>
      <c r="AU430" s="570"/>
      <c r="AV430" s="570"/>
      <c r="AW430" s="570"/>
      <c r="AX430" s="892"/>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20"/>
      <c r="AJ432" s="320"/>
      <c r="AK432" s="320"/>
      <c r="AL432" s="142"/>
      <c r="AM432" s="320"/>
      <c r="AN432" s="320"/>
      <c r="AO432" s="320"/>
      <c r="AP432" s="142"/>
      <c r="AQ432" s="235" t="s">
        <v>638</v>
      </c>
      <c r="AR432" s="186"/>
      <c r="AS432" s="121" t="s">
        <v>185</v>
      </c>
      <c r="AT432" s="122"/>
      <c r="AU432" s="186" t="s">
        <v>638</v>
      </c>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t="s">
        <v>638</v>
      </c>
      <c r="AC433" s="199"/>
      <c r="AD433" s="199"/>
      <c r="AE433" s="321" t="s">
        <v>638</v>
      </c>
      <c r="AF433" s="193"/>
      <c r="AG433" s="193"/>
      <c r="AH433" s="193"/>
      <c r="AI433" s="321" t="s">
        <v>638</v>
      </c>
      <c r="AJ433" s="193"/>
      <c r="AK433" s="193"/>
      <c r="AL433" s="193"/>
      <c r="AM433" s="321" t="s">
        <v>662</v>
      </c>
      <c r="AN433" s="193"/>
      <c r="AO433" s="193"/>
      <c r="AP433" s="322"/>
      <c r="AQ433" s="321" t="s">
        <v>638</v>
      </c>
      <c r="AR433" s="193"/>
      <c r="AS433" s="193"/>
      <c r="AT433" s="322"/>
      <c r="AU433" s="193" t="s">
        <v>638</v>
      </c>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1" t="s">
        <v>638</v>
      </c>
      <c r="AF434" s="193"/>
      <c r="AG434" s="193"/>
      <c r="AH434" s="322"/>
      <c r="AI434" s="321" t="s">
        <v>638</v>
      </c>
      <c r="AJ434" s="193"/>
      <c r="AK434" s="193"/>
      <c r="AL434" s="193"/>
      <c r="AM434" s="321" t="s">
        <v>662</v>
      </c>
      <c r="AN434" s="193"/>
      <c r="AO434" s="193"/>
      <c r="AP434" s="322"/>
      <c r="AQ434" s="321" t="s">
        <v>638</v>
      </c>
      <c r="AR434" s="193"/>
      <c r="AS434" s="193"/>
      <c r="AT434" s="322"/>
      <c r="AU434" s="193" t="s">
        <v>638</v>
      </c>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1" t="s">
        <v>176</v>
      </c>
      <c r="AC435" s="561"/>
      <c r="AD435" s="561"/>
      <c r="AE435" s="321" t="s">
        <v>638</v>
      </c>
      <c r="AF435" s="193"/>
      <c r="AG435" s="193"/>
      <c r="AH435" s="322"/>
      <c r="AI435" s="321" t="s">
        <v>638</v>
      </c>
      <c r="AJ435" s="193"/>
      <c r="AK435" s="193"/>
      <c r="AL435" s="193"/>
      <c r="AM435" s="321" t="s">
        <v>662</v>
      </c>
      <c r="AN435" s="193"/>
      <c r="AO435" s="193"/>
      <c r="AP435" s="322"/>
      <c r="AQ435" s="321" t="s">
        <v>638</v>
      </c>
      <c r="AR435" s="193"/>
      <c r="AS435" s="193"/>
      <c r="AT435" s="322"/>
      <c r="AU435" s="193" t="s">
        <v>638</v>
      </c>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1" t="s">
        <v>176</v>
      </c>
      <c r="AC440" s="561"/>
      <c r="AD440" s="561"/>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1" t="s">
        <v>176</v>
      </c>
      <c r="AC445" s="561"/>
      <c r="AD445" s="561"/>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1" t="s">
        <v>176</v>
      </c>
      <c r="AC450" s="561"/>
      <c r="AD450" s="561"/>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1" t="s">
        <v>176</v>
      </c>
      <c r="AC455" s="561"/>
      <c r="AD455" s="561"/>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638</v>
      </c>
      <c r="AF457" s="186"/>
      <c r="AG457" s="121" t="s">
        <v>185</v>
      </c>
      <c r="AH457" s="122"/>
      <c r="AI457" s="320"/>
      <c r="AJ457" s="320"/>
      <c r="AK457" s="320"/>
      <c r="AL457" s="142"/>
      <c r="AM457" s="320"/>
      <c r="AN457" s="320"/>
      <c r="AO457" s="320"/>
      <c r="AP457" s="142"/>
      <c r="AQ457" s="235" t="s">
        <v>638</v>
      </c>
      <c r="AR457" s="186"/>
      <c r="AS457" s="121" t="s">
        <v>185</v>
      </c>
      <c r="AT457" s="122"/>
      <c r="AU457" s="186" t="s">
        <v>638</v>
      </c>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t="s">
        <v>638</v>
      </c>
      <c r="AC458" s="199"/>
      <c r="AD458" s="199"/>
      <c r="AE458" s="321" t="s">
        <v>638</v>
      </c>
      <c r="AF458" s="193"/>
      <c r="AG458" s="193"/>
      <c r="AH458" s="193"/>
      <c r="AI458" s="321" t="s">
        <v>638</v>
      </c>
      <c r="AJ458" s="193"/>
      <c r="AK458" s="193"/>
      <c r="AL458" s="193"/>
      <c r="AM458" s="321" t="s">
        <v>662</v>
      </c>
      <c r="AN458" s="193"/>
      <c r="AO458" s="193"/>
      <c r="AP458" s="322"/>
      <c r="AQ458" s="321" t="s">
        <v>638</v>
      </c>
      <c r="AR458" s="193"/>
      <c r="AS458" s="193"/>
      <c r="AT458" s="322"/>
      <c r="AU458" s="193" t="s">
        <v>638</v>
      </c>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21" t="s">
        <v>638</v>
      </c>
      <c r="AF459" s="193"/>
      <c r="AG459" s="193"/>
      <c r="AH459" s="322"/>
      <c r="AI459" s="321" t="s">
        <v>638</v>
      </c>
      <c r="AJ459" s="193"/>
      <c r="AK459" s="193"/>
      <c r="AL459" s="193"/>
      <c r="AM459" s="321" t="s">
        <v>662</v>
      </c>
      <c r="AN459" s="193"/>
      <c r="AO459" s="193"/>
      <c r="AP459" s="322"/>
      <c r="AQ459" s="321" t="s">
        <v>638</v>
      </c>
      <c r="AR459" s="193"/>
      <c r="AS459" s="193"/>
      <c r="AT459" s="322"/>
      <c r="AU459" s="193" t="s">
        <v>638</v>
      </c>
      <c r="AV459" s="193"/>
      <c r="AW459" s="193"/>
      <c r="AX459" s="194"/>
      <c r="AY459">
        <f t="shared" si="68"/>
        <v>0</v>
      </c>
    </row>
    <row r="460" spans="1:51" ht="23.25" hidden="1"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1" t="s">
        <v>14</v>
      </c>
      <c r="AC460" s="561"/>
      <c r="AD460" s="561"/>
      <c r="AE460" s="321" t="s">
        <v>638</v>
      </c>
      <c r="AF460" s="193"/>
      <c r="AG460" s="193"/>
      <c r="AH460" s="322"/>
      <c r="AI460" s="321" t="s">
        <v>638</v>
      </c>
      <c r="AJ460" s="193"/>
      <c r="AK460" s="193"/>
      <c r="AL460" s="193"/>
      <c r="AM460" s="321" t="s">
        <v>662</v>
      </c>
      <c r="AN460" s="193"/>
      <c r="AO460" s="193"/>
      <c r="AP460" s="322"/>
      <c r="AQ460" s="321" t="s">
        <v>638</v>
      </c>
      <c r="AR460" s="193"/>
      <c r="AS460" s="193"/>
      <c r="AT460" s="322"/>
      <c r="AU460" s="193" t="s">
        <v>638</v>
      </c>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1" t="s">
        <v>14</v>
      </c>
      <c r="AC465" s="561"/>
      <c r="AD465" s="561"/>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1" t="s">
        <v>14</v>
      </c>
      <c r="AC470" s="561"/>
      <c r="AD470" s="561"/>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1" t="s">
        <v>14</v>
      </c>
      <c r="AC475" s="561"/>
      <c r="AD475" s="561"/>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1" t="s">
        <v>14</v>
      </c>
      <c r="AC480" s="561"/>
      <c r="AD480" s="561"/>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88" t="s">
        <v>204</v>
      </c>
      <c r="H484" s="111"/>
      <c r="I484" s="111"/>
      <c r="J484" s="889"/>
      <c r="K484" s="890"/>
      <c r="L484" s="890"/>
      <c r="M484" s="890"/>
      <c r="N484" s="890"/>
      <c r="O484" s="890"/>
      <c r="P484" s="890"/>
      <c r="Q484" s="890"/>
      <c r="R484" s="890"/>
      <c r="S484" s="890"/>
      <c r="T484" s="891"/>
      <c r="U484" s="570"/>
      <c r="V484" s="570"/>
      <c r="W484" s="570"/>
      <c r="X484" s="570"/>
      <c r="Y484" s="570"/>
      <c r="Z484" s="570"/>
      <c r="AA484" s="570"/>
      <c r="AB484" s="570"/>
      <c r="AC484" s="570"/>
      <c r="AD484" s="570"/>
      <c r="AE484" s="570"/>
      <c r="AF484" s="570"/>
      <c r="AG484" s="570"/>
      <c r="AH484" s="570"/>
      <c r="AI484" s="570"/>
      <c r="AJ484" s="570"/>
      <c r="AK484" s="570"/>
      <c r="AL484" s="570"/>
      <c r="AM484" s="570"/>
      <c r="AN484" s="570"/>
      <c r="AO484" s="570"/>
      <c r="AP484" s="570"/>
      <c r="AQ484" s="570"/>
      <c r="AR484" s="570"/>
      <c r="AS484" s="570"/>
      <c r="AT484" s="570"/>
      <c r="AU484" s="570"/>
      <c r="AV484" s="570"/>
      <c r="AW484" s="570"/>
      <c r="AX484" s="892"/>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1" t="s">
        <v>176</v>
      </c>
      <c r="AC489" s="561"/>
      <c r="AD489" s="561"/>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1" t="s">
        <v>176</v>
      </c>
      <c r="AC494" s="561"/>
      <c r="AD494" s="561"/>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1" t="s">
        <v>176</v>
      </c>
      <c r="AC499" s="561"/>
      <c r="AD499" s="561"/>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1" t="s">
        <v>176</v>
      </c>
      <c r="AC504" s="561"/>
      <c r="AD504" s="561"/>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1" t="s">
        <v>176</v>
      </c>
      <c r="AC509" s="561"/>
      <c r="AD509" s="561"/>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1" t="s">
        <v>14</v>
      </c>
      <c r="AC514" s="561"/>
      <c r="AD514" s="561"/>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1" t="s">
        <v>14</v>
      </c>
      <c r="AC519" s="561"/>
      <c r="AD519" s="561"/>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1" t="s">
        <v>14</v>
      </c>
      <c r="AC524" s="561"/>
      <c r="AD524" s="561"/>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1" t="s">
        <v>14</v>
      </c>
      <c r="AC529" s="561"/>
      <c r="AD529" s="561"/>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1" t="s">
        <v>14</v>
      </c>
      <c r="AC534" s="561"/>
      <c r="AD534" s="561"/>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8" t="s">
        <v>204</v>
      </c>
      <c r="H538" s="111"/>
      <c r="I538" s="111"/>
      <c r="J538" s="889"/>
      <c r="K538" s="890"/>
      <c r="L538" s="890"/>
      <c r="M538" s="890"/>
      <c r="N538" s="890"/>
      <c r="O538" s="890"/>
      <c r="P538" s="890"/>
      <c r="Q538" s="890"/>
      <c r="R538" s="890"/>
      <c r="S538" s="890"/>
      <c r="T538" s="891"/>
      <c r="U538" s="570"/>
      <c r="V538" s="570"/>
      <c r="W538" s="570"/>
      <c r="X538" s="570"/>
      <c r="Y538" s="570"/>
      <c r="Z538" s="570"/>
      <c r="AA538" s="570"/>
      <c r="AB538" s="570"/>
      <c r="AC538" s="570"/>
      <c r="AD538" s="570"/>
      <c r="AE538" s="570"/>
      <c r="AF538" s="570"/>
      <c r="AG538" s="570"/>
      <c r="AH538" s="570"/>
      <c r="AI538" s="570"/>
      <c r="AJ538" s="570"/>
      <c r="AK538" s="570"/>
      <c r="AL538" s="570"/>
      <c r="AM538" s="570"/>
      <c r="AN538" s="570"/>
      <c r="AO538" s="570"/>
      <c r="AP538" s="570"/>
      <c r="AQ538" s="570"/>
      <c r="AR538" s="570"/>
      <c r="AS538" s="570"/>
      <c r="AT538" s="570"/>
      <c r="AU538" s="570"/>
      <c r="AV538" s="570"/>
      <c r="AW538" s="570"/>
      <c r="AX538" s="892"/>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1" t="s">
        <v>176</v>
      </c>
      <c r="AC543" s="561"/>
      <c r="AD543" s="561"/>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1" t="s">
        <v>176</v>
      </c>
      <c r="AC548" s="561"/>
      <c r="AD548" s="561"/>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1" t="s">
        <v>176</v>
      </c>
      <c r="AC553" s="561"/>
      <c r="AD553" s="561"/>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1" t="s">
        <v>176</v>
      </c>
      <c r="AC558" s="561"/>
      <c r="AD558" s="561"/>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1" t="s">
        <v>176</v>
      </c>
      <c r="AC563" s="561"/>
      <c r="AD563" s="561"/>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1" t="s">
        <v>14</v>
      </c>
      <c r="AC568" s="561"/>
      <c r="AD568" s="561"/>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1" t="s">
        <v>14</v>
      </c>
      <c r="AC573" s="561"/>
      <c r="AD573" s="561"/>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1" t="s">
        <v>14</v>
      </c>
      <c r="AC578" s="561"/>
      <c r="AD578" s="561"/>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1" t="s">
        <v>14</v>
      </c>
      <c r="AC583" s="561"/>
      <c r="AD583" s="561"/>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1" t="s">
        <v>14</v>
      </c>
      <c r="AC588" s="561"/>
      <c r="AD588" s="561"/>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8" t="s">
        <v>204</v>
      </c>
      <c r="H592" s="111"/>
      <c r="I592" s="111"/>
      <c r="J592" s="889"/>
      <c r="K592" s="890"/>
      <c r="L592" s="890"/>
      <c r="M592" s="890"/>
      <c r="N592" s="890"/>
      <c r="O592" s="890"/>
      <c r="P592" s="890"/>
      <c r="Q592" s="890"/>
      <c r="R592" s="890"/>
      <c r="S592" s="890"/>
      <c r="T592" s="891"/>
      <c r="U592" s="570"/>
      <c r="V592" s="570"/>
      <c r="W592" s="570"/>
      <c r="X592" s="570"/>
      <c r="Y592" s="570"/>
      <c r="Z592" s="570"/>
      <c r="AA592" s="570"/>
      <c r="AB592" s="570"/>
      <c r="AC592" s="570"/>
      <c r="AD592" s="570"/>
      <c r="AE592" s="570"/>
      <c r="AF592" s="570"/>
      <c r="AG592" s="570"/>
      <c r="AH592" s="570"/>
      <c r="AI592" s="570"/>
      <c r="AJ592" s="570"/>
      <c r="AK592" s="570"/>
      <c r="AL592" s="570"/>
      <c r="AM592" s="570"/>
      <c r="AN592" s="570"/>
      <c r="AO592" s="570"/>
      <c r="AP592" s="570"/>
      <c r="AQ592" s="570"/>
      <c r="AR592" s="570"/>
      <c r="AS592" s="570"/>
      <c r="AT592" s="570"/>
      <c r="AU592" s="570"/>
      <c r="AV592" s="570"/>
      <c r="AW592" s="570"/>
      <c r="AX592" s="892"/>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1" t="s">
        <v>176</v>
      </c>
      <c r="AC597" s="561"/>
      <c r="AD597" s="561"/>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1" t="s">
        <v>176</v>
      </c>
      <c r="AC602" s="561"/>
      <c r="AD602" s="561"/>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1" t="s">
        <v>176</v>
      </c>
      <c r="AC607" s="561"/>
      <c r="AD607" s="561"/>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1" t="s">
        <v>176</v>
      </c>
      <c r="AC612" s="561"/>
      <c r="AD612" s="561"/>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1" t="s">
        <v>176</v>
      </c>
      <c r="AC617" s="561"/>
      <c r="AD617" s="561"/>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1" t="s">
        <v>14</v>
      </c>
      <c r="AC622" s="561"/>
      <c r="AD622" s="561"/>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1" t="s">
        <v>14</v>
      </c>
      <c r="AC627" s="561"/>
      <c r="AD627" s="561"/>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1" t="s">
        <v>14</v>
      </c>
      <c r="AC632" s="561"/>
      <c r="AD632" s="561"/>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1" t="s">
        <v>14</v>
      </c>
      <c r="AC637" s="561"/>
      <c r="AD637" s="561"/>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1" t="s">
        <v>14</v>
      </c>
      <c r="AC642" s="561"/>
      <c r="AD642" s="561"/>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8" t="s">
        <v>204</v>
      </c>
      <c r="H646" s="111"/>
      <c r="I646" s="111"/>
      <c r="J646" s="889"/>
      <c r="K646" s="890"/>
      <c r="L646" s="890"/>
      <c r="M646" s="890"/>
      <c r="N646" s="890"/>
      <c r="O646" s="890"/>
      <c r="P646" s="890"/>
      <c r="Q646" s="890"/>
      <c r="R646" s="890"/>
      <c r="S646" s="890"/>
      <c r="T646" s="891"/>
      <c r="U646" s="570"/>
      <c r="V646" s="570"/>
      <c r="W646" s="570"/>
      <c r="X646" s="570"/>
      <c r="Y646" s="570"/>
      <c r="Z646" s="570"/>
      <c r="AA646" s="570"/>
      <c r="AB646" s="570"/>
      <c r="AC646" s="570"/>
      <c r="AD646" s="570"/>
      <c r="AE646" s="570"/>
      <c r="AF646" s="570"/>
      <c r="AG646" s="570"/>
      <c r="AH646" s="570"/>
      <c r="AI646" s="570"/>
      <c r="AJ646" s="570"/>
      <c r="AK646" s="570"/>
      <c r="AL646" s="570"/>
      <c r="AM646" s="570"/>
      <c r="AN646" s="570"/>
      <c r="AO646" s="570"/>
      <c r="AP646" s="570"/>
      <c r="AQ646" s="570"/>
      <c r="AR646" s="570"/>
      <c r="AS646" s="570"/>
      <c r="AT646" s="570"/>
      <c r="AU646" s="570"/>
      <c r="AV646" s="570"/>
      <c r="AW646" s="570"/>
      <c r="AX646" s="892"/>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1" t="s">
        <v>176</v>
      </c>
      <c r="AC651" s="561"/>
      <c r="AD651" s="561"/>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1" t="s">
        <v>176</v>
      </c>
      <c r="AC656" s="561"/>
      <c r="AD656" s="561"/>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1" t="s">
        <v>176</v>
      </c>
      <c r="AC661" s="561"/>
      <c r="AD661" s="561"/>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1" t="s">
        <v>176</v>
      </c>
      <c r="AC666" s="561"/>
      <c r="AD666" s="561"/>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1" t="s">
        <v>176</v>
      </c>
      <c r="AC671" s="561"/>
      <c r="AD671" s="561"/>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1" t="s">
        <v>14</v>
      </c>
      <c r="AC676" s="561"/>
      <c r="AD676" s="561"/>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1" t="s">
        <v>14</v>
      </c>
      <c r="AC681" s="561"/>
      <c r="AD681" s="561"/>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1" t="s">
        <v>14</v>
      </c>
      <c r="AC686" s="561"/>
      <c r="AD686" s="561"/>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1" t="s">
        <v>14</v>
      </c>
      <c r="AC691" s="561"/>
      <c r="AD691" s="561"/>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1" t="s">
        <v>14</v>
      </c>
      <c r="AC696" s="561"/>
      <c r="AD696" s="561"/>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13" t="s">
        <v>30</v>
      </c>
      <c r="AH701" s="361"/>
      <c r="AI701" s="361"/>
      <c r="AJ701" s="361"/>
      <c r="AK701" s="361"/>
      <c r="AL701" s="361"/>
      <c r="AM701" s="361"/>
      <c r="AN701" s="361"/>
      <c r="AO701" s="361"/>
      <c r="AP701" s="361"/>
      <c r="AQ701" s="361"/>
      <c r="AR701" s="361"/>
      <c r="AS701" s="361"/>
      <c r="AT701" s="361"/>
      <c r="AU701" s="361"/>
      <c r="AV701" s="361"/>
      <c r="AW701" s="361"/>
      <c r="AX701" s="814"/>
    </row>
    <row r="702" spans="1:51" ht="61.5" customHeight="1" x14ac:dyDescent="0.15">
      <c r="A702" s="859" t="s">
        <v>139</v>
      </c>
      <c r="B702" s="860"/>
      <c r="C702" s="700" t="s">
        <v>140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26" t="s">
        <v>651</v>
      </c>
      <c r="AE702" s="327"/>
      <c r="AF702" s="327"/>
      <c r="AG702" s="364" t="s">
        <v>670</v>
      </c>
      <c r="AH702" s="365"/>
      <c r="AI702" s="365"/>
      <c r="AJ702" s="365"/>
      <c r="AK702" s="365"/>
      <c r="AL702" s="365"/>
      <c r="AM702" s="365"/>
      <c r="AN702" s="365"/>
      <c r="AO702" s="365"/>
      <c r="AP702" s="365"/>
      <c r="AQ702" s="365"/>
      <c r="AR702" s="365"/>
      <c r="AS702" s="365"/>
      <c r="AT702" s="365"/>
      <c r="AU702" s="365"/>
      <c r="AV702" s="365"/>
      <c r="AW702" s="365"/>
      <c r="AX702" s="366"/>
    </row>
    <row r="703" spans="1:51" ht="72"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1"/>
      <c r="AD703" s="307" t="s">
        <v>651</v>
      </c>
      <c r="AE703" s="308"/>
      <c r="AF703" s="308"/>
      <c r="AG703" s="89" t="s">
        <v>671</v>
      </c>
      <c r="AH703" s="90"/>
      <c r="AI703" s="90"/>
      <c r="AJ703" s="90"/>
      <c r="AK703" s="90"/>
      <c r="AL703" s="90"/>
      <c r="AM703" s="90"/>
      <c r="AN703" s="90"/>
      <c r="AO703" s="90"/>
      <c r="AP703" s="90"/>
      <c r="AQ703" s="90"/>
      <c r="AR703" s="90"/>
      <c r="AS703" s="90"/>
      <c r="AT703" s="90"/>
      <c r="AU703" s="90"/>
      <c r="AV703" s="90"/>
      <c r="AW703" s="90"/>
      <c r="AX703" s="91"/>
    </row>
    <row r="704" spans="1:51" ht="69.75" customHeight="1" x14ac:dyDescent="0.15">
      <c r="A704" s="863"/>
      <c r="B704" s="864"/>
      <c r="C704" s="807" t="s">
        <v>141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4" t="s">
        <v>651</v>
      </c>
      <c r="AE704" s="775"/>
      <c r="AF704" s="775"/>
      <c r="AG704" s="640" t="s">
        <v>672</v>
      </c>
      <c r="AH704" s="641"/>
      <c r="AI704" s="641"/>
      <c r="AJ704" s="641"/>
      <c r="AK704" s="641"/>
      <c r="AL704" s="641"/>
      <c r="AM704" s="641"/>
      <c r="AN704" s="641"/>
      <c r="AO704" s="641"/>
      <c r="AP704" s="641"/>
      <c r="AQ704" s="641"/>
      <c r="AR704" s="641"/>
      <c r="AS704" s="641"/>
      <c r="AT704" s="641"/>
      <c r="AU704" s="641"/>
      <c r="AV704" s="641"/>
      <c r="AW704" s="641"/>
      <c r="AX704" s="642"/>
    </row>
    <row r="705" spans="1:50" ht="27" customHeight="1" x14ac:dyDescent="0.15">
      <c r="A705" s="624" t="s">
        <v>38</v>
      </c>
      <c r="B705" s="625"/>
      <c r="C705" s="810" t="s">
        <v>40</v>
      </c>
      <c r="D705" s="811"/>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12"/>
      <c r="AD705" s="706" t="s">
        <v>651</v>
      </c>
      <c r="AE705" s="707"/>
      <c r="AF705" s="707"/>
      <c r="AG705" s="637" t="s">
        <v>673</v>
      </c>
      <c r="AH705" s="638"/>
      <c r="AI705" s="638"/>
      <c r="AJ705" s="638"/>
      <c r="AK705" s="638"/>
      <c r="AL705" s="638"/>
      <c r="AM705" s="638"/>
      <c r="AN705" s="638"/>
      <c r="AO705" s="638"/>
      <c r="AP705" s="638"/>
      <c r="AQ705" s="638"/>
      <c r="AR705" s="638"/>
      <c r="AS705" s="638"/>
      <c r="AT705" s="638"/>
      <c r="AU705" s="638"/>
      <c r="AV705" s="638"/>
      <c r="AW705" s="638"/>
      <c r="AX705" s="639"/>
    </row>
    <row r="706" spans="1:50" ht="35.25" customHeight="1" x14ac:dyDescent="0.15">
      <c r="A706" s="626"/>
      <c r="B706" s="627"/>
      <c r="C706" s="786"/>
      <c r="D706" s="787"/>
      <c r="E706" s="722" t="s">
        <v>299</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07" t="s">
        <v>674</v>
      </c>
      <c r="AE706" s="308"/>
      <c r="AF706" s="655"/>
      <c r="AG706" s="640"/>
      <c r="AH706" s="641"/>
      <c r="AI706" s="641"/>
      <c r="AJ706" s="641"/>
      <c r="AK706" s="641"/>
      <c r="AL706" s="641"/>
      <c r="AM706" s="641"/>
      <c r="AN706" s="641"/>
      <c r="AO706" s="641"/>
      <c r="AP706" s="641"/>
      <c r="AQ706" s="641"/>
      <c r="AR706" s="641"/>
      <c r="AS706" s="641"/>
      <c r="AT706" s="641"/>
      <c r="AU706" s="641"/>
      <c r="AV706" s="641"/>
      <c r="AW706" s="641"/>
      <c r="AX706" s="642"/>
    </row>
    <row r="707" spans="1:50" ht="26.25" customHeight="1" x14ac:dyDescent="0.15">
      <c r="A707" s="626"/>
      <c r="B707" s="627"/>
      <c r="C707" s="788"/>
      <c r="D707" s="789"/>
      <c r="E707" s="725" t="s">
        <v>239</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4" t="s">
        <v>675</v>
      </c>
      <c r="AE707" s="825"/>
      <c r="AF707" s="825"/>
      <c r="AG707" s="640"/>
      <c r="AH707" s="641"/>
      <c r="AI707" s="641"/>
      <c r="AJ707" s="641"/>
      <c r="AK707" s="641"/>
      <c r="AL707" s="641"/>
      <c r="AM707" s="641"/>
      <c r="AN707" s="641"/>
      <c r="AO707" s="641"/>
      <c r="AP707" s="641"/>
      <c r="AQ707" s="641"/>
      <c r="AR707" s="641"/>
      <c r="AS707" s="641"/>
      <c r="AT707" s="641"/>
      <c r="AU707" s="641"/>
      <c r="AV707" s="641"/>
      <c r="AW707" s="641"/>
      <c r="AX707" s="642"/>
    </row>
    <row r="708" spans="1:50" ht="26.25" customHeight="1" x14ac:dyDescent="0.15">
      <c r="A708" s="626"/>
      <c r="B708" s="628"/>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646" t="s">
        <v>676</v>
      </c>
      <c r="AE708" s="647"/>
      <c r="AF708" s="647"/>
      <c r="AG708" s="734"/>
      <c r="AH708" s="735"/>
      <c r="AI708" s="735"/>
      <c r="AJ708" s="735"/>
      <c r="AK708" s="735"/>
      <c r="AL708" s="735"/>
      <c r="AM708" s="735"/>
      <c r="AN708" s="735"/>
      <c r="AO708" s="735"/>
      <c r="AP708" s="735"/>
      <c r="AQ708" s="735"/>
      <c r="AR708" s="735"/>
      <c r="AS708" s="735"/>
      <c r="AT708" s="735"/>
      <c r="AU708" s="735"/>
      <c r="AV708" s="735"/>
      <c r="AW708" s="735"/>
      <c r="AX708" s="736"/>
    </row>
    <row r="709" spans="1:50" ht="26.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651</v>
      </c>
      <c r="AE709" s="308"/>
      <c r="AF709" s="308"/>
      <c r="AG709" s="89" t="s">
        <v>677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676</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651</v>
      </c>
      <c r="AE711" s="308"/>
      <c r="AF711" s="308"/>
      <c r="AG711" s="89" t="s">
        <v>678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74" t="s">
        <v>676</v>
      </c>
      <c r="AE712" s="775"/>
      <c r="AF712" s="775"/>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26"/>
      <c r="B713" s="628"/>
      <c r="C713" s="937" t="s">
        <v>268</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07" t="s">
        <v>676</v>
      </c>
      <c r="AE713" s="308"/>
      <c r="AF713" s="655"/>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96" t="s">
        <v>651</v>
      </c>
      <c r="AE714" s="797"/>
      <c r="AF714" s="798"/>
      <c r="AG714" s="728" t="s">
        <v>679</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x14ac:dyDescent="0.15">
      <c r="A715" s="624" t="s">
        <v>39</v>
      </c>
      <c r="B715" s="776"/>
      <c r="C715" s="777" t="s">
        <v>247</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646" t="s">
        <v>651</v>
      </c>
      <c r="AE715" s="647"/>
      <c r="AF715" s="648"/>
      <c r="AG715" s="734" t="s">
        <v>680</v>
      </c>
      <c r="AH715" s="735"/>
      <c r="AI715" s="735"/>
      <c r="AJ715" s="735"/>
      <c r="AK715" s="735"/>
      <c r="AL715" s="735"/>
      <c r="AM715" s="735"/>
      <c r="AN715" s="735"/>
      <c r="AO715" s="735"/>
      <c r="AP715" s="735"/>
      <c r="AQ715" s="735"/>
      <c r="AR715" s="735"/>
      <c r="AS715" s="735"/>
      <c r="AT715" s="735"/>
      <c r="AU715" s="735"/>
      <c r="AV715" s="735"/>
      <c r="AW715" s="735"/>
      <c r="AX715" s="736"/>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676</v>
      </c>
      <c r="AE716" s="611"/>
      <c r="AF716" s="611"/>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651</v>
      </c>
      <c r="AE717" s="308"/>
      <c r="AF717" s="308"/>
      <c r="AG717" s="89" t="s">
        <v>681</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676</v>
      </c>
      <c r="AE718" s="308"/>
      <c r="AF718" s="308"/>
      <c r="AG718" s="590"/>
      <c r="AH718" s="591"/>
      <c r="AI718" s="591"/>
      <c r="AJ718" s="591"/>
      <c r="AK718" s="591"/>
      <c r="AL718" s="591"/>
      <c r="AM718" s="591"/>
      <c r="AN718" s="591"/>
      <c r="AO718" s="591"/>
      <c r="AP718" s="591"/>
      <c r="AQ718" s="591"/>
      <c r="AR718" s="591"/>
      <c r="AS718" s="591"/>
      <c r="AT718" s="591"/>
      <c r="AU718" s="591"/>
      <c r="AV718" s="591"/>
      <c r="AW718" s="591"/>
      <c r="AX718" s="592"/>
    </row>
    <row r="719" spans="1:50" ht="41.25" customHeight="1" x14ac:dyDescent="0.15">
      <c r="A719" s="768" t="s">
        <v>57</v>
      </c>
      <c r="B719" s="769"/>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5"/>
      <c r="AE719" s="586"/>
      <c r="AF719" s="586"/>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0"/>
      <c r="B720" s="771"/>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0"/>
      <c r="B721" s="771"/>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70"/>
      <c r="B722" s="77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70"/>
      <c r="B723" s="77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70"/>
      <c r="B724" s="77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2"/>
      <c r="B725" s="773"/>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91"/>
      <c r="C726" s="804" t="s">
        <v>52</v>
      </c>
      <c r="D726" s="826"/>
      <c r="E726" s="826"/>
      <c r="F726" s="827"/>
      <c r="G726" s="220" t="s">
        <v>682</v>
      </c>
      <c r="H726" s="220"/>
      <c r="I726" s="220"/>
      <c r="J726" s="220"/>
      <c r="K726" s="220"/>
      <c r="L726" s="220"/>
      <c r="M726" s="220"/>
      <c r="N726" s="220"/>
      <c r="O726" s="220"/>
      <c r="P726" s="220"/>
      <c r="Q726" s="220"/>
      <c r="R726" s="220"/>
      <c r="S726" s="220"/>
      <c r="T726" s="220"/>
      <c r="U726" s="220"/>
      <c r="V726" s="220"/>
      <c r="W726" s="220"/>
      <c r="X726" s="220"/>
      <c r="Y726" s="220"/>
      <c r="Z726" s="220"/>
      <c r="AA726" s="220"/>
      <c r="AB726" s="220"/>
      <c r="AC726" s="220"/>
      <c r="AD726" s="220"/>
      <c r="AE726" s="220"/>
      <c r="AF726" s="220"/>
      <c r="AG726" s="220"/>
      <c r="AH726" s="220"/>
      <c r="AI726" s="220"/>
      <c r="AJ726" s="220"/>
      <c r="AK726" s="220"/>
      <c r="AL726" s="220"/>
      <c r="AM726" s="220"/>
      <c r="AN726" s="220"/>
      <c r="AO726" s="220"/>
      <c r="AP726" s="220"/>
      <c r="AQ726" s="220"/>
      <c r="AR726" s="220"/>
      <c r="AS726" s="220"/>
      <c r="AT726" s="220"/>
      <c r="AU726" s="220"/>
      <c r="AV726" s="220"/>
      <c r="AW726" s="220"/>
      <c r="AX726" s="221"/>
    </row>
    <row r="727" spans="1:52" ht="67.5" customHeight="1" thickBot="1" x14ac:dyDescent="0.2">
      <c r="A727" s="792"/>
      <c r="B727" s="793"/>
      <c r="C727" s="740" t="s">
        <v>56</v>
      </c>
      <c r="D727" s="741"/>
      <c r="E727" s="741"/>
      <c r="F727" s="742"/>
      <c r="G727" s="559" t="s">
        <v>665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2" ht="67.5"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2" ht="67.5" customHeight="1" thickBot="1" x14ac:dyDescent="0.2">
      <c r="A731" s="665" t="s">
        <v>686</v>
      </c>
      <c r="B731" s="666"/>
      <c r="C731" s="666"/>
      <c r="D731" s="666"/>
      <c r="E731" s="667"/>
      <c r="F731" s="721" t="s">
        <v>685</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2" ht="66" customHeight="1" thickBot="1" x14ac:dyDescent="0.2">
      <c r="A733" s="665" t="s">
        <v>300</v>
      </c>
      <c r="B733" s="666"/>
      <c r="C733" s="666"/>
      <c r="D733" s="666"/>
      <c r="E733" s="667"/>
      <c r="F733" s="621" t="s">
        <v>687</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2"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80" t="s">
        <v>590</v>
      </c>
      <c r="B737" s="196"/>
      <c r="C737" s="196"/>
      <c r="D737" s="197"/>
      <c r="E737" s="944" t="s">
        <v>638</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82"/>
    </row>
    <row r="738" spans="1:51" ht="24.75" customHeight="1" x14ac:dyDescent="0.15">
      <c r="A738" s="346" t="s">
        <v>315</v>
      </c>
      <c r="B738" s="346"/>
      <c r="C738" s="346"/>
      <c r="D738" s="346"/>
      <c r="E738" s="944" t="s">
        <v>638</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46" t="s">
        <v>314</v>
      </c>
      <c r="B739" s="346"/>
      <c r="C739" s="346"/>
      <c r="D739" s="346"/>
      <c r="E739" s="944" t="s">
        <v>638</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46" t="s">
        <v>313</v>
      </c>
      <c r="B740" s="346"/>
      <c r="C740" s="346"/>
      <c r="D740" s="346"/>
      <c r="E740" s="944" t="s">
        <v>638</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46" t="s">
        <v>312</v>
      </c>
      <c r="B741" s="346"/>
      <c r="C741" s="346"/>
      <c r="D741" s="346"/>
      <c r="E741" s="944" t="s">
        <v>638</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46" t="s">
        <v>311</v>
      </c>
      <c r="B742" s="346"/>
      <c r="C742" s="346"/>
      <c r="D742" s="346"/>
      <c r="E742" s="944" t="s">
        <v>638</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46" t="s">
        <v>310</v>
      </c>
      <c r="B743" s="346"/>
      <c r="C743" s="346"/>
      <c r="D743" s="346"/>
      <c r="E743" s="944" t="s">
        <v>638</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46" t="s">
        <v>309</v>
      </c>
      <c r="B744" s="346"/>
      <c r="C744" s="346"/>
      <c r="D744" s="346"/>
      <c r="E744" s="944" t="s">
        <v>638</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46" t="s">
        <v>308</v>
      </c>
      <c r="B745" s="346"/>
      <c r="C745" s="346"/>
      <c r="D745" s="346"/>
      <c r="E745" s="981" t="s">
        <v>650</v>
      </c>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46" t="s">
        <v>463</v>
      </c>
      <c r="B746" s="346"/>
      <c r="C746" s="346"/>
      <c r="D746" s="346"/>
      <c r="E746" s="950" t="s">
        <v>628</v>
      </c>
      <c r="F746" s="948"/>
      <c r="G746" s="948"/>
      <c r="H746" s="85" t="str">
        <f>IF(E746="","","-")</f>
        <v>-</v>
      </c>
      <c r="I746" s="948"/>
      <c r="J746" s="948"/>
      <c r="K746" s="85" t="str">
        <f>IF(I746="","","-")</f>
        <v/>
      </c>
      <c r="L746" s="949">
        <v>449</v>
      </c>
      <c r="M746" s="949"/>
      <c r="N746" s="85" t="str">
        <f>IF(O746="","","-")</f>
        <v/>
      </c>
      <c r="O746" s="951"/>
      <c r="P746" s="952"/>
      <c r="Q746" s="950"/>
      <c r="R746" s="948"/>
      <c r="S746" s="948"/>
      <c r="T746" s="85" t="str">
        <f>IF(Q746="","","-")</f>
        <v/>
      </c>
      <c r="U746" s="948"/>
      <c r="V746" s="948"/>
      <c r="W746" s="85" t="str">
        <f>IF(U746="","","-")</f>
        <v/>
      </c>
      <c r="X746" s="949"/>
      <c r="Y746" s="949"/>
      <c r="Z746" s="85" t="str">
        <f>IF(AA746="","","-")</f>
        <v/>
      </c>
      <c r="AA746" s="951"/>
      <c r="AB746" s="952"/>
      <c r="AC746" s="950"/>
      <c r="AD746" s="948"/>
      <c r="AE746" s="948"/>
      <c r="AF746" s="85" t="str">
        <f>IF(AC746="","","-")</f>
        <v/>
      </c>
      <c r="AG746" s="948"/>
      <c r="AH746" s="948"/>
      <c r="AI746" s="85" t="str">
        <f>IF(AG746="","","-")</f>
        <v/>
      </c>
      <c r="AJ746" s="949"/>
      <c r="AK746" s="949"/>
      <c r="AL746" s="85" t="str">
        <f>IF(AM746="","","-")</f>
        <v/>
      </c>
      <c r="AM746" s="951"/>
      <c r="AN746" s="952"/>
      <c r="AO746" s="950"/>
      <c r="AP746" s="948"/>
      <c r="AQ746" s="85" t="str">
        <f>IF(AO746="","","-")</f>
        <v/>
      </c>
      <c r="AR746" s="948"/>
      <c r="AS746" s="948"/>
      <c r="AT746" s="85" t="str">
        <f>IF(AR746="","","-")</f>
        <v/>
      </c>
      <c r="AU746" s="949"/>
      <c r="AV746" s="949"/>
      <c r="AW746" s="85" t="str">
        <f>IF(AX746="","","-")</f>
        <v/>
      </c>
      <c r="AX746" s="88"/>
    </row>
    <row r="747" spans="1:51" ht="24.75" customHeight="1" x14ac:dyDescent="0.15">
      <c r="A747" s="346" t="s">
        <v>427</v>
      </c>
      <c r="B747" s="346"/>
      <c r="C747" s="346"/>
      <c r="D747" s="346"/>
      <c r="E747" s="950" t="s">
        <v>628</v>
      </c>
      <c r="F747" s="948"/>
      <c r="G747" s="948"/>
      <c r="H747" s="85" t="str">
        <f>IF(E747="","","-")</f>
        <v>-</v>
      </c>
      <c r="I747" s="948"/>
      <c r="J747" s="948"/>
      <c r="K747" s="85" t="str">
        <f>IF(I747="","","-")</f>
        <v/>
      </c>
      <c r="L747" s="949">
        <v>482</v>
      </c>
      <c r="M747" s="949"/>
      <c r="N747" s="85" t="str">
        <f>IF(O747="","","-")</f>
        <v/>
      </c>
      <c r="O747" s="951"/>
      <c r="P747" s="952"/>
      <c r="Q747" s="950"/>
      <c r="R747" s="948"/>
      <c r="S747" s="948"/>
      <c r="T747" s="85" t="str">
        <f>IF(Q747="","","-")</f>
        <v/>
      </c>
      <c r="U747" s="948"/>
      <c r="V747" s="948"/>
      <c r="W747" s="85" t="str">
        <f>IF(U747="","","-")</f>
        <v/>
      </c>
      <c r="X747" s="949"/>
      <c r="Y747" s="949"/>
      <c r="Z747" s="85" t="str">
        <f>IF(AA747="","","-")</f>
        <v/>
      </c>
      <c r="AA747" s="951"/>
      <c r="AB747" s="952"/>
      <c r="AC747" s="950"/>
      <c r="AD747" s="948"/>
      <c r="AE747" s="948"/>
      <c r="AF747" s="85" t="str">
        <f>IF(AC747="","","-")</f>
        <v/>
      </c>
      <c r="AG747" s="948"/>
      <c r="AH747" s="948"/>
      <c r="AI747" s="85" t="str">
        <f>IF(AG747="","","-")</f>
        <v/>
      </c>
      <c r="AJ747" s="949"/>
      <c r="AK747" s="949"/>
      <c r="AL747" s="85" t="str">
        <f>IF(AM747="","","-")</f>
        <v/>
      </c>
      <c r="AM747" s="951"/>
      <c r="AN747" s="952"/>
      <c r="AO747" s="950"/>
      <c r="AP747" s="948"/>
      <c r="AQ747" s="85" t="str">
        <f>IF(AO747="","","-")</f>
        <v/>
      </c>
      <c r="AR747" s="948"/>
      <c r="AS747" s="948"/>
      <c r="AT747" s="85" t="str">
        <f>IF(AR747="","","-")</f>
        <v/>
      </c>
      <c r="AU747" s="949"/>
      <c r="AV747" s="949"/>
      <c r="AW747" s="85" t="str">
        <f>IF(AX747="","","-")</f>
        <v/>
      </c>
      <c r="AX747" s="88"/>
    </row>
    <row r="748" spans="1:51" ht="28.35" customHeight="1" x14ac:dyDescent="0.15">
      <c r="A748" s="598" t="s">
        <v>302</v>
      </c>
      <c r="B748" s="599"/>
      <c r="C748" s="599"/>
      <c r="D748" s="599"/>
      <c r="E748" s="599"/>
      <c r="F748" s="60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52.5" customHeight="1" x14ac:dyDescent="0.15">
      <c r="A787" s="612" t="s">
        <v>304</v>
      </c>
      <c r="B787" s="613"/>
      <c r="C787" s="613"/>
      <c r="D787" s="613"/>
      <c r="E787" s="613"/>
      <c r="F787" s="614"/>
      <c r="G787" s="576" t="s">
        <v>653</v>
      </c>
      <c r="H787" s="577"/>
      <c r="I787" s="577"/>
      <c r="J787" s="577"/>
      <c r="K787" s="577"/>
      <c r="L787" s="577"/>
      <c r="M787" s="577"/>
      <c r="N787" s="577"/>
      <c r="O787" s="577"/>
      <c r="P787" s="577"/>
      <c r="Q787" s="577"/>
      <c r="R787" s="577"/>
      <c r="S787" s="577"/>
      <c r="T787" s="577"/>
      <c r="U787" s="577"/>
      <c r="V787" s="577"/>
      <c r="W787" s="577"/>
      <c r="X787" s="577"/>
      <c r="Y787" s="577"/>
      <c r="Z787" s="577"/>
      <c r="AA787" s="577"/>
      <c r="AB787" s="578"/>
      <c r="AC787" s="576" t="s">
        <v>663</v>
      </c>
      <c r="AD787" s="577"/>
      <c r="AE787" s="577"/>
      <c r="AF787" s="577"/>
      <c r="AG787" s="577"/>
      <c r="AH787" s="577"/>
      <c r="AI787" s="577"/>
      <c r="AJ787" s="577"/>
      <c r="AK787" s="577"/>
      <c r="AL787" s="577"/>
      <c r="AM787" s="577"/>
      <c r="AN787" s="577"/>
      <c r="AO787" s="577"/>
      <c r="AP787" s="577"/>
      <c r="AQ787" s="577"/>
      <c r="AR787" s="577"/>
      <c r="AS787" s="577"/>
      <c r="AT787" s="577"/>
      <c r="AU787" s="577"/>
      <c r="AV787" s="577"/>
      <c r="AW787" s="577"/>
      <c r="AX787" s="785"/>
    </row>
    <row r="788" spans="1:51" ht="24.75" customHeight="1" x14ac:dyDescent="0.15">
      <c r="A788" s="615"/>
      <c r="B788" s="616"/>
      <c r="C788" s="616"/>
      <c r="D788" s="616"/>
      <c r="E788" s="616"/>
      <c r="F788" s="617"/>
      <c r="G788" s="804" t="s">
        <v>17</v>
      </c>
      <c r="H788" s="660"/>
      <c r="I788" s="660"/>
      <c r="J788" s="660"/>
      <c r="K788" s="660"/>
      <c r="L788" s="659" t="s">
        <v>18</v>
      </c>
      <c r="M788" s="660"/>
      <c r="N788" s="660"/>
      <c r="O788" s="660"/>
      <c r="P788" s="660"/>
      <c r="Q788" s="660"/>
      <c r="R788" s="660"/>
      <c r="S788" s="660"/>
      <c r="T788" s="660"/>
      <c r="U788" s="660"/>
      <c r="V788" s="660"/>
      <c r="W788" s="660"/>
      <c r="X788" s="661"/>
      <c r="Y788" s="643" t="s">
        <v>19</v>
      </c>
      <c r="Z788" s="644"/>
      <c r="AA788" s="644"/>
      <c r="AB788" s="790"/>
      <c r="AC788" s="804" t="s">
        <v>17</v>
      </c>
      <c r="AD788" s="660"/>
      <c r="AE788" s="660"/>
      <c r="AF788" s="660"/>
      <c r="AG788" s="660"/>
      <c r="AH788" s="659" t="s">
        <v>18</v>
      </c>
      <c r="AI788" s="660"/>
      <c r="AJ788" s="660"/>
      <c r="AK788" s="660"/>
      <c r="AL788" s="660"/>
      <c r="AM788" s="660"/>
      <c r="AN788" s="660"/>
      <c r="AO788" s="660"/>
      <c r="AP788" s="660"/>
      <c r="AQ788" s="660"/>
      <c r="AR788" s="660"/>
      <c r="AS788" s="660"/>
      <c r="AT788" s="661"/>
      <c r="AU788" s="643" t="s">
        <v>19</v>
      </c>
      <c r="AV788" s="644"/>
      <c r="AW788" s="644"/>
      <c r="AX788" s="645"/>
    </row>
    <row r="789" spans="1:51" ht="24.75" customHeight="1" x14ac:dyDescent="0.15">
      <c r="A789" s="615"/>
      <c r="B789" s="616"/>
      <c r="C789" s="616"/>
      <c r="D789" s="616"/>
      <c r="E789" s="616"/>
      <c r="F789" s="617"/>
      <c r="G789" s="662" t="s">
        <v>654</v>
      </c>
      <c r="H789" s="663"/>
      <c r="I789" s="663"/>
      <c r="J789" s="663"/>
      <c r="K789" s="664"/>
      <c r="L789" s="656" t="s">
        <v>655</v>
      </c>
      <c r="M789" s="657"/>
      <c r="N789" s="657"/>
      <c r="O789" s="657"/>
      <c r="P789" s="657"/>
      <c r="Q789" s="657"/>
      <c r="R789" s="657"/>
      <c r="S789" s="657"/>
      <c r="T789" s="657"/>
      <c r="U789" s="657"/>
      <c r="V789" s="657"/>
      <c r="W789" s="657"/>
      <c r="X789" s="658"/>
      <c r="Y789" s="367">
        <v>13.5</v>
      </c>
      <c r="Z789" s="368"/>
      <c r="AA789" s="368"/>
      <c r="AB789" s="794"/>
      <c r="AC789" s="662"/>
      <c r="AD789" s="663"/>
      <c r="AE789" s="663"/>
      <c r="AF789" s="663"/>
      <c r="AG789" s="664"/>
      <c r="AH789" s="656"/>
      <c r="AI789" s="657"/>
      <c r="AJ789" s="657"/>
      <c r="AK789" s="657"/>
      <c r="AL789" s="657"/>
      <c r="AM789" s="657"/>
      <c r="AN789" s="657"/>
      <c r="AO789" s="657"/>
      <c r="AP789" s="657"/>
      <c r="AQ789" s="657"/>
      <c r="AR789" s="657"/>
      <c r="AS789" s="657"/>
      <c r="AT789" s="658"/>
      <c r="AU789" s="367"/>
      <c r="AV789" s="368"/>
      <c r="AW789" s="368"/>
      <c r="AX789" s="369"/>
    </row>
    <row r="790" spans="1:51" ht="24.75" customHeight="1" x14ac:dyDescent="0.15">
      <c r="A790" s="615"/>
      <c r="B790" s="616"/>
      <c r="C790" s="616"/>
      <c r="D790" s="616"/>
      <c r="E790" s="616"/>
      <c r="F790" s="617"/>
      <c r="G790" s="587"/>
      <c r="H790" s="588"/>
      <c r="I790" s="588"/>
      <c r="J790" s="588"/>
      <c r="K790" s="589"/>
      <c r="L790" s="579"/>
      <c r="M790" s="580"/>
      <c r="N790" s="580"/>
      <c r="O790" s="580"/>
      <c r="P790" s="580"/>
      <c r="Q790" s="580"/>
      <c r="R790" s="580"/>
      <c r="S790" s="580"/>
      <c r="T790" s="580"/>
      <c r="U790" s="580"/>
      <c r="V790" s="580"/>
      <c r="W790" s="580"/>
      <c r="X790" s="581"/>
      <c r="Y790" s="582"/>
      <c r="Z790" s="583"/>
      <c r="AA790" s="583"/>
      <c r="AB790" s="596"/>
      <c r="AC790" s="587"/>
      <c r="AD790" s="588"/>
      <c r="AE790" s="588"/>
      <c r="AF790" s="588"/>
      <c r="AG790" s="589"/>
      <c r="AH790" s="579"/>
      <c r="AI790" s="580"/>
      <c r="AJ790" s="580"/>
      <c r="AK790" s="580"/>
      <c r="AL790" s="580"/>
      <c r="AM790" s="580"/>
      <c r="AN790" s="580"/>
      <c r="AO790" s="580"/>
      <c r="AP790" s="580"/>
      <c r="AQ790" s="580"/>
      <c r="AR790" s="580"/>
      <c r="AS790" s="580"/>
      <c r="AT790" s="581"/>
      <c r="AU790" s="582"/>
      <c r="AV790" s="583"/>
      <c r="AW790" s="583"/>
      <c r="AX790" s="584"/>
    </row>
    <row r="791" spans="1:51" ht="24.75" customHeight="1" x14ac:dyDescent="0.15">
      <c r="A791" s="615"/>
      <c r="B791" s="616"/>
      <c r="C791" s="616"/>
      <c r="D791" s="616"/>
      <c r="E791" s="616"/>
      <c r="F791" s="617"/>
      <c r="G791" s="587"/>
      <c r="H791" s="588"/>
      <c r="I791" s="588"/>
      <c r="J791" s="588"/>
      <c r="K791" s="589"/>
      <c r="L791" s="579"/>
      <c r="M791" s="580"/>
      <c r="N791" s="580"/>
      <c r="O791" s="580"/>
      <c r="P791" s="580"/>
      <c r="Q791" s="580"/>
      <c r="R791" s="580"/>
      <c r="S791" s="580"/>
      <c r="T791" s="580"/>
      <c r="U791" s="580"/>
      <c r="V791" s="580"/>
      <c r="W791" s="580"/>
      <c r="X791" s="581"/>
      <c r="Y791" s="582"/>
      <c r="Z791" s="583"/>
      <c r="AA791" s="583"/>
      <c r="AB791" s="596"/>
      <c r="AC791" s="587"/>
      <c r="AD791" s="588"/>
      <c r="AE791" s="588"/>
      <c r="AF791" s="588"/>
      <c r="AG791" s="589"/>
      <c r="AH791" s="579"/>
      <c r="AI791" s="580"/>
      <c r="AJ791" s="580"/>
      <c r="AK791" s="580"/>
      <c r="AL791" s="580"/>
      <c r="AM791" s="580"/>
      <c r="AN791" s="580"/>
      <c r="AO791" s="580"/>
      <c r="AP791" s="580"/>
      <c r="AQ791" s="580"/>
      <c r="AR791" s="580"/>
      <c r="AS791" s="580"/>
      <c r="AT791" s="581"/>
      <c r="AU791" s="582"/>
      <c r="AV791" s="583"/>
      <c r="AW791" s="583"/>
      <c r="AX791" s="584"/>
    </row>
    <row r="792" spans="1:51" ht="24.75" customHeight="1" x14ac:dyDescent="0.15">
      <c r="A792" s="615"/>
      <c r="B792" s="616"/>
      <c r="C792" s="616"/>
      <c r="D792" s="616"/>
      <c r="E792" s="616"/>
      <c r="F792" s="617"/>
      <c r="G792" s="587"/>
      <c r="H792" s="588"/>
      <c r="I792" s="588"/>
      <c r="J792" s="588"/>
      <c r="K792" s="589"/>
      <c r="L792" s="579"/>
      <c r="M792" s="580"/>
      <c r="N792" s="580"/>
      <c r="O792" s="580"/>
      <c r="P792" s="580"/>
      <c r="Q792" s="580"/>
      <c r="R792" s="580"/>
      <c r="S792" s="580"/>
      <c r="T792" s="580"/>
      <c r="U792" s="580"/>
      <c r="V792" s="580"/>
      <c r="W792" s="580"/>
      <c r="X792" s="581"/>
      <c r="Y792" s="582"/>
      <c r="Z792" s="583"/>
      <c r="AA792" s="583"/>
      <c r="AB792" s="596"/>
      <c r="AC792" s="587"/>
      <c r="AD792" s="588"/>
      <c r="AE792" s="588"/>
      <c r="AF792" s="588"/>
      <c r="AG792" s="589"/>
      <c r="AH792" s="579"/>
      <c r="AI792" s="580"/>
      <c r="AJ792" s="580"/>
      <c r="AK792" s="580"/>
      <c r="AL792" s="580"/>
      <c r="AM792" s="580"/>
      <c r="AN792" s="580"/>
      <c r="AO792" s="580"/>
      <c r="AP792" s="580"/>
      <c r="AQ792" s="580"/>
      <c r="AR792" s="580"/>
      <c r="AS792" s="580"/>
      <c r="AT792" s="581"/>
      <c r="AU792" s="582"/>
      <c r="AV792" s="583"/>
      <c r="AW792" s="583"/>
      <c r="AX792" s="584"/>
    </row>
    <row r="793" spans="1:51" ht="24.75" customHeight="1" x14ac:dyDescent="0.15">
      <c r="A793" s="615"/>
      <c r="B793" s="616"/>
      <c r="C793" s="616"/>
      <c r="D793" s="616"/>
      <c r="E793" s="616"/>
      <c r="F793" s="617"/>
      <c r="G793" s="587"/>
      <c r="H793" s="588"/>
      <c r="I793" s="588"/>
      <c r="J793" s="588"/>
      <c r="K793" s="589"/>
      <c r="L793" s="579"/>
      <c r="M793" s="580"/>
      <c r="N793" s="580"/>
      <c r="O793" s="580"/>
      <c r="P793" s="580"/>
      <c r="Q793" s="580"/>
      <c r="R793" s="580"/>
      <c r="S793" s="580"/>
      <c r="T793" s="580"/>
      <c r="U793" s="580"/>
      <c r="V793" s="580"/>
      <c r="W793" s="580"/>
      <c r="X793" s="581"/>
      <c r="Y793" s="582"/>
      <c r="Z793" s="583"/>
      <c r="AA793" s="583"/>
      <c r="AB793" s="596"/>
      <c r="AC793" s="587"/>
      <c r="AD793" s="588"/>
      <c r="AE793" s="588"/>
      <c r="AF793" s="588"/>
      <c r="AG793" s="589"/>
      <c r="AH793" s="579"/>
      <c r="AI793" s="580"/>
      <c r="AJ793" s="580"/>
      <c r="AK793" s="580"/>
      <c r="AL793" s="580"/>
      <c r="AM793" s="580"/>
      <c r="AN793" s="580"/>
      <c r="AO793" s="580"/>
      <c r="AP793" s="580"/>
      <c r="AQ793" s="580"/>
      <c r="AR793" s="580"/>
      <c r="AS793" s="580"/>
      <c r="AT793" s="581"/>
      <c r="AU793" s="582"/>
      <c r="AV793" s="583"/>
      <c r="AW793" s="583"/>
      <c r="AX793" s="584"/>
    </row>
    <row r="794" spans="1:51" ht="24.75" customHeight="1" x14ac:dyDescent="0.15">
      <c r="A794" s="615"/>
      <c r="B794" s="616"/>
      <c r="C794" s="616"/>
      <c r="D794" s="616"/>
      <c r="E794" s="616"/>
      <c r="F794" s="617"/>
      <c r="G794" s="587"/>
      <c r="H794" s="588"/>
      <c r="I794" s="588"/>
      <c r="J794" s="588"/>
      <c r="K794" s="589"/>
      <c r="L794" s="579"/>
      <c r="M794" s="580"/>
      <c r="N794" s="580"/>
      <c r="O794" s="580"/>
      <c r="P794" s="580"/>
      <c r="Q794" s="580"/>
      <c r="R794" s="580"/>
      <c r="S794" s="580"/>
      <c r="T794" s="580"/>
      <c r="U794" s="580"/>
      <c r="V794" s="580"/>
      <c r="W794" s="580"/>
      <c r="X794" s="581"/>
      <c r="Y794" s="582"/>
      <c r="Z794" s="583"/>
      <c r="AA794" s="583"/>
      <c r="AB794" s="596"/>
      <c r="AC794" s="587"/>
      <c r="AD794" s="588"/>
      <c r="AE794" s="588"/>
      <c r="AF794" s="588"/>
      <c r="AG794" s="589"/>
      <c r="AH794" s="579"/>
      <c r="AI794" s="580"/>
      <c r="AJ794" s="580"/>
      <c r="AK794" s="580"/>
      <c r="AL794" s="580"/>
      <c r="AM794" s="580"/>
      <c r="AN794" s="580"/>
      <c r="AO794" s="580"/>
      <c r="AP794" s="580"/>
      <c r="AQ794" s="580"/>
      <c r="AR794" s="580"/>
      <c r="AS794" s="580"/>
      <c r="AT794" s="581"/>
      <c r="AU794" s="582"/>
      <c r="AV794" s="583"/>
      <c r="AW794" s="583"/>
      <c r="AX794" s="584"/>
    </row>
    <row r="795" spans="1:51" ht="24.75" customHeight="1" x14ac:dyDescent="0.15">
      <c r="A795" s="615"/>
      <c r="B795" s="616"/>
      <c r="C795" s="616"/>
      <c r="D795" s="616"/>
      <c r="E795" s="616"/>
      <c r="F795" s="617"/>
      <c r="G795" s="587"/>
      <c r="H795" s="588"/>
      <c r="I795" s="588"/>
      <c r="J795" s="588"/>
      <c r="K795" s="589"/>
      <c r="L795" s="579"/>
      <c r="M795" s="580"/>
      <c r="N795" s="580"/>
      <c r="O795" s="580"/>
      <c r="P795" s="580"/>
      <c r="Q795" s="580"/>
      <c r="R795" s="580"/>
      <c r="S795" s="580"/>
      <c r="T795" s="580"/>
      <c r="U795" s="580"/>
      <c r="V795" s="580"/>
      <c r="W795" s="580"/>
      <c r="X795" s="581"/>
      <c r="Y795" s="582"/>
      <c r="Z795" s="583"/>
      <c r="AA795" s="583"/>
      <c r="AB795" s="596"/>
      <c r="AC795" s="587"/>
      <c r="AD795" s="588"/>
      <c r="AE795" s="588"/>
      <c r="AF795" s="588"/>
      <c r="AG795" s="589"/>
      <c r="AH795" s="579"/>
      <c r="AI795" s="580"/>
      <c r="AJ795" s="580"/>
      <c r="AK795" s="580"/>
      <c r="AL795" s="580"/>
      <c r="AM795" s="580"/>
      <c r="AN795" s="580"/>
      <c r="AO795" s="580"/>
      <c r="AP795" s="580"/>
      <c r="AQ795" s="580"/>
      <c r="AR795" s="580"/>
      <c r="AS795" s="580"/>
      <c r="AT795" s="581"/>
      <c r="AU795" s="582"/>
      <c r="AV795" s="583"/>
      <c r="AW795" s="583"/>
      <c r="AX795" s="584"/>
    </row>
    <row r="796" spans="1:51" ht="24.75" customHeight="1" x14ac:dyDescent="0.15">
      <c r="A796" s="615"/>
      <c r="B796" s="616"/>
      <c r="C796" s="616"/>
      <c r="D796" s="616"/>
      <c r="E796" s="616"/>
      <c r="F796" s="617"/>
      <c r="G796" s="587"/>
      <c r="H796" s="588"/>
      <c r="I796" s="588"/>
      <c r="J796" s="588"/>
      <c r="K796" s="589"/>
      <c r="L796" s="579"/>
      <c r="M796" s="580"/>
      <c r="N796" s="580"/>
      <c r="O796" s="580"/>
      <c r="P796" s="580"/>
      <c r="Q796" s="580"/>
      <c r="R796" s="580"/>
      <c r="S796" s="580"/>
      <c r="T796" s="580"/>
      <c r="U796" s="580"/>
      <c r="V796" s="580"/>
      <c r="W796" s="580"/>
      <c r="X796" s="581"/>
      <c r="Y796" s="582"/>
      <c r="Z796" s="583"/>
      <c r="AA796" s="583"/>
      <c r="AB796" s="596"/>
      <c r="AC796" s="587"/>
      <c r="AD796" s="588"/>
      <c r="AE796" s="588"/>
      <c r="AF796" s="588"/>
      <c r="AG796" s="589"/>
      <c r="AH796" s="579"/>
      <c r="AI796" s="580"/>
      <c r="AJ796" s="580"/>
      <c r="AK796" s="580"/>
      <c r="AL796" s="580"/>
      <c r="AM796" s="580"/>
      <c r="AN796" s="580"/>
      <c r="AO796" s="580"/>
      <c r="AP796" s="580"/>
      <c r="AQ796" s="580"/>
      <c r="AR796" s="580"/>
      <c r="AS796" s="580"/>
      <c r="AT796" s="581"/>
      <c r="AU796" s="582"/>
      <c r="AV796" s="583"/>
      <c r="AW796" s="583"/>
      <c r="AX796" s="584"/>
    </row>
    <row r="797" spans="1:51" ht="24.75" customHeight="1" x14ac:dyDescent="0.15">
      <c r="A797" s="615"/>
      <c r="B797" s="616"/>
      <c r="C797" s="616"/>
      <c r="D797" s="616"/>
      <c r="E797" s="616"/>
      <c r="F797" s="617"/>
      <c r="G797" s="587"/>
      <c r="H797" s="588"/>
      <c r="I797" s="588"/>
      <c r="J797" s="588"/>
      <c r="K797" s="589"/>
      <c r="L797" s="579"/>
      <c r="M797" s="580"/>
      <c r="N797" s="580"/>
      <c r="O797" s="580"/>
      <c r="P797" s="580"/>
      <c r="Q797" s="580"/>
      <c r="R797" s="580"/>
      <c r="S797" s="580"/>
      <c r="T797" s="580"/>
      <c r="U797" s="580"/>
      <c r="V797" s="580"/>
      <c r="W797" s="580"/>
      <c r="X797" s="581"/>
      <c r="Y797" s="582"/>
      <c r="Z797" s="583"/>
      <c r="AA797" s="583"/>
      <c r="AB797" s="596"/>
      <c r="AC797" s="587"/>
      <c r="AD797" s="588"/>
      <c r="AE797" s="588"/>
      <c r="AF797" s="588"/>
      <c r="AG797" s="589"/>
      <c r="AH797" s="579"/>
      <c r="AI797" s="580"/>
      <c r="AJ797" s="580"/>
      <c r="AK797" s="580"/>
      <c r="AL797" s="580"/>
      <c r="AM797" s="580"/>
      <c r="AN797" s="580"/>
      <c r="AO797" s="580"/>
      <c r="AP797" s="580"/>
      <c r="AQ797" s="580"/>
      <c r="AR797" s="580"/>
      <c r="AS797" s="580"/>
      <c r="AT797" s="581"/>
      <c r="AU797" s="582"/>
      <c r="AV797" s="583"/>
      <c r="AW797" s="583"/>
      <c r="AX797" s="584"/>
    </row>
    <row r="798" spans="1:51" ht="24.75" customHeight="1" x14ac:dyDescent="0.15">
      <c r="A798" s="615"/>
      <c r="B798" s="616"/>
      <c r="C798" s="616"/>
      <c r="D798" s="616"/>
      <c r="E798" s="616"/>
      <c r="F798" s="617"/>
      <c r="G798" s="587"/>
      <c r="H798" s="588"/>
      <c r="I798" s="588"/>
      <c r="J798" s="588"/>
      <c r="K798" s="589"/>
      <c r="L798" s="579"/>
      <c r="M798" s="580"/>
      <c r="N798" s="580"/>
      <c r="O798" s="580"/>
      <c r="P798" s="580"/>
      <c r="Q798" s="580"/>
      <c r="R798" s="580"/>
      <c r="S798" s="580"/>
      <c r="T798" s="580"/>
      <c r="U798" s="580"/>
      <c r="V798" s="580"/>
      <c r="W798" s="580"/>
      <c r="X798" s="581"/>
      <c r="Y798" s="582"/>
      <c r="Z798" s="583"/>
      <c r="AA798" s="583"/>
      <c r="AB798" s="596"/>
      <c r="AC798" s="587"/>
      <c r="AD798" s="588"/>
      <c r="AE798" s="588"/>
      <c r="AF798" s="588"/>
      <c r="AG798" s="589"/>
      <c r="AH798" s="579"/>
      <c r="AI798" s="580"/>
      <c r="AJ798" s="580"/>
      <c r="AK798" s="580"/>
      <c r="AL798" s="580"/>
      <c r="AM798" s="580"/>
      <c r="AN798" s="580"/>
      <c r="AO798" s="580"/>
      <c r="AP798" s="580"/>
      <c r="AQ798" s="580"/>
      <c r="AR798" s="580"/>
      <c r="AS798" s="580"/>
      <c r="AT798" s="581"/>
      <c r="AU798" s="582"/>
      <c r="AV798" s="583"/>
      <c r="AW798" s="583"/>
      <c r="AX798" s="584"/>
    </row>
    <row r="799" spans="1:51" ht="24.75" customHeight="1" x14ac:dyDescent="0.15">
      <c r="A799" s="615"/>
      <c r="B799" s="616"/>
      <c r="C799" s="616"/>
      <c r="D799" s="616"/>
      <c r="E799" s="616"/>
      <c r="F799" s="617"/>
      <c r="G799" s="815" t="s">
        <v>20</v>
      </c>
      <c r="H799" s="816"/>
      <c r="I799" s="816"/>
      <c r="J799" s="816"/>
      <c r="K799" s="816"/>
      <c r="L799" s="817"/>
      <c r="M799" s="818"/>
      <c r="N799" s="818"/>
      <c r="O799" s="818"/>
      <c r="P799" s="818"/>
      <c r="Q799" s="818"/>
      <c r="R799" s="818"/>
      <c r="S799" s="818"/>
      <c r="T799" s="818"/>
      <c r="U799" s="818"/>
      <c r="V799" s="818"/>
      <c r="W799" s="818"/>
      <c r="X799" s="819"/>
      <c r="Y799" s="820">
        <f>SUM(Y789:AB798)</f>
        <v>13.5</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v>
      </c>
      <c r="AV799" s="821"/>
      <c r="AW799" s="821"/>
      <c r="AX799" s="823"/>
    </row>
    <row r="800" spans="1:51" ht="24.75" hidden="1" customHeight="1" x14ac:dyDescent="0.15">
      <c r="A800" s="615"/>
      <c r="B800" s="616"/>
      <c r="C800" s="616"/>
      <c r="D800" s="616"/>
      <c r="E800" s="616"/>
      <c r="F800" s="617"/>
      <c r="G800" s="576" t="s">
        <v>242</v>
      </c>
      <c r="H800" s="577"/>
      <c r="I800" s="577"/>
      <c r="J800" s="577"/>
      <c r="K800" s="577"/>
      <c r="L800" s="577"/>
      <c r="M800" s="577"/>
      <c r="N800" s="577"/>
      <c r="O800" s="577"/>
      <c r="P800" s="577"/>
      <c r="Q800" s="577"/>
      <c r="R800" s="577"/>
      <c r="S800" s="577"/>
      <c r="T800" s="577"/>
      <c r="U800" s="577"/>
      <c r="V800" s="577"/>
      <c r="W800" s="577"/>
      <c r="X800" s="577"/>
      <c r="Y800" s="577"/>
      <c r="Z800" s="577"/>
      <c r="AA800" s="577"/>
      <c r="AB800" s="578"/>
      <c r="AC800" s="576" t="s">
        <v>241</v>
      </c>
      <c r="AD800" s="577"/>
      <c r="AE800" s="577"/>
      <c r="AF800" s="577"/>
      <c r="AG800" s="577"/>
      <c r="AH800" s="577"/>
      <c r="AI800" s="577"/>
      <c r="AJ800" s="577"/>
      <c r="AK800" s="577"/>
      <c r="AL800" s="577"/>
      <c r="AM800" s="577"/>
      <c r="AN800" s="577"/>
      <c r="AO800" s="577"/>
      <c r="AP800" s="577"/>
      <c r="AQ800" s="577"/>
      <c r="AR800" s="577"/>
      <c r="AS800" s="577"/>
      <c r="AT800" s="577"/>
      <c r="AU800" s="577"/>
      <c r="AV800" s="577"/>
      <c r="AW800" s="577"/>
      <c r="AX800" s="785"/>
      <c r="AY800">
        <f>COUNTA($G$802,$AC$802)</f>
        <v>0</v>
      </c>
    </row>
    <row r="801" spans="1:51" ht="24.75" hidden="1" customHeight="1" x14ac:dyDescent="0.15">
      <c r="A801" s="615"/>
      <c r="B801" s="616"/>
      <c r="C801" s="616"/>
      <c r="D801" s="616"/>
      <c r="E801" s="616"/>
      <c r="F801" s="617"/>
      <c r="G801" s="804" t="s">
        <v>17</v>
      </c>
      <c r="H801" s="660"/>
      <c r="I801" s="660"/>
      <c r="J801" s="660"/>
      <c r="K801" s="660"/>
      <c r="L801" s="659" t="s">
        <v>18</v>
      </c>
      <c r="M801" s="660"/>
      <c r="N801" s="660"/>
      <c r="O801" s="660"/>
      <c r="P801" s="660"/>
      <c r="Q801" s="660"/>
      <c r="R801" s="660"/>
      <c r="S801" s="660"/>
      <c r="T801" s="660"/>
      <c r="U801" s="660"/>
      <c r="V801" s="660"/>
      <c r="W801" s="660"/>
      <c r="X801" s="661"/>
      <c r="Y801" s="643" t="s">
        <v>19</v>
      </c>
      <c r="Z801" s="644"/>
      <c r="AA801" s="644"/>
      <c r="AB801" s="790"/>
      <c r="AC801" s="804" t="s">
        <v>17</v>
      </c>
      <c r="AD801" s="660"/>
      <c r="AE801" s="660"/>
      <c r="AF801" s="660"/>
      <c r="AG801" s="660"/>
      <c r="AH801" s="659" t="s">
        <v>18</v>
      </c>
      <c r="AI801" s="660"/>
      <c r="AJ801" s="660"/>
      <c r="AK801" s="660"/>
      <c r="AL801" s="660"/>
      <c r="AM801" s="660"/>
      <c r="AN801" s="660"/>
      <c r="AO801" s="660"/>
      <c r="AP801" s="660"/>
      <c r="AQ801" s="660"/>
      <c r="AR801" s="660"/>
      <c r="AS801" s="660"/>
      <c r="AT801" s="661"/>
      <c r="AU801" s="643" t="s">
        <v>19</v>
      </c>
      <c r="AV801" s="644"/>
      <c r="AW801" s="644"/>
      <c r="AX801" s="645"/>
      <c r="AY801">
        <f>$AY$800</f>
        <v>0</v>
      </c>
    </row>
    <row r="802" spans="1:51" ht="24.75" hidden="1" customHeight="1" x14ac:dyDescent="0.15">
      <c r="A802" s="615"/>
      <c r="B802" s="616"/>
      <c r="C802" s="616"/>
      <c r="D802" s="616"/>
      <c r="E802" s="616"/>
      <c r="F802" s="617"/>
      <c r="G802" s="662"/>
      <c r="H802" s="663"/>
      <c r="I802" s="663"/>
      <c r="J802" s="663"/>
      <c r="K802" s="664"/>
      <c r="L802" s="656"/>
      <c r="M802" s="657"/>
      <c r="N802" s="657"/>
      <c r="O802" s="657"/>
      <c r="P802" s="657"/>
      <c r="Q802" s="657"/>
      <c r="R802" s="657"/>
      <c r="S802" s="657"/>
      <c r="T802" s="657"/>
      <c r="U802" s="657"/>
      <c r="V802" s="657"/>
      <c r="W802" s="657"/>
      <c r="X802" s="658"/>
      <c r="Y802" s="367"/>
      <c r="Z802" s="368"/>
      <c r="AA802" s="368"/>
      <c r="AB802" s="794"/>
      <c r="AC802" s="662"/>
      <c r="AD802" s="663"/>
      <c r="AE802" s="663"/>
      <c r="AF802" s="663"/>
      <c r="AG802" s="664"/>
      <c r="AH802" s="656"/>
      <c r="AI802" s="657"/>
      <c r="AJ802" s="657"/>
      <c r="AK802" s="657"/>
      <c r="AL802" s="657"/>
      <c r="AM802" s="657"/>
      <c r="AN802" s="657"/>
      <c r="AO802" s="657"/>
      <c r="AP802" s="657"/>
      <c r="AQ802" s="657"/>
      <c r="AR802" s="657"/>
      <c r="AS802" s="657"/>
      <c r="AT802" s="658"/>
      <c r="AU802" s="367">
        <v>0</v>
      </c>
      <c r="AV802" s="368"/>
      <c r="AW802" s="368"/>
      <c r="AX802" s="369"/>
      <c r="AY802">
        <f t="shared" ref="AY802:AY812" si="115">$AY$800</f>
        <v>0</v>
      </c>
    </row>
    <row r="803" spans="1:51" ht="24.75" hidden="1" customHeight="1" x14ac:dyDescent="0.15">
      <c r="A803" s="615"/>
      <c r="B803" s="616"/>
      <c r="C803" s="616"/>
      <c r="D803" s="616"/>
      <c r="E803" s="616"/>
      <c r="F803" s="617"/>
      <c r="G803" s="587"/>
      <c r="H803" s="588"/>
      <c r="I803" s="588"/>
      <c r="J803" s="588"/>
      <c r="K803" s="589"/>
      <c r="L803" s="579"/>
      <c r="M803" s="580"/>
      <c r="N803" s="580"/>
      <c r="O803" s="580"/>
      <c r="P803" s="580"/>
      <c r="Q803" s="580"/>
      <c r="R803" s="580"/>
      <c r="S803" s="580"/>
      <c r="T803" s="580"/>
      <c r="U803" s="580"/>
      <c r="V803" s="580"/>
      <c r="W803" s="580"/>
      <c r="X803" s="581"/>
      <c r="Y803" s="582"/>
      <c r="Z803" s="583"/>
      <c r="AA803" s="583"/>
      <c r="AB803" s="596"/>
      <c r="AC803" s="587"/>
      <c r="AD803" s="588"/>
      <c r="AE803" s="588"/>
      <c r="AF803" s="588"/>
      <c r="AG803" s="589"/>
      <c r="AH803" s="579"/>
      <c r="AI803" s="580"/>
      <c r="AJ803" s="580"/>
      <c r="AK803" s="580"/>
      <c r="AL803" s="580"/>
      <c r="AM803" s="580"/>
      <c r="AN803" s="580"/>
      <c r="AO803" s="580"/>
      <c r="AP803" s="580"/>
      <c r="AQ803" s="580"/>
      <c r="AR803" s="580"/>
      <c r="AS803" s="580"/>
      <c r="AT803" s="581"/>
      <c r="AU803" s="582"/>
      <c r="AV803" s="583"/>
      <c r="AW803" s="583"/>
      <c r="AX803" s="584"/>
      <c r="AY803">
        <f t="shared" si="115"/>
        <v>0</v>
      </c>
    </row>
    <row r="804" spans="1:51" ht="24.75" hidden="1" customHeight="1" x14ac:dyDescent="0.15">
      <c r="A804" s="615"/>
      <c r="B804" s="616"/>
      <c r="C804" s="616"/>
      <c r="D804" s="616"/>
      <c r="E804" s="616"/>
      <c r="F804" s="617"/>
      <c r="G804" s="587"/>
      <c r="H804" s="588"/>
      <c r="I804" s="588"/>
      <c r="J804" s="588"/>
      <c r="K804" s="589"/>
      <c r="L804" s="579"/>
      <c r="M804" s="580"/>
      <c r="N804" s="580"/>
      <c r="O804" s="580"/>
      <c r="P804" s="580"/>
      <c r="Q804" s="580"/>
      <c r="R804" s="580"/>
      <c r="S804" s="580"/>
      <c r="T804" s="580"/>
      <c r="U804" s="580"/>
      <c r="V804" s="580"/>
      <c r="W804" s="580"/>
      <c r="X804" s="581"/>
      <c r="Y804" s="582"/>
      <c r="Z804" s="583"/>
      <c r="AA804" s="583"/>
      <c r="AB804" s="596"/>
      <c r="AC804" s="587"/>
      <c r="AD804" s="588"/>
      <c r="AE804" s="588"/>
      <c r="AF804" s="588"/>
      <c r="AG804" s="589"/>
      <c r="AH804" s="579"/>
      <c r="AI804" s="580"/>
      <c r="AJ804" s="580"/>
      <c r="AK804" s="580"/>
      <c r="AL804" s="580"/>
      <c r="AM804" s="580"/>
      <c r="AN804" s="580"/>
      <c r="AO804" s="580"/>
      <c r="AP804" s="580"/>
      <c r="AQ804" s="580"/>
      <c r="AR804" s="580"/>
      <c r="AS804" s="580"/>
      <c r="AT804" s="581"/>
      <c r="AU804" s="582"/>
      <c r="AV804" s="583"/>
      <c r="AW804" s="583"/>
      <c r="AX804" s="584"/>
      <c r="AY804">
        <f t="shared" si="115"/>
        <v>0</v>
      </c>
    </row>
    <row r="805" spans="1:51" ht="24.75" hidden="1" customHeight="1" x14ac:dyDescent="0.15">
      <c r="A805" s="615"/>
      <c r="B805" s="616"/>
      <c r="C805" s="616"/>
      <c r="D805" s="616"/>
      <c r="E805" s="616"/>
      <c r="F805" s="617"/>
      <c r="G805" s="587"/>
      <c r="H805" s="588"/>
      <c r="I805" s="588"/>
      <c r="J805" s="588"/>
      <c r="K805" s="589"/>
      <c r="L805" s="579"/>
      <c r="M805" s="580"/>
      <c r="N805" s="580"/>
      <c r="O805" s="580"/>
      <c r="P805" s="580"/>
      <c r="Q805" s="580"/>
      <c r="R805" s="580"/>
      <c r="S805" s="580"/>
      <c r="T805" s="580"/>
      <c r="U805" s="580"/>
      <c r="V805" s="580"/>
      <c r="W805" s="580"/>
      <c r="X805" s="581"/>
      <c r="Y805" s="582"/>
      <c r="Z805" s="583"/>
      <c r="AA805" s="583"/>
      <c r="AB805" s="596"/>
      <c r="AC805" s="587"/>
      <c r="AD805" s="588"/>
      <c r="AE805" s="588"/>
      <c r="AF805" s="588"/>
      <c r="AG805" s="589"/>
      <c r="AH805" s="579"/>
      <c r="AI805" s="580"/>
      <c r="AJ805" s="580"/>
      <c r="AK805" s="580"/>
      <c r="AL805" s="580"/>
      <c r="AM805" s="580"/>
      <c r="AN805" s="580"/>
      <c r="AO805" s="580"/>
      <c r="AP805" s="580"/>
      <c r="AQ805" s="580"/>
      <c r="AR805" s="580"/>
      <c r="AS805" s="580"/>
      <c r="AT805" s="581"/>
      <c r="AU805" s="582"/>
      <c r="AV805" s="583"/>
      <c r="AW805" s="583"/>
      <c r="AX805" s="584"/>
      <c r="AY805">
        <f t="shared" si="115"/>
        <v>0</v>
      </c>
    </row>
    <row r="806" spans="1:51" ht="24.75" hidden="1" customHeight="1" x14ac:dyDescent="0.15">
      <c r="A806" s="615"/>
      <c r="B806" s="616"/>
      <c r="C806" s="616"/>
      <c r="D806" s="616"/>
      <c r="E806" s="616"/>
      <c r="F806" s="617"/>
      <c r="G806" s="587"/>
      <c r="H806" s="588"/>
      <c r="I806" s="588"/>
      <c r="J806" s="588"/>
      <c r="K806" s="589"/>
      <c r="L806" s="579"/>
      <c r="M806" s="580"/>
      <c r="N806" s="580"/>
      <c r="O806" s="580"/>
      <c r="P806" s="580"/>
      <c r="Q806" s="580"/>
      <c r="R806" s="580"/>
      <c r="S806" s="580"/>
      <c r="T806" s="580"/>
      <c r="U806" s="580"/>
      <c r="V806" s="580"/>
      <c r="W806" s="580"/>
      <c r="X806" s="581"/>
      <c r="Y806" s="582"/>
      <c r="Z806" s="583"/>
      <c r="AA806" s="583"/>
      <c r="AB806" s="596"/>
      <c r="AC806" s="587"/>
      <c r="AD806" s="588"/>
      <c r="AE806" s="588"/>
      <c r="AF806" s="588"/>
      <c r="AG806" s="589"/>
      <c r="AH806" s="579"/>
      <c r="AI806" s="580"/>
      <c r="AJ806" s="580"/>
      <c r="AK806" s="580"/>
      <c r="AL806" s="580"/>
      <c r="AM806" s="580"/>
      <c r="AN806" s="580"/>
      <c r="AO806" s="580"/>
      <c r="AP806" s="580"/>
      <c r="AQ806" s="580"/>
      <c r="AR806" s="580"/>
      <c r="AS806" s="580"/>
      <c r="AT806" s="581"/>
      <c r="AU806" s="582"/>
      <c r="AV806" s="583"/>
      <c r="AW806" s="583"/>
      <c r="AX806" s="584"/>
      <c r="AY806">
        <f t="shared" si="115"/>
        <v>0</v>
      </c>
    </row>
    <row r="807" spans="1:51" ht="24.75" hidden="1" customHeight="1" x14ac:dyDescent="0.15">
      <c r="A807" s="615"/>
      <c r="B807" s="616"/>
      <c r="C807" s="616"/>
      <c r="D807" s="616"/>
      <c r="E807" s="616"/>
      <c r="F807" s="617"/>
      <c r="G807" s="587"/>
      <c r="H807" s="588"/>
      <c r="I807" s="588"/>
      <c r="J807" s="588"/>
      <c r="K807" s="589"/>
      <c r="L807" s="579"/>
      <c r="M807" s="580"/>
      <c r="N807" s="580"/>
      <c r="O807" s="580"/>
      <c r="P807" s="580"/>
      <c r="Q807" s="580"/>
      <c r="R807" s="580"/>
      <c r="S807" s="580"/>
      <c r="T807" s="580"/>
      <c r="U807" s="580"/>
      <c r="V807" s="580"/>
      <c r="W807" s="580"/>
      <c r="X807" s="581"/>
      <c r="Y807" s="582"/>
      <c r="Z807" s="583"/>
      <c r="AA807" s="583"/>
      <c r="AB807" s="596"/>
      <c r="AC807" s="587"/>
      <c r="AD807" s="588"/>
      <c r="AE807" s="588"/>
      <c r="AF807" s="588"/>
      <c r="AG807" s="589"/>
      <c r="AH807" s="579"/>
      <c r="AI807" s="580"/>
      <c r="AJ807" s="580"/>
      <c r="AK807" s="580"/>
      <c r="AL807" s="580"/>
      <c r="AM807" s="580"/>
      <c r="AN807" s="580"/>
      <c r="AO807" s="580"/>
      <c r="AP807" s="580"/>
      <c r="AQ807" s="580"/>
      <c r="AR807" s="580"/>
      <c r="AS807" s="580"/>
      <c r="AT807" s="581"/>
      <c r="AU807" s="582"/>
      <c r="AV807" s="583"/>
      <c r="AW807" s="583"/>
      <c r="AX807" s="584"/>
      <c r="AY807">
        <f t="shared" si="115"/>
        <v>0</v>
      </c>
    </row>
    <row r="808" spans="1:51" ht="24.75" hidden="1" customHeight="1" x14ac:dyDescent="0.15">
      <c r="A808" s="615"/>
      <c r="B808" s="616"/>
      <c r="C808" s="616"/>
      <c r="D808" s="616"/>
      <c r="E808" s="616"/>
      <c r="F808" s="617"/>
      <c r="G808" s="587"/>
      <c r="H808" s="588"/>
      <c r="I808" s="588"/>
      <c r="J808" s="588"/>
      <c r="K808" s="589"/>
      <c r="L808" s="579"/>
      <c r="M808" s="580"/>
      <c r="N808" s="580"/>
      <c r="O808" s="580"/>
      <c r="P808" s="580"/>
      <c r="Q808" s="580"/>
      <c r="R808" s="580"/>
      <c r="S808" s="580"/>
      <c r="T808" s="580"/>
      <c r="U808" s="580"/>
      <c r="V808" s="580"/>
      <c r="W808" s="580"/>
      <c r="X808" s="581"/>
      <c r="Y808" s="582"/>
      <c r="Z808" s="583"/>
      <c r="AA808" s="583"/>
      <c r="AB808" s="596"/>
      <c r="AC808" s="587"/>
      <c r="AD808" s="588"/>
      <c r="AE808" s="588"/>
      <c r="AF808" s="588"/>
      <c r="AG808" s="589"/>
      <c r="AH808" s="579"/>
      <c r="AI808" s="580"/>
      <c r="AJ808" s="580"/>
      <c r="AK808" s="580"/>
      <c r="AL808" s="580"/>
      <c r="AM808" s="580"/>
      <c r="AN808" s="580"/>
      <c r="AO808" s="580"/>
      <c r="AP808" s="580"/>
      <c r="AQ808" s="580"/>
      <c r="AR808" s="580"/>
      <c r="AS808" s="580"/>
      <c r="AT808" s="581"/>
      <c r="AU808" s="582"/>
      <c r="AV808" s="583"/>
      <c r="AW808" s="583"/>
      <c r="AX808" s="584"/>
      <c r="AY808">
        <f t="shared" si="115"/>
        <v>0</v>
      </c>
    </row>
    <row r="809" spans="1:51" ht="24.75" hidden="1" customHeight="1" x14ac:dyDescent="0.15">
      <c r="A809" s="615"/>
      <c r="B809" s="616"/>
      <c r="C809" s="616"/>
      <c r="D809" s="616"/>
      <c r="E809" s="616"/>
      <c r="F809" s="617"/>
      <c r="G809" s="587"/>
      <c r="H809" s="588"/>
      <c r="I809" s="588"/>
      <c r="J809" s="588"/>
      <c r="K809" s="589"/>
      <c r="L809" s="579"/>
      <c r="M809" s="580"/>
      <c r="N809" s="580"/>
      <c r="O809" s="580"/>
      <c r="P809" s="580"/>
      <c r="Q809" s="580"/>
      <c r="R809" s="580"/>
      <c r="S809" s="580"/>
      <c r="T809" s="580"/>
      <c r="U809" s="580"/>
      <c r="V809" s="580"/>
      <c r="W809" s="580"/>
      <c r="X809" s="581"/>
      <c r="Y809" s="582"/>
      <c r="Z809" s="583"/>
      <c r="AA809" s="583"/>
      <c r="AB809" s="596"/>
      <c r="AC809" s="587"/>
      <c r="AD809" s="588"/>
      <c r="AE809" s="588"/>
      <c r="AF809" s="588"/>
      <c r="AG809" s="589"/>
      <c r="AH809" s="579"/>
      <c r="AI809" s="580"/>
      <c r="AJ809" s="580"/>
      <c r="AK809" s="580"/>
      <c r="AL809" s="580"/>
      <c r="AM809" s="580"/>
      <c r="AN809" s="580"/>
      <c r="AO809" s="580"/>
      <c r="AP809" s="580"/>
      <c r="AQ809" s="580"/>
      <c r="AR809" s="580"/>
      <c r="AS809" s="580"/>
      <c r="AT809" s="581"/>
      <c r="AU809" s="582"/>
      <c r="AV809" s="583"/>
      <c r="AW809" s="583"/>
      <c r="AX809" s="584"/>
      <c r="AY809">
        <f t="shared" si="115"/>
        <v>0</v>
      </c>
    </row>
    <row r="810" spans="1:51" ht="24.75" hidden="1" customHeight="1" x14ac:dyDescent="0.15">
      <c r="A810" s="615"/>
      <c r="B810" s="616"/>
      <c r="C810" s="616"/>
      <c r="D810" s="616"/>
      <c r="E810" s="616"/>
      <c r="F810" s="617"/>
      <c r="G810" s="587"/>
      <c r="H810" s="588"/>
      <c r="I810" s="588"/>
      <c r="J810" s="588"/>
      <c r="K810" s="589"/>
      <c r="L810" s="579"/>
      <c r="M810" s="580"/>
      <c r="N810" s="580"/>
      <c r="O810" s="580"/>
      <c r="P810" s="580"/>
      <c r="Q810" s="580"/>
      <c r="R810" s="580"/>
      <c r="S810" s="580"/>
      <c r="T810" s="580"/>
      <c r="U810" s="580"/>
      <c r="V810" s="580"/>
      <c r="W810" s="580"/>
      <c r="X810" s="581"/>
      <c r="Y810" s="582"/>
      <c r="Z810" s="583"/>
      <c r="AA810" s="583"/>
      <c r="AB810" s="596"/>
      <c r="AC810" s="587"/>
      <c r="AD810" s="588"/>
      <c r="AE810" s="588"/>
      <c r="AF810" s="588"/>
      <c r="AG810" s="589"/>
      <c r="AH810" s="579"/>
      <c r="AI810" s="580"/>
      <c r="AJ810" s="580"/>
      <c r="AK810" s="580"/>
      <c r="AL810" s="580"/>
      <c r="AM810" s="580"/>
      <c r="AN810" s="580"/>
      <c r="AO810" s="580"/>
      <c r="AP810" s="580"/>
      <c r="AQ810" s="580"/>
      <c r="AR810" s="580"/>
      <c r="AS810" s="580"/>
      <c r="AT810" s="581"/>
      <c r="AU810" s="582"/>
      <c r="AV810" s="583"/>
      <c r="AW810" s="583"/>
      <c r="AX810" s="584"/>
      <c r="AY810">
        <f t="shared" si="115"/>
        <v>0</v>
      </c>
    </row>
    <row r="811" spans="1:51" ht="24.75" hidden="1" customHeight="1" x14ac:dyDescent="0.15">
      <c r="A811" s="615"/>
      <c r="B811" s="616"/>
      <c r="C811" s="616"/>
      <c r="D811" s="616"/>
      <c r="E811" s="616"/>
      <c r="F811" s="617"/>
      <c r="G811" s="587"/>
      <c r="H811" s="588"/>
      <c r="I811" s="588"/>
      <c r="J811" s="588"/>
      <c r="K811" s="589"/>
      <c r="L811" s="579"/>
      <c r="M811" s="580"/>
      <c r="N811" s="580"/>
      <c r="O811" s="580"/>
      <c r="P811" s="580"/>
      <c r="Q811" s="580"/>
      <c r="R811" s="580"/>
      <c r="S811" s="580"/>
      <c r="T811" s="580"/>
      <c r="U811" s="580"/>
      <c r="V811" s="580"/>
      <c r="W811" s="580"/>
      <c r="X811" s="581"/>
      <c r="Y811" s="582"/>
      <c r="Z811" s="583"/>
      <c r="AA811" s="583"/>
      <c r="AB811" s="596"/>
      <c r="AC811" s="587"/>
      <c r="AD811" s="588"/>
      <c r="AE811" s="588"/>
      <c r="AF811" s="588"/>
      <c r="AG811" s="589"/>
      <c r="AH811" s="579"/>
      <c r="AI811" s="580"/>
      <c r="AJ811" s="580"/>
      <c r="AK811" s="580"/>
      <c r="AL811" s="580"/>
      <c r="AM811" s="580"/>
      <c r="AN811" s="580"/>
      <c r="AO811" s="580"/>
      <c r="AP811" s="580"/>
      <c r="AQ811" s="580"/>
      <c r="AR811" s="580"/>
      <c r="AS811" s="580"/>
      <c r="AT811" s="581"/>
      <c r="AU811" s="582"/>
      <c r="AV811" s="583"/>
      <c r="AW811" s="583"/>
      <c r="AX811" s="584"/>
      <c r="AY811">
        <f t="shared" si="115"/>
        <v>0</v>
      </c>
    </row>
    <row r="812" spans="1:51" ht="24.75" hidden="1" customHeight="1" thickBot="1" x14ac:dyDescent="0.2">
      <c r="A812" s="615"/>
      <c r="B812" s="616"/>
      <c r="C812" s="616"/>
      <c r="D812" s="616"/>
      <c r="E812" s="616"/>
      <c r="F812" s="617"/>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x14ac:dyDescent="0.15">
      <c r="A813" s="615"/>
      <c r="B813" s="616"/>
      <c r="C813" s="616"/>
      <c r="D813" s="616"/>
      <c r="E813" s="616"/>
      <c r="F813" s="617"/>
      <c r="G813" s="576" t="s">
        <v>243</v>
      </c>
      <c r="H813" s="577"/>
      <c r="I813" s="577"/>
      <c r="J813" s="577"/>
      <c r="K813" s="577"/>
      <c r="L813" s="577"/>
      <c r="M813" s="577"/>
      <c r="N813" s="577"/>
      <c r="O813" s="577"/>
      <c r="P813" s="577"/>
      <c r="Q813" s="577"/>
      <c r="R813" s="577"/>
      <c r="S813" s="577"/>
      <c r="T813" s="577"/>
      <c r="U813" s="577"/>
      <c r="V813" s="577"/>
      <c r="W813" s="577"/>
      <c r="X813" s="577"/>
      <c r="Y813" s="577"/>
      <c r="Z813" s="577"/>
      <c r="AA813" s="577"/>
      <c r="AB813" s="578"/>
      <c r="AC813" s="576" t="s">
        <v>244</v>
      </c>
      <c r="AD813" s="577"/>
      <c r="AE813" s="577"/>
      <c r="AF813" s="577"/>
      <c r="AG813" s="577"/>
      <c r="AH813" s="577"/>
      <c r="AI813" s="577"/>
      <c r="AJ813" s="577"/>
      <c r="AK813" s="577"/>
      <c r="AL813" s="577"/>
      <c r="AM813" s="577"/>
      <c r="AN813" s="577"/>
      <c r="AO813" s="577"/>
      <c r="AP813" s="577"/>
      <c r="AQ813" s="577"/>
      <c r="AR813" s="577"/>
      <c r="AS813" s="577"/>
      <c r="AT813" s="577"/>
      <c r="AU813" s="577"/>
      <c r="AV813" s="577"/>
      <c r="AW813" s="577"/>
      <c r="AX813" s="785"/>
      <c r="AY813">
        <f>COUNTA($G$815,$AC$815)</f>
        <v>0</v>
      </c>
    </row>
    <row r="814" spans="1:51" ht="24.75" hidden="1" customHeight="1" x14ac:dyDescent="0.15">
      <c r="A814" s="615"/>
      <c r="B814" s="616"/>
      <c r="C814" s="616"/>
      <c r="D814" s="616"/>
      <c r="E814" s="616"/>
      <c r="F814" s="617"/>
      <c r="G814" s="804" t="s">
        <v>17</v>
      </c>
      <c r="H814" s="660"/>
      <c r="I814" s="660"/>
      <c r="J814" s="660"/>
      <c r="K814" s="660"/>
      <c r="L814" s="659" t="s">
        <v>18</v>
      </c>
      <c r="M814" s="660"/>
      <c r="N814" s="660"/>
      <c r="O814" s="660"/>
      <c r="P814" s="660"/>
      <c r="Q814" s="660"/>
      <c r="R814" s="660"/>
      <c r="S814" s="660"/>
      <c r="T814" s="660"/>
      <c r="U814" s="660"/>
      <c r="V814" s="660"/>
      <c r="W814" s="660"/>
      <c r="X814" s="661"/>
      <c r="Y814" s="643" t="s">
        <v>19</v>
      </c>
      <c r="Z814" s="644"/>
      <c r="AA814" s="644"/>
      <c r="AB814" s="790"/>
      <c r="AC814" s="804" t="s">
        <v>17</v>
      </c>
      <c r="AD814" s="660"/>
      <c r="AE814" s="660"/>
      <c r="AF814" s="660"/>
      <c r="AG814" s="660"/>
      <c r="AH814" s="659" t="s">
        <v>18</v>
      </c>
      <c r="AI814" s="660"/>
      <c r="AJ814" s="660"/>
      <c r="AK814" s="660"/>
      <c r="AL814" s="660"/>
      <c r="AM814" s="660"/>
      <c r="AN814" s="660"/>
      <c r="AO814" s="660"/>
      <c r="AP814" s="660"/>
      <c r="AQ814" s="660"/>
      <c r="AR814" s="660"/>
      <c r="AS814" s="660"/>
      <c r="AT814" s="661"/>
      <c r="AU814" s="643" t="s">
        <v>19</v>
      </c>
      <c r="AV814" s="644"/>
      <c r="AW814" s="644"/>
      <c r="AX814" s="645"/>
      <c r="AY814">
        <f>$AY$813</f>
        <v>0</v>
      </c>
    </row>
    <row r="815" spans="1:51" ht="24.75" hidden="1" customHeight="1" x14ac:dyDescent="0.15">
      <c r="A815" s="615"/>
      <c r="B815" s="616"/>
      <c r="C815" s="616"/>
      <c r="D815" s="616"/>
      <c r="E815" s="616"/>
      <c r="F815" s="617"/>
      <c r="G815" s="662"/>
      <c r="H815" s="663"/>
      <c r="I815" s="663"/>
      <c r="J815" s="663"/>
      <c r="K815" s="664"/>
      <c r="L815" s="656"/>
      <c r="M815" s="657"/>
      <c r="N815" s="657"/>
      <c r="O815" s="657"/>
      <c r="P815" s="657"/>
      <c r="Q815" s="657"/>
      <c r="R815" s="657"/>
      <c r="S815" s="657"/>
      <c r="T815" s="657"/>
      <c r="U815" s="657"/>
      <c r="V815" s="657"/>
      <c r="W815" s="657"/>
      <c r="X815" s="658"/>
      <c r="Y815" s="367"/>
      <c r="Z815" s="368"/>
      <c r="AA815" s="368"/>
      <c r="AB815" s="794"/>
      <c r="AC815" s="662"/>
      <c r="AD815" s="663"/>
      <c r="AE815" s="663"/>
      <c r="AF815" s="663"/>
      <c r="AG815" s="664"/>
      <c r="AH815" s="656"/>
      <c r="AI815" s="657"/>
      <c r="AJ815" s="657"/>
      <c r="AK815" s="657"/>
      <c r="AL815" s="657"/>
      <c r="AM815" s="657"/>
      <c r="AN815" s="657"/>
      <c r="AO815" s="657"/>
      <c r="AP815" s="657"/>
      <c r="AQ815" s="657"/>
      <c r="AR815" s="657"/>
      <c r="AS815" s="657"/>
      <c r="AT815" s="658"/>
      <c r="AU815" s="367"/>
      <c r="AV815" s="368"/>
      <c r="AW815" s="368"/>
      <c r="AX815" s="369"/>
      <c r="AY815">
        <f t="shared" ref="AY815:AY825" si="116">$AY$813</f>
        <v>0</v>
      </c>
    </row>
    <row r="816" spans="1:51" ht="24.75" hidden="1" customHeight="1" x14ac:dyDescent="0.15">
      <c r="A816" s="615"/>
      <c r="B816" s="616"/>
      <c r="C816" s="616"/>
      <c r="D816" s="616"/>
      <c r="E816" s="616"/>
      <c r="F816" s="617"/>
      <c r="G816" s="587"/>
      <c r="H816" s="588"/>
      <c r="I816" s="588"/>
      <c r="J816" s="588"/>
      <c r="K816" s="589"/>
      <c r="L816" s="579"/>
      <c r="M816" s="580"/>
      <c r="N816" s="580"/>
      <c r="O816" s="580"/>
      <c r="P816" s="580"/>
      <c r="Q816" s="580"/>
      <c r="R816" s="580"/>
      <c r="S816" s="580"/>
      <c r="T816" s="580"/>
      <c r="U816" s="580"/>
      <c r="V816" s="580"/>
      <c r="W816" s="580"/>
      <c r="X816" s="581"/>
      <c r="Y816" s="582"/>
      <c r="Z816" s="583"/>
      <c r="AA816" s="583"/>
      <c r="AB816" s="596"/>
      <c r="AC816" s="587"/>
      <c r="AD816" s="588"/>
      <c r="AE816" s="588"/>
      <c r="AF816" s="588"/>
      <c r="AG816" s="589"/>
      <c r="AH816" s="579"/>
      <c r="AI816" s="580"/>
      <c r="AJ816" s="580"/>
      <c r="AK816" s="580"/>
      <c r="AL816" s="580"/>
      <c r="AM816" s="580"/>
      <c r="AN816" s="580"/>
      <c r="AO816" s="580"/>
      <c r="AP816" s="580"/>
      <c r="AQ816" s="580"/>
      <c r="AR816" s="580"/>
      <c r="AS816" s="580"/>
      <c r="AT816" s="581"/>
      <c r="AU816" s="582"/>
      <c r="AV816" s="583"/>
      <c r="AW816" s="583"/>
      <c r="AX816" s="584"/>
      <c r="AY816">
        <f t="shared" si="116"/>
        <v>0</v>
      </c>
    </row>
    <row r="817" spans="1:51" ht="24.75" hidden="1" customHeight="1" x14ac:dyDescent="0.15">
      <c r="A817" s="615"/>
      <c r="B817" s="616"/>
      <c r="C817" s="616"/>
      <c r="D817" s="616"/>
      <c r="E817" s="616"/>
      <c r="F817" s="617"/>
      <c r="G817" s="587"/>
      <c r="H817" s="588"/>
      <c r="I817" s="588"/>
      <c r="J817" s="588"/>
      <c r="K817" s="589"/>
      <c r="L817" s="579"/>
      <c r="M817" s="580"/>
      <c r="N817" s="580"/>
      <c r="O817" s="580"/>
      <c r="P817" s="580"/>
      <c r="Q817" s="580"/>
      <c r="R817" s="580"/>
      <c r="S817" s="580"/>
      <c r="T817" s="580"/>
      <c r="U817" s="580"/>
      <c r="V817" s="580"/>
      <c r="W817" s="580"/>
      <c r="X817" s="581"/>
      <c r="Y817" s="582"/>
      <c r="Z817" s="583"/>
      <c r="AA817" s="583"/>
      <c r="AB817" s="596"/>
      <c r="AC817" s="587"/>
      <c r="AD817" s="588"/>
      <c r="AE817" s="588"/>
      <c r="AF817" s="588"/>
      <c r="AG817" s="589"/>
      <c r="AH817" s="579"/>
      <c r="AI817" s="580"/>
      <c r="AJ817" s="580"/>
      <c r="AK817" s="580"/>
      <c r="AL817" s="580"/>
      <c r="AM817" s="580"/>
      <c r="AN817" s="580"/>
      <c r="AO817" s="580"/>
      <c r="AP817" s="580"/>
      <c r="AQ817" s="580"/>
      <c r="AR817" s="580"/>
      <c r="AS817" s="580"/>
      <c r="AT817" s="581"/>
      <c r="AU817" s="582"/>
      <c r="AV817" s="583"/>
      <c r="AW817" s="583"/>
      <c r="AX817" s="584"/>
      <c r="AY817">
        <f t="shared" si="116"/>
        <v>0</v>
      </c>
    </row>
    <row r="818" spans="1:51" ht="24.75" hidden="1" customHeight="1" x14ac:dyDescent="0.15">
      <c r="A818" s="615"/>
      <c r="B818" s="616"/>
      <c r="C818" s="616"/>
      <c r="D818" s="616"/>
      <c r="E818" s="616"/>
      <c r="F818" s="617"/>
      <c r="G818" s="587"/>
      <c r="H818" s="588"/>
      <c r="I818" s="588"/>
      <c r="J818" s="588"/>
      <c r="K818" s="589"/>
      <c r="L818" s="579"/>
      <c r="M818" s="580"/>
      <c r="N818" s="580"/>
      <c r="O818" s="580"/>
      <c r="P818" s="580"/>
      <c r="Q818" s="580"/>
      <c r="R818" s="580"/>
      <c r="S818" s="580"/>
      <c r="T818" s="580"/>
      <c r="U818" s="580"/>
      <c r="V818" s="580"/>
      <c r="W818" s="580"/>
      <c r="X818" s="581"/>
      <c r="Y818" s="582"/>
      <c r="Z818" s="583"/>
      <c r="AA818" s="583"/>
      <c r="AB818" s="596"/>
      <c r="AC818" s="587"/>
      <c r="AD818" s="588"/>
      <c r="AE818" s="588"/>
      <c r="AF818" s="588"/>
      <c r="AG818" s="589"/>
      <c r="AH818" s="579"/>
      <c r="AI818" s="580"/>
      <c r="AJ818" s="580"/>
      <c r="AK818" s="580"/>
      <c r="AL818" s="580"/>
      <c r="AM818" s="580"/>
      <c r="AN818" s="580"/>
      <c r="AO818" s="580"/>
      <c r="AP818" s="580"/>
      <c r="AQ818" s="580"/>
      <c r="AR818" s="580"/>
      <c r="AS818" s="580"/>
      <c r="AT818" s="581"/>
      <c r="AU818" s="582"/>
      <c r="AV818" s="583"/>
      <c r="AW818" s="583"/>
      <c r="AX818" s="584"/>
      <c r="AY818">
        <f t="shared" si="116"/>
        <v>0</v>
      </c>
    </row>
    <row r="819" spans="1:51" ht="24.75" hidden="1" customHeight="1" x14ac:dyDescent="0.15">
      <c r="A819" s="615"/>
      <c r="B819" s="616"/>
      <c r="C819" s="616"/>
      <c r="D819" s="616"/>
      <c r="E819" s="616"/>
      <c r="F819" s="617"/>
      <c r="G819" s="587"/>
      <c r="H819" s="588"/>
      <c r="I819" s="588"/>
      <c r="J819" s="588"/>
      <c r="K819" s="589"/>
      <c r="L819" s="579"/>
      <c r="M819" s="580"/>
      <c r="N819" s="580"/>
      <c r="O819" s="580"/>
      <c r="P819" s="580"/>
      <c r="Q819" s="580"/>
      <c r="R819" s="580"/>
      <c r="S819" s="580"/>
      <c r="T819" s="580"/>
      <c r="U819" s="580"/>
      <c r="V819" s="580"/>
      <c r="W819" s="580"/>
      <c r="X819" s="581"/>
      <c r="Y819" s="582"/>
      <c r="Z819" s="583"/>
      <c r="AA819" s="583"/>
      <c r="AB819" s="596"/>
      <c r="AC819" s="587"/>
      <c r="AD819" s="588"/>
      <c r="AE819" s="588"/>
      <c r="AF819" s="588"/>
      <c r="AG819" s="589"/>
      <c r="AH819" s="579"/>
      <c r="AI819" s="580"/>
      <c r="AJ819" s="580"/>
      <c r="AK819" s="580"/>
      <c r="AL819" s="580"/>
      <c r="AM819" s="580"/>
      <c r="AN819" s="580"/>
      <c r="AO819" s="580"/>
      <c r="AP819" s="580"/>
      <c r="AQ819" s="580"/>
      <c r="AR819" s="580"/>
      <c r="AS819" s="580"/>
      <c r="AT819" s="581"/>
      <c r="AU819" s="582"/>
      <c r="AV819" s="583"/>
      <c r="AW819" s="583"/>
      <c r="AX819" s="584"/>
      <c r="AY819">
        <f t="shared" si="116"/>
        <v>0</v>
      </c>
    </row>
    <row r="820" spans="1:51" ht="24.75" hidden="1" customHeight="1" x14ac:dyDescent="0.15">
      <c r="A820" s="615"/>
      <c r="B820" s="616"/>
      <c r="C820" s="616"/>
      <c r="D820" s="616"/>
      <c r="E820" s="616"/>
      <c r="F820" s="617"/>
      <c r="G820" s="587"/>
      <c r="H820" s="588"/>
      <c r="I820" s="588"/>
      <c r="J820" s="588"/>
      <c r="K820" s="589"/>
      <c r="L820" s="579"/>
      <c r="M820" s="580"/>
      <c r="N820" s="580"/>
      <c r="O820" s="580"/>
      <c r="P820" s="580"/>
      <c r="Q820" s="580"/>
      <c r="R820" s="580"/>
      <c r="S820" s="580"/>
      <c r="T820" s="580"/>
      <c r="U820" s="580"/>
      <c r="V820" s="580"/>
      <c r="W820" s="580"/>
      <c r="X820" s="581"/>
      <c r="Y820" s="582"/>
      <c r="Z820" s="583"/>
      <c r="AA820" s="583"/>
      <c r="AB820" s="596"/>
      <c r="AC820" s="587"/>
      <c r="AD820" s="588"/>
      <c r="AE820" s="588"/>
      <c r="AF820" s="588"/>
      <c r="AG820" s="589"/>
      <c r="AH820" s="579"/>
      <c r="AI820" s="580"/>
      <c r="AJ820" s="580"/>
      <c r="AK820" s="580"/>
      <c r="AL820" s="580"/>
      <c r="AM820" s="580"/>
      <c r="AN820" s="580"/>
      <c r="AO820" s="580"/>
      <c r="AP820" s="580"/>
      <c r="AQ820" s="580"/>
      <c r="AR820" s="580"/>
      <c r="AS820" s="580"/>
      <c r="AT820" s="581"/>
      <c r="AU820" s="582"/>
      <c r="AV820" s="583"/>
      <c r="AW820" s="583"/>
      <c r="AX820" s="584"/>
      <c r="AY820">
        <f t="shared" si="116"/>
        <v>0</v>
      </c>
    </row>
    <row r="821" spans="1:51" ht="24.75" hidden="1" customHeight="1" x14ac:dyDescent="0.15">
      <c r="A821" s="615"/>
      <c r="B821" s="616"/>
      <c r="C821" s="616"/>
      <c r="D821" s="616"/>
      <c r="E821" s="616"/>
      <c r="F821" s="617"/>
      <c r="G821" s="587"/>
      <c r="H821" s="588"/>
      <c r="I821" s="588"/>
      <c r="J821" s="588"/>
      <c r="K821" s="589"/>
      <c r="L821" s="579"/>
      <c r="M821" s="580"/>
      <c r="N821" s="580"/>
      <c r="O821" s="580"/>
      <c r="P821" s="580"/>
      <c r="Q821" s="580"/>
      <c r="R821" s="580"/>
      <c r="S821" s="580"/>
      <c r="T821" s="580"/>
      <c r="U821" s="580"/>
      <c r="V821" s="580"/>
      <c r="W821" s="580"/>
      <c r="X821" s="581"/>
      <c r="Y821" s="582"/>
      <c r="Z821" s="583"/>
      <c r="AA821" s="583"/>
      <c r="AB821" s="596"/>
      <c r="AC821" s="587"/>
      <c r="AD821" s="588"/>
      <c r="AE821" s="588"/>
      <c r="AF821" s="588"/>
      <c r="AG821" s="589"/>
      <c r="AH821" s="579"/>
      <c r="AI821" s="580"/>
      <c r="AJ821" s="580"/>
      <c r="AK821" s="580"/>
      <c r="AL821" s="580"/>
      <c r="AM821" s="580"/>
      <c r="AN821" s="580"/>
      <c r="AO821" s="580"/>
      <c r="AP821" s="580"/>
      <c r="AQ821" s="580"/>
      <c r="AR821" s="580"/>
      <c r="AS821" s="580"/>
      <c r="AT821" s="581"/>
      <c r="AU821" s="582"/>
      <c r="AV821" s="583"/>
      <c r="AW821" s="583"/>
      <c r="AX821" s="584"/>
      <c r="AY821">
        <f t="shared" si="116"/>
        <v>0</v>
      </c>
    </row>
    <row r="822" spans="1:51" ht="24.75" hidden="1" customHeight="1" x14ac:dyDescent="0.15">
      <c r="A822" s="615"/>
      <c r="B822" s="616"/>
      <c r="C822" s="616"/>
      <c r="D822" s="616"/>
      <c r="E822" s="616"/>
      <c r="F822" s="617"/>
      <c r="G822" s="587"/>
      <c r="H822" s="588"/>
      <c r="I822" s="588"/>
      <c r="J822" s="588"/>
      <c r="K822" s="589"/>
      <c r="L822" s="579"/>
      <c r="M822" s="580"/>
      <c r="N822" s="580"/>
      <c r="O822" s="580"/>
      <c r="P822" s="580"/>
      <c r="Q822" s="580"/>
      <c r="R822" s="580"/>
      <c r="S822" s="580"/>
      <c r="T822" s="580"/>
      <c r="U822" s="580"/>
      <c r="V822" s="580"/>
      <c r="W822" s="580"/>
      <c r="X822" s="581"/>
      <c r="Y822" s="582"/>
      <c r="Z822" s="583"/>
      <c r="AA822" s="583"/>
      <c r="AB822" s="596"/>
      <c r="AC822" s="587"/>
      <c r="AD822" s="588"/>
      <c r="AE822" s="588"/>
      <c r="AF822" s="588"/>
      <c r="AG822" s="589"/>
      <c r="AH822" s="579"/>
      <c r="AI822" s="580"/>
      <c r="AJ822" s="580"/>
      <c r="AK822" s="580"/>
      <c r="AL822" s="580"/>
      <c r="AM822" s="580"/>
      <c r="AN822" s="580"/>
      <c r="AO822" s="580"/>
      <c r="AP822" s="580"/>
      <c r="AQ822" s="580"/>
      <c r="AR822" s="580"/>
      <c r="AS822" s="580"/>
      <c r="AT822" s="581"/>
      <c r="AU822" s="582"/>
      <c r="AV822" s="583"/>
      <c r="AW822" s="583"/>
      <c r="AX822" s="584"/>
      <c r="AY822">
        <f t="shared" si="116"/>
        <v>0</v>
      </c>
    </row>
    <row r="823" spans="1:51" ht="24.75" hidden="1" customHeight="1" x14ac:dyDescent="0.15">
      <c r="A823" s="615"/>
      <c r="B823" s="616"/>
      <c r="C823" s="616"/>
      <c r="D823" s="616"/>
      <c r="E823" s="616"/>
      <c r="F823" s="617"/>
      <c r="G823" s="587"/>
      <c r="H823" s="588"/>
      <c r="I823" s="588"/>
      <c r="J823" s="588"/>
      <c r="K823" s="589"/>
      <c r="L823" s="579"/>
      <c r="M823" s="580"/>
      <c r="N823" s="580"/>
      <c r="O823" s="580"/>
      <c r="P823" s="580"/>
      <c r="Q823" s="580"/>
      <c r="R823" s="580"/>
      <c r="S823" s="580"/>
      <c r="T823" s="580"/>
      <c r="U823" s="580"/>
      <c r="V823" s="580"/>
      <c r="W823" s="580"/>
      <c r="X823" s="581"/>
      <c r="Y823" s="582"/>
      <c r="Z823" s="583"/>
      <c r="AA823" s="583"/>
      <c r="AB823" s="596"/>
      <c r="AC823" s="587"/>
      <c r="AD823" s="588"/>
      <c r="AE823" s="588"/>
      <c r="AF823" s="588"/>
      <c r="AG823" s="589"/>
      <c r="AH823" s="579"/>
      <c r="AI823" s="580"/>
      <c r="AJ823" s="580"/>
      <c r="AK823" s="580"/>
      <c r="AL823" s="580"/>
      <c r="AM823" s="580"/>
      <c r="AN823" s="580"/>
      <c r="AO823" s="580"/>
      <c r="AP823" s="580"/>
      <c r="AQ823" s="580"/>
      <c r="AR823" s="580"/>
      <c r="AS823" s="580"/>
      <c r="AT823" s="581"/>
      <c r="AU823" s="582"/>
      <c r="AV823" s="583"/>
      <c r="AW823" s="583"/>
      <c r="AX823" s="584"/>
      <c r="AY823">
        <f t="shared" si="116"/>
        <v>0</v>
      </c>
    </row>
    <row r="824" spans="1:51" ht="24.75" hidden="1" customHeight="1" x14ac:dyDescent="0.15">
      <c r="A824" s="615"/>
      <c r="B824" s="616"/>
      <c r="C824" s="616"/>
      <c r="D824" s="616"/>
      <c r="E824" s="616"/>
      <c r="F824" s="617"/>
      <c r="G824" s="587"/>
      <c r="H824" s="588"/>
      <c r="I824" s="588"/>
      <c r="J824" s="588"/>
      <c r="K824" s="589"/>
      <c r="L824" s="579"/>
      <c r="M824" s="580"/>
      <c r="N824" s="580"/>
      <c r="O824" s="580"/>
      <c r="P824" s="580"/>
      <c r="Q824" s="580"/>
      <c r="R824" s="580"/>
      <c r="S824" s="580"/>
      <c r="T824" s="580"/>
      <c r="U824" s="580"/>
      <c r="V824" s="580"/>
      <c r="W824" s="580"/>
      <c r="X824" s="581"/>
      <c r="Y824" s="582"/>
      <c r="Z824" s="583"/>
      <c r="AA824" s="583"/>
      <c r="AB824" s="596"/>
      <c r="AC824" s="587"/>
      <c r="AD824" s="588"/>
      <c r="AE824" s="588"/>
      <c r="AF824" s="588"/>
      <c r="AG824" s="589"/>
      <c r="AH824" s="579"/>
      <c r="AI824" s="580"/>
      <c r="AJ824" s="580"/>
      <c r="AK824" s="580"/>
      <c r="AL824" s="580"/>
      <c r="AM824" s="580"/>
      <c r="AN824" s="580"/>
      <c r="AO824" s="580"/>
      <c r="AP824" s="580"/>
      <c r="AQ824" s="580"/>
      <c r="AR824" s="580"/>
      <c r="AS824" s="580"/>
      <c r="AT824" s="581"/>
      <c r="AU824" s="582"/>
      <c r="AV824" s="583"/>
      <c r="AW824" s="583"/>
      <c r="AX824" s="584"/>
      <c r="AY824">
        <f t="shared" si="116"/>
        <v>0</v>
      </c>
    </row>
    <row r="825" spans="1:51" ht="24.75" hidden="1" customHeight="1" thickBot="1" x14ac:dyDescent="0.2">
      <c r="A825" s="615"/>
      <c r="B825" s="616"/>
      <c r="C825" s="616"/>
      <c r="D825" s="616"/>
      <c r="E825" s="616"/>
      <c r="F825" s="617"/>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15"/>
      <c r="B826" s="616"/>
      <c r="C826" s="616"/>
      <c r="D826" s="616"/>
      <c r="E826" s="616"/>
      <c r="F826" s="617"/>
      <c r="G826" s="576" t="s">
        <v>218</v>
      </c>
      <c r="H826" s="577"/>
      <c r="I826" s="577"/>
      <c r="J826" s="577"/>
      <c r="K826" s="577"/>
      <c r="L826" s="577"/>
      <c r="M826" s="577"/>
      <c r="N826" s="577"/>
      <c r="O826" s="577"/>
      <c r="P826" s="577"/>
      <c r="Q826" s="577"/>
      <c r="R826" s="577"/>
      <c r="S826" s="577"/>
      <c r="T826" s="577"/>
      <c r="U826" s="577"/>
      <c r="V826" s="577"/>
      <c r="W826" s="577"/>
      <c r="X826" s="577"/>
      <c r="Y826" s="577"/>
      <c r="Z826" s="577"/>
      <c r="AA826" s="577"/>
      <c r="AB826" s="578"/>
      <c r="AC826" s="576" t="s">
        <v>177</v>
      </c>
      <c r="AD826" s="577"/>
      <c r="AE826" s="577"/>
      <c r="AF826" s="577"/>
      <c r="AG826" s="577"/>
      <c r="AH826" s="577"/>
      <c r="AI826" s="577"/>
      <c r="AJ826" s="577"/>
      <c r="AK826" s="577"/>
      <c r="AL826" s="577"/>
      <c r="AM826" s="577"/>
      <c r="AN826" s="577"/>
      <c r="AO826" s="577"/>
      <c r="AP826" s="577"/>
      <c r="AQ826" s="577"/>
      <c r="AR826" s="577"/>
      <c r="AS826" s="577"/>
      <c r="AT826" s="577"/>
      <c r="AU826" s="577"/>
      <c r="AV826" s="577"/>
      <c r="AW826" s="577"/>
      <c r="AX826" s="785"/>
      <c r="AY826">
        <f>COUNTA($G$828,$AC$828)</f>
        <v>0</v>
      </c>
    </row>
    <row r="827" spans="1:51" ht="24.75" hidden="1" customHeight="1" x14ac:dyDescent="0.15">
      <c r="A827" s="615"/>
      <c r="B827" s="616"/>
      <c r="C827" s="616"/>
      <c r="D827" s="616"/>
      <c r="E827" s="616"/>
      <c r="F827" s="617"/>
      <c r="G827" s="804" t="s">
        <v>17</v>
      </c>
      <c r="H827" s="660"/>
      <c r="I827" s="660"/>
      <c r="J827" s="660"/>
      <c r="K827" s="660"/>
      <c r="L827" s="659" t="s">
        <v>18</v>
      </c>
      <c r="M827" s="660"/>
      <c r="N827" s="660"/>
      <c r="O827" s="660"/>
      <c r="P827" s="660"/>
      <c r="Q827" s="660"/>
      <c r="R827" s="660"/>
      <c r="S827" s="660"/>
      <c r="T827" s="660"/>
      <c r="U827" s="660"/>
      <c r="V827" s="660"/>
      <c r="W827" s="660"/>
      <c r="X827" s="661"/>
      <c r="Y827" s="643" t="s">
        <v>19</v>
      </c>
      <c r="Z827" s="644"/>
      <c r="AA827" s="644"/>
      <c r="AB827" s="790"/>
      <c r="AC827" s="804" t="s">
        <v>17</v>
      </c>
      <c r="AD827" s="660"/>
      <c r="AE827" s="660"/>
      <c r="AF827" s="660"/>
      <c r="AG827" s="660"/>
      <c r="AH827" s="659" t="s">
        <v>18</v>
      </c>
      <c r="AI827" s="660"/>
      <c r="AJ827" s="660"/>
      <c r="AK827" s="660"/>
      <c r="AL827" s="660"/>
      <c r="AM827" s="660"/>
      <c r="AN827" s="660"/>
      <c r="AO827" s="660"/>
      <c r="AP827" s="660"/>
      <c r="AQ827" s="660"/>
      <c r="AR827" s="660"/>
      <c r="AS827" s="660"/>
      <c r="AT827" s="661"/>
      <c r="AU827" s="643" t="s">
        <v>19</v>
      </c>
      <c r="AV827" s="644"/>
      <c r="AW827" s="644"/>
      <c r="AX827" s="645"/>
      <c r="AY827">
        <f>$AY$826</f>
        <v>0</v>
      </c>
    </row>
    <row r="828" spans="1:51" s="16" customFormat="1" ht="24.75" hidden="1" customHeight="1" x14ac:dyDescent="0.15">
      <c r="A828" s="615"/>
      <c r="B828" s="616"/>
      <c r="C828" s="616"/>
      <c r="D828" s="616"/>
      <c r="E828" s="616"/>
      <c r="F828" s="617"/>
      <c r="G828" s="662"/>
      <c r="H828" s="663"/>
      <c r="I828" s="663"/>
      <c r="J828" s="663"/>
      <c r="K828" s="664"/>
      <c r="L828" s="656"/>
      <c r="M828" s="657"/>
      <c r="N828" s="657"/>
      <c r="O828" s="657"/>
      <c r="P828" s="657"/>
      <c r="Q828" s="657"/>
      <c r="R828" s="657"/>
      <c r="S828" s="657"/>
      <c r="T828" s="657"/>
      <c r="U828" s="657"/>
      <c r="V828" s="657"/>
      <c r="W828" s="657"/>
      <c r="X828" s="658"/>
      <c r="Y828" s="367"/>
      <c r="Z828" s="368"/>
      <c r="AA828" s="368"/>
      <c r="AB828" s="794"/>
      <c r="AC828" s="662"/>
      <c r="AD828" s="663"/>
      <c r="AE828" s="663"/>
      <c r="AF828" s="663"/>
      <c r="AG828" s="664"/>
      <c r="AH828" s="656"/>
      <c r="AI828" s="657"/>
      <c r="AJ828" s="657"/>
      <c r="AK828" s="657"/>
      <c r="AL828" s="657"/>
      <c r="AM828" s="657"/>
      <c r="AN828" s="657"/>
      <c r="AO828" s="657"/>
      <c r="AP828" s="657"/>
      <c r="AQ828" s="657"/>
      <c r="AR828" s="657"/>
      <c r="AS828" s="657"/>
      <c r="AT828" s="658"/>
      <c r="AU828" s="367"/>
      <c r="AV828" s="368"/>
      <c r="AW828" s="368"/>
      <c r="AX828" s="369"/>
      <c r="AY828">
        <f t="shared" ref="AY828:AY838" si="117">$AY$826</f>
        <v>0</v>
      </c>
    </row>
    <row r="829" spans="1:51" ht="24.75" hidden="1" customHeight="1" x14ac:dyDescent="0.15">
      <c r="A829" s="615"/>
      <c r="B829" s="616"/>
      <c r="C829" s="616"/>
      <c r="D829" s="616"/>
      <c r="E829" s="616"/>
      <c r="F829" s="617"/>
      <c r="G829" s="587"/>
      <c r="H829" s="588"/>
      <c r="I829" s="588"/>
      <c r="J829" s="588"/>
      <c r="K829" s="589"/>
      <c r="L829" s="579"/>
      <c r="M829" s="580"/>
      <c r="N829" s="580"/>
      <c r="O829" s="580"/>
      <c r="P829" s="580"/>
      <c r="Q829" s="580"/>
      <c r="R829" s="580"/>
      <c r="S829" s="580"/>
      <c r="T829" s="580"/>
      <c r="U829" s="580"/>
      <c r="V829" s="580"/>
      <c r="W829" s="580"/>
      <c r="X829" s="581"/>
      <c r="Y829" s="582"/>
      <c r="Z829" s="583"/>
      <c r="AA829" s="583"/>
      <c r="AB829" s="596"/>
      <c r="AC829" s="587"/>
      <c r="AD829" s="588"/>
      <c r="AE829" s="588"/>
      <c r="AF829" s="588"/>
      <c r="AG829" s="589"/>
      <c r="AH829" s="579"/>
      <c r="AI829" s="580"/>
      <c r="AJ829" s="580"/>
      <c r="AK829" s="580"/>
      <c r="AL829" s="580"/>
      <c r="AM829" s="580"/>
      <c r="AN829" s="580"/>
      <c r="AO829" s="580"/>
      <c r="AP829" s="580"/>
      <c r="AQ829" s="580"/>
      <c r="AR829" s="580"/>
      <c r="AS829" s="580"/>
      <c r="AT829" s="581"/>
      <c r="AU829" s="582"/>
      <c r="AV829" s="583"/>
      <c r="AW829" s="583"/>
      <c r="AX829" s="584"/>
      <c r="AY829">
        <f t="shared" si="117"/>
        <v>0</v>
      </c>
    </row>
    <row r="830" spans="1:51" ht="24.75" hidden="1" customHeight="1" x14ac:dyDescent="0.15">
      <c r="A830" s="615"/>
      <c r="B830" s="616"/>
      <c r="C830" s="616"/>
      <c r="D830" s="616"/>
      <c r="E830" s="616"/>
      <c r="F830" s="617"/>
      <c r="G830" s="587"/>
      <c r="H830" s="588"/>
      <c r="I830" s="588"/>
      <c r="J830" s="588"/>
      <c r="K830" s="589"/>
      <c r="L830" s="579"/>
      <c r="M830" s="580"/>
      <c r="N830" s="580"/>
      <c r="O830" s="580"/>
      <c r="P830" s="580"/>
      <c r="Q830" s="580"/>
      <c r="R830" s="580"/>
      <c r="S830" s="580"/>
      <c r="T830" s="580"/>
      <c r="U830" s="580"/>
      <c r="V830" s="580"/>
      <c r="W830" s="580"/>
      <c r="X830" s="581"/>
      <c r="Y830" s="582"/>
      <c r="Z830" s="583"/>
      <c r="AA830" s="583"/>
      <c r="AB830" s="596"/>
      <c r="AC830" s="587"/>
      <c r="AD830" s="588"/>
      <c r="AE830" s="588"/>
      <c r="AF830" s="588"/>
      <c r="AG830" s="589"/>
      <c r="AH830" s="579"/>
      <c r="AI830" s="580"/>
      <c r="AJ830" s="580"/>
      <c r="AK830" s="580"/>
      <c r="AL830" s="580"/>
      <c r="AM830" s="580"/>
      <c r="AN830" s="580"/>
      <c r="AO830" s="580"/>
      <c r="AP830" s="580"/>
      <c r="AQ830" s="580"/>
      <c r="AR830" s="580"/>
      <c r="AS830" s="580"/>
      <c r="AT830" s="581"/>
      <c r="AU830" s="582"/>
      <c r="AV830" s="583"/>
      <c r="AW830" s="583"/>
      <c r="AX830" s="584"/>
      <c r="AY830">
        <f t="shared" si="117"/>
        <v>0</v>
      </c>
    </row>
    <row r="831" spans="1:51" ht="24.75" hidden="1" customHeight="1" x14ac:dyDescent="0.15">
      <c r="A831" s="615"/>
      <c r="B831" s="616"/>
      <c r="C831" s="616"/>
      <c r="D831" s="616"/>
      <c r="E831" s="616"/>
      <c r="F831" s="617"/>
      <c r="G831" s="587"/>
      <c r="H831" s="588"/>
      <c r="I831" s="588"/>
      <c r="J831" s="588"/>
      <c r="K831" s="589"/>
      <c r="L831" s="579"/>
      <c r="M831" s="580"/>
      <c r="N831" s="580"/>
      <c r="O831" s="580"/>
      <c r="P831" s="580"/>
      <c r="Q831" s="580"/>
      <c r="R831" s="580"/>
      <c r="S831" s="580"/>
      <c r="T831" s="580"/>
      <c r="U831" s="580"/>
      <c r="V831" s="580"/>
      <c r="W831" s="580"/>
      <c r="X831" s="581"/>
      <c r="Y831" s="582"/>
      <c r="Z831" s="583"/>
      <c r="AA831" s="583"/>
      <c r="AB831" s="596"/>
      <c r="AC831" s="587"/>
      <c r="AD831" s="588"/>
      <c r="AE831" s="588"/>
      <c r="AF831" s="588"/>
      <c r="AG831" s="589"/>
      <c r="AH831" s="579"/>
      <c r="AI831" s="580"/>
      <c r="AJ831" s="580"/>
      <c r="AK831" s="580"/>
      <c r="AL831" s="580"/>
      <c r="AM831" s="580"/>
      <c r="AN831" s="580"/>
      <c r="AO831" s="580"/>
      <c r="AP831" s="580"/>
      <c r="AQ831" s="580"/>
      <c r="AR831" s="580"/>
      <c r="AS831" s="580"/>
      <c r="AT831" s="581"/>
      <c r="AU831" s="582"/>
      <c r="AV831" s="583"/>
      <c r="AW831" s="583"/>
      <c r="AX831" s="584"/>
      <c r="AY831">
        <f t="shared" si="117"/>
        <v>0</v>
      </c>
    </row>
    <row r="832" spans="1:51" ht="24.75" hidden="1" customHeight="1" x14ac:dyDescent="0.15">
      <c r="A832" s="615"/>
      <c r="B832" s="616"/>
      <c r="C832" s="616"/>
      <c r="D832" s="616"/>
      <c r="E832" s="616"/>
      <c r="F832" s="617"/>
      <c r="G832" s="587"/>
      <c r="H832" s="588"/>
      <c r="I832" s="588"/>
      <c r="J832" s="588"/>
      <c r="K832" s="589"/>
      <c r="L832" s="579"/>
      <c r="M832" s="580"/>
      <c r="N832" s="580"/>
      <c r="O832" s="580"/>
      <c r="P832" s="580"/>
      <c r="Q832" s="580"/>
      <c r="R832" s="580"/>
      <c r="S832" s="580"/>
      <c r="T832" s="580"/>
      <c r="U832" s="580"/>
      <c r="V832" s="580"/>
      <c r="W832" s="580"/>
      <c r="X832" s="581"/>
      <c r="Y832" s="582"/>
      <c r="Z832" s="583"/>
      <c r="AA832" s="583"/>
      <c r="AB832" s="596"/>
      <c r="AC832" s="587"/>
      <c r="AD832" s="588"/>
      <c r="AE832" s="588"/>
      <c r="AF832" s="588"/>
      <c r="AG832" s="589"/>
      <c r="AH832" s="579"/>
      <c r="AI832" s="580"/>
      <c r="AJ832" s="580"/>
      <c r="AK832" s="580"/>
      <c r="AL832" s="580"/>
      <c r="AM832" s="580"/>
      <c r="AN832" s="580"/>
      <c r="AO832" s="580"/>
      <c r="AP832" s="580"/>
      <c r="AQ832" s="580"/>
      <c r="AR832" s="580"/>
      <c r="AS832" s="580"/>
      <c r="AT832" s="581"/>
      <c r="AU832" s="582"/>
      <c r="AV832" s="583"/>
      <c r="AW832" s="583"/>
      <c r="AX832" s="584"/>
      <c r="AY832">
        <f t="shared" si="117"/>
        <v>0</v>
      </c>
    </row>
    <row r="833" spans="1:51" ht="24.75" hidden="1" customHeight="1" x14ac:dyDescent="0.15">
      <c r="A833" s="615"/>
      <c r="B833" s="616"/>
      <c r="C833" s="616"/>
      <c r="D833" s="616"/>
      <c r="E833" s="616"/>
      <c r="F833" s="617"/>
      <c r="G833" s="587"/>
      <c r="H833" s="588"/>
      <c r="I833" s="588"/>
      <c r="J833" s="588"/>
      <c r="K833" s="589"/>
      <c r="L833" s="579"/>
      <c r="M833" s="580"/>
      <c r="N833" s="580"/>
      <c r="O833" s="580"/>
      <c r="P833" s="580"/>
      <c r="Q833" s="580"/>
      <c r="R833" s="580"/>
      <c r="S833" s="580"/>
      <c r="T833" s="580"/>
      <c r="U833" s="580"/>
      <c r="V833" s="580"/>
      <c r="W833" s="580"/>
      <c r="X833" s="581"/>
      <c r="Y833" s="582"/>
      <c r="Z833" s="583"/>
      <c r="AA833" s="583"/>
      <c r="AB833" s="596"/>
      <c r="AC833" s="587"/>
      <c r="AD833" s="588"/>
      <c r="AE833" s="588"/>
      <c r="AF833" s="588"/>
      <c r="AG833" s="589"/>
      <c r="AH833" s="579"/>
      <c r="AI833" s="580"/>
      <c r="AJ833" s="580"/>
      <c r="AK833" s="580"/>
      <c r="AL833" s="580"/>
      <c r="AM833" s="580"/>
      <c r="AN833" s="580"/>
      <c r="AO833" s="580"/>
      <c r="AP833" s="580"/>
      <c r="AQ833" s="580"/>
      <c r="AR833" s="580"/>
      <c r="AS833" s="580"/>
      <c r="AT833" s="581"/>
      <c r="AU833" s="582"/>
      <c r="AV833" s="583"/>
      <c r="AW833" s="583"/>
      <c r="AX833" s="584"/>
      <c r="AY833">
        <f t="shared" si="117"/>
        <v>0</v>
      </c>
    </row>
    <row r="834" spans="1:51" ht="24.75" hidden="1" customHeight="1" x14ac:dyDescent="0.15">
      <c r="A834" s="615"/>
      <c r="B834" s="616"/>
      <c r="C834" s="616"/>
      <c r="D834" s="616"/>
      <c r="E834" s="616"/>
      <c r="F834" s="617"/>
      <c r="G834" s="587"/>
      <c r="H834" s="588"/>
      <c r="I834" s="588"/>
      <c r="J834" s="588"/>
      <c r="K834" s="589"/>
      <c r="L834" s="579"/>
      <c r="M834" s="580"/>
      <c r="N834" s="580"/>
      <c r="O834" s="580"/>
      <c r="P834" s="580"/>
      <c r="Q834" s="580"/>
      <c r="R834" s="580"/>
      <c r="S834" s="580"/>
      <c r="T834" s="580"/>
      <c r="U834" s="580"/>
      <c r="V834" s="580"/>
      <c r="W834" s="580"/>
      <c r="X834" s="581"/>
      <c r="Y834" s="582"/>
      <c r="Z834" s="583"/>
      <c r="AA834" s="583"/>
      <c r="AB834" s="596"/>
      <c r="AC834" s="587"/>
      <c r="AD834" s="588"/>
      <c r="AE834" s="588"/>
      <c r="AF834" s="588"/>
      <c r="AG834" s="589"/>
      <c r="AH834" s="579"/>
      <c r="AI834" s="580"/>
      <c r="AJ834" s="580"/>
      <c r="AK834" s="580"/>
      <c r="AL834" s="580"/>
      <c r="AM834" s="580"/>
      <c r="AN834" s="580"/>
      <c r="AO834" s="580"/>
      <c r="AP834" s="580"/>
      <c r="AQ834" s="580"/>
      <c r="AR834" s="580"/>
      <c r="AS834" s="580"/>
      <c r="AT834" s="581"/>
      <c r="AU834" s="582"/>
      <c r="AV834" s="583"/>
      <c r="AW834" s="583"/>
      <c r="AX834" s="584"/>
      <c r="AY834">
        <f t="shared" si="117"/>
        <v>0</v>
      </c>
    </row>
    <row r="835" spans="1:51" ht="24.75" hidden="1" customHeight="1" x14ac:dyDescent="0.15">
      <c r="A835" s="615"/>
      <c r="B835" s="616"/>
      <c r="C835" s="616"/>
      <c r="D835" s="616"/>
      <c r="E835" s="616"/>
      <c r="F835" s="617"/>
      <c r="G835" s="587"/>
      <c r="H835" s="588"/>
      <c r="I835" s="588"/>
      <c r="J835" s="588"/>
      <c r="K835" s="589"/>
      <c r="L835" s="579"/>
      <c r="M835" s="580"/>
      <c r="N835" s="580"/>
      <c r="O835" s="580"/>
      <c r="P835" s="580"/>
      <c r="Q835" s="580"/>
      <c r="R835" s="580"/>
      <c r="S835" s="580"/>
      <c r="T835" s="580"/>
      <c r="U835" s="580"/>
      <c r="V835" s="580"/>
      <c r="W835" s="580"/>
      <c r="X835" s="581"/>
      <c r="Y835" s="582"/>
      <c r="Z835" s="583"/>
      <c r="AA835" s="583"/>
      <c r="AB835" s="596"/>
      <c r="AC835" s="587"/>
      <c r="AD835" s="588"/>
      <c r="AE835" s="588"/>
      <c r="AF835" s="588"/>
      <c r="AG835" s="589"/>
      <c r="AH835" s="579"/>
      <c r="AI835" s="580"/>
      <c r="AJ835" s="580"/>
      <c r="AK835" s="580"/>
      <c r="AL835" s="580"/>
      <c r="AM835" s="580"/>
      <c r="AN835" s="580"/>
      <c r="AO835" s="580"/>
      <c r="AP835" s="580"/>
      <c r="AQ835" s="580"/>
      <c r="AR835" s="580"/>
      <c r="AS835" s="580"/>
      <c r="AT835" s="581"/>
      <c r="AU835" s="582"/>
      <c r="AV835" s="583"/>
      <c r="AW835" s="583"/>
      <c r="AX835" s="584"/>
      <c r="AY835">
        <f t="shared" si="117"/>
        <v>0</v>
      </c>
    </row>
    <row r="836" spans="1:51" ht="24.75" hidden="1" customHeight="1" x14ac:dyDescent="0.15">
      <c r="A836" s="615"/>
      <c r="B836" s="616"/>
      <c r="C836" s="616"/>
      <c r="D836" s="616"/>
      <c r="E836" s="616"/>
      <c r="F836" s="617"/>
      <c r="G836" s="587"/>
      <c r="H836" s="588"/>
      <c r="I836" s="588"/>
      <c r="J836" s="588"/>
      <c r="K836" s="589"/>
      <c r="L836" s="579"/>
      <c r="M836" s="580"/>
      <c r="N836" s="580"/>
      <c r="O836" s="580"/>
      <c r="P836" s="580"/>
      <c r="Q836" s="580"/>
      <c r="R836" s="580"/>
      <c r="S836" s="580"/>
      <c r="T836" s="580"/>
      <c r="U836" s="580"/>
      <c r="V836" s="580"/>
      <c r="W836" s="580"/>
      <c r="X836" s="581"/>
      <c r="Y836" s="582"/>
      <c r="Z836" s="583"/>
      <c r="AA836" s="583"/>
      <c r="AB836" s="596"/>
      <c r="AC836" s="587"/>
      <c r="AD836" s="588"/>
      <c r="AE836" s="588"/>
      <c r="AF836" s="588"/>
      <c r="AG836" s="589"/>
      <c r="AH836" s="579"/>
      <c r="AI836" s="580"/>
      <c r="AJ836" s="580"/>
      <c r="AK836" s="580"/>
      <c r="AL836" s="580"/>
      <c r="AM836" s="580"/>
      <c r="AN836" s="580"/>
      <c r="AO836" s="580"/>
      <c r="AP836" s="580"/>
      <c r="AQ836" s="580"/>
      <c r="AR836" s="580"/>
      <c r="AS836" s="580"/>
      <c r="AT836" s="581"/>
      <c r="AU836" s="582"/>
      <c r="AV836" s="583"/>
      <c r="AW836" s="583"/>
      <c r="AX836" s="584"/>
      <c r="AY836">
        <f t="shared" si="117"/>
        <v>0</v>
      </c>
    </row>
    <row r="837" spans="1:51" ht="24.75" hidden="1" customHeight="1" x14ac:dyDescent="0.15">
      <c r="A837" s="615"/>
      <c r="B837" s="616"/>
      <c r="C837" s="616"/>
      <c r="D837" s="616"/>
      <c r="E837" s="616"/>
      <c r="F837" s="617"/>
      <c r="G837" s="587"/>
      <c r="H837" s="588"/>
      <c r="I837" s="588"/>
      <c r="J837" s="588"/>
      <c r="K837" s="589"/>
      <c r="L837" s="579"/>
      <c r="M837" s="580"/>
      <c r="N837" s="580"/>
      <c r="O837" s="580"/>
      <c r="P837" s="580"/>
      <c r="Q837" s="580"/>
      <c r="R837" s="580"/>
      <c r="S837" s="580"/>
      <c r="T837" s="580"/>
      <c r="U837" s="580"/>
      <c r="V837" s="580"/>
      <c r="W837" s="580"/>
      <c r="X837" s="581"/>
      <c r="Y837" s="582"/>
      <c r="Z837" s="583"/>
      <c r="AA837" s="583"/>
      <c r="AB837" s="596"/>
      <c r="AC837" s="587"/>
      <c r="AD837" s="588"/>
      <c r="AE837" s="588"/>
      <c r="AF837" s="588"/>
      <c r="AG837" s="589"/>
      <c r="AH837" s="579"/>
      <c r="AI837" s="580"/>
      <c r="AJ837" s="580"/>
      <c r="AK837" s="580"/>
      <c r="AL837" s="580"/>
      <c r="AM837" s="580"/>
      <c r="AN837" s="580"/>
      <c r="AO837" s="580"/>
      <c r="AP837" s="580"/>
      <c r="AQ837" s="580"/>
      <c r="AR837" s="580"/>
      <c r="AS837" s="580"/>
      <c r="AT837" s="581"/>
      <c r="AU837" s="582"/>
      <c r="AV837" s="583"/>
      <c r="AW837" s="583"/>
      <c r="AX837" s="584"/>
      <c r="AY837">
        <f t="shared" si="117"/>
        <v>0</v>
      </c>
    </row>
    <row r="838" spans="1:51" ht="24.75" hidden="1" customHeight="1" x14ac:dyDescent="0.15">
      <c r="A838" s="615"/>
      <c r="B838" s="616"/>
      <c r="C838" s="616"/>
      <c r="D838" s="616"/>
      <c r="E838" s="616"/>
      <c r="F838" s="617"/>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hidden="1" customHeight="1" thickBot="1" x14ac:dyDescent="0.2">
      <c r="A839" s="893" t="s">
        <v>147</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93.75" customHeight="1" x14ac:dyDescent="0.15">
      <c r="A845" s="355">
        <v>1</v>
      </c>
      <c r="B845" s="355">
        <v>1</v>
      </c>
      <c r="C845" s="328" t="s">
        <v>656</v>
      </c>
      <c r="D845" s="328"/>
      <c r="E845" s="328"/>
      <c r="F845" s="328"/>
      <c r="G845" s="328"/>
      <c r="H845" s="328"/>
      <c r="I845" s="328"/>
      <c r="J845" s="329" t="s">
        <v>638</v>
      </c>
      <c r="K845" s="330"/>
      <c r="L845" s="330"/>
      <c r="M845" s="330"/>
      <c r="N845" s="330"/>
      <c r="O845" s="330"/>
      <c r="P845" s="331" t="s">
        <v>655</v>
      </c>
      <c r="Q845" s="331"/>
      <c r="R845" s="331"/>
      <c r="S845" s="331"/>
      <c r="T845" s="331"/>
      <c r="U845" s="331"/>
      <c r="V845" s="331"/>
      <c r="W845" s="331"/>
      <c r="X845" s="331"/>
      <c r="Y845" s="332">
        <v>13.5</v>
      </c>
      <c r="Z845" s="333"/>
      <c r="AA845" s="333"/>
      <c r="AB845" s="334"/>
      <c r="AC845" s="335" t="s">
        <v>684</v>
      </c>
      <c r="AD845" s="336"/>
      <c r="AE845" s="336"/>
      <c r="AF845" s="336"/>
      <c r="AG845" s="336"/>
      <c r="AH845" s="351">
        <v>1</v>
      </c>
      <c r="AI845" s="352"/>
      <c r="AJ845" s="352"/>
      <c r="AK845" s="352"/>
      <c r="AL845" s="339">
        <v>100</v>
      </c>
      <c r="AM845" s="340"/>
      <c r="AN845" s="340"/>
      <c r="AO845" s="341"/>
      <c r="AP845" s="342"/>
      <c r="AQ845" s="342"/>
      <c r="AR845" s="342"/>
      <c r="AS845" s="342"/>
      <c r="AT845" s="342"/>
      <c r="AU845" s="342"/>
      <c r="AV845" s="342"/>
      <c r="AW845" s="342"/>
      <c r="AX845" s="342"/>
    </row>
    <row r="846" spans="1:51" ht="108" customHeight="1" x14ac:dyDescent="0.15">
      <c r="A846" s="355">
        <v>2</v>
      </c>
      <c r="B846" s="355">
        <v>1</v>
      </c>
      <c r="C846" s="343" t="s">
        <v>657</v>
      </c>
      <c r="D846" s="328"/>
      <c r="E846" s="328"/>
      <c r="F846" s="328"/>
      <c r="G846" s="328"/>
      <c r="H846" s="328"/>
      <c r="I846" s="328"/>
      <c r="J846" s="329" t="s">
        <v>638</v>
      </c>
      <c r="K846" s="330"/>
      <c r="L846" s="330"/>
      <c r="M846" s="330"/>
      <c r="N846" s="330"/>
      <c r="O846" s="330"/>
      <c r="P846" s="331" t="s">
        <v>658</v>
      </c>
      <c r="Q846" s="331"/>
      <c r="R846" s="331"/>
      <c r="S846" s="331"/>
      <c r="T846" s="331"/>
      <c r="U846" s="331"/>
      <c r="V846" s="331"/>
      <c r="W846" s="331"/>
      <c r="X846" s="331"/>
      <c r="Y846" s="332">
        <v>8.8000000000000007</v>
      </c>
      <c r="Z846" s="333"/>
      <c r="AA846" s="333"/>
      <c r="AB846" s="334"/>
      <c r="AC846" s="335" t="s">
        <v>684</v>
      </c>
      <c r="AD846" s="336"/>
      <c r="AE846" s="336"/>
      <c r="AF846" s="336"/>
      <c r="AG846" s="336"/>
      <c r="AH846" s="351">
        <v>2</v>
      </c>
      <c r="AI846" s="352"/>
      <c r="AJ846" s="352"/>
      <c r="AK846" s="352"/>
      <c r="AL846" s="339">
        <v>89.5</v>
      </c>
      <c r="AM846" s="340"/>
      <c r="AN846" s="340"/>
      <c r="AO846" s="341"/>
      <c r="AP846" s="342"/>
      <c r="AQ846" s="342"/>
      <c r="AR846" s="342"/>
      <c r="AS846" s="342"/>
      <c r="AT846" s="342"/>
      <c r="AU846" s="342"/>
      <c r="AV846" s="342"/>
      <c r="AW846" s="342"/>
      <c r="AX846" s="342"/>
      <c r="AY846">
        <f>COUNTA($C$846)</f>
        <v>1</v>
      </c>
    </row>
    <row r="847" spans="1:51" ht="48" customHeight="1" x14ac:dyDescent="0.15">
      <c r="A847" s="355">
        <v>3</v>
      </c>
      <c r="B847" s="355">
        <v>1</v>
      </c>
      <c r="C847" s="343" t="s">
        <v>659</v>
      </c>
      <c r="D847" s="328"/>
      <c r="E847" s="328"/>
      <c r="F847" s="328"/>
      <c r="G847" s="328"/>
      <c r="H847" s="328"/>
      <c r="I847" s="328"/>
      <c r="J847" s="329">
        <v>7010001042703</v>
      </c>
      <c r="K847" s="330"/>
      <c r="L847" s="330"/>
      <c r="M847" s="330"/>
      <c r="N847" s="330"/>
      <c r="O847" s="330"/>
      <c r="P847" s="344" t="s">
        <v>660</v>
      </c>
      <c r="Q847" s="331"/>
      <c r="R847" s="331"/>
      <c r="S847" s="331"/>
      <c r="T847" s="331"/>
      <c r="U847" s="331"/>
      <c r="V847" s="331"/>
      <c r="W847" s="331"/>
      <c r="X847" s="331"/>
      <c r="Y847" s="332">
        <v>7</v>
      </c>
      <c r="Z847" s="333"/>
      <c r="AA847" s="333"/>
      <c r="AB847" s="334"/>
      <c r="AC847" s="335" t="s">
        <v>684</v>
      </c>
      <c r="AD847" s="336"/>
      <c r="AE847" s="336"/>
      <c r="AF847" s="336"/>
      <c r="AG847" s="336"/>
      <c r="AH847" s="337">
        <v>3</v>
      </c>
      <c r="AI847" s="338"/>
      <c r="AJ847" s="338"/>
      <c r="AK847" s="338"/>
      <c r="AL847" s="339">
        <v>98.1</v>
      </c>
      <c r="AM847" s="340"/>
      <c r="AN847" s="340"/>
      <c r="AO847" s="341"/>
      <c r="AP847" s="342"/>
      <c r="AQ847" s="342"/>
      <c r="AR847" s="342"/>
      <c r="AS847" s="342"/>
      <c r="AT847" s="342"/>
      <c r="AU847" s="342"/>
      <c r="AV847" s="342"/>
      <c r="AW847" s="342"/>
      <c r="AX847" s="342"/>
      <c r="AY847">
        <f>COUNTA($C$847)</f>
        <v>1</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651</v>
      </c>
      <c r="H2" s="13" t="str">
        <f>IF(G2="","",F2)</f>
        <v>一般会計</v>
      </c>
      <c r="I2" s="13" t="str">
        <f>IF(H2="","",IF(I1&lt;&gt;"",CONCATENATE(I1,"、",H2),H2))</f>
        <v>一般会計</v>
      </c>
      <c r="K2" s="14" t="s">
        <v>102</v>
      </c>
      <c r="L2" s="15"/>
      <c r="M2" s="13" t="str">
        <f>IF(L2="","",K2)</f>
        <v/>
      </c>
      <c r="N2" s="13" t="str">
        <f>IF(M2="","",IF(N1&lt;&gt;"",CONCATENATE(N1,"、",M2),M2))</f>
        <v/>
      </c>
      <c r="O2" s="13"/>
      <c r="P2" s="12" t="s">
        <v>73</v>
      </c>
      <c r="Q2" s="17" t="s">
        <v>651</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651</v>
      </c>
      <c r="M3" s="13" t="str">
        <f t="shared" ref="M3:M11" si="2">IF(L3="","",K3)</f>
        <v>文教及び科学振興</v>
      </c>
      <c r="N3" s="13" t="str">
        <f>IF(M3="",N2,IF(N2&lt;&gt;"",CONCATENATE(N2,"、",M3),M3))</f>
        <v>文教及び科学振興</v>
      </c>
      <c r="O3" s="13"/>
      <c r="P3" s="12" t="s">
        <v>74</v>
      </c>
      <c r="Q3" s="17" t="s">
        <v>651</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t="s">
        <v>651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t="s">
        <v>651</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科学技術・イノベーション、国土強靱化施策</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2021-04-28T02:53:25Z</cp:lastPrinted>
  <dcterms:created xsi:type="dcterms:W3CDTF">2012-03-13T00:50:25Z</dcterms:created>
  <dcterms:modified xsi:type="dcterms:W3CDTF">2021-08-27T01:58:25Z</dcterms:modified>
</cp:coreProperties>
</file>