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F10ABAA3-34DE-495D-AB45-89EB03993324}" xr6:coauthVersionLast="36" xr6:coauthVersionMax="46"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<sst xmlns="http://schemas.openxmlformats.org/spreadsheetml/2006/main" count="2432" uniqueCount="726">
  <si>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</si>
  <si>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</si>
  <si>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</si>
  <si>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</si>
  <si>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</si>
  <si>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</si>
  <si>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</si>
  <si>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</si>
  <si>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</si>
  <si>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</si>
  <si>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</si>
  <si>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</si>
  <si>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</si>
  <si>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</si>
  <si>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</si>
  <si>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</si>
  <si>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</si>
  <si>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</si>
  <si>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</si>
  <si>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</si>
  <si>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</si>
  <si>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</si>
  <si>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</si>
  <si>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</si>
  <si>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</si>
  <si>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</si>
  <si>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</si>
  <si>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</si>
  <si>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</si>
  <si>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</si>
  <si>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</si>
  <si>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</si>
  <si>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</si>
  <si>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</si>
  <si>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</si>
  <si>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</si>
  <si>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</si>
  <si>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</si>
  <si>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</si>
  <si>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</si>
  <si>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</si>
  <si>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</si>
  <si>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</si>
  <si>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</si>
  <si>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</si>
  <si>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</si>
  <si>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</si>
  <si>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</si>
  <si>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</si>
  <si>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</si>
  <si>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</si>
  <si>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</si>
  <si>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</si>
  <si>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</si>
  <si>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</si>
  <si>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</si>
  <si>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</si>
  <si>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</si>
  <si>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</si>
  <si>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</si>
  <si>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</si>
  <si>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</si>
  <si>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</si>
  <si>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</si>
  <si>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</si>
  <si>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</si>
  <si>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</si>
  <si>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</si>
  <si>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</si>
  <si>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</si>
  <si>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</si>
  <si>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</si>
  <si>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</si>
  <si>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</si>
  <si>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</si>
  <si>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</si>
  <si>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</si>
  <si>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</si>
  <si>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</si>
  <si>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</si>
  <si>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</si>
  <si>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</si>
  <si>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</si>
  <si>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</si>
  <si>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</si>
  <si>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</si>
  <si>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</si>
  <si>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</si>
  <si>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</si>
  <si>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</si>
  <si>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</si>
  <si>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</si>
  <si>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</si>
  <si>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</si>
  <si>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</si>
  <si>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</si>
  <si>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</si>
  <si>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</si>
  <si>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</si>
  <si>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</si>
  <si>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</si>
  <si>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</si>
  <si>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</si>
  <si>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</si>
  <si>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</si>
  <si>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</si>
  <si>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</si>
  <si>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</si>
  <si>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</si>
  <si>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</si>
  <si>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</si>
  <si>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</si>
  <si>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</si>
  <si>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</si>
  <si>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</si>
  <si>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</si>
  <si>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</si>
  <si>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</si>
  <si>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</si>
  <si>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</si>
  <si>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</si>
  <si>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</si>
  <si>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</si>
  <si>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</si>
  <si>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</si>
  <si>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</si>
  <si>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</si>
  <si>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</si>
  <si>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</si>
  <si>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</si>
  <si>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</si>
  <si>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</si>
  <si>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</si>
  <si>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</si>
  <si>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</si>
  <si>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</si>
  <si>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</si>
  <si>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</si>
  <si>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</si>
  <si>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</si>
  <si>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</si>
  <si>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</si>
  <si>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</si>
  <si>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</si>
  <si>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</si>
  <si>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</si>
  <si>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</si>
  <si>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</si>
  <si>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</si>
  <si>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</si>
  <si>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</si>
  <si>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</si>
  <si>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</si>
  <si>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</si>
  <si>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</si>
  <si>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</si>
  <si>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</si>
  <si>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</si>
  <si>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</si>
  <si>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</si>
  <si>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</si>
  <si>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</si>
  <si>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</si>
  <si>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</si>
  <si>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</si>
  <si>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</si>
  <si>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</si>
  <si>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</si>
  <si>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</si>
  <si>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</si>
  <si>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</si>
  <si>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</si>
  <si>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</si>
  <si>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</si>
  <si>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</si>
  <si>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</si>
  <si>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</si>
  <si>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</si>
  <si>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</si>
  <si>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</si>
  <si>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</si>
  <si>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</si>
  <si>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</si>
  <si>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</si>
  <si>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</si>
  <si>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</si>
  <si>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</si>
  <si>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</si>
  <si>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</si>
  <si>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</si>
  <si>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</si>
  <si>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</si>
  <si>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</si>
  <si>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</si>
  <si>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</si>
  <si>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</si>
  <si>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</si>
  <si>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</si>
  <si>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</si>
  <si>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</si>
  <si>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</si>
  <si>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</si>
  <si>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</si>
  <si>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</si>
  <si>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</si>
  <si>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</si>
  <si>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</si>
  <si>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</si>
  <si>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</si>
  <si>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</si>
  <si>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</si>
  <si>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</si>
  <si>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</si>
  <si>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</si>
  <si>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</si>
  <si>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</si>
  <si>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</si>
  <si>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</si>
  <si>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</si>
  <si>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</si>
  <si>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</si>
  <si>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</si>
  <si>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</si>
  <si>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</si>
  <si>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</si>
  <si>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</si>
  <si>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</si>
  <si>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</si>
  <si>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</si>
  <si>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</si>
  <si>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</si>
  <si>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</si>
  <si>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</si>
  <si>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</si>
  <si>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</si>
  <si>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</si>
  <si>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</si>
  <si>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</si>
  <si>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</si>
  <si>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</si>
  <si>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</si>
  <si>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</si>
  <si>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</si>
  <si>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</si>
  <si>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</si>
  <si>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</si>
  <si>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</si>
  <si>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</si>
  <si>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</si>
  <si>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</si>
  <si>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</si>
  <si>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</si>
  <si>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</si>
  <si>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</si>
  <si>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</si>
  <si>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</si>
  <si>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</si>
  <si>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</si>
  <si>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</si>
  <si>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</si>
  <si>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</si>
  <si>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</si>
  <si>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</si>
  <si>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</si>
  <si>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</si>
  <si>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</si>
  <si>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</si>
  <si>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</si>
  <si>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</si>
  <si>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</si>
  <si>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</si>
  <si>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</si>
  <si>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</si>
  <si>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</si>
  <si>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</si>
  <si>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</si>
  <si>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</si>
  <si>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</si>
  <si>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</si>
  <si>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</si>
  <si>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</si>
  <si>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</si>
  <si>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</si>
  <si>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</si>
  <si>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</si>
  <si>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</si>
  <si>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</si>
  <si>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</si>
  <si>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</si>
  <si>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</si>
  <si>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</si>
  <si>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</si>
  <si>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</si>
  <si>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</si>
  <si>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</si>
  <si>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</si>
  <si>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</si>
  <si>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</si>
  <si>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</si>
  <si>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</si>
  <si>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</si>
  <si>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</si>
  <si>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</si>
  <si>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</si>
  <si>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</si>
  <si>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</si>
  <si>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</si>
  <si>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</si>
  <si>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</si>
  <si>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</si>
  <si>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</si>
  <si>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</si>
  <si>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</si>
  <si>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</si>
  <si>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</si>
  <si>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</si>
  <si>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</si>
  <si>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</si>
  <si>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</si>
  <si>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</si>
  <si>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</si>
  <si>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</si>
  <si>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</si>
  <si>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</si>
  <si>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</si>
  <si>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</si>
  <si>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</si>
  <si>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</si>
  <si>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</si>
  <si>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</si>
  <si>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</si>
  <si>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</si>
  <si>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</si>
  <si>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</si>
  <si>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</si>
  <si>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</si>
  <si>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</si>
  <si>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</si>
  <si>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</si>
  <si>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</si>
  <si>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</si>
  <si>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</si>
  <si>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</si>
  <si>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</si>
  <si>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</si>
  <si>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</si>
  <si>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</si>
  <si>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</si>
  <si>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</si>
  <si>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</si>
  <si>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</si>
  <si>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</si>
  <si>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</si>
  <si>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</si>
  <si>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</si>
  <si>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</si>
  <si>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</si>
  <si>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</si>
  <si>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</si>
  <si>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</si>
  <si>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</si>
  <si>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</si>
  <si>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</si>
  <si>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</si>
  <si>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</si>
  <si>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</si>
  <si>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</si>
  <si>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</si>
  <si>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</si>
  <si>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</si>
  <si>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</si>
  <si>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</si>
  <si>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</si>
  <si>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</si>
  <si>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</si>
  <si>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</si>
  <si>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</si>
  <si>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</si>
  <si>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</si>
  <si>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</si>
  <si>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</si>
  <si>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</si>
  <si>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</si>
  <si>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</si>
  <si>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</si>
  <si>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</si>
  <si>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</si>
  <si>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</si>
  <si>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</si>
  <si>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</si>
  <si>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</si>
  <si>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</si>
  <si>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</si>
  <si>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</si>
  <si>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</si>
  <si>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</si>
  <si>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</si>
  <si>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</si>
  <si>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</si>
  <si>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</si>
  <si>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</si>
  <si>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</si>
  <si>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</si>
  <si>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</si>
  <si>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</si>
  <si>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</si>
  <si>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</si>
  <si>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</si>
  <si>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</si>
  <si>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</si>
  <si>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</si>
  <si>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</si>
  <si>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</si>
  <si>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</si>
  <si>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</si>
  <si>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</si>
  <si>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</si>
  <si>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</si>
  <si>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</si>
  <si>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</si>
  <si>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</si>
  <si>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</si>
  <si>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</si>
  <si>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</si>
  <si>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</si>
  <si>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</si>
  <si>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</si>
  <si>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</si>
  <si>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</si>
  <si>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</si>
  <si>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</si>
  <si>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</si>
  <si>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</si>
  <si>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</si>
  <si>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</si>
  <si>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</si>
  <si>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</si>
  <si>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</si>
  <si>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</si>
  <si>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</si>
  <si>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</si>
  <si>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</si>
  <si>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</si>
  <si>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</si>
  <si>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</si>
  <si>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</si>
  <si>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</si>
  <si>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</si>
  <si>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</si>
  <si>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</si>
  <si>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</si>
  <si>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</si>
  <si>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</si>
  <si>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</si>
  <si>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</si>
  <si>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</si>
  <si>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</si>
  <si>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</si>
  <si>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</si>
  <si>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</si>
  <si>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</si>
  <si>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</si>
  <si>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</si>
  <si>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</si>
  <si>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</si>
  <si>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</si>
  <si>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</si>
  <si>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</si>
  <si>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</si>
  <si>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</si>
  <si>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</si>
  <si>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</si>
  <si>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</si>
  <si>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</si>
  <si>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</si>
  <si>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</si>
  <si>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</si>
  <si>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</si>
  <si>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</si>
  <si>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</si>
  <si>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</si>
  <si>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</si>
  <si>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</si>
  <si>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</si>
  <si>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</si>
  <si>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</si>
  <si>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</si>
  <si>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</si>
  <si>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</si>
  <si>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</si>
  <si>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</si>
  <si>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</si>
  <si>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</si>
  <si>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</si>
  <si>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</si>
  <si>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</si>
  <si>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</si>
  <si>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</si>
  <si>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</si>
  <si>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</si>
  <si>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</si>
  <si>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</si>
  <si>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</si>
  <si>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</si>
  <si>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</si>
  <si>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</si>
  <si>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</si>
  <si>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</si>
  <si>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</si>
  <si>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</si>
  <si>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</si>
  <si>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</si>
  <si>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</si>
  <si>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</si>
  <si>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</si>
  <si>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</si>
  <si>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</si>
  <si>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</si>
  <si>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</si>
  <si>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</si>
  <si>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</si>
  <si>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</si>
  <si>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</si>
  <si>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</si>
  <si>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</si>
  <si>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</si>
  <si>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</si>
  <si>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</si>
  <si>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</si>
  <si>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</si>
  <si>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</si>
  <si>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</si>
  <si>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</si>
  <si>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</si>
  <si>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</si>
  <si>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</si>
  <si>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</si>
  <si>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</si>
  <si>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</si>
  <si>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</si>
  <si>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</si>
  <si>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</si>
  <si>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</si>
  <si>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</si>
  <si>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</si>
  <si>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</si>
  <si>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</si>
  <si>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</si>
  <si>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</si>
  <si>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</si>
  <si>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</si>
  <si>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</si>
  <si>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</si>
  <si>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</si>
  <si>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</si>
  <si>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</si>
  <si>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</si>
  <si>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</si>
  <si>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</si>
  <si>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</si>
  <si>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</si>
  <si>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</si>
  <si>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</si>
  <si>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</si>
  <si>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</si>
  <si>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</si>
  <si>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</si>
  <si>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</si>
  <si>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</si>
  <si>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</si>
  <si>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</si>
  <si>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</si>
  <si>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</si>
  <si>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</si>
  <si>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</si>
  <si>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</si>
  <si>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</si>
  <si>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</si>
  <si>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</si>
  <si>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</si>
  <si>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</si>
  <si>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</si>
  <si>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</si>
  <si>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</si>
  <si>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</si>
  <si>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</si>
  <si>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</si>
  <si>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</si>
  <si>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</si>
  <si>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</si>
  <si>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</si>
  <si>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</si>
  <si>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</si>
  <si>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</si>
  <si>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</si>
  <si>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</si>
  <si>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</si>
  <si>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</si>
  <si>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</si>
  <si>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</si>
  <si>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</si>
  <si>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</si>
  <si>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</si>
  <si>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</si>
  <si>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</si>
  <si>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</si>
  <si>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</si>
  <si>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</si>
  <si>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</si>
  <si>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</si>
  <si>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</si>
  <si>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</si>
  <si>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</si>
  <si>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</si>
  <si>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</si>
  <si>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</si>
  <si>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</si>
  <si>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</si>
  <si>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</si>
  <si>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</si>
  <si>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</si>
  <si>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</si>
  <si>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</si>
  <si>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</si>
  <si>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</si>
  <si>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</si>
  <si>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</si>
  <si>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</si>
  <si>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建築物の外装材及び屋根の耐風性能向上に資する調査研究</t>
  </si>
  <si>
    <t>国土技術政策総合研究所</t>
  </si>
  <si>
    <t>室長　喜々津 仁密</t>
  </si>
  <si>
    <t>令和元年度</t>
  </si>
  <si>
    <t>令和2年度</t>
  </si>
  <si>
    <t>建築研究部　構造基準研究室</t>
  </si>
  <si>
    <t>-</t>
  </si>
  <si>
    <t>建築物の各種外装材と木造屋根の耐風性能の確保・向上に資する本研究の事業概要は以下のとおりである。
・住宅被害に係るヒアリング調査の実施
・屋外に面する建具（フロントサッシ）接合部の耐力試験・評価方法の整備
・屋根瓦に関する現行のガイドラインの検証
・耐風性に配慮した木造屋根の小屋組仕様の整備</t>
  </si>
  <si>
    <t>令和２年度までに外装材・木造屋根に関する耐風性能向上に資する技術資料を１本策定する</t>
  </si>
  <si>
    <t>外装材・木造屋根に関する耐風性能向上に資する技術資料の策定数</t>
  </si>
  <si>
    <t>本</t>
  </si>
  <si>
    <t>国土技術政策総合研究所調べ</t>
  </si>
  <si>
    <t>「建築物の外装材及び屋根の耐風性能向上に資する調査研究」に関する研究項目の終了件数</t>
  </si>
  <si>
    <t>件</t>
  </si>
  <si>
    <t>執行額（百万円）／「建築物の外装材及び屋根の耐風性能向上に資する調査研究」に関する研究項目　　　　　</t>
    <phoneticPr fontId="5"/>
  </si>
  <si>
    <t>百万円/件</t>
  </si>
  <si>
    <t>11 ICTの利活用及び技術研究開発の推進</t>
  </si>
  <si>
    <t>41 技術研究開発を推進する</t>
  </si>
  <si>
    <t>目標を達成した技術研究開発の割合</t>
  </si>
  <si>
    <t>%</t>
  </si>
  <si>
    <t>○</t>
  </si>
  <si>
    <t>A.東亜工業株式会社</t>
    <phoneticPr fontId="5"/>
  </si>
  <si>
    <t>多点圧力計測システム購入</t>
  </si>
  <si>
    <t>東亜工業株式会社</t>
  </si>
  <si>
    <t>一般競争契約（最低価格）</t>
  </si>
  <si>
    <t>西華デジタルイメージ株式会社</t>
  </si>
  <si>
    <t>流体計測データ解析ソフトウェア購入</t>
  </si>
  <si>
    <t>B.一般財団法人建材試験センター</t>
    <phoneticPr fontId="5"/>
  </si>
  <si>
    <t>木造小屋組の耐風性能検討のための載荷試験業務</t>
  </si>
  <si>
    <t>一般財団法人建材試験センター</t>
  </si>
  <si>
    <t>C.愛知県陶器瓦工業組合</t>
    <phoneticPr fontId="5"/>
  </si>
  <si>
    <t>愛知県陶器瓦工業組合</t>
  </si>
  <si>
    <t>株式会社ポラス暮し科学研究所</t>
  </si>
  <si>
    <t>試験体部材のプレカット製作業務</t>
  </si>
  <si>
    <t>木造屋根部材の試験体組立業務</t>
  </si>
  <si>
    <t>一般財団法人防災研究協会</t>
  </si>
  <si>
    <t>千葉県鋸南町及び南房総市における台風被害住宅等の位置、地番、建築年の照合に関する業務</t>
  </si>
  <si>
    <t>台風被害住宅等の被害率把握に関する業務</t>
  </si>
  <si>
    <t>一般社団法人全日本瓦工事業連盟</t>
  </si>
  <si>
    <t>瓦屋根の標準設計・施工に係る技術情報整理に関する業務</t>
  </si>
  <si>
    <t>瓦屋根に関するガイドライン検討のための標準工法その他のデータ作成業務</t>
  </si>
  <si>
    <t>公益財団法人日本住宅・木材技術センター</t>
  </si>
  <si>
    <t>木造小屋組の耐風性能向上に資する技術情報整理に関する業務</t>
  </si>
  <si>
    <t>小屋組接合部の許容耐力データに関する調査業務</t>
  </si>
  <si>
    <t>一般社団法人日本サッシ協会</t>
  </si>
  <si>
    <t>フロントサッシの強風被害低減に向けた耐風設計のための試験方法に関する調査業務</t>
  </si>
  <si>
    <t>フロントサッシの施工事例に関する調査業務</t>
  </si>
  <si>
    <t>株式会社中兼商会</t>
  </si>
  <si>
    <t>モバイルＰＣ外５点購入</t>
  </si>
  <si>
    <t>ソフトウェア購入</t>
  </si>
  <si>
    <t>株式会社風工学研究所</t>
  </si>
  <si>
    <t>気象官署における既住の風観測データの整理業務</t>
  </si>
  <si>
    <t>碧南窯業株式会社</t>
  </si>
  <si>
    <t>Ｊ形桟瓦等の試験体製作業務</t>
  </si>
  <si>
    <t>一般社団法人日本金属屋根協会</t>
  </si>
  <si>
    <t>屋根ふき材の耐風性能向上に資する工法事例の調査補助業務</t>
  </si>
  <si>
    <t>国交</t>
    <rPh sb="0" eb="2">
      <t>コッコウ</t>
    </rPh>
    <phoneticPr fontId="5"/>
  </si>
  <si>
    <t>-</t>
    <phoneticPr fontId="5"/>
  </si>
  <si>
    <t>国土交通省</t>
    <phoneticPr fontId="5"/>
  </si>
  <si>
    <t>フロントサッシの耐風検討のための実験実施業務</t>
    <phoneticPr fontId="5"/>
  </si>
  <si>
    <t>瓦屋根の各種接合具とＦ形桟瓦を対象にした載荷試験業務</t>
    <phoneticPr fontId="5"/>
  </si>
  <si>
    <t>屋根ふき材の載荷試験業務</t>
    <phoneticPr fontId="5"/>
  </si>
  <si>
    <t>屋根瓦接合具とＦ形桟瓦の試験体製作業務</t>
    <phoneticPr fontId="5"/>
  </si>
  <si>
    <t>ふき材の載荷試験業務</t>
    <phoneticPr fontId="5"/>
  </si>
  <si>
    <t>瓦接合具とＦ形桟瓦の試験体製作業務</t>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</si>
  <si>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</si>
  <si>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</si>
  <si>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t>
    <phoneticPr fontId="5"/>
  </si>
  <si>
    <t>近年、令和元年台風第15・19号等の激甚な風水害が頻発している状況を鑑み、建築物のうち特に強風に対してぜい弱な外装材と木造屋根を対象に耐風性向上に資する技術的知見を整備するものであり、災害から国民の命と暮らしを守るためのニーズを反映した重要な研究である。</t>
    <rPh sb="0" eb="2">
      <t>キンネン</t>
    </rPh>
    <rPh sb="3" eb="5">
      <t>レイワ</t>
    </rPh>
    <rPh sb="5" eb="7">
      <t>ガンネン</t>
    </rPh>
    <rPh sb="7" eb="9">
      <t>タイフウ</t>
    </rPh>
    <rPh sb="9" eb="10">
      <t>ダイ</t>
    </rPh>
    <rPh sb="15" eb="16">
      <t>ゴウ</t>
    </rPh>
    <rPh sb="16" eb="17">
      <t>ナド</t>
    </rPh>
    <rPh sb="18" eb="20">
      <t>ゲキジン</t>
    </rPh>
    <rPh sb="21" eb="24">
      <t>フウスイガイ</t>
    </rPh>
    <rPh sb="25" eb="27">
      <t>ヒンパツ</t>
    </rPh>
    <rPh sb="31" eb="33">
      <t>ジョウキョウ</t>
    </rPh>
    <rPh sb="34" eb="35">
      <t>カンガ</t>
    </rPh>
    <rPh sb="37" eb="40">
      <t>ケンチクブツ</t>
    </rPh>
    <rPh sb="43" eb="44">
      <t>トク</t>
    </rPh>
    <rPh sb="45" eb="47">
      <t>キョウフウ</t>
    </rPh>
    <rPh sb="48" eb="49">
      <t>タイ</t>
    </rPh>
    <rPh sb="53" eb="54">
      <t>ジャク</t>
    </rPh>
    <rPh sb="55" eb="58">
      <t>ガイソウザイ</t>
    </rPh>
    <rPh sb="59" eb="61">
      <t>モクゾウ</t>
    </rPh>
    <rPh sb="61" eb="63">
      <t>ヤネ</t>
    </rPh>
    <rPh sb="64" eb="66">
      <t>タイショウ</t>
    </rPh>
    <rPh sb="67" eb="70">
      <t>タイフウセイ</t>
    </rPh>
    <rPh sb="70" eb="72">
      <t>コウジョウ</t>
    </rPh>
    <rPh sb="73" eb="74">
      <t>シ</t>
    </rPh>
    <rPh sb="76" eb="78">
      <t>ギジュツ</t>
    </rPh>
    <rPh sb="78" eb="79">
      <t>テキ</t>
    </rPh>
    <rPh sb="79" eb="81">
      <t>チケン</t>
    </rPh>
    <rPh sb="82" eb="84">
      <t>セイビ</t>
    </rPh>
    <rPh sb="92" eb="94">
      <t>サイガイ</t>
    </rPh>
    <rPh sb="96" eb="98">
      <t>コクミン</t>
    </rPh>
    <rPh sb="99" eb="100">
      <t>イノチ</t>
    </rPh>
    <rPh sb="101" eb="102">
      <t>ク</t>
    </rPh>
    <rPh sb="105" eb="106">
      <t>マモ</t>
    </rPh>
    <rPh sb="114" eb="116">
      <t>ハンエイ</t>
    </rPh>
    <rPh sb="118" eb="120">
      <t>ジュウヨウ</t>
    </rPh>
    <rPh sb="121" eb="123">
      <t>ケンキュウ</t>
    </rPh>
    <phoneticPr fontId="5"/>
  </si>
  <si>
    <t>建築基準法令を補完する技術資料を整備するため、建築物の強風に対する安全性担保に必要な技術的知見を得る技術研究開発であることから、国が実施する必要がある。</t>
    <rPh sb="23" eb="26">
      <t>ケンチクブツ</t>
    </rPh>
    <rPh sb="27" eb="29">
      <t>キョウフウ</t>
    </rPh>
    <rPh sb="30" eb="31">
      <t>タイ</t>
    </rPh>
    <rPh sb="33" eb="36">
      <t>アンゼンセイ</t>
    </rPh>
    <rPh sb="36" eb="38">
      <t>タンポ</t>
    </rPh>
    <rPh sb="39" eb="41">
      <t>ヒツヨウ</t>
    </rPh>
    <rPh sb="42" eb="45">
      <t>ギジュツテキ</t>
    </rPh>
    <rPh sb="45" eb="47">
      <t>チケン</t>
    </rPh>
    <rPh sb="48" eb="49">
      <t>エ</t>
    </rPh>
    <rPh sb="50" eb="52">
      <t>ギジュツ</t>
    </rPh>
    <rPh sb="52" eb="54">
      <t>ケンキュウ</t>
    </rPh>
    <rPh sb="54" eb="56">
      <t>カイハツ</t>
    </rPh>
    <rPh sb="64" eb="65">
      <t>クニ</t>
    </rPh>
    <rPh sb="66" eb="68">
      <t>ジッシ</t>
    </rPh>
    <rPh sb="70" eb="72">
      <t>ヒツヨウ</t>
    </rPh>
    <phoneticPr fontId="5"/>
  </si>
  <si>
    <t>令和元年6月に閣議決定された「経済財政運営と改革の基本方針2019」では、近年の災害の発生状況や気候変動の影響を踏まえ、防災・減災対策、国土強靭化の取組を進めることとされており、本研究は急務の課題である。</t>
    <rPh sb="0" eb="2">
      <t>レイワ</t>
    </rPh>
    <rPh sb="2" eb="4">
      <t>ガンネン</t>
    </rPh>
    <rPh sb="5" eb="6">
      <t>ガツ</t>
    </rPh>
    <rPh sb="7" eb="9">
      <t>カクギ</t>
    </rPh>
    <rPh sb="9" eb="11">
      <t>ケッテイ</t>
    </rPh>
    <rPh sb="15" eb="17">
      <t>ケイザイ</t>
    </rPh>
    <rPh sb="17" eb="19">
      <t>ザイセイ</t>
    </rPh>
    <rPh sb="19" eb="21">
      <t>ウンエイ</t>
    </rPh>
    <rPh sb="22" eb="24">
      <t>カイカク</t>
    </rPh>
    <rPh sb="25" eb="27">
      <t>キホン</t>
    </rPh>
    <rPh sb="27" eb="29">
      <t>ホウシン</t>
    </rPh>
    <rPh sb="37" eb="39">
      <t>キンネン</t>
    </rPh>
    <rPh sb="40" eb="42">
      <t>サイガイ</t>
    </rPh>
    <rPh sb="43" eb="45">
      <t>ハッセイ</t>
    </rPh>
    <rPh sb="45" eb="47">
      <t>ジョウキョウ</t>
    </rPh>
    <rPh sb="48" eb="50">
      <t>キコウ</t>
    </rPh>
    <rPh sb="50" eb="52">
      <t>ヘンドウ</t>
    </rPh>
    <rPh sb="53" eb="55">
      <t>エイキョウ</t>
    </rPh>
    <rPh sb="56" eb="57">
      <t>フ</t>
    </rPh>
    <rPh sb="60" eb="62">
      <t>ボウサイ</t>
    </rPh>
    <rPh sb="63" eb="65">
      <t>ゲンサイ</t>
    </rPh>
    <rPh sb="65" eb="67">
      <t>タイサク</t>
    </rPh>
    <rPh sb="68" eb="70">
      <t>コクド</t>
    </rPh>
    <rPh sb="70" eb="72">
      <t>キョウジン</t>
    </rPh>
    <rPh sb="72" eb="73">
      <t>カ</t>
    </rPh>
    <rPh sb="74" eb="76">
      <t>トリクミ</t>
    </rPh>
    <rPh sb="77" eb="78">
      <t>スス</t>
    </rPh>
    <rPh sb="89" eb="92">
      <t>ホンケンキュウ</t>
    </rPh>
    <rPh sb="93" eb="95">
      <t>キュウム</t>
    </rPh>
    <rPh sb="96" eb="98">
      <t>カダイ</t>
    </rPh>
    <phoneticPr fontId="5"/>
  </si>
  <si>
    <t>‐</t>
  </si>
  <si>
    <t>有</t>
  </si>
  <si>
    <t>無</t>
  </si>
  <si>
    <t>本研究に関連する外装材等の業界団体等の協力を得て技術情報を整理するなど、効率化を図っている。</t>
    <rPh sb="0" eb="3">
      <t>ホンケンキュウ</t>
    </rPh>
    <rPh sb="4" eb="6">
      <t>カンレン</t>
    </rPh>
    <rPh sb="8" eb="11">
      <t>ガイソウザイ</t>
    </rPh>
    <rPh sb="11" eb="12">
      <t>トウ</t>
    </rPh>
    <rPh sb="13" eb="15">
      <t>ギョウカイ</t>
    </rPh>
    <rPh sb="15" eb="17">
      <t>ダンタイ</t>
    </rPh>
    <rPh sb="17" eb="18">
      <t>トウ</t>
    </rPh>
    <rPh sb="19" eb="21">
      <t>キョウリョク</t>
    </rPh>
    <rPh sb="22" eb="23">
      <t>エ</t>
    </rPh>
    <rPh sb="24" eb="26">
      <t>ギジュツ</t>
    </rPh>
    <rPh sb="26" eb="28">
      <t>ジョウホウ</t>
    </rPh>
    <rPh sb="29" eb="31">
      <t>セイリ</t>
    </rPh>
    <rPh sb="36" eb="39">
      <t>コウリツカ</t>
    </rPh>
    <rPh sb="40" eb="41">
      <t>ハカ</t>
    </rPh>
    <phoneticPr fontId="5"/>
  </si>
  <si>
    <t>支出先（業務請負者）の選定においては、企画競争の「簡易公募型（拡大型）プロポーザル方式」により技術提案を受け、第三者機関である技術提案評価審査会による審議を経ており、競争性や妥当性の確保に努めている。</t>
    <rPh sb="0" eb="2">
      <t>シシュツ</t>
    </rPh>
    <rPh sb="2" eb="3">
      <t>サキ</t>
    </rPh>
    <rPh sb="4" eb="6">
      <t>ギョウム</t>
    </rPh>
    <rPh sb="6" eb="8">
      <t>ウケオイ</t>
    </rPh>
    <rPh sb="8" eb="9">
      <t>シャ</t>
    </rPh>
    <rPh sb="11" eb="13">
      <t>センテイ</t>
    </rPh>
    <rPh sb="19" eb="21">
      <t>キカク</t>
    </rPh>
    <rPh sb="21" eb="23">
      <t>キョウソウ</t>
    </rPh>
    <rPh sb="47" eb="49">
      <t>ギジュツ</t>
    </rPh>
    <rPh sb="49" eb="51">
      <t>テイアン</t>
    </rPh>
    <rPh sb="52" eb="53">
      <t>ウ</t>
    </rPh>
    <rPh sb="55" eb="56">
      <t>ダイ</t>
    </rPh>
    <rPh sb="56" eb="57">
      <t>３</t>
    </rPh>
    <rPh sb="57" eb="58">
      <t>シャ</t>
    </rPh>
    <rPh sb="58" eb="60">
      <t>キカン</t>
    </rPh>
    <rPh sb="63" eb="65">
      <t>ギジュツ</t>
    </rPh>
    <rPh sb="65" eb="67">
      <t>テイアン</t>
    </rPh>
    <rPh sb="67" eb="69">
      <t>ヒョウカ</t>
    </rPh>
    <rPh sb="69" eb="71">
      <t>シンサ</t>
    </rPh>
    <rPh sb="71" eb="72">
      <t>カイ</t>
    </rPh>
    <rPh sb="75" eb="77">
      <t>シンギ</t>
    </rPh>
    <rPh sb="78" eb="79">
      <t>ヘ</t>
    </rPh>
    <rPh sb="83" eb="86">
      <t>キョウソウセイ</t>
    </rPh>
    <rPh sb="87" eb="90">
      <t>ダトウセイ</t>
    </rPh>
    <rPh sb="91" eb="93">
      <t>カクホ</t>
    </rPh>
    <rPh sb="94" eb="95">
      <t>ツト</t>
    </rPh>
    <phoneticPr fontId="5"/>
  </si>
  <si>
    <t>「安心と成長の未来を拓く総合経済対策」（令和元年12月閣議決定）</t>
    <rPh sb="20" eb="22">
      <t>レイワ</t>
    </rPh>
    <rPh sb="22" eb="24">
      <t>ガンネン</t>
    </rPh>
    <rPh sb="26" eb="27">
      <t>ガツ</t>
    </rPh>
    <rPh sb="27" eb="29">
      <t>カクギ</t>
    </rPh>
    <rPh sb="29" eb="31">
      <t>ケッテイ</t>
    </rPh>
    <phoneticPr fontId="5"/>
  </si>
  <si>
    <t>当初の見込みどおりの活動実績をあげた。</t>
    <rPh sb="0" eb="2">
      <t>トウショ</t>
    </rPh>
    <rPh sb="3" eb="5">
      <t>ミコ</t>
    </rPh>
    <rPh sb="10" eb="12">
      <t>カツドウ</t>
    </rPh>
    <rPh sb="12" eb="14">
      <t>ジッセキ</t>
    </rPh>
    <phoneticPr fontId="5"/>
  </si>
  <si>
    <t>外部有識者による評価委員会において報告した研究計画に従って実施した。</t>
    <rPh sb="17" eb="19">
      <t>ホウコク</t>
    </rPh>
    <rPh sb="21" eb="23">
      <t>ケンキュウ</t>
    </rPh>
    <rPh sb="23" eb="25">
      <t>ケイカク</t>
    </rPh>
    <rPh sb="26" eb="27">
      <t>シタガ</t>
    </rPh>
    <rPh sb="29" eb="31">
      <t>ジッシ</t>
    </rPh>
    <phoneticPr fontId="5"/>
  </si>
  <si>
    <t>・本事業の内容については、外部有識者による評価委員会に報告し、「台風被害が数多く発生する状況に対応した有意義な研究である」「近年の異常気象を踏まえた喫緊に推進すべき重要課題」等のコメントがあった。
・支出先（業務請負者）選定の妥当性については、企画競争の「簡易公募型（拡大型）プロポーザル方式」により競争性を確保し、外部有識者から構成される技術提案評価審査会により審議を行ったうえで決定しており、的確な執行に努めた。</t>
    <rPh sb="5" eb="7">
      <t>ナイヨウ</t>
    </rPh>
    <rPh sb="27" eb="29">
      <t>ホウコク</t>
    </rPh>
    <rPh sb="87" eb="88">
      <t>トウ</t>
    </rPh>
    <rPh sb="100" eb="102">
      <t>シシュツ</t>
    </rPh>
    <rPh sb="102" eb="103">
      <t>サキ</t>
    </rPh>
    <rPh sb="104" eb="106">
      <t>ギョウム</t>
    </rPh>
    <rPh sb="106" eb="108">
      <t>ウケオイ</t>
    </rPh>
    <rPh sb="108" eb="109">
      <t>シャ</t>
    </rPh>
    <rPh sb="110" eb="112">
      <t>センテイ</t>
    </rPh>
    <rPh sb="113" eb="116">
      <t>ダトウセイ</t>
    </rPh>
    <rPh sb="122" eb="124">
      <t>キカク</t>
    </rPh>
    <rPh sb="124" eb="126">
      <t>キョウソウ</t>
    </rPh>
    <rPh sb="128" eb="130">
      <t>カンイ</t>
    </rPh>
    <rPh sb="130" eb="133">
      <t>コウボガタ</t>
    </rPh>
    <rPh sb="134" eb="137">
      <t>カクダイガタ</t>
    </rPh>
    <rPh sb="144" eb="146">
      <t>ホウシキ</t>
    </rPh>
    <rPh sb="150" eb="153">
      <t>キョウソウセイ</t>
    </rPh>
    <rPh sb="154" eb="156">
      <t>カクホ</t>
    </rPh>
    <rPh sb="158" eb="160">
      <t>ガイブ</t>
    </rPh>
    <rPh sb="160" eb="163">
      <t>ユウシキシャ</t>
    </rPh>
    <rPh sb="165" eb="167">
      <t>コウセイ</t>
    </rPh>
    <rPh sb="170" eb="172">
      <t>ギジュツ</t>
    </rPh>
    <rPh sb="172" eb="174">
      <t>テイアン</t>
    </rPh>
    <rPh sb="174" eb="176">
      <t>ヒョウカ</t>
    </rPh>
    <rPh sb="176" eb="178">
      <t>シンサ</t>
    </rPh>
    <rPh sb="178" eb="179">
      <t>カイ</t>
    </rPh>
    <rPh sb="182" eb="184">
      <t>シンギ</t>
    </rPh>
    <rPh sb="185" eb="186">
      <t>オコナ</t>
    </rPh>
    <rPh sb="191" eb="193">
      <t>ケッテイ</t>
    </rPh>
    <rPh sb="198" eb="200">
      <t>テキカク</t>
    </rPh>
    <rPh sb="201" eb="203">
      <t>シッコウ</t>
    </rPh>
    <rPh sb="204" eb="205">
      <t>ツト</t>
    </rPh>
    <phoneticPr fontId="5"/>
  </si>
  <si>
    <t>既存建築物における屋根ふき材の耐風診断・補強技術評価に関する研究</t>
    <phoneticPr fontId="5"/>
  </si>
  <si>
    <t>本研究と関連して、既存の屋根ふき材の耐風診断法の開発と補強技術評価法の提案を行っている。</t>
    <rPh sb="35" eb="37">
      <t>テイアン</t>
    </rPh>
    <phoneticPr fontId="5"/>
  </si>
  <si>
    <t>本研究では、令和元年台風第１５号（房総半島台風）によって強風に対するぜい弱性が顕在化した建築物の各種外装材と木造屋根を対象に、被害実態を把握したうえで耐風性能向上に資する仕様と試験評価法を検討する。そして、検討の結果を既存の業界ガイドライン等に反映させて建築基準法令を補完する技術資料とし、強風に対する構造関係規定のあり方の明確化と耐風設計の整備の促進を図ることを目的とする。</t>
    <phoneticPr fontId="5"/>
  </si>
  <si>
    <t>本研究に必要な経費のみ支出している。</t>
    <rPh sb="0" eb="3">
      <t>ホンケンキュウ</t>
    </rPh>
    <rPh sb="4" eb="6">
      <t>ヒツヨウ</t>
    </rPh>
    <rPh sb="7" eb="9">
      <t>ケイヒ</t>
    </rPh>
    <rPh sb="11" eb="13">
      <t>シシュツ</t>
    </rPh>
    <phoneticPr fontId="5"/>
  </si>
  <si>
    <t>類似する業務等を参考にして、コスト水準の妥当性を確認している。</t>
    <rPh sb="0" eb="2">
      <t>ルイジ</t>
    </rPh>
    <rPh sb="4" eb="6">
      <t>ギョウム</t>
    </rPh>
    <rPh sb="6" eb="7">
      <t>トウ</t>
    </rPh>
    <rPh sb="8" eb="10">
      <t>サンコウ</t>
    </rPh>
    <rPh sb="17" eb="19">
      <t>スイジュン</t>
    </rPh>
    <rPh sb="20" eb="23">
      <t>ダトウセイ</t>
    </rPh>
    <rPh sb="24" eb="26">
      <t>カクニン</t>
    </rPh>
    <phoneticPr fontId="5"/>
  </si>
  <si>
    <t>成果物を既存の業界ガイドライン等に反映させる予定である。</t>
    <rPh sb="0" eb="3">
      <t>セイカブツ</t>
    </rPh>
    <rPh sb="22" eb="24">
      <t>ヨテイ</t>
    </rPh>
    <phoneticPr fontId="5"/>
  </si>
  <si>
    <t>令和元年度補正予算成立後の被災地域での被害実態調査にあたり、調査対象範囲の絞り込みに不測の日数を要したため、補正予算を繰り越した。</t>
    <phoneticPr fontId="5"/>
  </si>
  <si>
    <t>建築物の外装材及び屋根の耐風性能向上に資する調査研究（国土技術政策総合研究所HP）
http://www.nilim.go.jp/lab/hcg/taifu_hp/taifu.htm</t>
    <rPh sb="27" eb="38">
      <t>コクドギジュツセイサクソウゴウケンキュウジョ</t>
    </rPh>
    <phoneticPr fontId="5"/>
  </si>
  <si>
    <t>フロントサッシの耐風検討のための実験実施業務</t>
    <phoneticPr fontId="5"/>
  </si>
  <si>
    <t>役務費</t>
    <rPh sb="0" eb="3">
      <t>エキムヒ</t>
    </rPh>
    <phoneticPr fontId="5"/>
  </si>
  <si>
    <t>随意契約
（少額）</t>
    <phoneticPr fontId="5"/>
  </si>
  <si>
    <t>-</t>
    <phoneticPr fontId="5"/>
  </si>
  <si>
    <t>随意契約
（企画競争）</t>
    <phoneticPr fontId="5"/>
  </si>
  <si>
    <t>物品費</t>
    <rPh sb="0" eb="2">
      <t>ブッピン</t>
    </rPh>
    <rPh sb="2" eb="3">
      <t>ヒ</t>
    </rPh>
    <phoneticPr fontId="5"/>
  </si>
  <si>
    <t>50百万円/4</t>
    <rPh sb="2" eb="3">
      <t>ヒャク</t>
    </rPh>
    <rPh sb="3" eb="5">
      <t>マンエン</t>
    </rPh>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</si>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</sst>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4D8CE5E3-8F93-4D55-8FD6-AFA65B8918F9}"/>
            </a:ext>
          </a:extLst>
        </xdr:cNvPr>
        <xdr:cNvGrpSpPr/>
      </xdr:nvGrpSpPr>
      <xdr:grpSpPr>
        <a:xfrm>
          <a:off x="3186339" y="48647350"/>
          <a:ext cx="3431458" cy="88900"/>
          <a:chOff x="3354265" y="240789069"/>
          <a:chExt cx="3413465" cy="2298591"/>
        </a:xfrm>
      </xdr:grpSpPr>
      <xdr:cxnSp macro="">
        <xdr:nvCxnSpPr>
          <xdr:cNvPr id="3" name="直線コネクタ 2" hidden="1">
            <a:extLst>
              <a:ext uri="{FF2B5EF4-FFF2-40B4-BE49-F238E27FC236}">
                <a16:creationId xmlns:a16="http://schemas.microsoft.com/office/drawing/2014/main" id="{78F28436-E4EA-463A-B3AC-FE55E9590921}"/>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DF6DAABF-F5DE-4F26-96F6-5599252B6545}"/>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366E30F9-CEBF-4495-9CE7-899FDF4048D4}"/>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8321C984-82F6-4DA3-9949-6451655C11CD}"/>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50F94ED3-8465-4FE9-933A-0A736A613B41}"/>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159924</xdr:colOff>
      <xdr:row>764</xdr:row>
      <xdr:rowOff>122706</xdr:rowOff>
    </xdr:from>
    <xdr:to>
      <xdr:col>15</xdr:col>
      <xdr:colOff>159924</xdr:colOff>
      <xdr:row>769</xdr:row>
      <xdr:rowOff>83330</xdr:rowOff>
    </xdr:to>
    <xdr:cxnSp macro="">
      <xdr:nvCxnSpPr>
        <xdr:cNvPr id="9" name="直線コネクタ 8">
          <a:extLst>
            <a:ext uri="{FF2B5EF4-FFF2-40B4-BE49-F238E27FC236}">
              <a16:creationId xmlns:a16="http://schemas.microsoft.com/office/drawing/2014/main" id="{855CEE79-BF67-4DD9-AE76-0A517247AF1C}"/>
            </a:ext>
          </a:extLst>
        </xdr:cNvPr>
        <xdr:cNvCxnSpPr/>
      </xdr:nvCxnSpPr>
      <xdr:spPr>
        <a:xfrm>
          <a:off x="3207924" y="47125406"/>
          <a:ext cx="0" cy="257682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769</xdr:row>
      <xdr:rowOff>83474</xdr:rowOff>
    </xdr:from>
    <xdr:to>
      <xdr:col>28</xdr:col>
      <xdr:colOff>101600</xdr:colOff>
      <xdr:row>769</xdr:row>
      <xdr:rowOff>83474</xdr:rowOff>
    </xdr:to>
    <xdr:cxnSp macro="">
      <xdr:nvCxnSpPr>
        <xdr:cNvPr id="10" name="直線矢印コネクタ 9">
          <a:extLst>
            <a:ext uri="{FF2B5EF4-FFF2-40B4-BE49-F238E27FC236}">
              <a16:creationId xmlns:a16="http://schemas.microsoft.com/office/drawing/2014/main" id="{5DFB77BA-6F8E-4EC5-8EBC-D19749DD5349}"/>
            </a:ext>
          </a:extLst>
        </xdr:cNvPr>
        <xdr:cNvCxnSpPr/>
      </xdr:nvCxnSpPr>
      <xdr:spPr>
        <a:xfrm>
          <a:off x="3207924" y="49702374"/>
          <a:ext cx="2583276"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152430</xdr:colOff>
      <xdr:row>769</xdr:row>
      <xdr:rowOff>354293</xdr:rowOff>
    </xdr:from>
    <xdr:ext cx="2743170" cy="710833"/>
    <xdr:sp macro="" textlink="">
      <xdr:nvSpPr>
        <xdr:cNvPr id="11" name="契約方式３大かっこ">
          <a:extLst>
            <a:ext uri="{FF2B5EF4-FFF2-40B4-BE49-F238E27FC236}">
              <a16:creationId xmlns:a16="http://schemas.microsoft.com/office/drawing/2014/main" id="{C5DF5690-1D96-4DA9-BAB6-BA5849357693}"/>
            </a:ext>
          </a:extLst>
        </xdr:cNvPr>
        <xdr:cNvSpPr/>
      </xdr:nvSpPr>
      <xdr:spPr>
        <a:xfrm>
          <a:off x="5638830" y="49973193"/>
          <a:ext cx="27431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検討ＷＧ設営補助、被害統計データ整理、各種試験体</a:t>
          </a:r>
          <a:r>
            <a:rPr kumimoji="1" lang="ja-JP" altLang="en-US" sz="1100" b="0" i="0" baseline="0">
              <a:solidFill>
                <a:schemeClr val="tx1"/>
              </a:solidFill>
              <a:effectLst/>
              <a:latin typeface="+mn-lt"/>
              <a:ea typeface="+mn-ea"/>
              <a:cs typeface="+mn-cs"/>
            </a:rPr>
            <a:t>の</a:t>
          </a:r>
          <a:r>
            <a:rPr kumimoji="1" lang="ja-JP" altLang="ja-JP" sz="1100" b="0" i="0" baseline="0">
              <a:solidFill>
                <a:schemeClr val="tx1"/>
              </a:solidFill>
              <a:effectLst/>
              <a:latin typeface="+mn-lt"/>
              <a:ea typeface="+mn-ea"/>
              <a:cs typeface="+mn-cs"/>
            </a:rPr>
            <a:t>製作等</a:t>
          </a:r>
          <a:r>
            <a:rPr kumimoji="1" lang="ja-JP" altLang="en-US" sz="1100" b="0" i="0" baseline="0">
              <a:solidFill>
                <a:schemeClr val="tx1"/>
              </a:solidFill>
              <a:effectLst/>
              <a:latin typeface="+mn-lt"/>
              <a:ea typeface="+mn-ea"/>
              <a:cs typeface="+mn-cs"/>
            </a:rPr>
            <a:t>の実施</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97045</xdr:colOff>
      <xdr:row>767</xdr:row>
      <xdr:rowOff>227236</xdr:rowOff>
    </xdr:from>
    <xdr:to>
      <xdr:col>40</xdr:col>
      <xdr:colOff>69151</xdr:colOff>
      <xdr:row>769</xdr:row>
      <xdr:rowOff>341511</xdr:rowOff>
    </xdr:to>
    <xdr:sp macro="" textlink="">
      <xdr:nvSpPr>
        <xdr:cNvPr id="12" name="契約方式３上位">
          <a:extLst>
            <a:ext uri="{FF2B5EF4-FFF2-40B4-BE49-F238E27FC236}">
              <a16:creationId xmlns:a16="http://schemas.microsoft.com/office/drawing/2014/main" id="{BD4F3831-79E0-4284-A830-F977C55FCEDA}"/>
            </a:ext>
          </a:extLst>
        </xdr:cNvPr>
        <xdr:cNvSpPr txBox="1"/>
      </xdr:nvSpPr>
      <xdr:spPr>
        <a:xfrm>
          <a:off x="5786645" y="49249236"/>
          <a:ext cx="2410506" cy="7111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民間企業（１９社）
　　１８．１百万円</a:t>
          </a:r>
          <a:endParaRPr kumimoji="1" lang="en-US" altLang="en-US" sz="1100"/>
        </a:p>
      </xdr:txBody>
    </xdr:sp>
    <xdr:clientData/>
  </xdr:twoCellAnchor>
  <xdr:oneCellAnchor>
    <xdr:from>
      <xdr:col>28</xdr:col>
      <xdr:colOff>60808</xdr:colOff>
      <xdr:row>766</xdr:row>
      <xdr:rowOff>553116</xdr:rowOff>
    </xdr:from>
    <xdr:ext cx="2313214" cy="275717"/>
    <xdr:sp macro="" textlink="">
      <xdr:nvSpPr>
        <xdr:cNvPr id="13" name="契約方式３">
          <a:extLst>
            <a:ext uri="{FF2B5EF4-FFF2-40B4-BE49-F238E27FC236}">
              <a16:creationId xmlns:a16="http://schemas.microsoft.com/office/drawing/2014/main" id="{39621F46-51EF-4775-9B5F-4886E1F99E40}"/>
            </a:ext>
          </a:extLst>
        </xdr:cNvPr>
        <xdr:cNvSpPr txBox="1"/>
      </xdr:nvSpPr>
      <xdr:spPr>
        <a:xfrm>
          <a:off x="5750408" y="4890201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twoCellAnchor>
    <xdr:from>
      <xdr:col>15</xdr:col>
      <xdr:colOff>159924</xdr:colOff>
      <xdr:row>757</xdr:row>
      <xdr:rowOff>250704</xdr:rowOff>
    </xdr:from>
    <xdr:to>
      <xdr:col>15</xdr:col>
      <xdr:colOff>159924</xdr:colOff>
      <xdr:row>764</xdr:row>
      <xdr:rowOff>265688</xdr:rowOff>
    </xdr:to>
    <xdr:cxnSp macro="">
      <xdr:nvCxnSpPr>
        <xdr:cNvPr id="15" name="直線コネクタ 14">
          <a:extLst>
            <a:ext uri="{FF2B5EF4-FFF2-40B4-BE49-F238E27FC236}">
              <a16:creationId xmlns:a16="http://schemas.microsoft.com/office/drawing/2014/main" id="{DB3A07C6-0F6E-4702-A22C-3D8D82DEC892}"/>
            </a:ext>
          </a:extLst>
        </xdr:cNvPr>
        <xdr:cNvCxnSpPr/>
      </xdr:nvCxnSpPr>
      <xdr:spPr>
        <a:xfrm>
          <a:off x="3207924" y="44764204"/>
          <a:ext cx="0" cy="250418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764</xdr:row>
      <xdr:rowOff>266700</xdr:rowOff>
    </xdr:from>
    <xdr:to>
      <xdr:col>28</xdr:col>
      <xdr:colOff>63500</xdr:colOff>
      <xdr:row>764</xdr:row>
      <xdr:rowOff>266700</xdr:rowOff>
    </xdr:to>
    <xdr:cxnSp macro="">
      <xdr:nvCxnSpPr>
        <xdr:cNvPr id="16" name="直線矢印コネクタ 15">
          <a:extLst>
            <a:ext uri="{FF2B5EF4-FFF2-40B4-BE49-F238E27FC236}">
              <a16:creationId xmlns:a16="http://schemas.microsoft.com/office/drawing/2014/main" id="{553C9321-7BC4-403E-8A46-357A37339E85}"/>
            </a:ext>
          </a:extLst>
        </xdr:cNvPr>
        <xdr:cNvCxnSpPr/>
      </xdr:nvCxnSpPr>
      <xdr:spPr>
        <a:xfrm>
          <a:off x="3207924" y="47269400"/>
          <a:ext cx="2545176"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152430</xdr:colOff>
      <xdr:row>764</xdr:row>
      <xdr:rowOff>528535</xdr:rowOff>
    </xdr:from>
    <xdr:ext cx="2730470" cy="710833"/>
    <xdr:sp macro="" textlink="">
      <xdr:nvSpPr>
        <xdr:cNvPr id="17" name="契約方式２大かっこ">
          <a:extLst>
            <a:ext uri="{FF2B5EF4-FFF2-40B4-BE49-F238E27FC236}">
              <a16:creationId xmlns:a16="http://schemas.microsoft.com/office/drawing/2014/main" id="{571A3FFF-BF47-43A3-8127-F24661BFCDD8}"/>
            </a:ext>
          </a:extLst>
        </xdr:cNvPr>
        <xdr:cNvSpPr/>
      </xdr:nvSpPr>
      <xdr:spPr>
        <a:xfrm>
          <a:off x="5638830" y="47531235"/>
          <a:ext cx="27304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木造小屋組、建具</a:t>
          </a:r>
          <a:r>
            <a:rPr kumimoji="1" lang="ja-JP" altLang="en-US" sz="1100" b="0" i="0" baseline="0">
              <a:solidFill>
                <a:schemeClr val="tx1"/>
              </a:solidFill>
              <a:effectLst/>
              <a:latin typeface="+mn-lt"/>
              <a:ea typeface="+mn-ea"/>
              <a:cs typeface="+mn-cs"/>
            </a:rPr>
            <a:t>（フロントサッシ）</a:t>
          </a:r>
          <a:r>
            <a:rPr kumimoji="1" lang="ja-JP" altLang="ja-JP" sz="1100" b="0" i="0" baseline="0">
              <a:solidFill>
                <a:schemeClr val="tx1"/>
              </a:solidFill>
              <a:effectLst/>
              <a:latin typeface="+mn-lt"/>
              <a:ea typeface="+mn-ea"/>
              <a:cs typeface="+mn-cs"/>
            </a:rPr>
            <a:t>接合部を対象にした載荷試験業務等</a:t>
          </a:r>
          <a:r>
            <a:rPr kumimoji="1" lang="ja-JP" altLang="en-US" sz="1100" b="0" i="0" baseline="0">
              <a:solidFill>
                <a:schemeClr val="tx1"/>
              </a:solidFill>
              <a:effectLst/>
              <a:latin typeface="+mn-lt"/>
              <a:ea typeface="+mn-ea"/>
              <a:cs typeface="+mn-cs"/>
            </a:rPr>
            <a:t>の実施</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67737</xdr:colOff>
      <xdr:row>763</xdr:row>
      <xdr:rowOff>138503</xdr:rowOff>
    </xdr:from>
    <xdr:to>
      <xdr:col>40</xdr:col>
      <xdr:colOff>39843</xdr:colOff>
      <xdr:row>764</xdr:row>
      <xdr:rowOff>515763</xdr:rowOff>
    </xdr:to>
    <xdr:sp macro="" textlink="">
      <xdr:nvSpPr>
        <xdr:cNvPr id="18" name="契約方式２上位">
          <a:extLst>
            <a:ext uri="{FF2B5EF4-FFF2-40B4-BE49-F238E27FC236}">
              <a16:creationId xmlns:a16="http://schemas.microsoft.com/office/drawing/2014/main" id="{DE9195D7-3D39-437F-842F-13AE0549C152}"/>
            </a:ext>
          </a:extLst>
        </xdr:cNvPr>
        <xdr:cNvSpPr txBox="1"/>
      </xdr:nvSpPr>
      <xdr:spPr>
        <a:xfrm>
          <a:off x="5757337" y="46785603"/>
          <a:ext cx="2410506" cy="7328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一般財団法人建材試験センター</a:t>
          </a:r>
          <a:endParaRPr kumimoji="1" lang="en-US" altLang="ja-JP" sz="1100"/>
        </a:p>
        <a:p>
          <a:r>
            <a:rPr kumimoji="1" lang="ja-JP" altLang="en-US" sz="1100"/>
            <a:t>　　２１．６百万円</a:t>
          </a:r>
          <a:endParaRPr kumimoji="1" lang="en-US" altLang="en-US" sz="1100"/>
        </a:p>
      </xdr:txBody>
    </xdr:sp>
    <xdr:clientData/>
  </xdr:twoCellAnchor>
  <xdr:oneCellAnchor>
    <xdr:from>
      <xdr:col>28</xdr:col>
      <xdr:colOff>60808</xdr:colOff>
      <xdr:row>762</xdr:row>
      <xdr:rowOff>141229</xdr:rowOff>
    </xdr:from>
    <xdr:ext cx="2060092" cy="275717"/>
    <xdr:sp macro="" textlink="">
      <xdr:nvSpPr>
        <xdr:cNvPr id="19" name="契約方式２">
          <a:extLst>
            <a:ext uri="{FF2B5EF4-FFF2-40B4-BE49-F238E27FC236}">
              <a16:creationId xmlns:a16="http://schemas.microsoft.com/office/drawing/2014/main" id="{E42EDBEA-B18F-472D-8CF0-17960677ABEE}"/>
            </a:ext>
          </a:extLst>
        </xdr:cNvPr>
        <xdr:cNvSpPr txBox="1"/>
      </xdr:nvSpPr>
      <xdr:spPr>
        <a:xfrm>
          <a:off x="5750408" y="46432729"/>
          <a:ext cx="2060092"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27</xdr:col>
      <xdr:colOff>152430</xdr:colOff>
      <xdr:row>758</xdr:row>
      <xdr:rowOff>327476</xdr:rowOff>
    </xdr:from>
    <xdr:ext cx="2743170" cy="710833"/>
    <xdr:sp macro="" textlink="">
      <xdr:nvSpPr>
        <xdr:cNvPr id="20" name="契約方式大かっこ">
          <a:extLst>
            <a:ext uri="{FF2B5EF4-FFF2-40B4-BE49-F238E27FC236}">
              <a16:creationId xmlns:a16="http://schemas.microsoft.com/office/drawing/2014/main" id="{720E1133-D8CC-4D32-8702-5A06454BF64E}"/>
            </a:ext>
          </a:extLst>
        </xdr:cNvPr>
        <xdr:cNvSpPr/>
      </xdr:nvSpPr>
      <xdr:spPr>
        <a:xfrm>
          <a:off x="5638830" y="45196576"/>
          <a:ext cx="2743170"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建築物の風圧実験のための多点圧力計測システム、流体計測データ解析のためのソフトウェアの購入</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28</xdr:col>
      <xdr:colOff>67737</xdr:colOff>
      <xdr:row>756</xdr:row>
      <xdr:rowOff>216549</xdr:rowOff>
    </xdr:from>
    <xdr:to>
      <xdr:col>40</xdr:col>
      <xdr:colOff>38101</xdr:colOff>
      <xdr:row>758</xdr:row>
      <xdr:rowOff>286814</xdr:rowOff>
    </xdr:to>
    <xdr:sp macro="" textlink="">
      <xdr:nvSpPr>
        <xdr:cNvPr id="21" name="契約方式上位">
          <a:extLst>
            <a:ext uri="{FF2B5EF4-FFF2-40B4-BE49-F238E27FC236}">
              <a16:creationId xmlns:a16="http://schemas.microsoft.com/office/drawing/2014/main" id="{534FEAE1-47D5-437F-AF9C-C7EFDD3340D8}"/>
            </a:ext>
          </a:extLst>
        </xdr:cNvPr>
        <xdr:cNvSpPr txBox="1"/>
      </xdr:nvSpPr>
      <xdr:spPr>
        <a:xfrm>
          <a:off x="5757337" y="44374449"/>
          <a:ext cx="2408764" cy="7814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民間企業（２社）
　　９百万円</a:t>
          </a:r>
          <a:endParaRPr lang="en-US" altLang="en-US">
            <a:effectLst/>
          </a:endParaRPr>
        </a:p>
      </xdr:txBody>
    </xdr:sp>
    <xdr:clientData/>
  </xdr:twoCellAnchor>
  <xdr:oneCellAnchor>
    <xdr:from>
      <xdr:col>28</xdr:col>
      <xdr:colOff>60808</xdr:colOff>
      <xdr:row>755</xdr:row>
      <xdr:rowOff>213250</xdr:rowOff>
    </xdr:from>
    <xdr:ext cx="2313214" cy="275717"/>
    <xdr:sp macro="" textlink="">
      <xdr:nvSpPr>
        <xdr:cNvPr id="22" name="契約方式">
          <a:extLst>
            <a:ext uri="{FF2B5EF4-FFF2-40B4-BE49-F238E27FC236}">
              <a16:creationId xmlns:a16="http://schemas.microsoft.com/office/drawing/2014/main" id="{81D1DB42-5856-4546-9684-AAD7E0078501}"/>
            </a:ext>
          </a:extLst>
        </xdr:cNvPr>
        <xdr:cNvSpPr txBox="1"/>
      </xdr:nvSpPr>
      <xdr:spPr>
        <a:xfrm>
          <a:off x="5750408" y="4401555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8</xdr:col>
      <xdr:colOff>19050</xdr:colOff>
      <xdr:row>748</xdr:row>
      <xdr:rowOff>311601</xdr:rowOff>
    </xdr:from>
    <xdr:to>
      <xdr:col>24</xdr:col>
      <xdr:colOff>102180</xdr:colOff>
      <xdr:row>750</xdr:row>
      <xdr:rowOff>344585</xdr:rowOff>
    </xdr:to>
    <xdr:sp macro="" textlink="">
      <xdr:nvSpPr>
        <xdr:cNvPr id="23" name="機関名">
          <a:extLst>
            <a:ext uri="{FF2B5EF4-FFF2-40B4-BE49-F238E27FC236}">
              <a16:creationId xmlns:a16="http://schemas.microsoft.com/office/drawing/2014/main" id="{7AEEB95C-DA4D-47A9-ADCF-892CEED45651}"/>
            </a:ext>
          </a:extLst>
        </xdr:cNvPr>
        <xdr:cNvSpPr txBox="1"/>
      </xdr:nvSpPr>
      <xdr:spPr>
        <a:xfrm>
          <a:off x="1651907" y="38248315"/>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４９百万円</a:t>
          </a:r>
        </a:p>
      </xdr:txBody>
    </xdr:sp>
    <xdr:clientData/>
  </xdr:twoCellAnchor>
  <xdr:twoCellAnchor>
    <xdr:from>
      <xdr:col>15</xdr:col>
      <xdr:colOff>159924</xdr:colOff>
      <xdr:row>757</xdr:row>
      <xdr:rowOff>254078</xdr:rowOff>
    </xdr:from>
    <xdr:to>
      <xdr:col>28</xdr:col>
      <xdr:colOff>48483</xdr:colOff>
      <xdr:row>757</xdr:row>
      <xdr:rowOff>254079</xdr:rowOff>
    </xdr:to>
    <xdr:cxnSp macro="">
      <xdr:nvCxnSpPr>
        <xdr:cNvPr id="24" name="直線矢印コネクタ 23">
          <a:extLst>
            <a:ext uri="{FF2B5EF4-FFF2-40B4-BE49-F238E27FC236}">
              <a16:creationId xmlns:a16="http://schemas.microsoft.com/office/drawing/2014/main" id="{ED2185D7-CEB7-47D2-B209-D6F5B654DA02}"/>
            </a:ext>
          </a:extLst>
        </xdr:cNvPr>
        <xdr:cNvCxnSpPr/>
      </xdr:nvCxnSpPr>
      <xdr:spPr>
        <a:xfrm>
          <a:off x="3207924" y="44767578"/>
          <a:ext cx="2530159" cy="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159924</xdr:colOff>
      <xdr:row>756</xdr:row>
      <xdr:rowOff>243165</xdr:rowOff>
    </xdr:from>
    <xdr:to>
      <xdr:col>15</xdr:col>
      <xdr:colOff>159924</xdr:colOff>
      <xdr:row>757</xdr:row>
      <xdr:rowOff>252584</xdr:rowOff>
    </xdr:to>
    <xdr:cxnSp macro="">
      <xdr:nvCxnSpPr>
        <xdr:cNvPr id="25" name="直線コネクタ 24">
          <a:extLst>
            <a:ext uri="{FF2B5EF4-FFF2-40B4-BE49-F238E27FC236}">
              <a16:creationId xmlns:a16="http://schemas.microsoft.com/office/drawing/2014/main" id="{7FAEB9F9-6912-4F27-A7B4-1BF2CE351B53}"/>
            </a:ext>
          </a:extLst>
        </xdr:cNvPr>
        <xdr:cNvCxnSpPr/>
      </xdr:nvCxnSpPr>
      <xdr:spPr>
        <a:xfrm>
          <a:off x="3221531" y="41010165"/>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100495</xdr:colOff>
      <xdr:row>751</xdr:row>
      <xdr:rowOff>202286</xdr:rowOff>
    </xdr:from>
    <xdr:ext cx="3013362" cy="913725"/>
    <xdr:sp macro="" textlink="">
      <xdr:nvSpPr>
        <xdr:cNvPr id="26" name="契約方式大かっこ">
          <a:extLst>
            <a:ext uri="{FF2B5EF4-FFF2-40B4-BE49-F238E27FC236}">
              <a16:creationId xmlns:a16="http://schemas.microsoft.com/office/drawing/2014/main" id="{340D1B80-ECF3-40AE-B28A-D4DF0D3E27F1}"/>
            </a:ext>
          </a:extLst>
        </xdr:cNvPr>
        <xdr:cNvSpPr/>
      </xdr:nvSpPr>
      <xdr:spPr>
        <a:xfrm>
          <a:off x="1700695" y="42036086"/>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・外装材と木造屋根の耐風性能向上に資する仕様と試験評価法の検討</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・検討結果を踏まえた建築基準法令を補完する技術資料の作成</a:t>
          </a:r>
          <a:endParaRPr lang="ja-JP" altLang="ja-JP">
            <a:effectLst/>
          </a:endParaRPr>
        </a:p>
      </xdr:txBody>
    </xdr:sp>
    <xdr:clientData/>
  </xdr:oneCellAnchor>
  <xdr:twoCellAnchor>
    <xdr:from>
      <xdr:col>27</xdr:col>
      <xdr:colOff>101600</xdr:colOff>
      <xdr:row>750</xdr:row>
      <xdr:rowOff>187328</xdr:rowOff>
    </xdr:from>
    <xdr:to>
      <xdr:col>41</xdr:col>
      <xdr:colOff>45184</xdr:colOff>
      <xdr:row>754</xdr:row>
      <xdr:rowOff>228852</xdr:rowOff>
    </xdr:to>
    <xdr:sp macro="" textlink="">
      <xdr:nvSpPr>
        <xdr:cNvPr id="27" name="大かっこ 26">
          <a:extLst>
            <a:ext uri="{FF2B5EF4-FFF2-40B4-BE49-F238E27FC236}">
              <a16:creationId xmlns:a16="http://schemas.microsoft.com/office/drawing/2014/main" id="{23DCA3F6-F88E-4056-AA8C-76672E202E0D}"/>
            </a:ext>
          </a:extLst>
        </xdr:cNvPr>
        <xdr:cNvSpPr/>
      </xdr:nvSpPr>
      <xdr:spPr>
        <a:xfrm>
          <a:off x="5588000" y="42211628"/>
          <a:ext cx="2788384" cy="1463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77965</xdr:colOff>
      <xdr:row>751</xdr:row>
      <xdr:rowOff>323185</xdr:rowOff>
    </xdr:from>
    <xdr:to>
      <xdr:col>41</xdr:col>
      <xdr:colOff>89939</xdr:colOff>
      <xdr:row>752</xdr:row>
      <xdr:rowOff>271530</xdr:rowOff>
    </xdr:to>
    <xdr:sp macro="" textlink="">
      <xdr:nvSpPr>
        <xdr:cNvPr id="29" name="試験研究費">
          <a:extLst>
            <a:ext uri="{FF2B5EF4-FFF2-40B4-BE49-F238E27FC236}">
              <a16:creationId xmlns:a16="http://schemas.microsoft.com/office/drawing/2014/main" id="{75ED5494-0D99-40F8-8975-04C368CAA85A}"/>
            </a:ext>
          </a:extLst>
        </xdr:cNvPr>
        <xdr:cNvSpPr/>
      </xdr:nvSpPr>
      <xdr:spPr>
        <a:xfrm>
          <a:off x="6173965" y="42703085"/>
          <a:ext cx="2247174" cy="3039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０．３百万円</a:t>
          </a:r>
          <a:endParaRPr lang="en-US" altLang="en-US" sz="1100">
            <a:solidFill>
              <a:sysClr val="windowText" lastClr="000000"/>
            </a:solidFill>
            <a:effectLst/>
            <a:latin typeface="+mn-ea"/>
            <a:ea typeface="+mn-ea"/>
          </a:endParaRPr>
        </a:p>
      </xdr:txBody>
    </xdr:sp>
    <xdr:clientData/>
  </xdr:twoCellAnchor>
  <xdr:twoCellAnchor>
    <xdr:from>
      <xdr:col>28</xdr:col>
      <xdr:colOff>200933</xdr:colOff>
      <xdr:row>750</xdr:row>
      <xdr:rowOff>268960</xdr:rowOff>
    </xdr:from>
    <xdr:to>
      <xdr:col>40</xdr:col>
      <xdr:colOff>15624</xdr:colOff>
      <xdr:row>751</xdr:row>
      <xdr:rowOff>213777</xdr:rowOff>
    </xdr:to>
    <xdr:sp macro="" textlink="">
      <xdr:nvSpPr>
        <xdr:cNvPr id="30" name="事務費">
          <a:extLst>
            <a:ext uri="{FF2B5EF4-FFF2-40B4-BE49-F238E27FC236}">
              <a16:creationId xmlns:a16="http://schemas.microsoft.com/office/drawing/2014/main" id="{9B4CEE8E-0C7E-4DEF-882D-328B9E6C2BD7}"/>
            </a:ext>
          </a:extLst>
        </xdr:cNvPr>
        <xdr:cNvSpPr/>
      </xdr:nvSpPr>
      <xdr:spPr>
        <a:xfrm>
          <a:off x="5890533" y="42293260"/>
          <a:ext cx="2253091" cy="300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2" zoomScale="90" zoomScaleNormal="75" zoomScaleSheetLayoutView="9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684</v>
      </c>
      <c r="AK2" s="191"/>
      <c r="AL2" s="191"/>
      <c r="AM2" s="191"/>
      <c r="AN2" s="83" t="s">
        <v>323</v>
      </c>
      <c r="AO2" s="191">
        <v>20</v>
      </c>
      <c r="AP2" s="191"/>
      <c r="AQ2" s="191"/>
      <c r="AR2" s="84" t="s">
        <v>626</v>
      </c>
      <c r="AS2" s="192">
        <v>532</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634</v>
      </c>
      <c r="H7" s="812"/>
      <c r="I7" s="812"/>
      <c r="J7" s="812"/>
      <c r="K7" s="812"/>
      <c r="L7" s="812"/>
      <c r="M7" s="812"/>
      <c r="N7" s="812"/>
      <c r="O7" s="812"/>
      <c r="P7" s="812"/>
      <c r="Q7" s="812"/>
      <c r="R7" s="812"/>
      <c r="S7" s="812"/>
      <c r="T7" s="812"/>
      <c r="U7" s="812"/>
      <c r="V7" s="812"/>
      <c r="W7" s="812"/>
      <c r="X7" s="813"/>
      <c r="Y7" s="377" t="s">
        <v>306</v>
      </c>
      <c r="Z7" s="281"/>
      <c r="AA7" s="281"/>
      <c r="AB7" s="281"/>
      <c r="AC7" s="281"/>
      <c r="AD7" s="378"/>
      <c r="AE7" s="364" t="s">
        <v>704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3" t="s">
        <v>710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6" t="s">
        <v>29</v>
      </c>
      <c r="B10" s="727"/>
      <c r="C10" s="727"/>
      <c r="D10" s="727"/>
      <c r="E10" s="727"/>
      <c r="F10" s="727"/>
      <c r="G10" s="656" t="s">
        <v>635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6" t="s">
        <v>5</v>
      </c>
      <c r="B11" s="727"/>
      <c r="C11" s="727"/>
      <c r="D11" s="727"/>
      <c r="E11" s="727"/>
      <c r="F11" s="735"/>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8"/>
    </row>
    <row r="13" spans="1:50" ht="21" customHeight="1" x14ac:dyDescent="0.15">
      <c r="A13" s="105"/>
      <c r="B13" s="106"/>
      <c r="C13" s="106"/>
      <c r="D13" s="106"/>
      <c r="E13" s="106"/>
      <c r="F13" s="107"/>
      <c r="G13" s="729" t="s">
        <v>6</v>
      </c>
      <c r="H13" s="730"/>
      <c r="I13" s="619" t="s">
        <v>7</v>
      </c>
      <c r="J13" s="620"/>
      <c r="K13" s="620"/>
      <c r="L13" s="620"/>
      <c r="M13" s="620"/>
      <c r="N13" s="620"/>
      <c r="O13" s="621"/>
      <c r="P13" s="148" t="s">
        <v>634</v>
      </c>
      <c r="Q13" s="149"/>
      <c r="R13" s="149"/>
      <c r="S13" s="149"/>
      <c r="T13" s="149"/>
      <c r="U13" s="149"/>
      <c r="V13" s="150"/>
      <c r="W13" s="148">
        <v>0</v>
      </c>
      <c r="X13" s="149"/>
      <c r="Y13" s="149"/>
      <c r="Z13" s="149"/>
      <c r="AA13" s="149"/>
      <c r="AB13" s="149"/>
      <c r="AC13" s="150"/>
      <c r="AD13" s="148">
        <v>0</v>
      </c>
      <c r="AE13" s="149"/>
      <c r="AF13" s="149"/>
      <c r="AG13" s="149"/>
      <c r="AH13" s="149"/>
      <c r="AI13" s="149"/>
      <c r="AJ13" s="150"/>
      <c r="AK13" s="148" t="s">
        <v>685</v>
      </c>
      <c r="AL13" s="149"/>
      <c r="AM13" s="149"/>
      <c r="AN13" s="149"/>
      <c r="AO13" s="149"/>
      <c r="AP13" s="149"/>
      <c r="AQ13" s="150"/>
      <c r="AR13" s="145" t="s">
        <v>685</v>
      </c>
      <c r="AS13" s="146"/>
      <c r="AT13" s="146"/>
      <c r="AU13" s="146"/>
      <c r="AV13" s="146"/>
      <c r="AW13" s="146"/>
      <c r="AX13" s="376"/>
    </row>
    <row r="14" spans="1:50" ht="21" customHeight="1" x14ac:dyDescent="0.15">
      <c r="A14" s="105"/>
      <c r="B14" s="106"/>
      <c r="C14" s="106"/>
      <c r="D14" s="106"/>
      <c r="E14" s="106"/>
      <c r="F14" s="107"/>
      <c r="G14" s="731"/>
      <c r="H14" s="732"/>
      <c r="I14" s="556" t="s">
        <v>8</v>
      </c>
      <c r="J14" s="610"/>
      <c r="K14" s="610"/>
      <c r="L14" s="610"/>
      <c r="M14" s="610"/>
      <c r="N14" s="610"/>
      <c r="O14" s="611"/>
      <c r="P14" s="148" t="s">
        <v>634</v>
      </c>
      <c r="Q14" s="149"/>
      <c r="R14" s="149"/>
      <c r="S14" s="149"/>
      <c r="T14" s="149"/>
      <c r="U14" s="149"/>
      <c r="V14" s="150"/>
      <c r="W14" s="148">
        <v>50</v>
      </c>
      <c r="X14" s="149"/>
      <c r="Y14" s="149"/>
      <c r="Z14" s="149"/>
      <c r="AA14" s="149"/>
      <c r="AB14" s="149"/>
      <c r="AC14" s="150"/>
      <c r="AD14" s="148" t="s">
        <v>695</v>
      </c>
      <c r="AE14" s="149"/>
      <c r="AF14" s="149"/>
      <c r="AG14" s="149"/>
      <c r="AH14" s="149"/>
      <c r="AI14" s="149"/>
      <c r="AJ14" s="150"/>
      <c r="AK14" s="148" t="s">
        <v>685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31"/>
      <c r="H15" s="732"/>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v>50</v>
      </c>
      <c r="AE15" s="149"/>
      <c r="AF15" s="149"/>
      <c r="AG15" s="149"/>
      <c r="AH15" s="149"/>
      <c r="AI15" s="149"/>
      <c r="AJ15" s="150"/>
      <c r="AK15" s="148" t="s">
        <v>685</v>
      </c>
      <c r="AL15" s="149"/>
      <c r="AM15" s="149"/>
      <c r="AN15" s="149"/>
      <c r="AO15" s="149"/>
      <c r="AP15" s="149"/>
      <c r="AQ15" s="150"/>
      <c r="AR15" s="148" t="s">
        <v>685</v>
      </c>
      <c r="AS15" s="149"/>
      <c r="AT15" s="149"/>
      <c r="AU15" s="149"/>
      <c r="AV15" s="149"/>
      <c r="AW15" s="149"/>
      <c r="AX15" s="609"/>
    </row>
    <row r="16" spans="1:50" ht="21" customHeight="1" x14ac:dyDescent="0.15">
      <c r="A16" s="105"/>
      <c r="B16" s="106"/>
      <c r="C16" s="106"/>
      <c r="D16" s="106"/>
      <c r="E16" s="106"/>
      <c r="F16" s="107"/>
      <c r="G16" s="731"/>
      <c r="H16" s="732"/>
      <c r="I16" s="556" t="s">
        <v>51</v>
      </c>
      <c r="J16" s="557"/>
      <c r="K16" s="557"/>
      <c r="L16" s="557"/>
      <c r="M16" s="557"/>
      <c r="N16" s="557"/>
      <c r="O16" s="558"/>
      <c r="P16" s="148" t="s">
        <v>634</v>
      </c>
      <c r="Q16" s="149"/>
      <c r="R16" s="149"/>
      <c r="S16" s="149"/>
      <c r="T16" s="149"/>
      <c r="U16" s="149"/>
      <c r="V16" s="150"/>
      <c r="W16" s="148">
        <v>-50</v>
      </c>
      <c r="X16" s="149"/>
      <c r="Y16" s="149"/>
      <c r="Z16" s="149"/>
      <c r="AA16" s="149"/>
      <c r="AB16" s="149"/>
      <c r="AC16" s="150"/>
      <c r="AD16" s="148" t="s">
        <v>634</v>
      </c>
      <c r="AE16" s="149"/>
      <c r="AF16" s="149"/>
      <c r="AG16" s="149"/>
      <c r="AH16" s="149"/>
      <c r="AI16" s="149"/>
      <c r="AJ16" s="150"/>
      <c r="AK16" s="148" t="s">
        <v>685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31"/>
      <c r="H17" s="732"/>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685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0</v>
      </c>
      <c r="X18" s="155"/>
      <c r="Y18" s="155"/>
      <c r="Z18" s="155"/>
      <c r="AA18" s="155"/>
      <c r="AB18" s="155"/>
      <c r="AC18" s="156"/>
      <c r="AD18" s="154">
        <f>SUM(AD13:AJ17)</f>
        <v>50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49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0.98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9" t="s">
        <v>273</v>
      </c>
      <c r="H21" s="910"/>
      <c r="I21" s="910"/>
      <c r="J21" s="910"/>
      <c r="K21" s="910"/>
      <c r="L21" s="910"/>
      <c r="M21" s="910"/>
      <c r="N21" s="910"/>
      <c r="O21" s="910"/>
      <c r="P21" s="520" t="str">
        <f>IF(P19=0, "-", SUM(P19)/SUM(P13,P14))</f>
        <v>-</v>
      </c>
      <c r="Q21" s="520"/>
      <c r="R21" s="520"/>
      <c r="S21" s="520"/>
      <c r="T21" s="520"/>
      <c r="U21" s="520"/>
      <c r="V21" s="520"/>
      <c r="W21" s="520" t="str">
        <f t="shared" ref="W21" si="2">IF(W19=0, "-", SUM(W19)/SUM(W13,W14))</f>
        <v>-</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685</v>
      </c>
      <c r="H23" s="118"/>
      <c r="I23" s="118"/>
      <c r="J23" s="118"/>
      <c r="K23" s="118"/>
      <c r="L23" s="118"/>
      <c r="M23" s="118"/>
      <c r="N23" s="118"/>
      <c r="O23" s="119"/>
      <c r="P23" s="145" t="s">
        <v>685</v>
      </c>
      <c r="Q23" s="146"/>
      <c r="R23" s="146"/>
      <c r="S23" s="146"/>
      <c r="T23" s="146"/>
      <c r="U23" s="146"/>
      <c r="V23" s="147"/>
      <c r="W23" s="145" t="s">
        <v>685</v>
      </c>
      <c r="X23" s="146"/>
      <c r="Y23" s="146"/>
      <c r="Z23" s="146"/>
      <c r="AA23" s="146"/>
      <c r="AB23" s="146"/>
      <c r="AC23" s="147"/>
      <c r="AD23" s="134" t="s">
        <v>719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685</v>
      </c>
      <c r="H24" s="121"/>
      <c r="I24" s="121"/>
      <c r="J24" s="121"/>
      <c r="K24" s="121"/>
      <c r="L24" s="121"/>
      <c r="M24" s="121"/>
      <c r="N24" s="121"/>
      <c r="O24" s="122"/>
      <c r="P24" s="148" t="s">
        <v>685</v>
      </c>
      <c r="Q24" s="149"/>
      <c r="R24" s="149"/>
      <c r="S24" s="149"/>
      <c r="T24" s="149"/>
      <c r="U24" s="149"/>
      <c r="V24" s="150"/>
      <c r="W24" s="148" t="s">
        <v>685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2</v>
      </c>
      <c r="AV31" s="256"/>
      <c r="AW31" s="360" t="s">
        <v>175</v>
      </c>
      <c r="AX31" s="361"/>
    </row>
    <row r="32" spans="1:50" ht="23.25" customHeight="1" x14ac:dyDescent="0.15">
      <c r="A32" s="496"/>
      <c r="B32" s="494"/>
      <c r="C32" s="494"/>
      <c r="D32" s="494"/>
      <c r="E32" s="494"/>
      <c r="F32" s="495"/>
      <c r="G32" s="521" t="s">
        <v>636</v>
      </c>
      <c r="H32" s="522"/>
      <c r="I32" s="522"/>
      <c r="J32" s="522"/>
      <c r="K32" s="522"/>
      <c r="L32" s="522"/>
      <c r="M32" s="522"/>
      <c r="N32" s="522"/>
      <c r="O32" s="523"/>
      <c r="P32" s="176" t="s">
        <v>637</v>
      </c>
      <c r="Q32" s="176"/>
      <c r="R32" s="176"/>
      <c r="S32" s="176"/>
      <c r="T32" s="176"/>
      <c r="U32" s="176"/>
      <c r="V32" s="176"/>
      <c r="W32" s="176"/>
      <c r="X32" s="218"/>
      <c r="Y32" s="324" t="s">
        <v>12</v>
      </c>
      <c r="Z32" s="530"/>
      <c r="AA32" s="531"/>
      <c r="AB32" s="532" t="s">
        <v>638</v>
      </c>
      <c r="AC32" s="532"/>
      <c r="AD32" s="532"/>
      <c r="AE32" s="348" t="s">
        <v>634</v>
      </c>
      <c r="AF32" s="349"/>
      <c r="AG32" s="349"/>
      <c r="AH32" s="349"/>
      <c r="AI32" s="348">
        <v>0</v>
      </c>
      <c r="AJ32" s="349"/>
      <c r="AK32" s="349"/>
      <c r="AL32" s="349"/>
      <c r="AM32" s="348">
        <v>1</v>
      </c>
      <c r="AN32" s="349"/>
      <c r="AO32" s="349"/>
      <c r="AP32" s="349"/>
      <c r="AQ32" s="151" t="s">
        <v>634</v>
      </c>
      <c r="AR32" s="152"/>
      <c r="AS32" s="152"/>
      <c r="AT32" s="153"/>
      <c r="AU32" s="349">
        <v>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634</v>
      </c>
      <c r="AF33" s="349"/>
      <c r="AG33" s="349"/>
      <c r="AH33" s="349"/>
      <c r="AI33" s="348">
        <v>0</v>
      </c>
      <c r="AJ33" s="349"/>
      <c r="AK33" s="349"/>
      <c r="AL33" s="349"/>
      <c r="AM33" s="348">
        <v>1</v>
      </c>
      <c r="AN33" s="349"/>
      <c r="AO33" s="349"/>
      <c r="AP33" s="349"/>
      <c r="AQ33" s="151" t="s">
        <v>634</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634</v>
      </c>
      <c r="AF34" s="349"/>
      <c r="AG34" s="349"/>
      <c r="AH34" s="349"/>
      <c r="AI34" s="348">
        <v>0</v>
      </c>
      <c r="AJ34" s="349"/>
      <c r="AK34" s="349"/>
      <c r="AL34" s="349"/>
      <c r="AM34" s="348">
        <v>100</v>
      </c>
      <c r="AN34" s="349"/>
      <c r="AO34" s="349"/>
      <c r="AP34" s="349"/>
      <c r="AQ34" s="151" t="s">
        <v>634</v>
      </c>
      <c r="AR34" s="152"/>
      <c r="AS34" s="152"/>
      <c r="AT34" s="153"/>
      <c r="AU34" s="349">
        <v>100</v>
      </c>
      <c r="AV34" s="349"/>
      <c r="AW34" s="349"/>
      <c r="AX34" s="350"/>
    </row>
    <row r="35" spans="1:51" ht="23.25" customHeight="1" x14ac:dyDescent="0.15">
      <c r="A35" s="882" t="s">
        <v>297</v>
      </c>
      <c r="B35" s="883"/>
      <c r="C35" s="883"/>
      <c r="D35" s="883"/>
      <c r="E35" s="883"/>
      <c r="F35" s="884"/>
      <c r="G35" s="888" t="s">
        <v>639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297</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0" t="s">
        <v>270</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265</v>
      </c>
      <c r="X65" s="852"/>
      <c r="Y65" s="855"/>
      <c r="Z65" s="855"/>
      <c r="AA65" s="856"/>
      <c r="AB65" s="849" t="s">
        <v>11</v>
      </c>
      <c r="AC65" s="845"/>
      <c r="AD65" s="846"/>
      <c r="AE65" s="320" t="s">
        <v>307</v>
      </c>
      <c r="AF65" s="320"/>
      <c r="AG65" s="320"/>
      <c r="AH65" s="320"/>
      <c r="AI65" s="320" t="s">
        <v>329</v>
      </c>
      <c r="AJ65" s="320"/>
      <c r="AK65" s="320"/>
      <c r="AL65" s="320"/>
      <c r="AM65" s="320" t="s">
        <v>426</v>
      </c>
      <c r="AN65" s="320"/>
      <c r="AO65" s="320"/>
      <c r="AP65" s="320"/>
      <c r="AQ65" s="200" t="s">
        <v>184</v>
      </c>
      <c r="AR65" s="184"/>
      <c r="AS65" s="184"/>
      <c r="AT65" s="185"/>
      <c r="AU65" s="961" t="s">
        <v>133</v>
      </c>
      <c r="AV65" s="961"/>
      <c r="AW65" s="961"/>
      <c r="AX65" s="962"/>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268</v>
      </c>
      <c r="AX66" s="963"/>
      <c r="AY66">
        <f>$AY$65</f>
        <v>0</v>
      </c>
    </row>
    <row r="67" spans="1:51" ht="23.25" hidden="1" customHeight="1" x14ac:dyDescent="0.15">
      <c r="A67" s="833"/>
      <c r="B67" s="834"/>
      <c r="C67" s="834"/>
      <c r="D67" s="834"/>
      <c r="E67" s="834"/>
      <c r="F67" s="835"/>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287</v>
      </c>
      <c r="AC67" s="936"/>
      <c r="AD67" s="936"/>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287</v>
      </c>
      <c r="AC68" s="959"/>
      <c r="AD68" s="959"/>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288</v>
      </c>
      <c r="AC69" s="960"/>
      <c r="AD69" s="960"/>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274</v>
      </c>
      <c r="B70" s="834"/>
      <c r="C70" s="834"/>
      <c r="D70" s="834"/>
      <c r="E70" s="834"/>
      <c r="F70" s="835"/>
      <c r="G70" s="924" t="s">
        <v>187</v>
      </c>
      <c r="H70" s="925"/>
      <c r="I70" s="925"/>
      <c r="J70" s="925"/>
      <c r="K70" s="925"/>
      <c r="L70" s="925"/>
      <c r="M70" s="925"/>
      <c r="N70" s="925"/>
      <c r="O70" s="925"/>
      <c r="P70" s="925"/>
      <c r="Q70" s="925"/>
      <c r="R70" s="925"/>
      <c r="S70" s="925"/>
      <c r="T70" s="925"/>
      <c r="U70" s="925"/>
      <c r="V70" s="925"/>
      <c r="W70" s="928" t="s">
        <v>286</v>
      </c>
      <c r="X70" s="929"/>
      <c r="Y70" s="934" t="s">
        <v>12</v>
      </c>
      <c r="Z70" s="934"/>
      <c r="AA70" s="935"/>
      <c r="AB70" s="936" t="s">
        <v>287</v>
      </c>
      <c r="AC70" s="936"/>
      <c r="AD70" s="936"/>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287</v>
      </c>
      <c r="AC71" s="959"/>
      <c r="AD71" s="959"/>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288</v>
      </c>
      <c r="AC72" s="960"/>
      <c r="AD72" s="960"/>
      <c r="AE72" s="356"/>
      <c r="AF72" s="357"/>
      <c r="AG72" s="357"/>
      <c r="AH72" s="357"/>
      <c r="AI72" s="356"/>
      <c r="AJ72" s="357"/>
      <c r="AK72" s="357"/>
      <c r="AL72" s="357"/>
      <c r="AM72" s="356"/>
      <c r="AN72" s="357"/>
      <c r="AO72" s="357"/>
      <c r="AP72" s="923"/>
      <c r="AQ72" s="348"/>
      <c r="AR72" s="349"/>
      <c r="AS72" s="349"/>
      <c r="AT72" s="798"/>
      <c r="AU72" s="349"/>
      <c r="AV72" s="349"/>
      <c r="AW72" s="349"/>
      <c r="AX72" s="350"/>
      <c r="AY72">
        <f t="shared" si="8"/>
        <v>0</v>
      </c>
    </row>
    <row r="73" spans="1:51" ht="18.75" hidden="1" customHeight="1" x14ac:dyDescent="0.15">
      <c r="A73" s="819" t="s">
        <v>270</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300</v>
      </c>
      <c r="B78" s="898"/>
      <c r="C78" s="898"/>
      <c r="D78" s="898"/>
      <c r="E78" s="895" t="s">
        <v>248</v>
      </c>
      <c r="F78" s="896"/>
      <c r="G78" s="45" t="s">
        <v>187</v>
      </c>
      <c r="H78" s="776"/>
      <c r="I78" s="230"/>
      <c r="J78" s="230"/>
      <c r="K78" s="230"/>
      <c r="L78" s="230"/>
      <c r="M78" s="230"/>
      <c r="N78" s="230"/>
      <c r="O78" s="777"/>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264</v>
      </c>
      <c r="AP79" s="112"/>
      <c r="AQ79" s="112"/>
      <c r="AR79" s="62" t="s">
        <v>262</v>
      </c>
      <c r="AS79" s="111"/>
      <c r="AT79" s="112"/>
      <c r="AU79" s="112"/>
      <c r="AV79" s="112"/>
      <c r="AW79" s="112"/>
      <c r="AX79" s="113"/>
      <c r="AY79">
        <f>COUNTIF($AR$79,"☑")</f>
        <v>0</v>
      </c>
    </row>
    <row r="80" spans="1:51" ht="18.75" hidden="1" customHeight="1" x14ac:dyDescent="0.15">
      <c r="A80" s="500" t="s">
        <v>146</v>
      </c>
      <c r="B80" s="828" t="s">
        <v>261</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617</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1"/>
      <c r="B81" s="831"/>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1"/>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6"/>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1"/>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7"/>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2"/>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8"/>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3"/>
      <c r="R87" s="783"/>
      <c r="S87" s="783"/>
      <c r="T87" s="783"/>
      <c r="U87" s="783"/>
      <c r="V87" s="783"/>
      <c r="W87" s="783"/>
      <c r="X87" s="784"/>
      <c r="Y87" s="739" t="s">
        <v>61</v>
      </c>
      <c r="Z87" s="740"/>
      <c r="AA87" s="741"/>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5"/>
      <c r="Q88" s="785"/>
      <c r="R88" s="785"/>
      <c r="S88" s="785"/>
      <c r="T88" s="785"/>
      <c r="U88" s="785"/>
      <c r="V88" s="785"/>
      <c r="W88" s="785"/>
      <c r="X88" s="786"/>
      <c r="Y88" s="716" t="s">
        <v>53</v>
      </c>
      <c r="Z88" s="717"/>
      <c r="AA88" s="718"/>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7"/>
      <c r="Y89" s="716" t="s">
        <v>13</v>
      </c>
      <c r="Z89" s="717"/>
      <c r="AA89" s="718"/>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3"/>
      <c r="R92" s="783"/>
      <c r="S92" s="783"/>
      <c r="T92" s="783"/>
      <c r="U92" s="783"/>
      <c r="V92" s="783"/>
      <c r="W92" s="783"/>
      <c r="X92" s="784"/>
      <c r="Y92" s="739" t="s">
        <v>61</v>
      </c>
      <c r="Z92" s="740"/>
      <c r="AA92" s="741"/>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5"/>
      <c r="Q93" s="785"/>
      <c r="R93" s="785"/>
      <c r="S93" s="785"/>
      <c r="T93" s="785"/>
      <c r="U93" s="785"/>
      <c r="V93" s="785"/>
      <c r="W93" s="785"/>
      <c r="X93" s="786"/>
      <c r="Y93" s="716" t="s">
        <v>53</v>
      </c>
      <c r="Z93" s="717"/>
      <c r="AA93" s="718"/>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7"/>
      <c r="Y94" s="716" t="s">
        <v>13</v>
      </c>
      <c r="Z94" s="717"/>
      <c r="AA94" s="718"/>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1" t="s">
        <v>13</v>
      </c>
      <c r="Z99" s="462"/>
      <c r="AA99" s="463"/>
      <c r="AB99" s="443" t="s">
        <v>14</v>
      </c>
      <c r="AC99" s="444"/>
      <c r="AD99" s="445"/>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271</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6"/>
      <c r="Z100" s="447"/>
      <c r="AA100" s="448"/>
      <c r="AB100" s="839" t="s">
        <v>11</v>
      </c>
      <c r="AC100" s="839"/>
      <c r="AD100" s="839"/>
      <c r="AE100" s="805" t="s">
        <v>307</v>
      </c>
      <c r="AF100" s="806"/>
      <c r="AG100" s="806"/>
      <c r="AH100" s="807"/>
      <c r="AI100" s="805" t="s">
        <v>329</v>
      </c>
      <c r="AJ100" s="806"/>
      <c r="AK100" s="806"/>
      <c r="AL100" s="807"/>
      <c r="AM100" s="805" t="s">
        <v>426</v>
      </c>
      <c r="AN100" s="806"/>
      <c r="AO100" s="806"/>
      <c r="AP100" s="807"/>
      <c r="AQ100" s="911" t="s">
        <v>334</v>
      </c>
      <c r="AR100" s="912"/>
      <c r="AS100" s="912"/>
      <c r="AT100" s="913"/>
      <c r="AU100" s="911" t="s">
        <v>458</v>
      </c>
      <c r="AV100" s="912"/>
      <c r="AW100" s="912"/>
      <c r="AX100" s="914"/>
    </row>
    <row r="101" spans="1:60" ht="23.25" customHeight="1" x14ac:dyDescent="0.15">
      <c r="A101" s="472"/>
      <c r="B101" s="473"/>
      <c r="C101" s="473"/>
      <c r="D101" s="473"/>
      <c r="E101" s="473"/>
      <c r="F101" s="474"/>
      <c r="G101" s="176" t="s">
        <v>640</v>
      </c>
      <c r="H101" s="176"/>
      <c r="I101" s="176"/>
      <c r="J101" s="176"/>
      <c r="K101" s="176"/>
      <c r="L101" s="176"/>
      <c r="M101" s="176"/>
      <c r="N101" s="176"/>
      <c r="O101" s="176"/>
      <c r="P101" s="176"/>
      <c r="Q101" s="176"/>
      <c r="R101" s="176"/>
      <c r="S101" s="176"/>
      <c r="T101" s="176"/>
      <c r="U101" s="176"/>
      <c r="V101" s="176"/>
      <c r="W101" s="176"/>
      <c r="X101" s="218"/>
      <c r="Y101" s="797" t="s">
        <v>54</v>
      </c>
      <c r="Z101" s="699"/>
      <c r="AA101" s="700"/>
      <c r="AB101" s="532" t="s">
        <v>641</v>
      </c>
      <c r="AC101" s="532"/>
      <c r="AD101" s="532"/>
      <c r="AE101" s="343" t="s">
        <v>634</v>
      </c>
      <c r="AF101" s="343"/>
      <c r="AG101" s="343"/>
      <c r="AH101" s="343"/>
      <c r="AI101" s="343" t="s">
        <v>634</v>
      </c>
      <c r="AJ101" s="343"/>
      <c r="AK101" s="343"/>
      <c r="AL101" s="343"/>
      <c r="AM101" s="343">
        <v>4</v>
      </c>
      <c r="AN101" s="343"/>
      <c r="AO101" s="343"/>
      <c r="AP101" s="343"/>
      <c r="AQ101" s="343" t="s">
        <v>685</v>
      </c>
      <c r="AR101" s="343"/>
      <c r="AS101" s="343"/>
      <c r="AT101" s="343"/>
      <c r="AU101" s="348" t="s">
        <v>685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t="s">
        <v>634</v>
      </c>
      <c r="AF102" s="343"/>
      <c r="AG102" s="343"/>
      <c r="AH102" s="343"/>
      <c r="AI102" s="343" t="s">
        <v>634</v>
      </c>
      <c r="AJ102" s="343"/>
      <c r="AK102" s="343"/>
      <c r="AL102" s="343"/>
      <c r="AM102" s="343">
        <v>4</v>
      </c>
      <c r="AN102" s="343"/>
      <c r="AO102" s="343"/>
      <c r="AP102" s="343"/>
      <c r="AQ102" s="343" t="s">
        <v>685</v>
      </c>
      <c r="AR102" s="343"/>
      <c r="AS102" s="343"/>
      <c r="AT102" s="343"/>
      <c r="AU102" s="356" t="s">
        <v>685</v>
      </c>
      <c r="AV102" s="357"/>
      <c r="AW102" s="357"/>
      <c r="AX102" s="915"/>
    </row>
    <row r="103" spans="1:60" ht="31.5" hidden="1" customHeight="1" x14ac:dyDescent="0.15">
      <c r="A103" s="469" t="s">
        <v>271</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t="s">
        <v>634</v>
      </c>
      <c r="AF116" s="343"/>
      <c r="AG116" s="343"/>
      <c r="AH116" s="343"/>
      <c r="AI116" s="343" t="s">
        <v>634</v>
      </c>
      <c r="AJ116" s="343"/>
      <c r="AK116" s="343"/>
      <c r="AL116" s="343"/>
      <c r="AM116" s="343">
        <v>12.5</v>
      </c>
      <c r="AN116" s="343"/>
      <c r="AO116" s="343"/>
      <c r="AP116" s="343"/>
      <c r="AQ116" s="348" t="s">
        <v>685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277</v>
      </c>
      <c r="AC117" s="328"/>
      <c r="AD117" s="329"/>
      <c r="AE117" s="291" t="s">
        <v>634</v>
      </c>
      <c r="AF117" s="291"/>
      <c r="AG117" s="291"/>
      <c r="AH117" s="291"/>
      <c r="AI117" s="291" t="s">
        <v>634</v>
      </c>
      <c r="AJ117" s="291"/>
      <c r="AK117" s="291"/>
      <c r="AL117" s="291"/>
      <c r="AM117" s="291" t="s">
        <v>722</v>
      </c>
      <c r="AN117" s="291"/>
      <c r="AO117" s="291"/>
      <c r="AP117" s="291"/>
      <c r="AQ117" s="291" t="s">
        <v>685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322</v>
      </c>
      <c r="B130" s="976"/>
      <c r="C130" s="975" t="s">
        <v>188</v>
      </c>
      <c r="D130" s="976"/>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2</v>
      </c>
      <c r="AV133" s="163"/>
      <c r="AW133" s="164" t="s">
        <v>175</v>
      </c>
      <c r="AX133" s="165"/>
      <c r="AY133">
        <f>$AY$132</f>
        <v>1</v>
      </c>
    </row>
    <row r="134" spans="1:51" ht="39.75" customHeight="1" x14ac:dyDescent="0.15">
      <c r="A134" s="979"/>
      <c r="B134" s="238"/>
      <c r="C134" s="237"/>
      <c r="D134" s="238"/>
      <c r="E134" s="237"/>
      <c r="F134" s="299"/>
      <c r="G134" s="217" t="s">
        <v>646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t="s">
        <v>634</v>
      </c>
      <c r="AF134" s="152"/>
      <c r="AG134" s="152"/>
      <c r="AH134" s="152"/>
      <c r="AI134" s="251">
        <v>96.2</v>
      </c>
      <c r="AJ134" s="152"/>
      <c r="AK134" s="152"/>
      <c r="AL134" s="152"/>
      <c r="AM134" s="251">
        <v>100</v>
      </c>
      <c r="AN134" s="152"/>
      <c r="AO134" s="152"/>
      <c r="AP134" s="152"/>
      <c r="AQ134" s="251" t="s">
        <v>634</v>
      </c>
      <c r="AR134" s="152"/>
      <c r="AS134" s="152"/>
      <c r="AT134" s="152"/>
      <c r="AU134" s="251">
        <v>100</v>
      </c>
      <c r="AV134" s="152"/>
      <c r="AW134" s="152"/>
      <c r="AX134" s="196"/>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647</v>
      </c>
      <c r="AC135" s="160"/>
      <c r="AD135" s="160"/>
      <c r="AE135" s="251" t="s">
        <v>634</v>
      </c>
      <c r="AF135" s="152"/>
      <c r="AG135" s="152"/>
      <c r="AH135" s="152"/>
      <c r="AI135" s="251">
        <v>90</v>
      </c>
      <c r="AJ135" s="152"/>
      <c r="AK135" s="152"/>
      <c r="AL135" s="152"/>
      <c r="AM135" s="251">
        <v>90</v>
      </c>
      <c r="AN135" s="152"/>
      <c r="AO135" s="152"/>
      <c r="AP135" s="152"/>
      <c r="AQ135" s="251" t="s">
        <v>634</v>
      </c>
      <c r="AR135" s="152"/>
      <c r="AS135" s="152"/>
      <c r="AT135" s="152"/>
      <c r="AU135" s="251">
        <v>90</v>
      </c>
      <c r="AV135" s="152"/>
      <c r="AW135" s="152"/>
      <c r="AX135" s="196"/>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694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9"/>
      <c r="B430" s="238"/>
      <c r="C430" s="235" t="s">
        <v>588</v>
      </c>
      <c r="D430" s="236"/>
      <c r="E430" s="224" t="s">
        <v>316</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hidden="1" customHeight="1" x14ac:dyDescent="0.15">
      <c r="A433" s="979"/>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685</v>
      </c>
      <c r="AN433" s="152"/>
      <c r="AO433" s="152"/>
      <c r="AP433" s="153"/>
      <c r="AQ433" s="151" t="s">
        <v>634</v>
      </c>
      <c r="AR433" s="152"/>
      <c r="AS433" s="152"/>
      <c r="AT433" s="153"/>
      <c r="AU433" s="152" t="s">
        <v>634</v>
      </c>
      <c r="AV433" s="152"/>
      <c r="AW433" s="152"/>
      <c r="AX433" s="196"/>
      <c r="AY433">
        <f t="shared" ref="AY433:AY435" si="63">$AY$431</f>
        <v>1</v>
      </c>
    </row>
    <row r="434" spans="1:51" ht="23.25" hidden="1"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634</v>
      </c>
      <c r="AC434" s="209"/>
      <c r="AD434" s="209"/>
      <c r="AE434" s="151" t="s">
        <v>634</v>
      </c>
      <c r="AF434" s="152"/>
      <c r="AG434" s="152"/>
      <c r="AH434" s="153"/>
      <c r="AI434" s="151" t="s">
        <v>634</v>
      </c>
      <c r="AJ434" s="152"/>
      <c r="AK434" s="152"/>
      <c r="AL434" s="152"/>
      <c r="AM434" s="151" t="s">
        <v>685</v>
      </c>
      <c r="AN434" s="152"/>
      <c r="AO434" s="152"/>
      <c r="AP434" s="153"/>
      <c r="AQ434" s="151" t="s">
        <v>634</v>
      </c>
      <c r="AR434" s="152"/>
      <c r="AS434" s="152"/>
      <c r="AT434" s="153"/>
      <c r="AU434" s="152" t="s">
        <v>634</v>
      </c>
      <c r="AV434" s="152"/>
      <c r="AW434" s="152"/>
      <c r="AX434" s="196"/>
      <c r="AY434">
        <f t="shared" si="63"/>
        <v>1</v>
      </c>
    </row>
    <row r="435" spans="1:51" ht="23.25" hidden="1"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634</v>
      </c>
      <c r="AF435" s="152"/>
      <c r="AG435" s="152"/>
      <c r="AH435" s="153"/>
      <c r="AI435" s="151" t="s">
        <v>634</v>
      </c>
      <c r="AJ435" s="152"/>
      <c r="AK435" s="152"/>
      <c r="AL435" s="152"/>
      <c r="AM435" s="151" t="s">
        <v>685</v>
      </c>
      <c r="AN435" s="152"/>
      <c r="AO435" s="152"/>
      <c r="AP435" s="153"/>
      <c r="AQ435" s="151" t="s">
        <v>634</v>
      </c>
      <c r="AR435" s="152"/>
      <c r="AS435" s="152"/>
      <c r="AT435" s="153"/>
      <c r="AU435" s="152" t="s">
        <v>634</v>
      </c>
      <c r="AV435" s="152"/>
      <c r="AW435" s="152"/>
      <c r="AX435" s="196"/>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hidden="1" customHeight="1" x14ac:dyDescent="0.15">
      <c r="A458" s="979"/>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685</v>
      </c>
      <c r="AN458" s="152"/>
      <c r="AO458" s="152"/>
      <c r="AP458" s="153"/>
      <c r="AQ458" s="151" t="s">
        <v>634</v>
      </c>
      <c r="AR458" s="152"/>
      <c r="AS458" s="152"/>
      <c r="AT458" s="153"/>
      <c r="AU458" s="152" t="s">
        <v>634</v>
      </c>
      <c r="AV458" s="152"/>
      <c r="AW458" s="152"/>
      <c r="AX458" s="196"/>
      <c r="AY458">
        <f t="shared" ref="AY458:AY460" si="68">$AY$456</f>
        <v>1</v>
      </c>
    </row>
    <row r="459" spans="1:51" ht="23.25" hidden="1"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634</v>
      </c>
      <c r="AC459" s="209"/>
      <c r="AD459" s="209"/>
      <c r="AE459" s="151" t="s">
        <v>634</v>
      </c>
      <c r="AF459" s="152"/>
      <c r="AG459" s="152"/>
      <c r="AH459" s="153"/>
      <c r="AI459" s="151" t="s">
        <v>634</v>
      </c>
      <c r="AJ459" s="152"/>
      <c r="AK459" s="152"/>
      <c r="AL459" s="152"/>
      <c r="AM459" s="151" t="s">
        <v>685</v>
      </c>
      <c r="AN459" s="152"/>
      <c r="AO459" s="152"/>
      <c r="AP459" s="153"/>
      <c r="AQ459" s="151" t="s">
        <v>634</v>
      </c>
      <c r="AR459" s="152"/>
      <c r="AS459" s="152"/>
      <c r="AT459" s="153"/>
      <c r="AU459" s="152" t="s">
        <v>634</v>
      </c>
      <c r="AV459" s="152"/>
      <c r="AW459" s="152"/>
      <c r="AX459" s="196"/>
      <c r="AY459">
        <f t="shared" si="68"/>
        <v>1</v>
      </c>
    </row>
    <row r="460" spans="1:51" ht="23.25" hidden="1" customHeight="1" thickBot="1" x14ac:dyDescent="0.2">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634</v>
      </c>
      <c r="AF460" s="152"/>
      <c r="AG460" s="152"/>
      <c r="AH460" s="153"/>
      <c r="AI460" s="151" t="s">
        <v>634</v>
      </c>
      <c r="AJ460" s="152"/>
      <c r="AK460" s="152"/>
      <c r="AL460" s="152"/>
      <c r="AM460" s="151" t="s">
        <v>685</v>
      </c>
      <c r="AN460" s="152"/>
      <c r="AO460" s="152"/>
      <c r="AP460" s="153"/>
      <c r="AQ460" s="151" t="s">
        <v>634</v>
      </c>
      <c r="AR460" s="152"/>
      <c r="AS460" s="152"/>
      <c r="AT460" s="153"/>
      <c r="AU460" s="152" t="s">
        <v>634</v>
      </c>
      <c r="AV460" s="152"/>
      <c r="AW460" s="152"/>
      <c r="AX460" s="196"/>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9"/>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9"/>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9"/>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9"/>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9"/>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9"/>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6"/>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0.099999999999994" customHeight="1" x14ac:dyDescent="0.15">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648</v>
      </c>
      <c r="AE702" s="881"/>
      <c r="AF702" s="881"/>
      <c r="AG702" s="867" t="s">
        <v>696</v>
      </c>
      <c r="AH702" s="868"/>
      <c r="AI702" s="868"/>
      <c r="AJ702" s="868"/>
      <c r="AK702" s="868"/>
      <c r="AL702" s="868"/>
      <c r="AM702" s="868"/>
      <c r="AN702" s="868"/>
      <c r="AO702" s="868"/>
      <c r="AP702" s="868"/>
      <c r="AQ702" s="868"/>
      <c r="AR702" s="868"/>
      <c r="AS702" s="868"/>
      <c r="AT702" s="868"/>
      <c r="AU702" s="868"/>
      <c r="AV702" s="868"/>
      <c r="AW702" s="868"/>
      <c r="AX702" s="869"/>
    </row>
    <row r="703" spans="1:51" ht="80.09999999999999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648</v>
      </c>
      <c r="AE703" s="170"/>
      <c r="AF703" s="170"/>
      <c r="AG703" s="877" t="s">
        <v>697</v>
      </c>
      <c r="AH703" s="878"/>
      <c r="AI703" s="878"/>
      <c r="AJ703" s="878"/>
      <c r="AK703" s="878"/>
      <c r="AL703" s="878"/>
      <c r="AM703" s="878"/>
      <c r="AN703" s="878"/>
      <c r="AO703" s="878"/>
      <c r="AP703" s="878"/>
      <c r="AQ703" s="878"/>
      <c r="AR703" s="878"/>
      <c r="AS703" s="878"/>
      <c r="AT703" s="878"/>
      <c r="AU703" s="878"/>
      <c r="AV703" s="878"/>
      <c r="AW703" s="878"/>
      <c r="AX703" s="879"/>
    </row>
    <row r="704" spans="1:51" ht="80.099999999999994"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648</v>
      </c>
      <c r="AE704" s="567"/>
      <c r="AF704" s="567"/>
      <c r="AG704" s="710" t="s">
        <v>698</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02" t="s">
        <v>38</v>
      </c>
      <c r="B705" s="753"/>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648</v>
      </c>
      <c r="AE705" s="720"/>
      <c r="AF705" s="720"/>
      <c r="AG705" s="175" t="s">
        <v>703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4"/>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700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4"/>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701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699</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2.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648</v>
      </c>
      <c r="AE709" s="170"/>
      <c r="AF709" s="170"/>
      <c r="AG709" s="648" t="s">
        <v>712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699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648</v>
      </c>
      <c r="AE711" s="170"/>
      <c r="AF711" s="170"/>
      <c r="AG711" s="648" t="s">
        <v>711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699</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45.4"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t="s">
        <v>714</v>
      </c>
      <c r="AH713" s="649"/>
      <c r="AI713" s="649"/>
      <c r="AJ713" s="649"/>
      <c r="AK713" s="649"/>
      <c r="AL713" s="649"/>
      <c r="AM713" s="649"/>
      <c r="AN713" s="649"/>
      <c r="AO713" s="649"/>
      <c r="AP713" s="649"/>
      <c r="AQ713" s="649"/>
      <c r="AR713" s="649"/>
      <c r="AS713" s="649"/>
      <c r="AT713" s="649"/>
      <c r="AU713" s="649"/>
      <c r="AV713" s="649"/>
      <c r="AW713" s="649"/>
      <c r="AX713" s="650"/>
    </row>
    <row r="714" spans="1:50" ht="39" customHeight="1" x14ac:dyDescent="0.15">
      <c r="A714" s="641"/>
      <c r="B714" s="642"/>
      <c r="C714" s="755" t="s">
        <v>245</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2" t="s">
        <v>648</v>
      </c>
      <c r="AE714" s="573"/>
      <c r="AF714" s="574"/>
      <c r="AG714" s="673" t="s">
        <v>702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648</v>
      </c>
      <c r="AE715" s="652"/>
      <c r="AF715" s="761"/>
      <c r="AG715" s="507" t="s">
        <v>706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699</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648</v>
      </c>
      <c r="AE717" s="170"/>
      <c r="AF717" s="170"/>
      <c r="AG717" s="648" t="s">
        <v>705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648</v>
      </c>
      <c r="AE718" s="170"/>
      <c r="AF718" s="170"/>
      <c r="AG718" s="178" t="s">
        <v>713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7"/>
      <c r="AD719" s="651" t="s">
        <v>648</v>
      </c>
      <c r="AE719" s="652"/>
      <c r="AF719" s="652"/>
      <c r="AG719" s="175" t="s">
        <v>709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9" t="s">
        <v>259</v>
      </c>
      <c r="D720" s="917"/>
      <c r="E720" s="917"/>
      <c r="F720" s="920"/>
      <c r="G720" s="916" t="s">
        <v>260</v>
      </c>
      <c r="H720" s="917"/>
      <c r="I720" s="917"/>
      <c r="J720" s="917"/>
      <c r="K720" s="917"/>
      <c r="L720" s="917"/>
      <c r="M720" s="917"/>
      <c r="N720" s="916" t="s">
        <v>263</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42" customHeight="1" x14ac:dyDescent="0.15">
      <c r="A721" s="634"/>
      <c r="B721" s="635"/>
      <c r="C721" s="903" t="s">
        <v>627</v>
      </c>
      <c r="D721" s="904"/>
      <c r="E721" s="904"/>
      <c r="F721" s="905"/>
      <c r="G721" s="921" t="s">
        <v>590</v>
      </c>
      <c r="H721" s="922"/>
      <c r="I721" s="63" t="str">
        <f>IF(OR(G721="　", G721=""), "", "-")</f>
        <v>-</v>
      </c>
      <c r="J721" s="902">
        <v>35</v>
      </c>
      <c r="K721" s="902"/>
      <c r="L721" s="63" t="str">
        <f>IF(M721="","","-")</f>
        <v/>
      </c>
      <c r="M721" s="64"/>
      <c r="N721" s="899" t="s">
        <v>708</v>
      </c>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1" t="s">
        <v>707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4"/>
      <c r="B727" s="605"/>
      <c r="C727" s="679" t="s">
        <v>56</v>
      </c>
      <c r="D727" s="680"/>
      <c r="E727" s="680"/>
      <c r="F727" s="681"/>
      <c r="G727" s="779" t="s">
        <v>693</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724</v>
      </c>
      <c r="B731" s="600"/>
      <c r="C731" s="600"/>
      <c r="D731" s="600"/>
      <c r="E731" s="601"/>
      <c r="F731" s="664" t="s">
        <v>723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299</v>
      </c>
      <c r="B733" s="600"/>
      <c r="C733" s="600"/>
      <c r="D733" s="600"/>
      <c r="E733" s="601"/>
      <c r="F733" s="750" t="s">
        <v>725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715</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8" t="s">
        <v>272</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589</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686</v>
      </c>
      <c r="F747" s="98"/>
      <c r="G747" s="98"/>
      <c r="H747" s="85" t="str">
        <f>IF(E747="","","-")</f>
        <v>-</v>
      </c>
      <c r="I747" s="98"/>
      <c r="J747" s="98"/>
      <c r="K747" s="85" t="str">
        <f>IF(I747="","","-")</f>
        <v/>
      </c>
      <c r="L747" s="89">
        <v>499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303</v>
      </c>
      <c r="B787" s="745"/>
      <c r="C787" s="745"/>
      <c r="D787" s="745"/>
      <c r="E787" s="745"/>
      <c r="F787" s="746"/>
      <c r="G787" s="420" t="s">
        <v>649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7"/>
      <c r="C789" s="747"/>
      <c r="D789" s="747"/>
      <c r="E789" s="747"/>
      <c r="F789" s="748"/>
      <c r="G789" s="430" t="s">
        <v>721</v>
      </c>
      <c r="H789" s="431"/>
      <c r="I789" s="431"/>
      <c r="J789" s="431"/>
      <c r="K789" s="432"/>
      <c r="L789" s="433" t="s">
        <v>650</v>
      </c>
      <c r="M789" s="434"/>
      <c r="N789" s="434"/>
      <c r="O789" s="434"/>
      <c r="P789" s="434"/>
      <c r="Q789" s="434"/>
      <c r="R789" s="434"/>
      <c r="S789" s="434"/>
      <c r="T789" s="434"/>
      <c r="U789" s="434"/>
      <c r="V789" s="434"/>
      <c r="W789" s="434"/>
      <c r="X789" s="435"/>
      <c r="Y789" s="436">
        <v>5</v>
      </c>
      <c r="Z789" s="437"/>
      <c r="AA789" s="437"/>
      <c r="AB789" s="538"/>
      <c r="AC789" s="430" t="s">
        <v>717</v>
      </c>
      <c r="AD789" s="431"/>
      <c r="AE789" s="431"/>
      <c r="AF789" s="431"/>
      <c r="AG789" s="432"/>
      <c r="AH789" s="433" t="s">
        <v>656</v>
      </c>
      <c r="AI789" s="434"/>
      <c r="AJ789" s="434"/>
      <c r="AK789" s="434"/>
      <c r="AL789" s="434"/>
      <c r="AM789" s="434"/>
      <c r="AN789" s="434"/>
      <c r="AO789" s="434"/>
      <c r="AP789" s="434"/>
      <c r="AQ789" s="434"/>
      <c r="AR789" s="434"/>
      <c r="AS789" s="434"/>
      <c r="AT789" s="435"/>
      <c r="AU789" s="436">
        <v>11.7</v>
      </c>
      <c r="AV789" s="437"/>
      <c r="AW789" s="437"/>
      <c r="AX789" s="438"/>
    </row>
    <row r="790" spans="1:51" ht="24.75" customHeight="1" x14ac:dyDescent="0.15">
      <c r="A790" s="537"/>
      <c r="B790" s="747"/>
      <c r="C790" s="747"/>
      <c r="D790" s="747"/>
      <c r="E790" s="747"/>
      <c r="F790" s="748"/>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717</v>
      </c>
      <c r="AD790" s="334"/>
      <c r="AE790" s="334"/>
      <c r="AF790" s="334"/>
      <c r="AG790" s="335"/>
      <c r="AH790" s="383" t="s">
        <v>716</v>
      </c>
      <c r="AI790" s="384"/>
      <c r="AJ790" s="384"/>
      <c r="AK790" s="384"/>
      <c r="AL790" s="384"/>
      <c r="AM790" s="384"/>
      <c r="AN790" s="384"/>
      <c r="AO790" s="384"/>
      <c r="AP790" s="384"/>
      <c r="AQ790" s="384"/>
      <c r="AR790" s="384"/>
      <c r="AS790" s="384"/>
      <c r="AT790" s="385"/>
      <c r="AU790" s="380">
        <v>9.9</v>
      </c>
      <c r="AV790" s="381"/>
      <c r="AW790" s="381"/>
      <c r="AX790" s="382"/>
    </row>
    <row r="791" spans="1:51" ht="24.75" hidden="1" customHeight="1" x14ac:dyDescent="0.15">
      <c r="A791" s="537"/>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21.6</v>
      </c>
      <c r="AV799" s="397"/>
      <c r="AW799" s="397"/>
      <c r="AX799" s="399"/>
    </row>
    <row r="800" spans="1:51" ht="24.75" customHeight="1" x14ac:dyDescent="0.15">
      <c r="A800" s="537"/>
      <c r="B800" s="747"/>
      <c r="C800" s="747"/>
      <c r="D800" s="747"/>
      <c r="E800" s="747"/>
      <c r="F800" s="748"/>
      <c r="G800" s="420" t="s">
        <v>658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7"/>
      <c r="C802" s="747"/>
      <c r="D802" s="747"/>
      <c r="E802" s="747"/>
      <c r="F802" s="748"/>
      <c r="G802" s="430" t="s">
        <v>717</v>
      </c>
      <c r="H802" s="431"/>
      <c r="I802" s="431"/>
      <c r="J802" s="431"/>
      <c r="K802" s="432"/>
      <c r="L802" s="433" t="s">
        <v>689</v>
      </c>
      <c r="M802" s="434"/>
      <c r="N802" s="434"/>
      <c r="O802" s="434"/>
      <c r="P802" s="434"/>
      <c r="Q802" s="434"/>
      <c r="R802" s="434"/>
      <c r="S802" s="434"/>
      <c r="T802" s="434"/>
      <c r="U802" s="434"/>
      <c r="V802" s="434"/>
      <c r="W802" s="434"/>
      <c r="X802" s="435"/>
      <c r="Y802" s="436">
        <v>0.8</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24.75" customHeight="1" x14ac:dyDescent="0.15">
      <c r="A803" s="537"/>
      <c r="B803" s="747"/>
      <c r="C803" s="747"/>
      <c r="D803" s="747"/>
      <c r="E803" s="747"/>
      <c r="F803" s="748"/>
      <c r="G803" s="333" t="s">
        <v>717</v>
      </c>
      <c r="H803" s="334"/>
      <c r="I803" s="334"/>
      <c r="J803" s="334"/>
      <c r="K803" s="335"/>
      <c r="L803" s="383" t="s">
        <v>688</v>
      </c>
      <c r="M803" s="384"/>
      <c r="N803" s="384"/>
      <c r="O803" s="384"/>
      <c r="P803" s="384"/>
      <c r="Q803" s="384"/>
      <c r="R803" s="384"/>
      <c r="S803" s="384"/>
      <c r="T803" s="384"/>
      <c r="U803" s="384"/>
      <c r="V803" s="384"/>
      <c r="W803" s="384"/>
      <c r="X803" s="385"/>
      <c r="Y803" s="380">
        <v>0.8</v>
      </c>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customHeight="1" x14ac:dyDescent="0.15">
      <c r="A804" s="537"/>
      <c r="B804" s="747"/>
      <c r="C804" s="747"/>
      <c r="D804" s="747"/>
      <c r="E804" s="747"/>
      <c r="F804" s="748"/>
      <c r="G804" s="333" t="s">
        <v>717</v>
      </c>
      <c r="H804" s="334"/>
      <c r="I804" s="334"/>
      <c r="J804" s="334"/>
      <c r="K804" s="335"/>
      <c r="L804" s="383" t="s">
        <v>692</v>
      </c>
      <c r="M804" s="384"/>
      <c r="N804" s="384"/>
      <c r="O804" s="384"/>
      <c r="P804" s="384"/>
      <c r="Q804" s="384"/>
      <c r="R804" s="384"/>
      <c r="S804" s="384"/>
      <c r="T804" s="384"/>
      <c r="U804" s="384"/>
      <c r="V804" s="384"/>
      <c r="W804" s="384"/>
      <c r="X804" s="385"/>
      <c r="Y804" s="380">
        <v>0.7</v>
      </c>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7"/>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2.2999999999999998</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7"/>
      <c r="C813" s="747"/>
      <c r="D813" s="747"/>
      <c r="E813" s="747"/>
      <c r="F813" s="748"/>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0" t="s">
        <v>264</v>
      </c>
      <c r="AM839" s="941"/>
      <c r="AN839" s="94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651</v>
      </c>
      <c r="D845" s="400"/>
      <c r="E845" s="400"/>
      <c r="F845" s="400"/>
      <c r="G845" s="400"/>
      <c r="H845" s="400"/>
      <c r="I845" s="400"/>
      <c r="J845" s="401">
        <v>8011801003265</v>
      </c>
      <c r="K845" s="402"/>
      <c r="L845" s="402"/>
      <c r="M845" s="402"/>
      <c r="N845" s="402"/>
      <c r="O845" s="402"/>
      <c r="P845" s="302" t="s">
        <v>650</v>
      </c>
      <c r="Q845" s="302"/>
      <c r="R845" s="302"/>
      <c r="S845" s="302"/>
      <c r="T845" s="302"/>
      <c r="U845" s="302"/>
      <c r="V845" s="302"/>
      <c r="W845" s="302"/>
      <c r="X845" s="302"/>
      <c r="Y845" s="303">
        <v>5</v>
      </c>
      <c r="Z845" s="304"/>
      <c r="AA845" s="304"/>
      <c r="AB845" s="305"/>
      <c r="AC845" s="307" t="s">
        <v>652</v>
      </c>
      <c r="AD845" s="308"/>
      <c r="AE845" s="308"/>
      <c r="AF845" s="308"/>
      <c r="AG845" s="308"/>
      <c r="AH845" s="403">
        <v>1</v>
      </c>
      <c r="AI845" s="404"/>
      <c r="AJ845" s="404"/>
      <c r="AK845" s="404"/>
      <c r="AL845" s="311">
        <v>99.9</v>
      </c>
      <c r="AM845" s="312"/>
      <c r="AN845" s="312"/>
      <c r="AO845" s="313"/>
      <c r="AP845" s="306"/>
      <c r="AQ845" s="306"/>
      <c r="AR845" s="306"/>
      <c r="AS845" s="306"/>
      <c r="AT845" s="306"/>
      <c r="AU845" s="306"/>
      <c r="AV845" s="306"/>
      <c r="AW845" s="306"/>
      <c r="AX845" s="306"/>
    </row>
    <row r="846" spans="1:51" ht="30" customHeight="1" x14ac:dyDescent="0.15">
      <c r="A846" s="386">
        <v>2</v>
      </c>
      <c r="B846" s="386">
        <v>1</v>
      </c>
      <c r="C846" s="405" t="s">
        <v>653</v>
      </c>
      <c r="D846" s="400"/>
      <c r="E846" s="400"/>
      <c r="F846" s="400"/>
      <c r="G846" s="400"/>
      <c r="H846" s="400"/>
      <c r="I846" s="400"/>
      <c r="J846" s="401">
        <v>2010401099050</v>
      </c>
      <c r="K846" s="402"/>
      <c r="L846" s="402"/>
      <c r="M846" s="402"/>
      <c r="N846" s="402"/>
      <c r="O846" s="402"/>
      <c r="P846" s="302" t="s">
        <v>654</v>
      </c>
      <c r="Q846" s="302"/>
      <c r="R846" s="302"/>
      <c r="S846" s="302"/>
      <c r="T846" s="302"/>
      <c r="U846" s="302"/>
      <c r="V846" s="302"/>
      <c r="W846" s="302"/>
      <c r="X846" s="302"/>
      <c r="Y846" s="303">
        <v>4</v>
      </c>
      <c r="Z846" s="304"/>
      <c r="AA846" s="304"/>
      <c r="AB846" s="305"/>
      <c r="AC846" s="307" t="s">
        <v>652</v>
      </c>
      <c r="AD846" s="308"/>
      <c r="AE846" s="308"/>
      <c r="AF846" s="308"/>
      <c r="AG846" s="308"/>
      <c r="AH846" s="403">
        <v>1</v>
      </c>
      <c r="AI846" s="404"/>
      <c r="AJ846" s="404"/>
      <c r="AK846" s="404"/>
      <c r="AL846" s="311">
        <v>94.7</v>
      </c>
      <c r="AM846" s="312"/>
      <c r="AN846" s="312"/>
      <c r="AO846" s="313"/>
      <c r="AP846" s="306"/>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657</v>
      </c>
      <c r="D878" s="400"/>
      <c r="E878" s="400"/>
      <c r="F878" s="400"/>
      <c r="G878" s="400"/>
      <c r="H878" s="400"/>
      <c r="I878" s="400"/>
      <c r="J878" s="401">
        <v>1010005018597</v>
      </c>
      <c r="K878" s="402"/>
      <c r="L878" s="402"/>
      <c r="M878" s="402"/>
      <c r="N878" s="402"/>
      <c r="O878" s="402"/>
      <c r="P878" s="302" t="s">
        <v>656</v>
      </c>
      <c r="Q878" s="302"/>
      <c r="R878" s="302"/>
      <c r="S878" s="302"/>
      <c r="T878" s="302"/>
      <c r="U878" s="302"/>
      <c r="V878" s="302"/>
      <c r="W878" s="302"/>
      <c r="X878" s="302"/>
      <c r="Y878" s="303">
        <v>11.7</v>
      </c>
      <c r="Z878" s="304"/>
      <c r="AA878" s="304"/>
      <c r="AB878" s="305"/>
      <c r="AC878" s="307" t="s">
        <v>720</v>
      </c>
      <c r="AD878" s="308"/>
      <c r="AE878" s="308"/>
      <c r="AF878" s="308"/>
      <c r="AG878" s="308"/>
      <c r="AH878" s="403">
        <v>1</v>
      </c>
      <c r="AI878" s="404"/>
      <c r="AJ878" s="404"/>
      <c r="AK878" s="404"/>
      <c r="AL878" s="311">
        <v>100</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657</v>
      </c>
      <c r="D879" s="400"/>
      <c r="E879" s="400"/>
      <c r="F879" s="400"/>
      <c r="G879" s="400"/>
      <c r="H879" s="400"/>
      <c r="I879" s="400"/>
      <c r="J879" s="401">
        <v>1010005018597</v>
      </c>
      <c r="K879" s="402"/>
      <c r="L879" s="402"/>
      <c r="M879" s="402"/>
      <c r="N879" s="402"/>
      <c r="O879" s="402"/>
      <c r="P879" s="406" t="s">
        <v>687</v>
      </c>
      <c r="Q879" s="302"/>
      <c r="R879" s="302"/>
      <c r="S879" s="302"/>
      <c r="T879" s="302"/>
      <c r="U879" s="302"/>
      <c r="V879" s="302"/>
      <c r="W879" s="302"/>
      <c r="X879" s="302"/>
      <c r="Y879" s="303">
        <v>9.9</v>
      </c>
      <c r="Z879" s="304"/>
      <c r="AA879" s="304"/>
      <c r="AB879" s="305"/>
      <c r="AC879" s="307" t="s">
        <v>720</v>
      </c>
      <c r="AD879" s="308"/>
      <c r="AE879" s="308"/>
      <c r="AF879" s="308"/>
      <c r="AG879" s="308"/>
      <c r="AH879" s="403">
        <v>1</v>
      </c>
      <c r="AI879" s="404"/>
      <c r="AJ879" s="404"/>
      <c r="AK879" s="404"/>
      <c r="AL879" s="311">
        <v>99.9</v>
      </c>
      <c r="AM879" s="312"/>
      <c r="AN879" s="312"/>
      <c r="AO879" s="313"/>
      <c r="AP879" s="306"/>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0" t="s">
        <v>659</v>
      </c>
      <c r="D911" s="400"/>
      <c r="E911" s="400"/>
      <c r="F911" s="400"/>
      <c r="G911" s="400"/>
      <c r="H911" s="400"/>
      <c r="I911" s="400"/>
      <c r="J911" s="401">
        <v>2180305005146</v>
      </c>
      <c r="K911" s="402"/>
      <c r="L911" s="402"/>
      <c r="M911" s="402"/>
      <c r="N911" s="402"/>
      <c r="O911" s="402"/>
      <c r="P911" s="406" t="s">
        <v>691</v>
      </c>
      <c r="Q911" s="302"/>
      <c r="R911" s="302"/>
      <c r="S911" s="302"/>
      <c r="T911" s="302"/>
      <c r="U911" s="302"/>
      <c r="V911" s="302"/>
      <c r="W911" s="302"/>
      <c r="X911" s="302"/>
      <c r="Y911" s="303">
        <v>0.8</v>
      </c>
      <c r="Z911" s="304"/>
      <c r="AA911" s="304"/>
      <c r="AB911" s="305"/>
      <c r="AC911" s="307" t="s">
        <v>718</v>
      </c>
      <c r="AD911" s="308"/>
      <c r="AE911" s="308"/>
      <c r="AF911" s="308"/>
      <c r="AG911" s="308"/>
      <c r="AH911" s="403" t="s">
        <v>719</v>
      </c>
      <c r="AI911" s="404"/>
      <c r="AJ911" s="404"/>
      <c r="AK911" s="404"/>
      <c r="AL911" s="311" t="s">
        <v>634</v>
      </c>
      <c r="AM911" s="312"/>
      <c r="AN911" s="312"/>
      <c r="AO911" s="313"/>
      <c r="AP911" s="306"/>
      <c r="AQ911" s="306"/>
      <c r="AR911" s="306"/>
      <c r="AS911" s="306"/>
      <c r="AT911" s="306"/>
      <c r="AU911" s="306"/>
      <c r="AV911" s="306"/>
      <c r="AW911" s="306"/>
      <c r="AX911" s="306"/>
      <c r="AY911">
        <f t="shared" si="119"/>
        <v>1</v>
      </c>
    </row>
    <row r="912" spans="1:51" ht="53.25" customHeight="1" x14ac:dyDescent="0.15">
      <c r="A912" s="386">
        <v>2</v>
      </c>
      <c r="B912" s="386">
        <v>1</v>
      </c>
      <c r="C912" s="400" t="s">
        <v>659</v>
      </c>
      <c r="D912" s="400"/>
      <c r="E912" s="400"/>
      <c r="F912" s="400"/>
      <c r="G912" s="400"/>
      <c r="H912" s="400"/>
      <c r="I912" s="400"/>
      <c r="J912" s="401">
        <v>2180305005146</v>
      </c>
      <c r="K912" s="402"/>
      <c r="L912" s="402"/>
      <c r="M912" s="402"/>
      <c r="N912" s="402"/>
      <c r="O912" s="402"/>
      <c r="P912" s="406" t="s">
        <v>688</v>
      </c>
      <c r="Q912" s="302"/>
      <c r="R912" s="302"/>
      <c r="S912" s="302"/>
      <c r="T912" s="302"/>
      <c r="U912" s="302"/>
      <c r="V912" s="302"/>
      <c r="W912" s="302"/>
      <c r="X912" s="302"/>
      <c r="Y912" s="303">
        <v>0.8</v>
      </c>
      <c r="Z912" s="304"/>
      <c r="AA912" s="304"/>
      <c r="AB912" s="305"/>
      <c r="AC912" s="307" t="s">
        <v>718</v>
      </c>
      <c r="AD912" s="308"/>
      <c r="AE912" s="308"/>
      <c r="AF912" s="308"/>
      <c r="AG912" s="308"/>
      <c r="AH912" s="403" t="s">
        <v>719</v>
      </c>
      <c r="AI912" s="404"/>
      <c r="AJ912" s="404"/>
      <c r="AK912" s="404"/>
      <c r="AL912" s="311" t="s">
        <v>634</v>
      </c>
      <c r="AM912" s="312"/>
      <c r="AN912" s="312"/>
      <c r="AO912" s="313"/>
      <c r="AP912" s="306"/>
      <c r="AQ912" s="306"/>
      <c r="AR912" s="306"/>
      <c r="AS912" s="306"/>
      <c r="AT912" s="306"/>
      <c r="AU912" s="306"/>
      <c r="AV912" s="306"/>
      <c r="AW912" s="306"/>
      <c r="AX912" s="306"/>
      <c r="AY912">
        <f>COUNTA($C$912)</f>
        <v>1</v>
      </c>
    </row>
    <row r="913" spans="1:51" ht="30" customHeight="1" x14ac:dyDescent="0.15">
      <c r="A913" s="386">
        <v>3</v>
      </c>
      <c r="B913" s="386">
        <v>1</v>
      </c>
      <c r="C913" s="405" t="s">
        <v>659</v>
      </c>
      <c r="D913" s="400"/>
      <c r="E913" s="400"/>
      <c r="F913" s="400"/>
      <c r="G913" s="400"/>
      <c r="H913" s="400"/>
      <c r="I913" s="400"/>
      <c r="J913" s="401">
        <v>2180305005146</v>
      </c>
      <c r="K913" s="402"/>
      <c r="L913" s="402"/>
      <c r="M913" s="402"/>
      <c r="N913" s="402"/>
      <c r="O913" s="402"/>
      <c r="P913" s="406" t="s">
        <v>690</v>
      </c>
      <c r="Q913" s="302"/>
      <c r="R913" s="302"/>
      <c r="S913" s="302"/>
      <c r="T913" s="302"/>
      <c r="U913" s="302"/>
      <c r="V913" s="302"/>
      <c r="W913" s="302"/>
      <c r="X913" s="302"/>
      <c r="Y913" s="303">
        <v>0.7</v>
      </c>
      <c r="Z913" s="304"/>
      <c r="AA913" s="304"/>
      <c r="AB913" s="305"/>
      <c r="AC913" s="307" t="s">
        <v>718</v>
      </c>
      <c r="AD913" s="308"/>
      <c r="AE913" s="308"/>
      <c r="AF913" s="308"/>
      <c r="AG913" s="308"/>
      <c r="AH913" s="309" t="s">
        <v>719</v>
      </c>
      <c r="AI913" s="310"/>
      <c r="AJ913" s="310"/>
      <c r="AK913" s="310"/>
      <c r="AL913" s="311" t="s">
        <v>634</v>
      </c>
      <c r="AM913" s="312"/>
      <c r="AN913" s="312"/>
      <c r="AO913" s="313"/>
      <c r="AP913" s="306"/>
      <c r="AQ913" s="306"/>
      <c r="AR913" s="306"/>
      <c r="AS913" s="306"/>
      <c r="AT913" s="306"/>
      <c r="AU913" s="306"/>
      <c r="AV913" s="306"/>
      <c r="AW913" s="306"/>
      <c r="AX913" s="306"/>
      <c r="AY913">
        <f>COUNTA($C$913)</f>
        <v>1</v>
      </c>
    </row>
    <row r="914" spans="1:51" ht="30" customHeight="1" x14ac:dyDescent="0.15">
      <c r="A914" s="386">
        <v>4</v>
      </c>
      <c r="B914" s="386">
        <v>1</v>
      </c>
      <c r="C914" s="405" t="s">
        <v>660</v>
      </c>
      <c r="D914" s="400"/>
      <c r="E914" s="400"/>
      <c r="F914" s="400"/>
      <c r="G914" s="400"/>
      <c r="H914" s="400"/>
      <c r="I914" s="400"/>
      <c r="J914" s="401">
        <v>6030001064779</v>
      </c>
      <c r="K914" s="402"/>
      <c r="L914" s="402"/>
      <c r="M914" s="402"/>
      <c r="N914" s="402"/>
      <c r="O914" s="402"/>
      <c r="P914" s="406" t="s">
        <v>661</v>
      </c>
      <c r="Q914" s="302"/>
      <c r="R914" s="302"/>
      <c r="S914" s="302"/>
      <c r="T914" s="302"/>
      <c r="U914" s="302"/>
      <c r="V914" s="302"/>
      <c r="W914" s="302"/>
      <c r="X914" s="302"/>
      <c r="Y914" s="303">
        <v>1</v>
      </c>
      <c r="Z914" s="304"/>
      <c r="AA914" s="304"/>
      <c r="AB914" s="305"/>
      <c r="AC914" s="307" t="s">
        <v>718</v>
      </c>
      <c r="AD914" s="308"/>
      <c r="AE914" s="308"/>
      <c r="AF914" s="308"/>
      <c r="AG914" s="308"/>
      <c r="AH914" s="309" t="s">
        <v>719</v>
      </c>
      <c r="AI914" s="310"/>
      <c r="AJ914" s="310"/>
      <c r="AK914" s="310"/>
      <c r="AL914" s="311" t="s">
        <v>634</v>
      </c>
      <c r="AM914" s="312"/>
      <c r="AN914" s="312"/>
      <c r="AO914" s="313"/>
      <c r="AP914" s="306"/>
      <c r="AQ914" s="306"/>
      <c r="AR914" s="306"/>
      <c r="AS914" s="306"/>
      <c r="AT914" s="306"/>
      <c r="AU914" s="306"/>
      <c r="AV914" s="306"/>
      <c r="AW914" s="306"/>
      <c r="AX914" s="306"/>
      <c r="AY914">
        <f>COUNTA($C$914)</f>
        <v>1</v>
      </c>
    </row>
    <row r="915" spans="1:51" ht="30" customHeight="1" x14ac:dyDescent="0.15">
      <c r="A915" s="386">
        <v>5</v>
      </c>
      <c r="B915" s="386">
        <v>1</v>
      </c>
      <c r="C915" s="400" t="s">
        <v>660</v>
      </c>
      <c r="D915" s="400"/>
      <c r="E915" s="400"/>
      <c r="F915" s="400"/>
      <c r="G915" s="400"/>
      <c r="H915" s="400"/>
      <c r="I915" s="400"/>
      <c r="J915" s="401">
        <v>6030001064779</v>
      </c>
      <c r="K915" s="402"/>
      <c r="L915" s="402"/>
      <c r="M915" s="402"/>
      <c r="N915" s="402"/>
      <c r="O915" s="402"/>
      <c r="P915" s="302" t="s">
        <v>662</v>
      </c>
      <c r="Q915" s="302"/>
      <c r="R915" s="302"/>
      <c r="S915" s="302"/>
      <c r="T915" s="302"/>
      <c r="U915" s="302"/>
      <c r="V915" s="302"/>
      <c r="W915" s="302"/>
      <c r="X915" s="302"/>
      <c r="Y915" s="303">
        <v>1</v>
      </c>
      <c r="Z915" s="304"/>
      <c r="AA915" s="304"/>
      <c r="AB915" s="305"/>
      <c r="AC915" s="307" t="s">
        <v>718</v>
      </c>
      <c r="AD915" s="308"/>
      <c r="AE915" s="308"/>
      <c r="AF915" s="308"/>
      <c r="AG915" s="308"/>
      <c r="AH915" s="309" t="s">
        <v>719</v>
      </c>
      <c r="AI915" s="310"/>
      <c r="AJ915" s="310"/>
      <c r="AK915" s="310"/>
      <c r="AL915" s="311" t="s">
        <v>634</v>
      </c>
      <c r="AM915" s="312"/>
      <c r="AN915" s="312"/>
      <c r="AO915" s="313"/>
      <c r="AP915" s="306"/>
      <c r="AQ915" s="306"/>
      <c r="AR915" s="306"/>
      <c r="AS915" s="306"/>
      <c r="AT915" s="306"/>
      <c r="AU915" s="306"/>
      <c r="AV915" s="306"/>
      <c r="AW915" s="306"/>
      <c r="AX915" s="306"/>
      <c r="AY915">
        <f>COUNTA($C$915)</f>
        <v>1</v>
      </c>
    </row>
    <row r="916" spans="1:51" ht="112.5" customHeight="1" x14ac:dyDescent="0.15">
      <c r="A916" s="386">
        <v>6</v>
      </c>
      <c r="B916" s="386">
        <v>1</v>
      </c>
      <c r="C916" s="400" t="s">
        <v>663</v>
      </c>
      <c r="D916" s="400"/>
      <c r="E916" s="400"/>
      <c r="F916" s="400"/>
      <c r="G916" s="400"/>
      <c r="H916" s="400"/>
      <c r="I916" s="400"/>
      <c r="J916" s="401">
        <v>2130005012653</v>
      </c>
      <c r="K916" s="402"/>
      <c r="L916" s="402"/>
      <c r="M916" s="402"/>
      <c r="N916" s="402"/>
      <c r="O916" s="402"/>
      <c r="P916" s="302" t="s">
        <v>664</v>
      </c>
      <c r="Q916" s="302"/>
      <c r="R916" s="302"/>
      <c r="S916" s="302"/>
      <c r="T916" s="302"/>
      <c r="U916" s="302"/>
      <c r="V916" s="302"/>
      <c r="W916" s="302"/>
      <c r="X916" s="302"/>
      <c r="Y916" s="303">
        <v>1</v>
      </c>
      <c r="Z916" s="304"/>
      <c r="AA916" s="304"/>
      <c r="AB916" s="305"/>
      <c r="AC916" s="307" t="s">
        <v>718</v>
      </c>
      <c r="AD916" s="308"/>
      <c r="AE916" s="308"/>
      <c r="AF916" s="308"/>
      <c r="AG916" s="308"/>
      <c r="AH916" s="309" t="s">
        <v>719</v>
      </c>
      <c r="AI916" s="310"/>
      <c r="AJ916" s="310"/>
      <c r="AK916" s="310"/>
      <c r="AL916" s="311" t="s">
        <v>634</v>
      </c>
      <c r="AM916" s="312"/>
      <c r="AN916" s="312"/>
      <c r="AO916" s="313"/>
      <c r="AP916" s="306"/>
      <c r="AQ916" s="306"/>
      <c r="AR916" s="306"/>
      <c r="AS916" s="306"/>
      <c r="AT916" s="306"/>
      <c r="AU916" s="306"/>
      <c r="AV916" s="306"/>
      <c r="AW916" s="306"/>
      <c r="AX916" s="306"/>
      <c r="AY916">
        <f>COUNTA($C$916)</f>
        <v>1</v>
      </c>
    </row>
    <row r="917" spans="1:51" ht="30" customHeight="1" x14ac:dyDescent="0.15">
      <c r="A917" s="386">
        <v>7</v>
      </c>
      <c r="B917" s="386">
        <v>1</v>
      </c>
      <c r="C917" s="400" t="s">
        <v>663</v>
      </c>
      <c r="D917" s="400"/>
      <c r="E917" s="400"/>
      <c r="F917" s="400"/>
      <c r="G917" s="400"/>
      <c r="H917" s="400"/>
      <c r="I917" s="400"/>
      <c r="J917" s="401">
        <v>2130005012653</v>
      </c>
      <c r="K917" s="402"/>
      <c r="L917" s="402"/>
      <c r="M917" s="402"/>
      <c r="N917" s="402"/>
      <c r="O917" s="402"/>
      <c r="P917" s="302" t="s">
        <v>665</v>
      </c>
      <c r="Q917" s="302"/>
      <c r="R917" s="302"/>
      <c r="S917" s="302"/>
      <c r="T917" s="302"/>
      <c r="U917" s="302"/>
      <c r="V917" s="302"/>
      <c r="W917" s="302"/>
      <c r="X917" s="302"/>
      <c r="Y917" s="303">
        <v>1</v>
      </c>
      <c r="Z917" s="304"/>
      <c r="AA917" s="304"/>
      <c r="AB917" s="305"/>
      <c r="AC917" s="307" t="s">
        <v>718</v>
      </c>
      <c r="AD917" s="308"/>
      <c r="AE917" s="308"/>
      <c r="AF917" s="308"/>
      <c r="AG917" s="308"/>
      <c r="AH917" s="309" t="s">
        <v>719</v>
      </c>
      <c r="AI917" s="310"/>
      <c r="AJ917" s="310"/>
      <c r="AK917" s="310"/>
      <c r="AL917" s="311" t="s">
        <v>634</v>
      </c>
      <c r="AM917" s="312"/>
      <c r="AN917" s="312"/>
      <c r="AO917" s="313"/>
      <c r="AP917" s="306"/>
      <c r="AQ917" s="306"/>
      <c r="AR917" s="306"/>
      <c r="AS917" s="306"/>
      <c r="AT917" s="306"/>
      <c r="AU917" s="306"/>
      <c r="AV917" s="306"/>
      <c r="AW917" s="306"/>
      <c r="AX917" s="306"/>
      <c r="AY917">
        <f>COUNTA($C$917)</f>
        <v>1</v>
      </c>
    </row>
    <row r="918" spans="1:51" ht="63" customHeight="1" x14ac:dyDescent="0.15">
      <c r="A918" s="386">
        <v>8</v>
      </c>
      <c r="B918" s="386">
        <v>1</v>
      </c>
      <c r="C918" s="400" t="s">
        <v>666</v>
      </c>
      <c r="D918" s="400"/>
      <c r="E918" s="400"/>
      <c r="F918" s="400"/>
      <c r="G918" s="400"/>
      <c r="H918" s="400"/>
      <c r="I918" s="400"/>
      <c r="J918" s="401">
        <v>7010005018666</v>
      </c>
      <c r="K918" s="402"/>
      <c r="L918" s="402"/>
      <c r="M918" s="402"/>
      <c r="N918" s="402"/>
      <c r="O918" s="402"/>
      <c r="P918" s="302" t="s">
        <v>667</v>
      </c>
      <c r="Q918" s="302"/>
      <c r="R918" s="302"/>
      <c r="S918" s="302"/>
      <c r="T918" s="302"/>
      <c r="U918" s="302"/>
      <c r="V918" s="302"/>
      <c r="W918" s="302"/>
      <c r="X918" s="302"/>
      <c r="Y918" s="303">
        <v>1</v>
      </c>
      <c r="Z918" s="304"/>
      <c r="AA918" s="304"/>
      <c r="AB918" s="305"/>
      <c r="AC918" s="307" t="s">
        <v>718</v>
      </c>
      <c r="AD918" s="308"/>
      <c r="AE918" s="308"/>
      <c r="AF918" s="308"/>
      <c r="AG918" s="308"/>
      <c r="AH918" s="309" t="s">
        <v>719</v>
      </c>
      <c r="AI918" s="310"/>
      <c r="AJ918" s="310"/>
      <c r="AK918" s="310"/>
      <c r="AL918" s="311" t="s">
        <v>634</v>
      </c>
      <c r="AM918" s="312"/>
      <c r="AN918" s="312"/>
      <c r="AO918" s="313"/>
      <c r="AP918" s="306"/>
      <c r="AQ918" s="306"/>
      <c r="AR918" s="306"/>
      <c r="AS918" s="306"/>
      <c r="AT918" s="306"/>
      <c r="AU918" s="306"/>
      <c r="AV918" s="306"/>
      <c r="AW918" s="306"/>
      <c r="AX918" s="306"/>
      <c r="AY918">
        <f>COUNTA($C$918)</f>
        <v>1</v>
      </c>
    </row>
    <row r="919" spans="1:51" ht="63" customHeight="1" x14ac:dyDescent="0.15">
      <c r="A919" s="386">
        <v>9</v>
      </c>
      <c r="B919" s="386">
        <v>1</v>
      </c>
      <c r="C919" s="400" t="s">
        <v>666</v>
      </c>
      <c r="D919" s="400"/>
      <c r="E919" s="400"/>
      <c r="F919" s="400"/>
      <c r="G919" s="400"/>
      <c r="H919" s="400"/>
      <c r="I919" s="400"/>
      <c r="J919" s="401">
        <v>7010005018666</v>
      </c>
      <c r="K919" s="402"/>
      <c r="L919" s="402"/>
      <c r="M919" s="402"/>
      <c r="N919" s="402"/>
      <c r="O919" s="402"/>
      <c r="P919" s="302" t="s">
        <v>668</v>
      </c>
      <c r="Q919" s="302"/>
      <c r="R919" s="302"/>
      <c r="S919" s="302"/>
      <c r="T919" s="302"/>
      <c r="U919" s="302"/>
      <c r="V919" s="302"/>
      <c r="W919" s="302"/>
      <c r="X919" s="302"/>
      <c r="Y919" s="303">
        <v>0.9</v>
      </c>
      <c r="Z919" s="304"/>
      <c r="AA919" s="304"/>
      <c r="AB919" s="305"/>
      <c r="AC919" s="307" t="s">
        <v>718</v>
      </c>
      <c r="AD919" s="308"/>
      <c r="AE919" s="308"/>
      <c r="AF919" s="308"/>
      <c r="AG919" s="308"/>
      <c r="AH919" s="309" t="s">
        <v>719</v>
      </c>
      <c r="AI919" s="310"/>
      <c r="AJ919" s="310"/>
      <c r="AK919" s="310"/>
      <c r="AL919" s="311" t="s">
        <v>634</v>
      </c>
      <c r="AM919" s="312"/>
      <c r="AN919" s="312"/>
      <c r="AO919" s="313"/>
      <c r="AP919" s="306"/>
      <c r="AQ919" s="306"/>
      <c r="AR919" s="306"/>
      <c r="AS919" s="306"/>
      <c r="AT919" s="306"/>
      <c r="AU919" s="306"/>
      <c r="AV919" s="306"/>
      <c r="AW919" s="306"/>
      <c r="AX919" s="306"/>
      <c r="AY919">
        <f>COUNTA($C$919)</f>
        <v>1</v>
      </c>
    </row>
    <row r="920" spans="1:51" ht="63" customHeight="1" x14ac:dyDescent="0.15">
      <c r="A920" s="386">
        <v>10</v>
      </c>
      <c r="B920" s="386">
        <v>1</v>
      </c>
      <c r="C920" s="400" t="s">
        <v>669</v>
      </c>
      <c r="D920" s="400"/>
      <c r="E920" s="400"/>
      <c r="F920" s="400"/>
      <c r="G920" s="400"/>
      <c r="H920" s="400"/>
      <c r="I920" s="400"/>
      <c r="J920" s="401">
        <v>5010605002253</v>
      </c>
      <c r="K920" s="402"/>
      <c r="L920" s="402"/>
      <c r="M920" s="402"/>
      <c r="N920" s="402"/>
      <c r="O920" s="402"/>
      <c r="P920" s="302" t="s">
        <v>670</v>
      </c>
      <c r="Q920" s="302"/>
      <c r="R920" s="302"/>
      <c r="S920" s="302"/>
      <c r="T920" s="302"/>
      <c r="U920" s="302"/>
      <c r="V920" s="302"/>
      <c r="W920" s="302"/>
      <c r="X920" s="302"/>
      <c r="Y920" s="303">
        <v>0.9</v>
      </c>
      <c r="Z920" s="304"/>
      <c r="AA920" s="304"/>
      <c r="AB920" s="305"/>
      <c r="AC920" s="307" t="s">
        <v>718</v>
      </c>
      <c r="AD920" s="308"/>
      <c r="AE920" s="308"/>
      <c r="AF920" s="308"/>
      <c r="AG920" s="308"/>
      <c r="AH920" s="309" t="s">
        <v>719</v>
      </c>
      <c r="AI920" s="310"/>
      <c r="AJ920" s="310"/>
      <c r="AK920" s="310"/>
      <c r="AL920" s="311" t="s">
        <v>634</v>
      </c>
      <c r="AM920" s="312"/>
      <c r="AN920" s="312"/>
      <c r="AO920" s="313"/>
      <c r="AP920" s="306"/>
      <c r="AQ920" s="306"/>
      <c r="AR920" s="306"/>
      <c r="AS920" s="306"/>
      <c r="AT920" s="306"/>
      <c r="AU920" s="306"/>
      <c r="AV920" s="306"/>
      <c r="AW920" s="306"/>
      <c r="AX920" s="306"/>
      <c r="AY920">
        <f>COUNTA($C$920)</f>
        <v>1</v>
      </c>
    </row>
    <row r="921" spans="1:51" ht="63" customHeight="1" x14ac:dyDescent="0.15">
      <c r="A921" s="386">
        <v>11</v>
      </c>
      <c r="B921" s="386">
        <v>1</v>
      </c>
      <c r="C921" s="400" t="s">
        <v>669</v>
      </c>
      <c r="D921" s="400"/>
      <c r="E921" s="400"/>
      <c r="F921" s="400"/>
      <c r="G921" s="400"/>
      <c r="H921" s="400"/>
      <c r="I921" s="400"/>
      <c r="J921" s="401">
        <v>5010605002253</v>
      </c>
      <c r="K921" s="402"/>
      <c r="L921" s="402"/>
      <c r="M921" s="402"/>
      <c r="N921" s="402"/>
      <c r="O921" s="402"/>
      <c r="P921" s="302" t="s">
        <v>671</v>
      </c>
      <c r="Q921" s="302"/>
      <c r="R921" s="302"/>
      <c r="S921" s="302"/>
      <c r="T921" s="302"/>
      <c r="U921" s="302"/>
      <c r="V921" s="302"/>
      <c r="W921" s="302"/>
      <c r="X921" s="302"/>
      <c r="Y921" s="303">
        <v>1</v>
      </c>
      <c r="Z921" s="304"/>
      <c r="AA921" s="304"/>
      <c r="AB921" s="305"/>
      <c r="AC921" s="307" t="s">
        <v>718</v>
      </c>
      <c r="AD921" s="308"/>
      <c r="AE921" s="308"/>
      <c r="AF921" s="308"/>
      <c r="AG921" s="308"/>
      <c r="AH921" s="309" t="s">
        <v>719</v>
      </c>
      <c r="AI921" s="310"/>
      <c r="AJ921" s="310"/>
      <c r="AK921" s="310"/>
      <c r="AL921" s="311" t="s">
        <v>634</v>
      </c>
      <c r="AM921" s="312"/>
      <c r="AN921" s="312"/>
      <c r="AO921" s="313"/>
      <c r="AP921" s="306"/>
      <c r="AQ921" s="306"/>
      <c r="AR921" s="306"/>
      <c r="AS921" s="306"/>
      <c r="AT921" s="306"/>
      <c r="AU921" s="306"/>
      <c r="AV921" s="306"/>
      <c r="AW921" s="306"/>
      <c r="AX921" s="306"/>
      <c r="AY921">
        <f>COUNTA($C$921)</f>
        <v>1</v>
      </c>
    </row>
    <row r="922" spans="1:51" ht="63" customHeight="1" x14ac:dyDescent="0.15">
      <c r="A922" s="386">
        <v>12</v>
      </c>
      <c r="B922" s="386">
        <v>1</v>
      </c>
      <c r="C922" s="400" t="s">
        <v>672</v>
      </c>
      <c r="D922" s="400"/>
      <c r="E922" s="400"/>
      <c r="F922" s="400"/>
      <c r="G922" s="400"/>
      <c r="H922" s="400"/>
      <c r="I922" s="400"/>
      <c r="J922" s="401">
        <v>9010405010452</v>
      </c>
      <c r="K922" s="402"/>
      <c r="L922" s="402"/>
      <c r="M922" s="402"/>
      <c r="N922" s="402"/>
      <c r="O922" s="402"/>
      <c r="P922" s="302" t="s">
        <v>673</v>
      </c>
      <c r="Q922" s="302"/>
      <c r="R922" s="302"/>
      <c r="S922" s="302"/>
      <c r="T922" s="302"/>
      <c r="U922" s="302"/>
      <c r="V922" s="302"/>
      <c r="W922" s="302"/>
      <c r="X922" s="302"/>
      <c r="Y922" s="303">
        <v>0.6</v>
      </c>
      <c r="Z922" s="304"/>
      <c r="AA922" s="304"/>
      <c r="AB922" s="305"/>
      <c r="AC922" s="307" t="s">
        <v>718</v>
      </c>
      <c r="AD922" s="308"/>
      <c r="AE922" s="308"/>
      <c r="AF922" s="308"/>
      <c r="AG922" s="308"/>
      <c r="AH922" s="309" t="s">
        <v>719</v>
      </c>
      <c r="AI922" s="310"/>
      <c r="AJ922" s="310"/>
      <c r="AK922" s="310"/>
      <c r="AL922" s="311" t="s">
        <v>634</v>
      </c>
      <c r="AM922" s="312"/>
      <c r="AN922" s="312"/>
      <c r="AO922" s="313"/>
      <c r="AP922" s="306"/>
      <c r="AQ922" s="306"/>
      <c r="AR922" s="306"/>
      <c r="AS922" s="306"/>
      <c r="AT922" s="306"/>
      <c r="AU922" s="306"/>
      <c r="AV922" s="306"/>
      <c r="AW922" s="306"/>
      <c r="AX922" s="306"/>
      <c r="AY922">
        <f>COUNTA($C$922)</f>
        <v>1</v>
      </c>
    </row>
    <row r="923" spans="1:51" ht="30" customHeight="1" x14ac:dyDescent="0.15">
      <c r="A923" s="386">
        <v>13</v>
      </c>
      <c r="B923" s="386">
        <v>1</v>
      </c>
      <c r="C923" s="400" t="s">
        <v>672</v>
      </c>
      <c r="D923" s="400"/>
      <c r="E923" s="400"/>
      <c r="F923" s="400"/>
      <c r="G923" s="400"/>
      <c r="H923" s="400"/>
      <c r="I923" s="400"/>
      <c r="J923" s="401">
        <v>9010405010452</v>
      </c>
      <c r="K923" s="402"/>
      <c r="L923" s="402"/>
      <c r="M923" s="402"/>
      <c r="N923" s="402"/>
      <c r="O923" s="402"/>
      <c r="P923" s="302" t="s">
        <v>674</v>
      </c>
      <c r="Q923" s="302"/>
      <c r="R923" s="302"/>
      <c r="S923" s="302"/>
      <c r="T923" s="302"/>
      <c r="U923" s="302"/>
      <c r="V923" s="302"/>
      <c r="W923" s="302"/>
      <c r="X923" s="302"/>
      <c r="Y923" s="303">
        <v>0.4</v>
      </c>
      <c r="Z923" s="304"/>
      <c r="AA923" s="304"/>
      <c r="AB923" s="305"/>
      <c r="AC923" s="307" t="s">
        <v>718</v>
      </c>
      <c r="AD923" s="308"/>
      <c r="AE923" s="308"/>
      <c r="AF923" s="308"/>
      <c r="AG923" s="308"/>
      <c r="AH923" s="309" t="s">
        <v>719</v>
      </c>
      <c r="AI923" s="310"/>
      <c r="AJ923" s="310"/>
      <c r="AK923" s="310"/>
      <c r="AL923" s="311" t="s">
        <v>634</v>
      </c>
      <c r="AM923" s="312"/>
      <c r="AN923" s="312"/>
      <c r="AO923" s="313"/>
      <c r="AP923" s="306"/>
      <c r="AQ923" s="306"/>
      <c r="AR923" s="306"/>
      <c r="AS923" s="306"/>
      <c r="AT923" s="306"/>
      <c r="AU923" s="306"/>
      <c r="AV923" s="306"/>
      <c r="AW923" s="306"/>
      <c r="AX923" s="306"/>
      <c r="AY923">
        <f>COUNTA($C$923)</f>
        <v>1</v>
      </c>
    </row>
    <row r="924" spans="1:51" ht="30" customHeight="1" x14ac:dyDescent="0.15">
      <c r="A924" s="386">
        <v>14</v>
      </c>
      <c r="B924" s="386">
        <v>1</v>
      </c>
      <c r="C924" s="400" t="s">
        <v>675</v>
      </c>
      <c r="D924" s="400"/>
      <c r="E924" s="400"/>
      <c r="F924" s="400"/>
      <c r="G924" s="400"/>
      <c r="H924" s="400"/>
      <c r="I924" s="400"/>
      <c r="J924" s="401">
        <v>9010601014612</v>
      </c>
      <c r="K924" s="402"/>
      <c r="L924" s="402"/>
      <c r="M924" s="402"/>
      <c r="N924" s="402"/>
      <c r="O924" s="402"/>
      <c r="P924" s="302" t="s">
        <v>676</v>
      </c>
      <c r="Q924" s="302"/>
      <c r="R924" s="302"/>
      <c r="S924" s="302"/>
      <c r="T924" s="302"/>
      <c r="U924" s="302"/>
      <c r="V924" s="302"/>
      <c r="W924" s="302"/>
      <c r="X924" s="302"/>
      <c r="Y924" s="303">
        <v>0.4</v>
      </c>
      <c r="Z924" s="304"/>
      <c r="AA924" s="304"/>
      <c r="AB924" s="305"/>
      <c r="AC924" s="307" t="s">
        <v>718</v>
      </c>
      <c r="AD924" s="308"/>
      <c r="AE924" s="308"/>
      <c r="AF924" s="308"/>
      <c r="AG924" s="308"/>
      <c r="AH924" s="309" t="s">
        <v>719</v>
      </c>
      <c r="AI924" s="310"/>
      <c r="AJ924" s="310"/>
      <c r="AK924" s="310"/>
      <c r="AL924" s="311" t="s">
        <v>634</v>
      </c>
      <c r="AM924" s="312"/>
      <c r="AN924" s="312"/>
      <c r="AO924" s="313"/>
      <c r="AP924" s="306"/>
      <c r="AQ924" s="306"/>
      <c r="AR924" s="306"/>
      <c r="AS924" s="306"/>
      <c r="AT924" s="306"/>
      <c r="AU924" s="306"/>
      <c r="AV924" s="306"/>
      <c r="AW924" s="306"/>
      <c r="AX924" s="306"/>
      <c r="AY924">
        <f>COUNTA($C$924)</f>
        <v>1</v>
      </c>
    </row>
    <row r="925" spans="1:51" ht="30" customHeight="1" x14ac:dyDescent="0.15">
      <c r="A925" s="386">
        <v>15</v>
      </c>
      <c r="B925" s="386">
        <v>1</v>
      </c>
      <c r="C925" s="400" t="s">
        <v>675</v>
      </c>
      <c r="D925" s="400"/>
      <c r="E925" s="400"/>
      <c r="F925" s="400"/>
      <c r="G925" s="400"/>
      <c r="H925" s="400"/>
      <c r="I925" s="400"/>
      <c r="J925" s="401">
        <v>9010601014612</v>
      </c>
      <c r="K925" s="402"/>
      <c r="L925" s="402"/>
      <c r="M925" s="402"/>
      <c r="N925" s="402"/>
      <c r="O925" s="402"/>
      <c r="P925" s="302" t="s">
        <v>677</v>
      </c>
      <c r="Q925" s="302"/>
      <c r="R925" s="302"/>
      <c r="S925" s="302"/>
      <c r="T925" s="302"/>
      <c r="U925" s="302"/>
      <c r="V925" s="302"/>
      <c r="W925" s="302"/>
      <c r="X925" s="302"/>
      <c r="Y925" s="303">
        <v>0.6</v>
      </c>
      <c r="Z925" s="304"/>
      <c r="AA925" s="304"/>
      <c r="AB925" s="305"/>
      <c r="AC925" s="307" t="s">
        <v>718</v>
      </c>
      <c r="AD925" s="308"/>
      <c r="AE925" s="308"/>
      <c r="AF925" s="308"/>
      <c r="AG925" s="308"/>
      <c r="AH925" s="309" t="s">
        <v>719</v>
      </c>
      <c r="AI925" s="310"/>
      <c r="AJ925" s="310"/>
      <c r="AK925" s="310"/>
      <c r="AL925" s="311" t="s">
        <v>634</v>
      </c>
      <c r="AM925" s="312"/>
      <c r="AN925" s="312"/>
      <c r="AO925" s="313"/>
      <c r="AP925" s="306"/>
      <c r="AQ925" s="306"/>
      <c r="AR925" s="306"/>
      <c r="AS925" s="306"/>
      <c r="AT925" s="306"/>
      <c r="AU925" s="306"/>
      <c r="AV925" s="306"/>
      <c r="AW925" s="306"/>
      <c r="AX925" s="306"/>
      <c r="AY925">
        <f>COUNTA($C$925)</f>
        <v>1</v>
      </c>
    </row>
    <row r="926" spans="1:51" ht="30" customHeight="1" x14ac:dyDescent="0.15">
      <c r="A926" s="386">
        <v>16</v>
      </c>
      <c r="B926" s="386">
        <v>1</v>
      </c>
      <c r="C926" s="400" t="s">
        <v>678</v>
      </c>
      <c r="D926" s="400"/>
      <c r="E926" s="400"/>
      <c r="F926" s="400"/>
      <c r="G926" s="400"/>
      <c r="H926" s="400"/>
      <c r="I926" s="400"/>
      <c r="J926" s="401">
        <v>6010001013960</v>
      </c>
      <c r="K926" s="402"/>
      <c r="L926" s="402"/>
      <c r="M926" s="402"/>
      <c r="N926" s="402"/>
      <c r="O926" s="402"/>
      <c r="P926" s="302" t="s">
        <v>679</v>
      </c>
      <c r="Q926" s="302"/>
      <c r="R926" s="302"/>
      <c r="S926" s="302"/>
      <c r="T926" s="302"/>
      <c r="U926" s="302"/>
      <c r="V926" s="302"/>
      <c r="W926" s="302"/>
      <c r="X926" s="302"/>
      <c r="Y926" s="303">
        <v>0.9</v>
      </c>
      <c r="Z926" s="304"/>
      <c r="AA926" s="304"/>
      <c r="AB926" s="305"/>
      <c r="AC926" s="307" t="s">
        <v>718</v>
      </c>
      <c r="AD926" s="308"/>
      <c r="AE926" s="308"/>
      <c r="AF926" s="308"/>
      <c r="AG926" s="308"/>
      <c r="AH926" s="309" t="s">
        <v>719</v>
      </c>
      <c r="AI926" s="310"/>
      <c r="AJ926" s="310"/>
      <c r="AK926" s="310"/>
      <c r="AL926" s="311" t="s">
        <v>634</v>
      </c>
      <c r="AM926" s="312"/>
      <c r="AN926" s="312"/>
      <c r="AO926" s="313"/>
      <c r="AP926" s="306"/>
      <c r="AQ926" s="306"/>
      <c r="AR926" s="306"/>
      <c r="AS926" s="306"/>
      <c r="AT926" s="306"/>
      <c r="AU926" s="306"/>
      <c r="AV926" s="306"/>
      <c r="AW926" s="306"/>
      <c r="AX926" s="306"/>
      <c r="AY926">
        <f>COUNTA($C$926)</f>
        <v>1</v>
      </c>
    </row>
    <row r="927" spans="1:51" s="16" customFormat="1" ht="30" customHeight="1" x14ac:dyDescent="0.15">
      <c r="A927" s="386">
        <v>17</v>
      </c>
      <c r="B927" s="386">
        <v>1</v>
      </c>
      <c r="C927" s="400" t="s">
        <v>680</v>
      </c>
      <c r="D927" s="400"/>
      <c r="E927" s="400"/>
      <c r="F927" s="400"/>
      <c r="G927" s="400"/>
      <c r="H927" s="400"/>
      <c r="I927" s="400"/>
      <c r="J927" s="401">
        <v>1180301015488</v>
      </c>
      <c r="K927" s="402"/>
      <c r="L927" s="402"/>
      <c r="M927" s="402"/>
      <c r="N927" s="402"/>
      <c r="O927" s="402"/>
      <c r="P927" s="302" t="s">
        <v>681</v>
      </c>
      <c r="Q927" s="302"/>
      <c r="R927" s="302"/>
      <c r="S927" s="302"/>
      <c r="T927" s="302"/>
      <c r="U927" s="302"/>
      <c r="V927" s="302"/>
      <c r="W927" s="302"/>
      <c r="X927" s="302"/>
      <c r="Y927" s="303">
        <v>0.9</v>
      </c>
      <c r="Z927" s="304"/>
      <c r="AA927" s="304"/>
      <c r="AB927" s="305"/>
      <c r="AC927" s="307" t="s">
        <v>718</v>
      </c>
      <c r="AD927" s="308"/>
      <c r="AE927" s="308"/>
      <c r="AF927" s="308"/>
      <c r="AG927" s="308"/>
      <c r="AH927" s="309" t="s">
        <v>719</v>
      </c>
      <c r="AI927" s="310"/>
      <c r="AJ927" s="310"/>
      <c r="AK927" s="310"/>
      <c r="AL927" s="311" t="s">
        <v>634</v>
      </c>
      <c r="AM927" s="312"/>
      <c r="AN927" s="312"/>
      <c r="AO927" s="313"/>
      <c r="AP927" s="306"/>
      <c r="AQ927" s="306"/>
      <c r="AR927" s="306"/>
      <c r="AS927" s="306"/>
      <c r="AT927" s="306"/>
      <c r="AU927" s="306"/>
      <c r="AV927" s="306"/>
      <c r="AW927" s="306"/>
      <c r="AX927" s="306"/>
      <c r="AY927">
        <f>COUNTA($C$927)</f>
        <v>1</v>
      </c>
    </row>
    <row r="928" spans="1:51" ht="74.25" customHeight="1" x14ac:dyDescent="0.15">
      <c r="A928" s="386">
        <v>18</v>
      </c>
      <c r="B928" s="386">
        <v>1</v>
      </c>
      <c r="C928" s="400" t="s">
        <v>682</v>
      </c>
      <c r="D928" s="400"/>
      <c r="E928" s="400"/>
      <c r="F928" s="400"/>
      <c r="G928" s="400"/>
      <c r="H928" s="400"/>
      <c r="I928" s="400"/>
      <c r="J928" s="401">
        <v>3010005003721</v>
      </c>
      <c r="K928" s="402"/>
      <c r="L928" s="402"/>
      <c r="M928" s="402"/>
      <c r="N928" s="402"/>
      <c r="O928" s="402"/>
      <c r="P928" s="302" t="s">
        <v>683</v>
      </c>
      <c r="Q928" s="302"/>
      <c r="R928" s="302"/>
      <c r="S928" s="302"/>
      <c r="T928" s="302"/>
      <c r="U928" s="302"/>
      <c r="V928" s="302"/>
      <c r="W928" s="302"/>
      <c r="X928" s="302"/>
      <c r="Y928" s="303">
        <v>0.7</v>
      </c>
      <c r="Z928" s="304"/>
      <c r="AA928" s="304"/>
      <c r="AB928" s="305"/>
      <c r="AC928" s="307" t="s">
        <v>718</v>
      </c>
      <c r="AD928" s="308"/>
      <c r="AE928" s="308"/>
      <c r="AF928" s="308"/>
      <c r="AG928" s="308"/>
      <c r="AH928" s="309" t="s">
        <v>719</v>
      </c>
      <c r="AI928" s="310"/>
      <c r="AJ928" s="310"/>
      <c r="AK928" s="310"/>
      <c r="AL928" s="311" t="s">
        <v>634</v>
      </c>
      <c r="AM928" s="312"/>
      <c r="AN928" s="312"/>
      <c r="AO928" s="313"/>
      <c r="AP928" s="306"/>
      <c r="AQ928" s="306"/>
      <c r="AR928" s="306"/>
      <c r="AS928" s="306"/>
      <c r="AT928" s="306"/>
      <c r="AU928" s="306"/>
      <c r="AV928" s="306"/>
      <c r="AW928" s="306"/>
      <c r="AX928" s="306"/>
      <c r="AY928">
        <f>COUNTA($C$928)</f>
        <v>1</v>
      </c>
    </row>
    <row r="929" spans="1:51" ht="74.25"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74.25"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66.75"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5"/>
      <c r="D944" s="400"/>
      <c r="E944" s="400"/>
      <c r="F944" s="400"/>
      <c r="G944" s="400"/>
      <c r="H944" s="400"/>
      <c r="I944" s="400"/>
      <c r="J944" s="401"/>
      <c r="K944" s="402"/>
      <c r="L944" s="402"/>
      <c r="M944" s="402"/>
      <c r="N944" s="402"/>
      <c r="O944" s="402"/>
      <c r="P944" s="406"/>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249</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2" t="s">
        <v>264</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250</v>
      </c>
      <c r="AQ1109" s="408"/>
      <c r="AR1109" s="408"/>
      <c r="AS1109" s="408"/>
      <c r="AT1109" s="408"/>
      <c r="AU1109" s="408"/>
      <c r="AV1109" s="408"/>
      <c r="AW1109" s="408"/>
      <c r="AX1109" s="408"/>
    </row>
    <row r="1110" spans="1:51" ht="30"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2: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14" max="16383" man="1"/>
    <brk id="747" max="16383" man="1"/>
    <brk id="786" max="16383" man="1"/>
    <brk id="908"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t="s">
        <v>648</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648</v>
      </c>
      <c r="M3" s="13" t="str">
        <f t="shared" ref="M3:M11" si="2">IF(L3="","",K3)</f>
        <v>文教及び科学振興</v>
      </c>
      <c r="N3" s="13" t="str">
        <f>IF(M3="",N2,IF(N2&lt;&gt;"",CONCATENATE(N2,"、",M3),M3))</f>
        <v>文教及び科学振興</v>
      </c>
      <c r="O3" s="13"/>
      <c r="P3" s="12" t="s">
        <v>74</v>
      </c>
      <c r="Q3" s="17" t="s">
        <v>648</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t="s">
        <v>648</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t="s">
        <v>648</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2021-05-24T02:05:03Z</cp:lastPrinted>
  <dcterms:created xsi:type="dcterms:W3CDTF">2012-03-13T00:50:25Z</dcterms:created>
  <dcterms:modified xsi:type="dcterms:W3CDTF">2021-08-27T02:07:49Z</dcterms:modified>
</cp:coreProperties>
</file>