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01_旅行業班フォルダ\●50社旅行業取扱額\令和３年度\9月\"/>
    </mc:Choice>
  </mc:AlternateContent>
  <bookViews>
    <workbookView xWindow="-120" yWindow="-120" windowWidth="29040" windowHeight="15840"/>
  </bookViews>
  <sheets>
    <sheet name="【各社確認用】" sheetId="1" r:id="rId1"/>
  </sheets>
  <definedNames>
    <definedName name="_xlnm.Print_Area" localSheetId="0">【各社確認用】!$B$1:$V$86</definedName>
    <definedName name="_xlnm.Print_Titles" localSheetId="0">【各社確認用】!$1:$2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" l="1"/>
  <c r="F58" i="1" l="1"/>
  <c r="J43" i="1" l="1"/>
  <c r="R56" i="1" l="1"/>
  <c r="U56" i="1"/>
  <c r="V56" i="1" l="1"/>
  <c r="S27" i="1" l="1"/>
  <c r="S13" i="1" l="1"/>
  <c r="U13" i="1"/>
  <c r="E31" i="1" l="1"/>
  <c r="R27" i="1" l="1"/>
  <c r="L14" i="1" l="1"/>
  <c r="J7" i="1" l="1"/>
  <c r="S8" i="1" l="1"/>
  <c r="R8" i="1"/>
  <c r="P37" i="1" l="1"/>
  <c r="K37" i="1"/>
  <c r="F37" i="1"/>
  <c r="F60" i="1" s="1"/>
  <c r="C58" i="1"/>
  <c r="P58" i="1"/>
  <c r="K58" i="1"/>
  <c r="P60" i="1" l="1"/>
  <c r="K60" i="1"/>
  <c r="U58" i="1"/>
  <c r="S45" i="1"/>
  <c r="U51" i="1"/>
  <c r="U57" i="1"/>
  <c r="U55" i="1"/>
  <c r="U54" i="1"/>
  <c r="U53" i="1"/>
  <c r="U52" i="1"/>
  <c r="U50" i="1"/>
  <c r="U49" i="1"/>
  <c r="U48" i="1"/>
  <c r="U47" i="1"/>
  <c r="U46" i="1"/>
  <c r="U45" i="1"/>
  <c r="U44" i="1"/>
  <c r="U43" i="1"/>
  <c r="U37" i="1"/>
  <c r="U36" i="1"/>
  <c r="U33" i="1"/>
  <c r="U35" i="1"/>
  <c r="U34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6" i="1"/>
  <c r="U15" i="1"/>
  <c r="U14" i="1"/>
  <c r="U12" i="1"/>
  <c r="U11" i="1"/>
  <c r="U10" i="1"/>
  <c r="U9" i="1"/>
  <c r="U8" i="1"/>
  <c r="V8" i="1" s="1"/>
  <c r="U7" i="1"/>
  <c r="U17" i="1"/>
  <c r="R17" i="1"/>
  <c r="S17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L48" i="1"/>
  <c r="L57" i="1"/>
  <c r="L56" i="1"/>
  <c r="L55" i="1"/>
  <c r="L54" i="1"/>
  <c r="L53" i="1"/>
  <c r="L52" i="1"/>
  <c r="L51" i="1"/>
  <c r="L50" i="1"/>
  <c r="L49" i="1"/>
  <c r="L47" i="1"/>
  <c r="L46" i="1"/>
  <c r="L45" i="1"/>
  <c r="L44" i="1"/>
  <c r="L43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3" i="1"/>
  <c r="L12" i="1"/>
  <c r="L11" i="1"/>
  <c r="L10" i="1"/>
  <c r="L9" i="1"/>
  <c r="L8" i="1"/>
  <c r="L7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U60" i="1" l="1"/>
  <c r="V17" i="1"/>
  <c r="E7" i="1"/>
  <c r="T8" i="1" l="1"/>
  <c r="E18" i="1" l="1"/>
  <c r="V13" i="1" l="1"/>
  <c r="O13" i="1"/>
  <c r="J13" i="1"/>
  <c r="E13" i="1"/>
  <c r="T13" i="1" l="1"/>
  <c r="J18" i="1" l="1"/>
  <c r="S18" i="1"/>
  <c r="R18" i="1"/>
  <c r="V18" i="1" s="1"/>
  <c r="O18" i="1"/>
  <c r="V27" i="1" l="1"/>
  <c r="S14" i="1"/>
  <c r="S7" i="1"/>
  <c r="R7" i="1"/>
  <c r="V7" i="1" s="1"/>
  <c r="O27" i="1"/>
  <c r="O7" i="1"/>
  <c r="J8" i="1"/>
  <c r="J12" i="1"/>
  <c r="J14" i="1"/>
  <c r="J27" i="1"/>
  <c r="J28" i="1"/>
  <c r="J29" i="1"/>
  <c r="J30" i="1"/>
  <c r="J31" i="1"/>
  <c r="J33" i="1"/>
  <c r="E27" i="1"/>
  <c r="T27" i="1" l="1"/>
  <c r="T7" i="1"/>
  <c r="H58" i="1"/>
  <c r="L58" i="1" s="1"/>
  <c r="S57" i="1"/>
  <c r="R57" i="1"/>
  <c r="V57" i="1" s="1"/>
  <c r="O57" i="1"/>
  <c r="J57" i="1"/>
  <c r="E57" i="1"/>
  <c r="S56" i="1"/>
  <c r="O56" i="1"/>
  <c r="J56" i="1"/>
  <c r="E56" i="1"/>
  <c r="S55" i="1"/>
  <c r="R55" i="1"/>
  <c r="V55" i="1" s="1"/>
  <c r="O55" i="1"/>
  <c r="J55" i="1"/>
  <c r="E55" i="1"/>
  <c r="S54" i="1"/>
  <c r="R54" i="1"/>
  <c r="V54" i="1" s="1"/>
  <c r="O54" i="1"/>
  <c r="J54" i="1"/>
  <c r="E54" i="1"/>
  <c r="S53" i="1"/>
  <c r="R53" i="1"/>
  <c r="V53" i="1" s="1"/>
  <c r="O53" i="1"/>
  <c r="J53" i="1"/>
  <c r="E53" i="1"/>
  <c r="S52" i="1"/>
  <c r="R52" i="1"/>
  <c r="V52" i="1" s="1"/>
  <c r="O52" i="1"/>
  <c r="J52" i="1"/>
  <c r="E52" i="1"/>
  <c r="S51" i="1"/>
  <c r="R51" i="1"/>
  <c r="V51" i="1" s="1"/>
  <c r="O51" i="1"/>
  <c r="J51" i="1"/>
  <c r="E51" i="1"/>
  <c r="S50" i="1"/>
  <c r="R50" i="1"/>
  <c r="V50" i="1" s="1"/>
  <c r="O50" i="1"/>
  <c r="J50" i="1"/>
  <c r="E50" i="1"/>
  <c r="S49" i="1"/>
  <c r="R49" i="1"/>
  <c r="V49" i="1" s="1"/>
  <c r="O49" i="1"/>
  <c r="J49" i="1"/>
  <c r="E49" i="1"/>
  <c r="S48" i="1"/>
  <c r="R48" i="1"/>
  <c r="V48" i="1" s="1"/>
  <c r="O48" i="1"/>
  <c r="J48" i="1"/>
  <c r="E48" i="1"/>
  <c r="S47" i="1"/>
  <c r="R47" i="1"/>
  <c r="V47" i="1" s="1"/>
  <c r="O47" i="1"/>
  <c r="J47" i="1"/>
  <c r="E47" i="1"/>
  <c r="S46" i="1"/>
  <c r="R46" i="1"/>
  <c r="V46" i="1" s="1"/>
  <c r="O46" i="1"/>
  <c r="J46" i="1"/>
  <c r="E46" i="1"/>
  <c r="R45" i="1"/>
  <c r="V45" i="1" s="1"/>
  <c r="O45" i="1"/>
  <c r="J45" i="1"/>
  <c r="E45" i="1"/>
  <c r="S44" i="1"/>
  <c r="R44" i="1"/>
  <c r="V44" i="1" s="1"/>
  <c r="O44" i="1"/>
  <c r="J44" i="1"/>
  <c r="E44" i="1"/>
  <c r="S43" i="1"/>
  <c r="R43" i="1"/>
  <c r="V43" i="1" s="1"/>
  <c r="O43" i="1"/>
  <c r="E43" i="1"/>
  <c r="N37" i="1"/>
  <c r="M37" i="1"/>
  <c r="Q37" i="1" s="1"/>
  <c r="I37" i="1"/>
  <c r="H37" i="1"/>
  <c r="L37" i="1" s="1"/>
  <c r="D37" i="1"/>
  <c r="C37" i="1"/>
  <c r="S36" i="1"/>
  <c r="R36" i="1"/>
  <c r="V36" i="1" s="1"/>
  <c r="O36" i="1"/>
  <c r="J36" i="1"/>
  <c r="E36" i="1"/>
  <c r="S35" i="1"/>
  <c r="R35" i="1"/>
  <c r="V35" i="1" s="1"/>
  <c r="O35" i="1"/>
  <c r="J35" i="1"/>
  <c r="E35" i="1"/>
  <c r="S34" i="1"/>
  <c r="R34" i="1"/>
  <c r="V34" i="1" s="1"/>
  <c r="O34" i="1"/>
  <c r="J34" i="1"/>
  <c r="E34" i="1"/>
  <c r="S33" i="1"/>
  <c r="R33" i="1"/>
  <c r="V33" i="1" s="1"/>
  <c r="O33" i="1"/>
  <c r="E33" i="1"/>
  <c r="S32" i="1"/>
  <c r="R32" i="1"/>
  <c r="V32" i="1" s="1"/>
  <c r="O32" i="1"/>
  <c r="J32" i="1"/>
  <c r="E32" i="1"/>
  <c r="S31" i="1"/>
  <c r="R31" i="1"/>
  <c r="V31" i="1" s="1"/>
  <c r="O31" i="1"/>
  <c r="S30" i="1"/>
  <c r="R30" i="1"/>
  <c r="V30" i="1" s="1"/>
  <c r="O30" i="1"/>
  <c r="E30" i="1"/>
  <c r="S29" i="1"/>
  <c r="R29" i="1"/>
  <c r="V29" i="1" s="1"/>
  <c r="O29" i="1"/>
  <c r="E29" i="1"/>
  <c r="S28" i="1"/>
  <c r="R28" i="1"/>
  <c r="V28" i="1" s="1"/>
  <c r="O28" i="1"/>
  <c r="E28" i="1"/>
  <c r="S26" i="1"/>
  <c r="R26" i="1"/>
  <c r="V26" i="1" s="1"/>
  <c r="O26" i="1"/>
  <c r="J26" i="1"/>
  <c r="E26" i="1"/>
  <c r="S25" i="1"/>
  <c r="R25" i="1"/>
  <c r="V25" i="1" s="1"/>
  <c r="O25" i="1"/>
  <c r="J25" i="1"/>
  <c r="E25" i="1"/>
  <c r="S24" i="1"/>
  <c r="R24" i="1"/>
  <c r="V24" i="1" s="1"/>
  <c r="O24" i="1"/>
  <c r="J24" i="1"/>
  <c r="E24" i="1"/>
  <c r="S23" i="1"/>
  <c r="R23" i="1"/>
  <c r="V23" i="1" s="1"/>
  <c r="O23" i="1"/>
  <c r="J23" i="1"/>
  <c r="E23" i="1"/>
  <c r="S22" i="1"/>
  <c r="R22" i="1"/>
  <c r="V22" i="1" s="1"/>
  <c r="O22" i="1"/>
  <c r="J22" i="1"/>
  <c r="E22" i="1"/>
  <c r="S21" i="1"/>
  <c r="R21" i="1"/>
  <c r="V21" i="1" s="1"/>
  <c r="O21" i="1"/>
  <c r="J21" i="1"/>
  <c r="E21" i="1"/>
  <c r="S20" i="1"/>
  <c r="R20" i="1"/>
  <c r="V20" i="1" s="1"/>
  <c r="O20" i="1"/>
  <c r="J20" i="1"/>
  <c r="E20" i="1"/>
  <c r="S19" i="1"/>
  <c r="R19" i="1"/>
  <c r="V19" i="1" s="1"/>
  <c r="O19" i="1"/>
  <c r="J19" i="1"/>
  <c r="E19" i="1"/>
  <c r="O17" i="1"/>
  <c r="J17" i="1"/>
  <c r="E17" i="1"/>
  <c r="S16" i="1"/>
  <c r="R16" i="1"/>
  <c r="V16" i="1" s="1"/>
  <c r="O16" i="1"/>
  <c r="J16" i="1"/>
  <c r="E16" i="1"/>
  <c r="S15" i="1"/>
  <c r="R15" i="1"/>
  <c r="V15" i="1" s="1"/>
  <c r="O15" i="1"/>
  <c r="J15" i="1"/>
  <c r="E15" i="1"/>
  <c r="R14" i="1"/>
  <c r="O14" i="1"/>
  <c r="E14" i="1"/>
  <c r="S12" i="1"/>
  <c r="R12" i="1"/>
  <c r="V12" i="1" s="1"/>
  <c r="O12" i="1"/>
  <c r="E12" i="1"/>
  <c r="S11" i="1"/>
  <c r="R11" i="1"/>
  <c r="V11" i="1" s="1"/>
  <c r="O11" i="1"/>
  <c r="J11" i="1"/>
  <c r="E11" i="1"/>
  <c r="S10" i="1"/>
  <c r="R10" i="1"/>
  <c r="V10" i="1" s="1"/>
  <c r="O10" i="1"/>
  <c r="J10" i="1"/>
  <c r="E10" i="1"/>
  <c r="S9" i="1"/>
  <c r="R9" i="1"/>
  <c r="V9" i="1" s="1"/>
  <c r="O9" i="1"/>
  <c r="J9" i="1"/>
  <c r="E9" i="1"/>
  <c r="O8" i="1"/>
  <c r="E8" i="1"/>
  <c r="G37" i="1" l="1"/>
  <c r="C60" i="1"/>
  <c r="G60" i="1" s="1"/>
  <c r="T14" i="1"/>
  <c r="V14" i="1"/>
  <c r="T32" i="1"/>
  <c r="T33" i="1"/>
  <c r="T57" i="1"/>
  <c r="T10" i="1"/>
  <c r="T26" i="1"/>
  <c r="T29" i="1"/>
  <c r="T30" i="1"/>
  <c r="T12" i="1"/>
  <c r="J37" i="1"/>
  <c r="T15" i="1"/>
  <c r="T17" i="1"/>
  <c r="T21" i="1"/>
  <c r="T24" i="1"/>
  <c r="E37" i="1"/>
  <c r="T45" i="1"/>
  <c r="T46" i="1"/>
  <c r="T49" i="1"/>
  <c r="T51" i="1"/>
  <c r="T52" i="1"/>
  <c r="T55" i="1"/>
  <c r="T56" i="1"/>
  <c r="S37" i="1"/>
  <c r="T23" i="1"/>
  <c r="T44" i="1"/>
  <c r="T48" i="1"/>
  <c r="T54" i="1"/>
  <c r="T50" i="1"/>
  <c r="T53" i="1"/>
  <c r="T43" i="1"/>
  <c r="T47" i="1"/>
  <c r="T18" i="1"/>
  <c r="T22" i="1"/>
  <c r="T31" i="1"/>
  <c r="T9" i="1"/>
  <c r="T16" i="1"/>
  <c r="T19" i="1"/>
  <c r="T25" i="1"/>
  <c r="O37" i="1"/>
  <c r="T36" i="1"/>
  <c r="R37" i="1"/>
  <c r="T11" i="1"/>
  <c r="T20" i="1"/>
  <c r="T28" i="1"/>
  <c r="T34" i="1"/>
  <c r="T35" i="1"/>
  <c r="N58" i="1"/>
  <c r="M58" i="1"/>
  <c r="Q58" i="1" s="1"/>
  <c r="I58" i="1"/>
  <c r="I60" i="1" s="1"/>
  <c r="D58" i="1"/>
  <c r="V37" i="1" l="1"/>
  <c r="O58" i="1"/>
  <c r="R58" i="1"/>
  <c r="T37" i="1"/>
  <c r="J58" i="1"/>
  <c r="E58" i="1"/>
  <c r="S58" i="1"/>
  <c r="M60" i="1"/>
  <c r="H60" i="1"/>
  <c r="L60" i="1" s="1"/>
  <c r="D60" i="1"/>
  <c r="N60" i="1"/>
  <c r="Q60" i="1" l="1"/>
  <c r="R60" i="1"/>
  <c r="V60" i="1" s="1"/>
  <c r="V58" i="1"/>
  <c r="T58" i="1"/>
  <c r="S60" i="1"/>
  <c r="E60" i="1"/>
  <c r="J60" i="1"/>
  <c r="O60" i="1"/>
  <c r="T60" i="1" l="1"/>
</calcChain>
</file>

<file path=xl/sharedStrings.xml><?xml version="1.0" encoding="utf-8"?>
<sst xmlns="http://schemas.openxmlformats.org/spreadsheetml/2006/main" count="144" uniqueCount="72">
  <si>
    <t>前年同</t>
    <rPh sb="2" eb="3">
      <t>ドウ</t>
    </rPh>
    <phoneticPr fontId="3"/>
  </si>
  <si>
    <t>ＮＯ．１</t>
  </si>
  <si>
    <t>ＮＯ．２</t>
  </si>
  <si>
    <t>　　　　国　　　　内　　　　旅　　　　行</t>
  </si>
  <si>
    <t>　　　　　海　　　外　　　旅　　　行</t>
  </si>
  <si>
    <t>会　　　　　　社　　　　　　名</t>
  </si>
  <si>
    <t>　　　　　合　　　　　　　　　　　計</t>
  </si>
  <si>
    <t>西鉄旅行（株）</t>
  </si>
  <si>
    <t>取　扱　額</t>
  </si>
  <si>
    <t>名鉄観光サービス（株）</t>
  </si>
  <si>
    <t>前年同月取</t>
    <rPh sb="2" eb="4">
      <t>ドウゲツ</t>
    </rPh>
    <phoneticPr fontId="3"/>
  </si>
  <si>
    <t>（千円）</t>
  </si>
  <si>
    <t>　扱額（千円）</t>
    <rPh sb="1" eb="2">
      <t>アツカ</t>
    </rPh>
    <rPh sb="2" eb="3">
      <t>ガク</t>
    </rPh>
    <rPh sb="4" eb="6">
      <t>センエン</t>
    </rPh>
    <phoneticPr fontId="3"/>
  </si>
  <si>
    <t xml:space="preserve"> 月比％</t>
    <rPh sb="1" eb="2">
      <t>ゲツ</t>
    </rPh>
    <rPh sb="2" eb="3">
      <t>ヒ</t>
    </rPh>
    <phoneticPr fontId="3"/>
  </si>
  <si>
    <t>前年同</t>
  </si>
  <si>
    <t>合　　　　　　　　　計</t>
  </si>
  <si>
    <t>前年同月取</t>
  </si>
  <si>
    <t>京王観光（株）</t>
  </si>
  <si>
    <t>九州旅客鉄道（株）</t>
  </si>
  <si>
    <t>日新航空サービス（株）</t>
  </si>
  <si>
    <t>（株）農協観光</t>
  </si>
  <si>
    <t>（株）読売旅行</t>
  </si>
  <si>
    <t>　</t>
  </si>
  <si>
    <t>（株）日本旅行</t>
  </si>
  <si>
    <t>　　　　外　　国　　人　　旅　　行　＊1</t>
  </si>
  <si>
    <t>小　　　　　　　　　計</t>
  </si>
  <si>
    <t>（株）ジャルパック</t>
  </si>
  <si>
    <t>主　　要　　旅　　行　　業　　者　　の　　旅　　行　　取　　扱　　状　　況　　速　　報</t>
  </si>
  <si>
    <t>ビッグホリデー（株）</t>
  </si>
  <si>
    <t>　　　　　　　　　　　　　　　　　　　　　　</t>
  </si>
  <si>
    <t>郵船トラベル（株）</t>
  </si>
  <si>
    <t>沖縄ツーリスト（株）</t>
  </si>
  <si>
    <t>エイチ・アイ・エス（6社計　＊3）</t>
  </si>
  <si>
    <t>阪急交通社（3社計　＊5）</t>
  </si>
  <si>
    <t>（株）ジェイアール東海ツアーズ</t>
  </si>
  <si>
    <t>(株）びゅうトラベルサービス</t>
  </si>
  <si>
    <t>株式会社HTB-BCDトラベル</t>
  </si>
  <si>
    <t>（株）旅工房</t>
  </si>
  <si>
    <t>（株）IACEトラベル</t>
  </si>
  <si>
    <t>WILLER（株）</t>
  </si>
  <si>
    <t>（株）トヨタツーリストインターナショナル</t>
  </si>
  <si>
    <t>メルコトラベル（株）</t>
  </si>
  <si>
    <t>イオンコンパス（株）</t>
  </si>
  <si>
    <t>（株）南海国際旅行</t>
  </si>
  <si>
    <t>　扱額（千円）</t>
  </si>
  <si>
    <t xml:space="preserve"> 月比％</t>
  </si>
  <si>
    <t>（株）小田急トラベル</t>
  </si>
  <si>
    <t>京成トラベルサービス（株）</t>
  </si>
  <si>
    <t>（株）日産クリエイティブサービス</t>
  </si>
  <si>
    <t>（株）フジ・トラベル・サービス</t>
  </si>
  <si>
    <t>北海道旅客鉄道（株）</t>
  </si>
  <si>
    <t>ケイライントラベル（株）</t>
  </si>
  <si>
    <t>名鉄観光バス（株）</t>
  </si>
  <si>
    <t>（株）エスティーエートラベル</t>
  </si>
  <si>
    <t>菱和ダイヤモンド航空サービス（株）</t>
  </si>
  <si>
    <t>富士急トラベル（株）</t>
  </si>
  <si>
    <t>（株）三越伊勢丹ニッコウトラベル</t>
  </si>
  <si>
    <t>（株）JAL JTAセールス</t>
  </si>
  <si>
    <t>JTB（9社計　＊2）</t>
    <phoneticPr fontId="3"/>
  </si>
  <si>
    <t>T-LIFEホールディングス（株）（4社計　＊6）</t>
    <phoneticPr fontId="3"/>
  </si>
  <si>
    <t>（株）エヌオーイー</t>
    <phoneticPr fontId="3"/>
  </si>
  <si>
    <t>エムオーツーリスト（株）</t>
    <phoneticPr fontId="3"/>
  </si>
  <si>
    <t>東武トップツアーズ（株）</t>
    <phoneticPr fontId="3"/>
  </si>
  <si>
    <t>テック航空サービス（株）</t>
    <phoneticPr fontId="3"/>
  </si>
  <si>
    <t>西武トラベル（株）</t>
    <phoneticPr fontId="3"/>
  </si>
  <si>
    <t>　扱額（千円）</t>
    <phoneticPr fontId="3"/>
  </si>
  <si>
    <t>前々年同月取</t>
    <rPh sb="0" eb="3">
      <t>ゼンゼンネン</t>
    </rPh>
    <phoneticPr fontId="3"/>
  </si>
  <si>
    <t>前々年同</t>
    <rPh sb="0" eb="3">
      <t>ゼンゼンネン</t>
    </rPh>
    <rPh sb="3" eb="4">
      <t>ドウ</t>
    </rPh>
    <phoneticPr fontId="3"/>
  </si>
  <si>
    <t>前々年同月取</t>
    <rPh sb="0" eb="2">
      <t>ゼンゼン</t>
    </rPh>
    <rPh sb="2" eb="3">
      <t>ネン</t>
    </rPh>
    <rPh sb="3" eb="5">
      <t>ドウゲツ</t>
    </rPh>
    <phoneticPr fontId="3"/>
  </si>
  <si>
    <t>ANA X(株)</t>
    <rPh sb="6" eb="7">
      <t>カブ</t>
    </rPh>
    <phoneticPr fontId="3"/>
  </si>
  <si>
    <t>KNT-CTホールディングス（13社計　＊4）</t>
    <phoneticPr fontId="3"/>
  </si>
  <si>
    <t>各　社　別　内　訳　（令和3年9月分）</t>
    <rPh sb="11" eb="13">
      <t>レイワ</t>
    </rPh>
    <rPh sb="14" eb="15">
      <t>ネン</t>
    </rPh>
    <rPh sb="16" eb="17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</si>
</sst>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;[Red]0.0"/>
  </numFmts>
  <fonts count="10">
    <font>
      <sz val="11"/>
      <name val="ＭＳ Ｐゴシック"/>
      <family val="3"/>
    </font>
    <font>
      <sz val="14"/>
      <name val="Terminal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rgb="FFFF0000"/>
      <name val="ＭＳ Ｐゴシック"/>
      <family val="3"/>
    </font>
    <font>
      <b/>
      <sz val="11"/>
      <name val="ＭＳ Ｐゴシック"/>
      <family val="3"/>
    </font>
    <font>
      <sz val="11"/>
      <color theme="1"/>
      <name val="ＭＳ Ｐゴシック"/>
      <family val="3"/>
    </font>
    <font>
      <sz val="11"/>
      <name val="ＭＳ Ｐゴシック"/>
      <family val="3"/>
      <charset val="128"/>
    </font>
    <font>
      <sz val="8"/>
      <color indexed="16"/>
      <name val="Century Schoolbook"/>
      <family val="1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1" fillId="0" borderId="0"/>
    <xf numFmtId="38" fontId="2" fillId="0" borderId="0" applyFont="0" applyFill="0" applyBorder="0" applyAlignment="0" applyProtection="0"/>
    <xf numFmtId="4" fontId="8" fillId="0" borderId="0">
      <alignment horizontal="right"/>
    </xf>
  </cellStyleXfs>
  <cellXfs count="110">
    <xf numFmtId="0" fontId="0" fillId="0" borderId="0" xfId="0"/>
    <xf numFmtId="0" fontId="0" fillId="0" borderId="0" xfId="0" applyFont="1" applyFill="1"/>
    <xf numFmtId="0" fontId="0" fillId="0" borderId="0" xfId="0" applyFont="1" applyFill="1" applyAlignment="1" applyProtection="1">
      <alignment horizontal="centerContinuous"/>
      <protection locked="0"/>
    </xf>
    <xf numFmtId="0" fontId="5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5" xfId="0" applyFont="1" applyFill="1" applyBorder="1" applyAlignment="1">
      <alignment horizontal="center"/>
    </xf>
    <xf numFmtId="0" fontId="0" fillId="0" borderId="8" xfId="0" applyFont="1" applyFill="1" applyBorder="1"/>
    <xf numFmtId="0" fontId="0" fillId="0" borderId="0" xfId="0" applyFont="1" applyFill="1" applyAlignment="1">
      <alignment horizontal="left" shrinkToFit="1"/>
    </xf>
    <xf numFmtId="0" fontId="0" fillId="0" borderId="0" xfId="0" applyFont="1" applyFill="1" applyAlignment="1">
      <alignment horizontal="centerContinuous"/>
    </xf>
    <xf numFmtId="0" fontId="0" fillId="0" borderId="1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right"/>
    </xf>
    <xf numFmtId="38" fontId="0" fillId="0" borderId="5" xfId="6" applyFont="1" applyFill="1" applyBorder="1"/>
    <xf numFmtId="38" fontId="0" fillId="0" borderId="0" xfId="6" applyFont="1" applyFill="1"/>
    <xf numFmtId="0" fontId="0" fillId="0" borderId="0" xfId="0" applyFont="1" applyFill="1" applyAlignment="1">
      <alignment wrapText="1"/>
    </xf>
    <xf numFmtId="0" fontId="0" fillId="0" borderId="7" xfId="0" applyFont="1" applyFill="1" applyBorder="1" applyAlignment="1">
      <alignment horizontal="center"/>
    </xf>
    <xf numFmtId="176" fontId="0" fillId="0" borderId="5" xfId="0" applyNumberFormat="1" applyFont="1" applyFill="1" applyBorder="1"/>
    <xf numFmtId="176" fontId="0" fillId="0" borderId="0" xfId="0" applyNumberFormat="1" applyFont="1" applyFill="1"/>
    <xf numFmtId="0" fontId="0" fillId="0" borderId="3" xfId="0" applyFont="1" applyFill="1" applyBorder="1" applyAlignment="1">
      <alignment horizontal="right"/>
    </xf>
    <xf numFmtId="0" fontId="0" fillId="0" borderId="0" xfId="0" applyFont="1" applyFill="1" applyAlignment="1">
      <alignment horizontal="center"/>
    </xf>
    <xf numFmtId="38" fontId="0" fillId="0" borderId="0" xfId="0" applyNumberFormat="1" applyFont="1" applyFill="1"/>
    <xf numFmtId="0" fontId="0" fillId="2" borderId="4" xfId="0" applyFont="1" applyFill="1" applyBorder="1" applyAlignment="1">
      <alignment shrinkToFit="1"/>
    </xf>
    <xf numFmtId="38" fontId="0" fillId="0" borderId="0" xfId="0" applyNumberFormat="1" applyFont="1" applyFill="1" applyAlignment="1">
      <alignment horizontal="left" shrinkToFit="1"/>
    </xf>
    <xf numFmtId="0" fontId="4" fillId="2" borderId="0" xfId="0" applyFont="1" applyFill="1"/>
    <xf numFmtId="0" fontId="0" fillId="2" borderId="2" xfId="0" applyFont="1" applyFill="1" applyBorder="1" applyAlignment="1">
      <alignment shrinkToFit="1"/>
    </xf>
    <xf numFmtId="38" fontId="2" fillId="2" borderId="1" xfId="3" applyFont="1" applyFill="1" applyBorder="1"/>
    <xf numFmtId="38" fontId="2" fillId="2" borderId="7" xfId="3" applyFont="1" applyFill="1" applyBorder="1" applyProtection="1">
      <protection locked="0"/>
    </xf>
    <xf numFmtId="176" fontId="0" fillId="2" borderId="2" xfId="0" applyNumberFormat="1" applyFont="1" applyFill="1" applyBorder="1"/>
    <xf numFmtId="38" fontId="0" fillId="2" borderId="2" xfId="0" applyNumberFormat="1" applyFont="1" applyFill="1" applyBorder="1"/>
    <xf numFmtId="38" fontId="2" fillId="2" borderId="1" xfId="3" applyFont="1" applyFill="1" applyBorder="1" applyProtection="1">
      <protection locked="0"/>
    </xf>
    <xf numFmtId="176" fontId="0" fillId="2" borderId="4" xfId="0" applyNumberFormat="1" applyFont="1" applyFill="1" applyBorder="1"/>
    <xf numFmtId="38" fontId="0" fillId="2" borderId="4" xfId="0" applyNumberFormat="1" applyFont="1" applyFill="1" applyBorder="1"/>
    <xf numFmtId="38" fontId="0" fillId="2" borderId="2" xfId="6" applyFont="1" applyFill="1" applyBorder="1" applyAlignment="1"/>
    <xf numFmtId="38" fontId="2" fillId="2" borderId="2" xfId="2" applyFont="1" applyFill="1" applyBorder="1" applyAlignment="1"/>
    <xf numFmtId="38" fontId="0" fillId="2" borderId="2" xfId="6" applyFont="1" applyFill="1" applyBorder="1"/>
    <xf numFmtId="38" fontId="7" fillId="2" borderId="2" xfId="6" applyFont="1" applyFill="1" applyBorder="1" applyAlignment="1"/>
    <xf numFmtId="38" fontId="7" fillId="2" borderId="4" xfId="6" applyFont="1" applyFill="1" applyBorder="1" applyAlignment="1" applyProtection="1">
      <protection locked="0"/>
    </xf>
    <xf numFmtId="176" fontId="7" fillId="2" borderId="2" xfId="0" applyNumberFormat="1" applyFont="1" applyFill="1" applyBorder="1" applyAlignment="1"/>
    <xf numFmtId="38" fontId="7" fillId="2" borderId="2" xfId="0" applyNumberFormat="1" applyFont="1" applyFill="1" applyBorder="1" applyAlignment="1"/>
    <xf numFmtId="38" fontId="7" fillId="2" borderId="2" xfId="6" applyFont="1" applyFill="1" applyBorder="1" applyAlignment="1" applyProtection="1">
      <protection locked="0"/>
    </xf>
    <xf numFmtId="176" fontId="7" fillId="2" borderId="4" xfId="0" applyNumberFormat="1" applyFont="1" applyFill="1" applyBorder="1" applyAlignment="1"/>
    <xf numFmtId="38" fontId="7" fillId="2" borderId="4" xfId="0" applyNumberFormat="1" applyFont="1" applyFill="1" applyBorder="1" applyAlignment="1"/>
    <xf numFmtId="0" fontId="0" fillId="2" borderId="0" xfId="0" applyFont="1" applyFill="1"/>
    <xf numFmtId="38" fontId="0" fillId="2" borderId="4" xfId="6" applyFont="1" applyFill="1" applyBorder="1" applyProtection="1">
      <protection locked="0"/>
    </xf>
    <xf numFmtId="38" fontId="0" fillId="2" borderId="2" xfId="6" applyFont="1" applyFill="1" applyBorder="1" applyProtection="1">
      <protection locked="0"/>
    </xf>
    <xf numFmtId="38" fontId="7" fillId="2" borderId="4" xfId="6" applyFont="1" applyFill="1" applyBorder="1" applyProtection="1">
      <protection locked="0"/>
    </xf>
    <xf numFmtId="38" fontId="7" fillId="2" borderId="2" xfId="6" applyFont="1" applyFill="1" applyBorder="1" applyAlignment="1">
      <alignment vertical="center"/>
    </xf>
    <xf numFmtId="38" fontId="7" fillId="2" borderId="2" xfId="6" applyFont="1" applyFill="1" applyBorder="1" applyAlignment="1" applyProtection="1">
      <alignment vertical="center"/>
      <protection locked="0"/>
    </xf>
    <xf numFmtId="176" fontId="0" fillId="2" borderId="2" xfId="0" applyNumberFormat="1" applyFont="1" applyFill="1" applyBorder="1" applyAlignment="1">
      <alignment vertical="center"/>
    </xf>
    <xf numFmtId="38" fontId="0" fillId="2" borderId="2" xfId="0" applyNumberFormat="1" applyFont="1" applyFill="1" applyBorder="1" applyAlignment="1">
      <alignment vertical="center"/>
    </xf>
    <xf numFmtId="176" fontId="0" fillId="2" borderId="4" xfId="0" applyNumberFormat="1" applyFont="1" applyFill="1" applyBorder="1" applyAlignment="1">
      <alignment vertical="center"/>
    </xf>
    <xf numFmtId="38" fontId="0" fillId="2" borderId="4" xfId="0" applyNumberFormat="1" applyFont="1" applyFill="1" applyBorder="1" applyAlignment="1">
      <alignment vertical="center"/>
    </xf>
    <xf numFmtId="38" fontId="0" fillId="2" borderId="4" xfId="6" applyFont="1" applyFill="1" applyBorder="1" applyAlignment="1" applyProtection="1">
      <protection locked="0"/>
    </xf>
    <xf numFmtId="176" fontId="0" fillId="2" borderId="2" xfId="0" applyNumberFormat="1" applyFont="1" applyFill="1" applyBorder="1" applyAlignment="1"/>
    <xf numFmtId="38" fontId="0" fillId="2" borderId="2" xfId="0" applyNumberFormat="1" applyFont="1" applyFill="1" applyBorder="1" applyAlignment="1"/>
    <xf numFmtId="38" fontId="0" fillId="2" borderId="2" xfId="6" applyFont="1" applyFill="1" applyBorder="1" applyAlignment="1" applyProtection="1">
      <protection locked="0"/>
    </xf>
    <xf numFmtId="176" fontId="0" fillId="2" borderId="4" xfId="0" applyNumberFormat="1" applyFont="1" applyFill="1" applyBorder="1" applyAlignment="1"/>
    <xf numFmtId="38" fontId="0" fillId="2" borderId="4" xfId="0" applyNumberFormat="1" applyFont="1" applyFill="1" applyBorder="1" applyAlignment="1"/>
    <xf numFmtId="0" fontId="0" fillId="2" borderId="2" xfId="0" applyFont="1" applyFill="1" applyBorder="1" applyAlignment="1">
      <alignment wrapText="1" shrinkToFit="1"/>
    </xf>
    <xf numFmtId="38" fontId="2" fillId="2" borderId="2" xfId="2" applyFont="1" applyFill="1" applyBorder="1"/>
    <xf numFmtId="38" fontId="2" fillId="2" borderId="4" xfId="2" applyFont="1" applyFill="1" applyBorder="1" applyProtection="1">
      <protection locked="0"/>
    </xf>
    <xf numFmtId="38" fontId="2" fillId="2" borderId="2" xfId="2" applyFont="1" applyFill="1" applyBorder="1" applyProtection="1">
      <protection locked="0"/>
    </xf>
    <xf numFmtId="38" fontId="7" fillId="2" borderId="2" xfId="6" applyFont="1" applyFill="1" applyBorder="1"/>
    <xf numFmtId="38" fontId="7" fillId="2" borderId="2" xfId="6" applyNumberFormat="1" applyFont="1" applyFill="1" applyBorder="1"/>
    <xf numFmtId="38" fontId="7" fillId="2" borderId="4" xfId="6" applyNumberFormat="1" applyFont="1" applyFill="1" applyBorder="1" applyProtection="1">
      <protection locked="0"/>
    </xf>
    <xf numFmtId="38" fontId="0" fillId="2" borderId="4" xfId="6" applyNumberFormat="1" applyFont="1" applyFill="1" applyBorder="1" applyAlignment="1" applyProtection="1">
      <alignment horizontal="right"/>
      <protection locked="0"/>
    </xf>
    <xf numFmtId="38" fontId="7" fillId="2" borderId="2" xfId="6" applyFont="1" applyFill="1" applyBorder="1" applyProtection="1">
      <protection locked="0"/>
    </xf>
    <xf numFmtId="0" fontId="0" fillId="2" borderId="2" xfId="0" applyFont="1" applyFill="1" applyBorder="1" applyAlignment="1">
      <alignment horizontal="left" shrinkToFit="1"/>
    </xf>
    <xf numFmtId="38" fontId="0" fillId="2" borderId="2" xfId="6" applyFont="1" applyFill="1" applyBorder="1" applyAlignment="1">
      <alignment vertical="center"/>
    </xf>
    <xf numFmtId="176" fontId="0" fillId="2" borderId="4" xfId="0" applyNumberFormat="1" applyFont="1" applyFill="1" applyBorder="1" applyAlignment="1">
      <alignment horizontal="center"/>
    </xf>
    <xf numFmtId="38" fontId="0" fillId="2" borderId="4" xfId="0" applyNumberFormat="1" applyFont="1" applyFill="1" applyBorder="1" applyAlignment="1">
      <alignment horizontal="right"/>
    </xf>
    <xf numFmtId="176" fontId="7" fillId="2" borderId="4" xfId="0" applyNumberFormat="1" applyFont="1" applyFill="1" applyBorder="1"/>
    <xf numFmtId="38" fontId="7" fillId="2" borderId="4" xfId="0" applyNumberFormat="1" applyFont="1" applyFill="1" applyBorder="1"/>
    <xf numFmtId="176" fontId="7" fillId="2" borderId="2" xfId="0" applyNumberFormat="1" applyFont="1" applyFill="1" applyBorder="1"/>
    <xf numFmtId="38" fontId="7" fillId="2" borderId="2" xfId="0" applyNumberFormat="1" applyFont="1" applyFill="1" applyBorder="1"/>
    <xf numFmtId="38" fontId="0" fillId="2" borderId="4" xfId="6" applyFont="1" applyFill="1" applyBorder="1" applyAlignment="1" applyProtection="1">
      <alignment shrinkToFit="1"/>
      <protection locked="0"/>
    </xf>
    <xf numFmtId="38" fontId="0" fillId="2" borderId="0" xfId="0" applyNumberFormat="1" applyFont="1" applyFill="1" applyBorder="1"/>
    <xf numFmtId="38" fontId="0" fillId="2" borderId="0" xfId="0" applyNumberFormat="1" applyFont="1" applyFill="1"/>
    <xf numFmtId="38" fontId="4" fillId="2" borderId="0" xfId="0" applyNumberFormat="1" applyFont="1" applyFill="1"/>
    <xf numFmtId="0" fontId="0" fillId="2" borderId="5" xfId="0" applyFont="1" applyFill="1" applyBorder="1" applyAlignment="1">
      <alignment horizontal="center"/>
    </xf>
    <xf numFmtId="38" fontId="0" fillId="2" borderId="5" xfId="6" applyFont="1" applyFill="1" applyBorder="1"/>
    <xf numFmtId="176" fontId="0" fillId="2" borderId="5" xfId="0" applyNumberFormat="1" applyFont="1" applyFill="1" applyBorder="1"/>
    <xf numFmtId="38" fontId="0" fillId="2" borderId="0" xfId="6" applyFont="1" applyFill="1"/>
    <xf numFmtId="176" fontId="0" fillId="2" borderId="0" xfId="0" applyNumberFormat="1" applyFont="1" applyFill="1"/>
    <xf numFmtId="0" fontId="0" fillId="2" borderId="6" xfId="0" applyFont="1" applyFill="1" applyBorder="1"/>
    <xf numFmtId="0" fontId="0" fillId="2" borderId="0" xfId="0" applyFont="1" applyFill="1" applyAlignment="1">
      <alignment horizontal="center"/>
    </xf>
    <xf numFmtId="0" fontId="0" fillId="2" borderId="7" xfId="0" applyFont="1" applyFill="1" applyBorder="1"/>
    <xf numFmtId="0" fontId="0" fillId="2" borderId="4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8" xfId="0" applyFont="1" applyFill="1" applyBorder="1"/>
    <xf numFmtId="0" fontId="0" fillId="2" borderId="8" xfId="0" applyFont="1" applyFill="1" applyBorder="1" applyAlignment="1">
      <alignment horizontal="right"/>
    </xf>
    <xf numFmtId="0" fontId="0" fillId="2" borderId="3" xfId="0" applyFont="1" applyFill="1" applyBorder="1"/>
    <xf numFmtId="0" fontId="0" fillId="2" borderId="3" xfId="0" applyFont="1" applyFill="1" applyBorder="1" applyAlignment="1">
      <alignment horizontal="right"/>
    </xf>
    <xf numFmtId="38" fontId="7" fillId="2" borderId="1" xfId="6" applyFont="1" applyFill="1" applyBorder="1" applyProtection="1">
      <protection locked="0"/>
    </xf>
    <xf numFmtId="38" fontId="0" fillId="2" borderId="2" xfId="6" applyNumberFormat="1" applyFont="1" applyFill="1" applyBorder="1"/>
    <xf numFmtId="38" fontId="7" fillId="2" borderId="10" xfId="6" applyFont="1" applyFill="1" applyBorder="1" applyProtection="1">
      <protection locked="0"/>
    </xf>
    <xf numFmtId="38" fontId="6" fillId="2" borderId="2" xfId="6" applyFont="1" applyFill="1" applyBorder="1"/>
    <xf numFmtId="38" fontId="6" fillId="2" borderId="4" xfId="6" applyFont="1" applyFill="1" applyBorder="1" applyProtection="1">
      <protection locked="0"/>
    </xf>
    <xf numFmtId="38" fontId="9" fillId="2" borderId="2" xfId="7" applyNumberFormat="1" applyFont="1" applyFill="1" applyBorder="1" applyAlignment="1"/>
    <xf numFmtId="38" fontId="7" fillId="2" borderId="2" xfId="6" applyNumberFormat="1" applyFont="1" applyFill="1" applyBorder="1" applyAlignment="1"/>
    <xf numFmtId="0" fontId="0" fillId="0" borderId="9" xfId="0" applyFont="1" applyFill="1" applyBorder="1" applyAlignment="1">
      <alignment horizontal="left" shrinkToFit="1"/>
    </xf>
    <xf numFmtId="0" fontId="0" fillId="0" borderId="0" xfId="0" applyFont="1" applyFill="1" applyAlignment="1">
      <alignment vertical="top" wrapText="1"/>
    </xf>
    <xf numFmtId="0" fontId="0" fillId="0" borderId="11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</cellXfs>
  <cellStyles count="8">
    <cellStyle name="revised" xfId="7"/>
    <cellStyle name="パーセント 2" xfId="1"/>
    <cellStyle name="桁区切り" xfId="6" builtinId="6"/>
    <cellStyle name="桁区切り 2" xfId="2"/>
    <cellStyle name="桁区切り 5" xfId="3"/>
    <cellStyle name="標準" xfId="0" builtinId="0"/>
    <cellStyle name="標準 2" xfId="4"/>
    <cellStyle name="標準 3" xfId="5"/>
  </cellStyles>
  <dxfs count="0"/>
  <tableStyles count="0" defaultTableStyle="TableStyleMedium9" defaultPivotStyle="PivotStyleLight16"/>
  <colors>
    <mruColors>
      <color rgb="FF99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155416</xdr:colOff>
      <xdr:row>60</xdr:row>
      <xdr:rowOff>75565</xdr:rowOff>
    </xdr:from>
    <xdr:to>
      <xdr:col>21</xdr:col>
      <xdr:colOff>127476</xdr:colOff>
      <xdr:row>86</xdr:row>
      <xdr:rowOff>112554</xdr:rowOff>
    </xdr:to>
    <xdr:sp macro="" textlink="">
      <xdr:nvSpPr>
        <xdr:cNvPr id="4" name="テキスト ボックス 3"/>
        <xdr:cNvSpPr txBox="1"/>
      </xdr:nvSpPr>
      <xdr:spPr>
        <a:xfrm>
          <a:off x="453072" y="13410565"/>
          <a:ext cx="20176967" cy="4918552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○本資料は主要旅行業者</a:t>
          </a:r>
          <a:r>
            <a:rPr kumimoji="1" lang="en-US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45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社・グループの旅行取扱状況をまとめたものです。</a:t>
          </a:r>
          <a:endParaRPr kumimoji="0" lang="en-US" altLang="ja-JP" sz="11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日本の旅行会社によるインバウンド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向けの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旅行取扱いを指します。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9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※JTB9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グローバルマーケティング＆トラベル、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沖縄、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京阪トラベル、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メディアリテーリング、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グランドツアー＆サービス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                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（株）ＪＴＢビジネストラベルソリューションズ、（株）ＪＴＢガイアレック、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トラベルプラザインターナショナル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エイチ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・アイ・エスの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ジャパンホリデートラベル、（株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エイチ・アイ・エス沖縄</a:t>
          </a:r>
          <a:endParaRPr lang="ja-JP" altLang="ja-JP">
            <a:effectLst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13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※KNT-CT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13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社・・・クラブツーリズム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近畿日本ツーリスト北海道、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近畿日本ツーリスト東北、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近畿日本ツーリスト関東、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近畿日本ツーリスト首都圏、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近畿日本ツーリスト中部、</a:t>
          </a:r>
          <a:endParaRPr lang="ja-JP" altLang="ja-JP">
            <a:effectLst/>
            <a:latin typeface="+mn-ea"/>
            <a:ea typeface="+mn-ea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近畿日本ツーリスト関西、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近畿日本ツーリスト中国四国、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近畿日本ツーリスト九州、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近畿日本ツーリストコーポレートビジネス、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グローバルトラベル、</a:t>
          </a:r>
          <a:endParaRPr lang="ja-JP" altLang="ja-JP">
            <a:effectLst/>
            <a:latin typeface="+mn-ea"/>
            <a:ea typeface="+mn-ea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ウエブトラベル、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ユナイテッドツアーズ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阪急交通社の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社内取引を相殺し、合計したものです。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　　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社・・・（株）阪急交通社、（株）阪急阪神ビジネストラベル、阪神トラベル・インターナショナル（株）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※T-LIFE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タビックスジャパン、東日観光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、トラベルイン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湯旅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本集計で計上された取扱額は速報値であり、各社決算報告等の数値と異なる場合があります。</a:t>
          </a:r>
          <a:endParaRPr lang="ja-JP" altLang="ja-JP"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5"/>
  <sheetViews>
    <sheetView tabSelected="1" view="pageBreakPreview" zoomScaleSheetLayoutView="100" workbookViewId="0">
      <pane xSplit="2" ySplit="6" topLeftCell="C7" activePane="bottomRight" state="frozen"/>
      <selection pane="topRight"/>
      <selection pane="bottomLeft"/>
      <selection pane="bottomRight" activeCell="B2" sqref="B2"/>
    </sheetView>
  </sheetViews>
  <sheetFormatPr defaultRowHeight="13.5"/>
  <cols>
    <col min="1" max="1" width="3.875" style="1" customWidth="1"/>
    <col min="2" max="2" width="32.125" style="1" customWidth="1"/>
    <col min="3" max="4" width="14.875" style="1" customWidth="1"/>
    <col min="5" max="5" width="7.875" style="1" customWidth="1"/>
    <col min="6" max="6" width="14" style="1" customWidth="1"/>
    <col min="7" max="7" width="7.875" style="1" customWidth="1"/>
    <col min="8" max="8" width="15.125" style="1" customWidth="1"/>
    <col min="9" max="9" width="14.875" style="1" customWidth="1"/>
    <col min="10" max="10" width="9.375" style="1" customWidth="1"/>
    <col min="11" max="11" width="12" style="1" customWidth="1"/>
    <col min="12" max="12" width="9.375" style="1" customWidth="1"/>
    <col min="13" max="14" width="14.875" style="1" customWidth="1"/>
    <col min="15" max="15" width="8" style="1" customWidth="1"/>
    <col min="16" max="16" width="13.5" style="1" customWidth="1"/>
    <col min="17" max="17" width="10.5" style="1" customWidth="1"/>
    <col min="18" max="19" width="14.875" style="1" customWidth="1"/>
    <col min="20" max="20" width="8.125" style="1" customWidth="1"/>
    <col min="21" max="21" width="13.5" style="1" customWidth="1"/>
    <col min="22" max="22" width="10.5" style="1" customWidth="1"/>
    <col min="23" max="23" width="14" style="1" bestFit="1" customWidth="1"/>
    <col min="24" max="24" width="11.5" style="1" bestFit="1" customWidth="1"/>
    <col min="25" max="25" width="9" style="1" customWidth="1"/>
    <col min="26" max="16384" width="9" style="1"/>
  </cols>
  <sheetData>
    <row r="1" spans="1:22" ht="16.5" customHeight="1">
      <c r="B1" s="2" t="s">
        <v>27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16.5" customHeight="1">
      <c r="B2" s="2" t="s">
        <v>71</v>
      </c>
      <c r="C2" s="10"/>
      <c r="D2" s="10"/>
      <c r="E2" s="10"/>
      <c r="F2" s="10"/>
      <c r="G2" s="10"/>
      <c r="H2" s="2"/>
      <c r="I2" s="2"/>
      <c r="J2" s="2"/>
      <c r="K2" s="2"/>
      <c r="L2" s="2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16.5" customHeight="1">
      <c r="B3" s="3"/>
      <c r="T3" s="20"/>
      <c r="V3" s="20" t="s">
        <v>1</v>
      </c>
    </row>
    <row r="4" spans="1:22" ht="16.5" customHeight="1">
      <c r="B4" s="4"/>
      <c r="C4" s="104" t="s">
        <v>4</v>
      </c>
      <c r="D4" s="105"/>
      <c r="E4" s="105"/>
      <c r="F4" s="105"/>
      <c r="G4" s="106"/>
      <c r="H4" s="104" t="s">
        <v>24</v>
      </c>
      <c r="I4" s="105"/>
      <c r="J4" s="105"/>
      <c r="K4" s="105"/>
      <c r="L4" s="106"/>
      <c r="M4" s="104" t="s">
        <v>3</v>
      </c>
      <c r="N4" s="105"/>
      <c r="O4" s="105"/>
      <c r="P4" s="105"/>
      <c r="Q4" s="106"/>
      <c r="R4" s="104" t="s">
        <v>6</v>
      </c>
      <c r="S4" s="105"/>
      <c r="T4" s="105"/>
      <c r="U4" s="105"/>
      <c r="V4" s="106"/>
    </row>
    <row r="5" spans="1:22" ht="17.100000000000001" customHeight="1">
      <c r="B5" s="5" t="s">
        <v>5</v>
      </c>
      <c r="C5" s="11" t="s">
        <v>8</v>
      </c>
      <c r="D5" s="16" t="s">
        <v>10</v>
      </c>
      <c r="E5" s="11" t="s">
        <v>0</v>
      </c>
      <c r="F5" s="11" t="s">
        <v>66</v>
      </c>
      <c r="G5" s="11" t="s">
        <v>67</v>
      </c>
      <c r="H5" s="11" t="s">
        <v>8</v>
      </c>
      <c r="I5" s="11" t="s">
        <v>10</v>
      </c>
      <c r="J5" s="11" t="s">
        <v>0</v>
      </c>
      <c r="K5" s="11" t="s">
        <v>68</v>
      </c>
      <c r="L5" s="11" t="s">
        <v>67</v>
      </c>
      <c r="M5" s="11" t="s">
        <v>8</v>
      </c>
      <c r="N5" s="11" t="s">
        <v>10</v>
      </c>
      <c r="O5" s="16" t="s">
        <v>0</v>
      </c>
      <c r="P5" s="11" t="s">
        <v>68</v>
      </c>
      <c r="Q5" s="11" t="s">
        <v>67</v>
      </c>
      <c r="R5" s="11" t="s">
        <v>8</v>
      </c>
      <c r="S5" s="11" t="s">
        <v>10</v>
      </c>
      <c r="T5" s="11" t="s">
        <v>0</v>
      </c>
      <c r="U5" s="11" t="s">
        <v>68</v>
      </c>
      <c r="V5" s="11" t="s">
        <v>67</v>
      </c>
    </row>
    <row r="6" spans="1:22" ht="17.100000000000001" customHeight="1">
      <c r="B6" s="6"/>
      <c r="C6" s="12" t="s">
        <v>11</v>
      </c>
      <c r="D6" s="8" t="s">
        <v>12</v>
      </c>
      <c r="E6" s="6" t="s">
        <v>13</v>
      </c>
      <c r="F6" s="8" t="s">
        <v>65</v>
      </c>
      <c r="G6" s="6" t="s">
        <v>13</v>
      </c>
      <c r="H6" s="12" t="s">
        <v>11</v>
      </c>
      <c r="I6" s="6" t="s">
        <v>12</v>
      </c>
      <c r="J6" s="6" t="s">
        <v>13</v>
      </c>
      <c r="K6" s="6" t="s">
        <v>12</v>
      </c>
      <c r="L6" s="6" t="s">
        <v>13</v>
      </c>
      <c r="M6" s="12" t="s">
        <v>11</v>
      </c>
      <c r="N6" s="6" t="s">
        <v>12</v>
      </c>
      <c r="O6" s="8" t="s">
        <v>13</v>
      </c>
      <c r="P6" s="6" t="s">
        <v>12</v>
      </c>
      <c r="Q6" s="6" t="s">
        <v>13</v>
      </c>
      <c r="R6" s="19" t="s">
        <v>11</v>
      </c>
      <c r="S6" s="6" t="s">
        <v>12</v>
      </c>
      <c r="T6" s="6" t="s">
        <v>13</v>
      </c>
      <c r="U6" s="6" t="s">
        <v>12</v>
      </c>
      <c r="V6" s="6" t="s">
        <v>13</v>
      </c>
    </row>
    <row r="7" spans="1:22" s="24" customFormat="1" ht="17.100000000000001" customHeight="1">
      <c r="A7" s="43">
        <v>1</v>
      </c>
      <c r="B7" s="25" t="s">
        <v>58</v>
      </c>
      <c r="C7" s="26">
        <v>1223000.9798654299</v>
      </c>
      <c r="D7" s="27">
        <v>527725</v>
      </c>
      <c r="E7" s="28">
        <f>IF(OR(C7=0,D7=0),"　　－　　",ROUND(C7/D7*100,1))</f>
        <v>231.7</v>
      </c>
      <c r="F7" s="29">
        <v>50038095.329989903</v>
      </c>
      <c r="G7" s="28">
        <f>IF(OR(C7=0,F7=0),"　　－　　",ROUND(C7/F7*100,1))</f>
        <v>2.4</v>
      </c>
      <c r="H7" s="30">
        <v>3181677.6418324402</v>
      </c>
      <c r="I7" s="27">
        <v>405106</v>
      </c>
      <c r="J7" s="31">
        <f t="shared" ref="J7:J14" si="0">IF(OR(H7=0,I7=0),"　　－　　",ROUND(H7/I7*100,1))</f>
        <v>785.4</v>
      </c>
      <c r="K7" s="32">
        <v>9964776.7004915904</v>
      </c>
      <c r="L7" s="28">
        <f>IF(OR(H7=0,K7=0),"　　－　　",ROUND(H7/K7*100,1))</f>
        <v>31.9</v>
      </c>
      <c r="M7" s="26">
        <v>31810722.378302101</v>
      </c>
      <c r="N7" s="27">
        <v>35936904</v>
      </c>
      <c r="O7" s="28">
        <f t="shared" ref="O7:O13" si="1">IF(OR(M7=0,N7=0),"　　－　　",ROUND(M7/N7*100,1))</f>
        <v>88.5</v>
      </c>
      <c r="P7" s="29">
        <v>83260926.969518498</v>
      </c>
      <c r="Q7" s="28">
        <f t="shared" ref="Q7:Q37" si="2">IF(OR(M7=0,P7=0),"　　－　　",ROUND(M7/P7*100,1))</f>
        <v>38.200000000000003</v>
      </c>
      <c r="R7" s="33">
        <f t="shared" ref="R7:R37" si="3">C7+H7+M7</f>
        <v>36215400.99999997</v>
      </c>
      <c r="S7" s="34">
        <f t="shared" ref="S7:S37" si="4">D7+I7+N7</f>
        <v>36869735</v>
      </c>
      <c r="T7" s="28">
        <f t="shared" ref="T7:T13" si="5">IF(OR(R7=0,S7=0),"　　－　　",ROUND(R7/S7*100,1))</f>
        <v>98.2</v>
      </c>
      <c r="U7" s="35">
        <f t="shared" ref="U7:U16" si="6">F7+K7+P7</f>
        <v>143263799</v>
      </c>
      <c r="V7" s="28">
        <f t="shared" ref="V7:V37" si="7">IF(OR(R7=0,U7=0),"　　－　　",ROUND(R7/U7*100,1))</f>
        <v>25.3</v>
      </c>
    </row>
    <row r="8" spans="1:22" s="43" customFormat="1" ht="17.100000000000001" customHeight="1">
      <c r="A8" s="43">
        <v>2</v>
      </c>
      <c r="B8" s="25" t="s">
        <v>32</v>
      </c>
      <c r="C8" s="36">
        <v>538649</v>
      </c>
      <c r="D8" s="37">
        <v>274229</v>
      </c>
      <c r="E8" s="38">
        <f t="shared" ref="E8:E13" si="8">IF(OR(C8=0,D8=0),"　　－　　",ROUND(C8/D8*100,1))</f>
        <v>196.4</v>
      </c>
      <c r="F8" s="39">
        <v>36780150</v>
      </c>
      <c r="G8" s="38">
        <f t="shared" ref="G8:G37" si="9">IF(OR(C8=0,F8=0),"　　－　　",ROUND(C8/F8*100,1))</f>
        <v>1.5</v>
      </c>
      <c r="H8" s="40">
        <v>6547</v>
      </c>
      <c r="I8" s="37">
        <v>30185</v>
      </c>
      <c r="J8" s="41">
        <f t="shared" si="0"/>
        <v>21.7</v>
      </c>
      <c r="K8" s="42">
        <v>1981551</v>
      </c>
      <c r="L8" s="38">
        <f t="shared" ref="L8:L37" si="10">IF(OR(H8=0,K8=0),"　　－　　",ROUND(H8/K8*100,1))</f>
        <v>0.3</v>
      </c>
      <c r="M8" s="36">
        <v>1062742</v>
      </c>
      <c r="N8" s="37">
        <v>1989751</v>
      </c>
      <c r="O8" s="38">
        <f t="shared" si="1"/>
        <v>53.4</v>
      </c>
      <c r="P8" s="39">
        <v>5622304</v>
      </c>
      <c r="Q8" s="38">
        <f t="shared" si="2"/>
        <v>18.899999999999999</v>
      </c>
      <c r="R8" s="36">
        <f t="shared" si="3"/>
        <v>1607938</v>
      </c>
      <c r="S8" s="36">
        <f t="shared" si="4"/>
        <v>2294165</v>
      </c>
      <c r="T8" s="38">
        <f t="shared" si="5"/>
        <v>70.099999999999994</v>
      </c>
      <c r="U8" s="36">
        <f t="shared" si="6"/>
        <v>44384005</v>
      </c>
      <c r="V8" s="38">
        <f t="shared" si="7"/>
        <v>3.6</v>
      </c>
    </row>
    <row r="9" spans="1:22" s="24" customFormat="1" ht="17.100000000000001" customHeight="1">
      <c r="A9" s="43">
        <v>3</v>
      </c>
      <c r="B9" s="25" t="s">
        <v>70</v>
      </c>
      <c r="C9" s="35">
        <v>222000</v>
      </c>
      <c r="D9" s="44">
        <v>419258</v>
      </c>
      <c r="E9" s="28">
        <f t="shared" si="8"/>
        <v>53</v>
      </c>
      <c r="F9" s="29">
        <v>14263724</v>
      </c>
      <c r="G9" s="28">
        <f t="shared" si="9"/>
        <v>1.6</v>
      </c>
      <c r="H9" s="45">
        <v>586763</v>
      </c>
      <c r="I9" s="46">
        <v>42817</v>
      </c>
      <c r="J9" s="31">
        <f t="shared" si="0"/>
        <v>1370.4</v>
      </c>
      <c r="K9" s="32">
        <v>3233835</v>
      </c>
      <c r="L9" s="28">
        <f t="shared" si="10"/>
        <v>18.100000000000001</v>
      </c>
      <c r="M9" s="35">
        <v>24828459</v>
      </c>
      <c r="N9" s="44">
        <v>7802928</v>
      </c>
      <c r="O9" s="31">
        <f t="shared" si="1"/>
        <v>318.2</v>
      </c>
      <c r="P9" s="32">
        <v>25743081</v>
      </c>
      <c r="Q9" s="28">
        <f t="shared" si="2"/>
        <v>96.4</v>
      </c>
      <c r="R9" s="33">
        <f t="shared" si="3"/>
        <v>25637222</v>
      </c>
      <c r="S9" s="33">
        <f t="shared" si="4"/>
        <v>8265003</v>
      </c>
      <c r="T9" s="28">
        <f t="shared" si="5"/>
        <v>310.2</v>
      </c>
      <c r="U9" s="35">
        <f t="shared" si="6"/>
        <v>43240640</v>
      </c>
      <c r="V9" s="28">
        <f t="shared" si="7"/>
        <v>59.3</v>
      </c>
    </row>
    <row r="10" spans="1:22" s="24" customFormat="1" ht="16.5" customHeight="1">
      <c r="A10" s="43">
        <v>4</v>
      </c>
      <c r="B10" s="25" t="s">
        <v>23</v>
      </c>
      <c r="C10" s="44">
        <v>401926</v>
      </c>
      <c r="D10" s="45">
        <v>170783</v>
      </c>
      <c r="E10" s="31">
        <f t="shared" si="8"/>
        <v>235.3</v>
      </c>
      <c r="F10" s="32">
        <v>9839343</v>
      </c>
      <c r="G10" s="28">
        <f t="shared" si="9"/>
        <v>4.0999999999999996</v>
      </c>
      <c r="H10" s="44">
        <v>79008</v>
      </c>
      <c r="I10" s="45">
        <v>7592</v>
      </c>
      <c r="J10" s="31">
        <f t="shared" si="0"/>
        <v>1040.7</v>
      </c>
      <c r="K10" s="32">
        <v>4490691</v>
      </c>
      <c r="L10" s="28">
        <f t="shared" si="10"/>
        <v>1.8</v>
      </c>
      <c r="M10" s="44">
        <v>6033559</v>
      </c>
      <c r="N10" s="45">
        <v>9549391</v>
      </c>
      <c r="O10" s="28">
        <f t="shared" si="1"/>
        <v>63.2</v>
      </c>
      <c r="P10" s="29">
        <v>26590657</v>
      </c>
      <c r="Q10" s="28">
        <f t="shared" si="2"/>
        <v>22.7</v>
      </c>
      <c r="R10" s="33">
        <f t="shared" si="3"/>
        <v>6514493</v>
      </c>
      <c r="S10" s="33">
        <f t="shared" si="4"/>
        <v>9727766</v>
      </c>
      <c r="T10" s="28">
        <f t="shared" si="5"/>
        <v>67</v>
      </c>
      <c r="U10" s="35">
        <f t="shared" si="6"/>
        <v>40920691</v>
      </c>
      <c r="V10" s="28">
        <f t="shared" si="7"/>
        <v>15.9</v>
      </c>
    </row>
    <row r="11" spans="1:22" s="24" customFormat="1" ht="17.100000000000001" customHeight="1">
      <c r="A11" s="43">
        <v>5</v>
      </c>
      <c r="B11" s="25" t="s">
        <v>33</v>
      </c>
      <c r="C11" s="47">
        <v>530598</v>
      </c>
      <c r="D11" s="48">
        <v>63964</v>
      </c>
      <c r="E11" s="49">
        <f t="shared" si="8"/>
        <v>829.5</v>
      </c>
      <c r="F11" s="50">
        <v>20122074</v>
      </c>
      <c r="G11" s="28">
        <f t="shared" si="9"/>
        <v>2.6</v>
      </c>
      <c r="H11" s="48">
        <v>0</v>
      </c>
      <c r="I11" s="48">
        <v>553</v>
      </c>
      <c r="J11" s="51" t="str">
        <f t="shared" si="0"/>
        <v>　　－　　</v>
      </c>
      <c r="K11" s="52">
        <v>263156</v>
      </c>
      <c r="L11" s="28" t="str">
        <f t="shared" si="10"/>
        <v>　　－　　</v>
      </c>
      <c r="M11" s="47">
        <v>2151495</v>
      </c>
      <c r="N11" s="48">
        <v>5423170</v>
      </c>
      <c r="O11" s="51">
        <f t="shared" si="1"/>
        <v>39.700000000000003</v>
      </c>
      <c r="P11" s="52">
        <v>13711205</v>
      </c>
      <c r="Q11" s="28">
        <f t="shared" si="2"/>
        <v>15.7</v>
      </c>
      <c r="R11" s="33">
        <f t="shared" si="3"/>
        <v>2682093</v>
      </c>
      <c r="S11" s="33">
        <f t="shared" si="4"/>
        <v>5487687</v>
      </c>
      <c r="T11" s="49">
        <f t="shared" si="5"/>
        <v>48.9</v>
      </c>
      <c r="U11" s="35">
        <f t="shared" si="6"/>
        <v>34096435</v>
      </c>
      <c r="V11" s="28">
        <f t="shared" si="7"/>
        <v>7.9</v>
      </c>
    </row>
    <row r="12" spans="1:22" s="24" customFormat="1" ht="17.100000000000001" customHeight="1">
      <c r="A12" s="43">
        <v>6</v>
      </c>
      <c r="B12" s="25" t="s">
        <v>26</v>
      </c>
      <c r="C12" s="33">
        <v>1947</v>
      </c>
      <c r="D12" s="53">
        <v>1229</v>
      </c>
      <c r="E12" s="54">
        <f t="shared" si="8"/>
        <v>158.4</v>
      </c>
      <c r="F12" s="55">
        <v>4738046</v>
      </c>
      <c r="G12" s="54">
        <f t="shared" si="9"/>
        <v>0</v>
      </c>
      <c r="H12" s="56">
        <v>181</v>
      </c>
      <c r="I12" s="53">
        <v>0</v>
      </c>
      <c r="J12" s="57" t="str">
        <f t="shared" si="0"/>
        <v>　　－　　</v>
      </c>
      <c r="K12" s="58">
        <v>1692</v>
      </c>
      <c r="L12" s="54">
        <f t="shared" si="10"/>
        <v>10.7</v>
      </c>
      <c r="M12" s="33">
        <v>2500370</v>
      </c>
      <c r="N12" s="53">
        <v>5311973</v>
      </c>
      <c r="O12" s="57">
        <f t="shared" si="1"/>
        <v>47.1</v>
      </c>
      <c r="P12" s="58">
        <v>11937073</v>
      </c>
      <c r="Q12" s="54">
        <f t="shared" si="2"/>
        <v>20.9</v>
      </c>
      <c r="R12" s="33">
        <f t="shared" si="3"/>
        <v>2502498</v>
      </c>
      <c r="S12" s="33">
        <f t="shared" si="4"/>
        <v>5313202</v>
      </c>
      <c r="T12" s="54">
        <f t="shared" si="5"/>
        <v>47.1</v>
      </c>
      <c r="U12" s="33">
        <f t="shared" si="6"/>
        <v>16676811</v>
      </c>
      <c r="V12" s="54">
        <f t="shared" si="7"/>
        <v>15</v>
      </c>
    </row>
    <row r="13" spans="1:22" s="24" customFormat="1" ht="18.75" customHeight="1">
      <c r="A13" s="43">
        <v>7</v>
      </c>
      <c r="B13" s="59" t="s">
        <v>69</v>
      </c>
      <c r="C13" s="44">
        <v>13570</v>
      </c>
      <c r="D13" s="45">
        <v>68801</v>
      </c>
      <c r="E13" s="54">
        <f t="shared" si="8"/>
        <v>19.7</v>
      </c>
      <c r="F13" s="58">
        <v>2118326</v>
      </c>
      <c r="G13" s="28">
        <f t="shared" si="9"/>
        <v>0.6</v>
      </c>
      <c r="H13" s="44">
        <v>0</v>
      </c>
      <c r="I13" s="44">
        <v>4943</v>
      </c>
      <c r="J13" s="57" t="str">
        <f t="shared" si="0"/>
        <v>　　－　　</v>
      </c>
      <c r="K13" s="58">
        <v>71490</v>
      </c>
      <c r="L13" s="54" t="str">
        <f t="shared" si="10"/>
        <v>　　－　　</v>
      </c>
      <c r="M13" s="53">
        <v>2460320</v>
      </c>
      <c r="N13" s="56">
        <v>5199731</v>
      </c>
      <c r="O13" s="57">
        <f t="shared" si="1"/>
        <v>47.3</v>
      </c>
      <c r="P13" s="58">
        <v>13683703</v>
      </c>
      <c r="Q13" s="54">
        <f t="shared" si="2"/>
        <v>18</v>
      </c>
      <c r="R13" s="33">
        <f t="shared" si="3"/>
        <v>2473890</v>
      </c>
      <c r="S13" s="33">
        <f t="shared" si="4"/>
        <v>5273475</v>
      </c>
      <c r="T13" s="54">
        <f t="shared" si="5"/>
        <v>46.9</v>
      </c>
      <c r="U13" s="33">
        <f t="shared" si="6"/>
        <v>15873519</v>
      </c>
      <c r="V13" s="54">
        <f t="shared" si="7"/>
        <v>15.6</v>
      </c>
    </row>
    <row r="14" spans="1:22" s="24" customFormat="1" ht="17.100000000000001" customHeight="1">
      <c r="A14" s="43">
        <v>8</v>
      </c>
      <c r="B14" s="25" t="s">
        <v>62</v>
      </c>
      <c r="C14" s="35">
        <v>183177</v>
      </c>
      <c r="D14" s="44">
        <v>158965.37299999999</v>
      </c>
      <c r="E14" s="31">
        <f t="shared" ref="E14:E27" si="11">IF(OR(C14=0,D14=0),"　　－　　",ROUND(C14/D14*100,1))</f>
        <v>115.2</v>
      </c>
      <c r="F14" s="32">
        <v>2798142.966</v>
      </c>
      <c r="G14" s="28">
        <f t="shared" si="9"/>
        <v>6.5</v>
      </c>
      <c r="H14" s="45">
        <v>191702</v>
      </c>
      <c r="I14" s="44">
        <v>0</v>
      </c>
      <c r="J14" s="51" t="str">
        <f t="shared" si="0"/>
        <v>　　－　　</v>
      </c>
      <c r="K14" s="58">
        <v>714779.45499999996</v>
      </c>
      <c r="L14" s="28">
        <f t="shared" si="10"/>
        <v>26.8</v>
      </c>
      <c r="M14" s="35">
        <v>2396656</v>
      </c>
      <c r="N14" s="44">
        <v>2771776.8590000002</v>
      </c>
      <c r="O14" s="28">
        <f t="shared" ref="O14:O27" si="12">IF(OR(M14=0,N14=0),"　　－　　",ROUND(M14/N14*100,1))</f>
        <v>86.5</v>
      </c>
      <c r="P14" s="29">
        <v>7442284.0800000001</v>
      </c>
      <c r="Q14" s="28">
        <f t="shared" si="2"/>
        <v>32.200000000000003</v>
      </c>
      <c r="R14" s="33">
        <f t="shared" si="3"/>
        <v>2771535</v>
      </c>
      <c r="S14" s="33">
        <f t="shared" si="4"/>
        <v>2930742.2320000003</v>
      </c>
      <c r="T14" s="49">
        <f t="shared" ref="T14:T27" si="13">IF(OR(R14=0,S14=0),"　　－　　",ROUND(R14/S14*100,1))</f>
        <v>94.6</v>
      </c>
      <c r="U14" s="35">
        <f t="shared" si="6"/>
        <v>10955206.501</v>
      </c>
      <c r="V14" s="28">
        <f t="shared" si="7"/>
        <v>25.3</v>
      </c>
    </row>
    <row r="15" spans="1:22" s="24" customFormat="1" ht="17.100000000000001" customHeight="1">
      <c r="A15" s="43">
        <v>9</v>
      </c>
      <c r="B15" s="25" t="s">
        <v>34</v>
      </c>
      <c r="C15" s="60">
        <v>199</v>
      </c>
      <c r="D15" s="61">
        <v>0</v>
      </c>
      <c r="E15" s="31" t="str">
        <f t="shared" si="11"/>
        <v>　　－　　</v>
      </c>
      <c r="F15" s="32">
        <v>154068</v>
      </c>
      <c r="G15" s="28">
        <f t="shared" si="9"/>
        <v>0.1</v>
      </c>
      <c r="H15" s="62">
        <v>488.29</v>
      </c>
      <c r="I15" s="61">
        <v>1173.25</v>
      </c>
      <c r="J15" s="31">
        <f t="shared" ref="J15:J31" si="14">IF(OR(H15=0,I15=0),"　　－　　",ROUND(H15/I15*100,1))</f>
        <v>41.6</v>
      </c>
      <c r="K15" s="32">
        <v>217797.75</v>
      </c>
      <c r="L15" s="28">
        <f t="shared" si="10"/>
        <v>0.2</v>
      </c>
      <c r="M15" s="60">
        <v>2133365</v>
      </c>
      <c r="N15" s="61">
        <v>3858220.79</v>
      </c>
      <c r="O15" s="28">
        <f t="shared" si="12"/>
        <v>55.3</v>
      </c>
      <c r="P15" s="29">
        <v>7230648.5300000003</v>
      </c>
      <c r="Q15" s="28">
        <f t="shared" si="2"/>
        <v>29.5</v>
      </c>
      <c r="R15" s="33">
        <f t="shared" si="3"/>
        <v>2134052.29</v>
      </c>
      <c r="S15" s="33">
        <f t="shared" si="4"/>
        <v>3859394.04</v>
      </c>
      <c r="T15" s="54">
        <f t="shared" si="13"/>
        <v>55.3</v>
      </c>
      <c r="U15" s="35">
        <f t="shared" si="6"/>
        <v>7602514.2800000003</v>
      </c>
      <c r="V15" s="28">
        <f t="shared" si="7"/>
        <v>28.1</v>
      </c>
    </row>
    <row r="16" spans="1:22" s="24" customFormat="1" ht="17.100000000000001" customHeight="1">
      <c r="A16" s="43">
        <v>10</v>
      </c>
      <c r="B16" s="25" t="s">
        <v>9</v>
      </c>
      <c r="C16" s="35">
        <v>35304</v>
      </c>
      <c r="D16" s="44">
        <v>17103</v>
      </c>
      <c r="E16" s="28">
        <f t="shared" si="11"/>
        <v>206.4</v>
      </c>
      <c r="F16" s="29">
        <v>1442051</v>
      </c>
      <c r="G16" s="28">
        <f t="shared" si="9"/>
        <v>2.4</v>
      </c>
      <c r="H16" s="45">
        <v>19571</v>
      </c>
      <c r="I16" s="44">
        <v>4364</v>
      </c>
      <c r="J16" s="31">
        <f t="shared" si="14"/>
        <v>448.5</v>
      </c>
      <c r="K16" s="32">
        <v>137999</v>
      </c>
      <c r="L16" s="28">
        <f t="shared" si="10"/>
        <v>14.2</v>
      </c>
      <c r="M16" s="35">
        <v>2162533</v>
      </c>
      <c r="N16" s="44">
        <v>2539451</v>
      </c>
      <c r="O16" s="31">
        <f t="shared" si="12"/>
        <v>85.2</v>
      </c>
      <c r="P16" s="32">
        <v>6527254</v>
      </c>
      <c r="Q16" s="28">
        <f t="shared" si="2"/>
        <v>33.1</v>
      </c>
      <c r="R16" s="35">
        <f t="shared" si="3"/>
        <v>2217408</v>
      </c>
      <c r="S16" s="35">
        <f t="shared" si="4"/>
        <v>2560918</v>
      </c>
      <c r="T16" s="28">
        <f t="shared" si="13"/>
        <v>86.6</v>
      </c>
      <c r="U16" s="35">
        <f t="shared" si="6"/>
        <v>8107304</v>
      </c>
      <c r="V16" s="28">
        <f t="shared" si="7"/>
        <v>27.4</v>
      </c>
    </row>
    <row r="17" spans="1:22" s="24" customFormat="1" ht="17.100000000000001" customHeight="1">
      <c r="A17" s="43">
        <v>11</v>
      </c>
      <c r="B17" s="25" t="s">
        <v>20</v>
      </c>
      <c r="C17" s="35">
        <v>2096</v>
      </c>
      <c r="D17" s="35">
        <v>271</v>
      </c>
      <c r="E17" s="28">
        <f t="shared" si="11"/>
        <v>773.4</v>
      </c>
      <c r="F17" s="29">
        <v>747533</v>
      </c>
      <c r="G17" s="28">
        <f t="shared" si="9"/>
        <v>0.3</v>
      </c>
      <c r="H17" s="45">
        <v>0</v>
      </c>
      <c r="I17" s="45">
        <v>279</v>
      </c>
      <c r="J17" s="31" t="str">
        <f t="shared" si="14"/>
        <v>　　－　　</v>
      </c>
      <c r="K17" s="32">
        <v>105726</v>
      </c>
      <c r="L17" s="28" t="str">
        <f t="shared" si="10"/>
        <v>　　－　　</v>
      </c>
      <c r="M17" s="35">
        <v>341398</v>
      </c>
      <c r="N17" s="35">
        <v>613707</v>
      </c>
      <c r="O17" s="31">
        <f t="shared" si="12"/>
        <v>55.6</v>
      </c>
      <c r="P17" s="32">
        <v>4560023</v>
      </c>
      <c r="Q17" s="28">
        <f t="shared" si="2"/>
        <v>7.5</v>
      </c>
      <c r="R17" s="35">
        <f t="shared" si="3"/>
        <v>343494</v>
      </c>
      <c r="S17" s="35">
        <f t="shared" si="4"/>
        <v>614257</v>
      </c>
      <c r="T17" s="28">
        <f t="shared" si="13"/>
        <v>55.9</v>
      </c>
      <c r="U17" s="35">
        <f>F17+K17+P17</f>
        <v>5413282</v>
      </c>
      <c r="V17" s="28">
        <f t="shared" si="7"/>
        <v>6.3</v>
      </c>
    </row>
    <row r="18" spans="1:22" s="24" customFormat="1" ht="16.5" customHeight="1">
      <c r="A18" s="43">
        <v>12</v>
      </c>
      <c r="B18" s="25" t="s">
        <v>28</v>
      </c>
      <c r="C18" s="44">
        <v>1200</v>
      </c>
      <c r="D18" s="45">
        <v>0</v>
      </c>
      <c r="E18" s="28" t="str">
        <f t="shared" si="11"/>
        <v>　　－　　</v>
      </c>
      <c r="F18" s="32">
        <v>320750</v>
      </c>
      <c r="G18" s="28">
        <f t="shared" si="9"/>
        <v>0.4</v>
      </c>
      <c r="H18" s="44">
        <v>0</v>
      </c>
      <c r="I18" s="45">
        <v>0</v>
      </c>
      <c r="J18" s="31" t="str">
        <f>IF(OR(H18=0,I18=0),"　　－　　",ROUND(H18/I18*100,1))</f>
        <v>　　－　　</v>
      </c>
      <c r="K18" s="32">
        <v>0</v>
      </c>
      <c r="L18" s="28" t="str">
        <f t="shared" si="10"/>
        <v>　　－　　</v>
      </c>
      <c r="M18" s="44">
        <v>775870</v>
      </c>
      <c r="N18" s="45">
        <v>754749</v>
      </c>
      <c r="O18" s="31">
        <f t="shared" si="12"/>
        <v>102.8</v>
      </c>
      <c r="P18" s="32">
        <v>4276980</v>
      </c>
      <c r="Q18" s="28">
        <f t="shared" si="2"/>
        <v>18.100000000000001</v>
      </c>
      <c r="R18" s="35">
        <f t="shared" si="3"/>
        <v>777070</v>
      </c>
      <c r="S18" s="33">
        <f t="shared" si="4"/>
        <v>754749</v>
      </c>
      <c r="T18" s="28">
        <f t="shared" si="13"/>
        <v>103</v>
      </c>
      <c r="U18" s="35">
        <f t="shared" ref="U18:U36" si="15">F18+K18+P18</f>
        <v>4597730</v>
      </c>
      <c r="V18" s="28">
        <f t="shared" si="7"/>
        <v>16.899999999999999</v>
      </c>
    </row>
    <row r="19" spans="1:22" s="24" customFormat="1" ht="16.5" customHeight="1">
      <c r="A19" s="43">
        <v>13</v>
      </c>
      <c r="B19" s="25" t="s">
        <v>19</v>
      </c>
      <c r="C19" s="63">
        <v>380975</v>
      </c>
      <c r="D19" s="46">
        <v>148551</v>
      </c>
      <c r="E19" s="28">
        <f t="shared" si="11"/>
        <v>256.5</v>
      </c>
      <c r="F19" s="32">
        <v>4264281</v>
      </c>
      <c r="G19" s="28">
        <f t="shared" si="9"/>
        <v>8.9</v>
      </c>
      <c r="H19" s="44">
        <v>0</v>
      </c>
      <c r="I19" s="45">
        <v>0</v>
      </c>
      <c r="J19" s="31" t="str">
        <f t="shared" si="14"/>
        <v>　　－　　</v>
      </c>
      <c r="K19" s="32">
        <v>0</v>
      </c>
      <c r="L19" s="28" t="str">
        <f t="shared" si="10"/>
        <v>　　－　　</v>
      </c>
      <c r="M19" s="63">
        <v>67738</v>
      </c>
      <c r="N19" s="46">
        <v>76070</v>
      </c>
      <c r="O19" s="31">
        <f t="shared" si="12"/>
        <v>89</v>
      </c>
      <c r="P19" s="32">
        <v>366388</v>
      </c>
      <c r="Q19" s="28">
        <f t="shared" si="2"/>
        <v>18.5</v>
      </c>
      <c r="R19" s="35">
        <f t="shared" si="3"/>
        <v>448713</v>
      </c>
      <c r="S19" s="35">
        <f t="shared" si="4"/>
        <v>224621</v>
      </c>
      <c r="T19" s="28">
        <f t="shared" si="13"/>
        <v>199.8</v>
      </c>
      <c r="U19" s="35">
        <f t="shared" si="15"/>
        <v>4630669</v>
      </c>
      <c r="V19" s="28">
        <f t="shared" si="7"/>
        <v>9.6999999999999993</v>
      </c>
    </row>
    <row r="20" spans="1:22" s="24" customFormat="1" ht="18.75" customHeight="1">
      <c r="A20" s="43">
        <v>14</v>
      </c>
      <c r="B20" s="25" t="s">
        <v>35</v>
      </c>
      <c r="C20" s="64">
        <v>0</v>
      </c>
      <c r="D20" s="65">
        <v>169</v>
      </c>
      <c r="E20" s="28" t="str">
        <f t="shared" si="11"/>
        <v>　　－　　</v>
      </c>
      <c r="F20" s="29">
        <v>79515</v>
      </c>
      <c r="G20" s="28" t="str">
        <f t="shared" si="9"/>
        <v>　　－　　</v>
      </c>
      <c r="H20" s="45">
        <v>0</v>
      </c>
      <c r="I20" s="66">
        <v>0</v>
      </c>
      <c r="J20" s="31" t="str">
        <f t="shared" si="14"/>
        <v>　　－　　</v>
      </c>
      <c r="K20" s="32">
        <v>304134</v>
      </c>
      <c r="L20" s="28" t="str">
        <f t="shared" si="10"/>
        <v>　　－　　</v>
      </c>
      <c r="M20" s="35">
        <v>409601</v>
      </c>
      <c r="N20" s="44">
        <v>900451</v>
      </c>
      <c r="O20" s="31">
        <f t="shared" si="12"/>
        <v>45.5</v>
      </c>
      <c r="P20" s="32">
        <v>3642052</v>
      </c>
      <c r="Q20" s="28">
        <f t="shared" si="2"/>
        <v>11.2</v>
      </c>
      <c r="R20" s="35">
        <f t="shared" si="3"/>
        <v>409601</v>
      </c>
      <c r="S20" s="35">
        <f t="shared" si="4"/>
        <v>900620</v>
      </c>
      <c r="T20" s="28">
        <f t="shared" si="13"/>
        <v>45.5</v>
      </c>
      <c r="U20" s="35">
        <f t="shared" si="15"/>
        <v>4025701</v>
      </c>
      <c r="V20" s="28">
        <f t="shared" si="7"/>
        <v>10.199999999999999</v>
      </c>
    </row>
    <row r="21" spans="1:22" s="24" customFormat="1" ht="17.100000000000001" customHeight="1">
      <c r="A21" s="43">
        <v>15</v>
      </c>
      <c r="B21" s="25" t="s">
        <v>21</v>
      </c>
      <c r="C21" s="35">
        <v>1488</v>
      </c>
      <c r="D21" s="44">
        <v>320</v>
      </c>
      <c r="E21" s="28">
        <f t="shared" si="11"/>
        <v>465</v>
      </c>
      <c r="F21" s="29">
        <v>610598</v>
      </c>
      <c r="G21" s="28">
        <f t="shared" si="9"/>
        <v>0.2</v>
      </c>
      <c r="H21" s="45">
        <v>0</v>
      </c>
      <c r="I21" s="44">
        <v>0</v>
      </c>
      <c r="J21" s="31" t="str">
        <f t="shared" si="14"/>
        <v>　　－　　</v>
      </c>
      <c r="K21" s="32">
        <v>37209</v>
      </c>
      <c r="L21" s="28" t="str">
        <f t="shared" si="10"/>
        <v>　　－　　</v>
      </c>
      <c r="M21" s="35">
        <v>121544</v>
      </c>
      <c r="N21" s="44">
        <v>414561</v>
      </c>
      <c r="O21" s="31">
        <f t="shared" si="12"/>
        <v>29.3</v>
      </c>
      <c r="P21" s="32">
        <v>2800098</v>
      </c>
      <c r="Q21" s="28">
        <f t="shared" si="2"/>
        <v>4.3</v>
      </c>
      <c r="R21" s="35">
        <f t="shared" si="3"/>
        <v>123032</v>
      </c>
      <c r="S21" s="35">
        <f t="shared" si="4"/>
        <v>414881</v>
      </c>
      <c r="T21" s="28">
        <f t="shared" si="13"/>
        <v>29.7</v>
      </c>
      <c r="U21" s="35">
        <f t="shared" si="15"/>
        <v>3447905</v>
      </c>
      <c r="V21" s="28">
        <f t="shared" si="7"/>
        <v>3.6</v>
      </c>
    </row>
    <row r="22" spans="1:22" s="24" customFormat="1" ht="17.100000000000001" customHeight="1">
      <c r="A22" s="43">
        <v>16</v>
      </c>
      <c r="B22" s="25" t="s">
        <v>61</v>
      </c>
      <c r="C22" s="63">
        <v>343992</v>
      </c>
      <c r="D22" s="46">
        <v>216918</v>
      </c>
      <c r="E22" s="28">
        <f t="shared" si="11"/>
        <v>158.6</v>
      </c>
      <c r="F22" s="29">
        <v>3637820</v>
      </c>
      <c r="G22" s="28">
        <f t="shared" si="9"/>
        <v>9.5</v>
      </c>
      <c r="H22" s="67">
        <v>0</v>
      </c>
      <c r="I22" s="46">
        <v>0</v>
      </c>
      <c r="J22" s="31" t="str">
        <f t="shared" si="14"/>
        <v>　　－　　</v>
      </c>
      <c r="K22" s="32">
        <v>430</v>
      </c>
      <c r="L22" s="28" t="str">
        <f t="shared" si="10"/>
        <v>　　－　　</v>
      </c>
      <c r="M22" s="63">
        <v>66445</v>
      </c>
      <c r="N22" s="46">
        <v>60769</v>
      </c>
      <c r="O22" s="31">
        <f t="shared" si="12"/>
        <v>109.3</v>
      </c>
      <c r="P22" s="32">
        <v>238163</v>
      </c>
      <c r="Q22" s="28">
        <f t="shared" si="2"/>
        <v>27.9</v>
      </c>
      <c r="R22" s="35">
        <f t="shared" si="3"/>
        <v>410437</v>
      </c>
      <c r="S22" s="35">
        <f t="shared" si="4"/>
        <v>277687</v>
      </c>
      <c r="T22" s="28">
        <f t="shared" si="13"/>
        <v>147.80000000000001</v>
      </c>
      <c r="U22" s="35">
        <f t="shared" si="15"/>
        <v>3876413</v>
      </c>
      <c r="V22" s="28">
        <f t="shared" si="7"/>
        <v>10.6</v>
      </c>
    </row>
    <row r="23" spans="1:22" s="24" customFormat="1" ht="16.5" customHeight="1">
      <c r="A23" s="43">
        <v>17</v>
      </c>
      <c r="B23" s="68" t="s">
        <v>36</v>
      </c>
      <c r="C23" s="35">
        <v>205224.28200000001</v>
      </c>
      <c r="D23" s="44">
        <v>80952.672999999995</v>
      </c>
      <c r="E23" s="28">
        <f t="shared" si="11"/>
        <v>253.5</v>
      </c>
      <c r="F23" s="29">
        <v>1745600.3929999999</v>
      </c>
      <c r="G23" s="28">
        <f t="shared" si="9"/>
        <v>11.8</v>
      </c>
      <c r="H23" s="45">
        <v>0</v>
      </c>
      <c r="I23" s="44">
        <v>0</v>
      </c>
      <c r="J23" s="31" t="str">
        <f t="shared" si="14"/>
        <v>　　－　　</v>
      </c>
      <c r="K23" s="32">
        <v>0</v>
      </c>
      <c r="L23" s="28" t="str">
        <f t="shared" si="10"/>
        <v>　　－　　</v>
      </c>
      <c r="M23" s="35">
        <v>322281.49599999998</v>
      </c>
      <c r="N23" s="44">
        <v>374780.05699999997</v>
      </c>
      <c r="O23" s="31">
        <f t="shared" si="12"/>
        <v>86</v>
      </c>
      <c r="P23" s="29">
        <v>1071745.871</v>
      </c>
      <c r="Q23" s="28">
        <f t="shared" si="2"/>
        <v>30.1</v>
      </c>
      <c r="R23" s="35">
        <f t="shared" si="3"/>
        <v>527505.77799999993</v>
      </c>
      <c r="S23" s="35">
        <f t="shared" si="4"/>
        <v>455732.73</v>
      </c>
      <c r="T23" s="28">
        <f t="shared" si="13"/>
        <v>115.7</v>
      </c>
      <c r="U23" s="35">
        <f t="shared" si="15"/>
        <v>2817346.264</v>
      </c>
      <c r="V23" s="28">
        <f t="shared" si="7"/>
        <v>18.7</v>
      </c>
    </row>
    <row r="24" spans="1:22" s="24" customFormat="1" ht="17.100000000000001" customHeight="1">
      <c r="A24" s="43">
        <v>18</v>
      </c>
      <c r="B24" s="25" t="s">
        <v>7</v>
      </c>
      <c r="C24" s="35">
        <v>177271</v>
      </c>
      <c r="D24" s="44">
        <v>37850</v>
      </c>
      <c r="E24" s="28">
        <f t="shared" si="11"/>
        <v>468.4</v>
      </c>
      <c r="F24" s="29">
        <v>1048913</v>
      </c>
      <c r="G24" s="28">
        <f t="shared" si="9"/>
        <v>16.899999999999999</v>
      </c>
      <c r="H24" s="45">
        <v>0</v>
      </c>
      <c r="I24" s="44">
        <v>0</v>
      </c>
      <c r="J24" s="31" t="str">
        <f t="shared" si="14"/>
        <v>　　－　　</v>
      </c>
      <c r="K24" s="32">
        <v>37339</v>
      </c>
      <c r="L24" s="28" t="str">
        <f t="shared" si="10"/>
        <v>　　－　　</v>
      </c>
      <c r="M24" s="35">
        <v>502685</v>
      </c>
      <c r="N24" s="45">
        <v>630257</v>
      </c>
      <c r="O24" s="28">
        <f t="shared" si="12"/>
        <v>79.8</v>
      </c>
      <c r="P24" s="29">
        <v>1925138</v>
      </c>
      <c r="Q24" s="28">
        <f t="shared" si="2"/>
        <v>26.1</v>
      </c>
      <c r="R24" s="69">
        <f t="shared" si="3"/>
        <v>679956</v>
      </c>
      <c r="S24" s="69">
        <f t="shared" si="4"/>
        <v>668107</v>
      </c>
      <c r="T24" s="28">
        <f t="shared" si="13"/>
        <v>101.8</v>
      </c>
      <c r="U24" s="35">
        <f t="shared" si="15"/>
        <v>3011390</v>
      </c>
      <c r="V24" s="28">
        <f t="shared" si="7"/>
        <v>22.6</v>
      </c>
    </row>
    <row r="25" spans="1:22" s="24" customFormat="1" ht="16.5" customHeight="1">
      <c r="A25" s="43">
        <v>19</v>
      </c>
      <c r="B25" s="25" t="s">
        <v>60</v>
      </c>
      <c r="C25" s="35">
        <v>312301.886</v>
      </c>
      <c r="D25" s="44">
        <v>150040.30100000001</v>
      </c>
      <c r="E25" s="28">
        <f t="shared" si="11"/>
        <v>208.1</v>
      </c>
      <c r="F25" s="29">
        <v>3017039</v>
      </c>
      <c r="G25" s="28">
        <f t="shared" si="9"/>
        <v>10.4</v>
      </c>
      <c r="H25" s="45">
        <v>2338.94</v>
      </c>
      <c r="I25" s="44">
        <v>7828.3320000000003</v>
      </c>
      <c r="J25" s="31">
        <f t="shared" si="14"/>
        <v>29.9</v>
      </c>
      <c r="K25" s="32">
        <v>15092</v>
      </c>
      <c r="L25" s="28">
        <f t="shared" si="10"/>
        <v>15.5</v>
      </c>
      <c r="M25" s="35">
        <v>55003.146000000001</v>
      </c>
      <c r="N25" s="44">
        <v>63234.131999999998</v>
      </c>
      <c r="O25" s="28">
        <f t="shared" si="12"/>
        <v>87</v>
      </c>
      <c r="P25" s="29">
        <v>142097</v>
      </c>
      <c r="Q25" s="28">
        <f t="shared" si="2"/>
        <v>38.700000000000003</v>
      </c>
      <c r="R25" s="69">
        <f t="shared" si="3"/>
        <v>369643.97200000001</v>
      </c>
      <c r="S25" s="69">
        <f t="shared" si="4"/>
        <v>221102.76500000001</v>
      </c>
      <c r="T25" s="28">
        <f t="shared" si="13"/>
        <v>167.2</v>
      </c>
      <c r="U25" s="35">
        <f t="shared" si="15"/>
        <v>3174228</v>
      </c>
      <c r="V25" s="28">
        <f t="shared" si="7"/>
        <v>11.6</v>
      </c>
    </row>
    <row r="26" spans="1:22" s="24" customFormat="1" ht="16.5" customHeight="1">
      <c r="A26" s="43">
        <v>20</v>
      </c>
      <c r="B26" s="25" t="s">
        <v>30</v>
      </c>
      <c r="C26" s="35">
        <v>237516</v>
      </c>
      <c r="D26" s="44">
        <v>149956</v>
      </c>
      <c r="E26" s="28">
        <f t="shared" si="11"/>
        <v>158.4</v>
      </c>
      <c r="F26" s="29">
        <v>2596012</v>
      </c>
      <c r="G26" s="28">
        <f t="shared" si="9"/>
        <v>9.1</v>
      </c>
      <c r="H26" s="45">
        <v>0</v>
      </c>
      <c r="I26" s="44">
        <v>0</v>
      </c>
      <c r="J26" s="31" t="str">
        <f t="shared" si="14"/>
        <v>　　－　　</v>
      </c>
      <c r="K26" s="32">
        <v>0</v>
      </c>
      <c r="L26" s="28" t="str">
        <f t="shared" si="10"/>
        <v>　　－　　</v>
      </c>
      <c r="M26" s="35">
        <v>33395</v>
      </c>
      <c r="N26" s="44">
        <v>26787</v>
      </c>
      <c r="O26" s="31">
        <f t="shared" si="12"/>
        <v>124.7</v>
      </c>
      <c r="P26" s="32">
        <v>267473</v>
      </c>
      <c r="Q26" s="28">
        <f t="shared" si="2"/>
        <v>12.5</v>
      </c>
      <c r="R26" s="35">
        <f t="shared" si="3"/>
        <v>270911</v>
      </c>
      <c r="S26" s="35">
        <f t="shared" si="4"/>
        <v>176743</v>
      </c>
      <c r="T26" s="28">
        <f t="shared" si="13"/>
        <v>153.30000000000001</v>
      </c>
      <c r="U26" s="35">
        <f t="shared" si="15"/>
        <v>2863485</v>
      </c>
      <c r="V26" s="28">
        <f t="shared" si="7"/>
        <v>9.5</v>
      </c>
    </row>
    <row r="27" spans="1:22" s="24" customFormat="1" ht="17.100000000000001" customHeight="1">
      <c r="A27" s="43">
        <v>21</v>
      </c>
      <c r="B27" s="25" t="s">
        <v>37</v>
      </c>
      <c r="C27" s="35">
        <v>24865</v>
      </c>
      <c r="D27" s="44">
        <v>14156</v>
      </c>
      <c r="E27" s="28">
        <f t="shared" si="11"/>
        <v>175.6</v>
      </c>
      <c r="F27" s="29">
        <v>3346863</v>
      </c>
      <c r="G27" s="28">
        <f t="shared" si="9"/>
        <v>0.7</v>
      </c>
      <c r="H27" s="45">
        <v>0</v>
      </c>
      <c r="I27" s="44">
        <v>472</v>
      </c>
      <c r="J27" s="31" t="str">
        <f t="shared" si="14"/>
        <v>　　－　　</v>
      </c>
      <c r="K27" s="32">
        <v>39565</v>
      </c>
      <c r="L27" s="28" t="str">
        <f t="shared" si="10"/>
        <v>　　－　　</v>
      </c>
      <c r="M27" s="35">
        <v>118871</v>
      </c>
      <c r="N27" s="44">
        <v>99265</v>
      </c>
      <c r="O27" s="31">
        <f t="shared" si="12"/>
        <v>119.8</v>
      </c>
      <c r="P27" s="32">
        <v>205726</v>
      </c>
      <c r="Q27" s="28">
        <f t="shared" si="2"/>
        <v>57.8</v>
      </c>
      <c r="R27" s="35">
        <f t="shared" si="3"/>
        <v>143736</v>
      </c>
      <c r="S27" s="35">
        <f t="shared" si="4"/>
        <v>113893</v>
      </c>
      <c r="T27" s="28">
        <f t="shared" si="13"/>
        <v>126.2</v>
      </c>
      <c r="U27" s="35">
        <f t="shared" si="15"/>
        <v>3592154</v>
      </c>
      <c r="V27" s="28">
        <f t="shared" si="7"/>
        <v>4</v>
      </c>
    </row>
    <row r="28" spans="1:22" s="24" customFormat="1" ht="17.100000000000001" customHeight="1">
      <c r="A28" s="43">
        <v>22</v>
      </c>
      <c r="B28" s="25" t="s">
        <v>38</v>
      </c>
      <c r="C28" s="63">
        <v>194726.677</v>
      </c>
      <c r="D28" s="46">
        <v>87398</v>
      </c>
      <c r="E28" s="28">
        <f t="shared" ref="E28:E37" si="16">IF(OR(C28=0,D28=0),"　　－　　",ROUND(C28/D28*100,1))</f>
        <v>222.8</v>
      </c>
      <c r="F28" s="29">
        <v>2052428</v>
      </c>
      <c r="G28" s="28">
        <f t="shared" si="9"/>
        <v>9.5</v>
      </c>
      <c r="H28" s="45">
        <v>0</v>
      </c>
      <c r="I28" s="44">
        <v>0</v>
      </c>
      <c r="J28" s="31" t="str">
        <f t="shared" si="14"/>
        <v>　　－　　</v>
      </c>
      <c r="K28" s="32">
        <v>0</v>
      </c>
      <c r="L28" s="28" t="str">
        <f t="shared" si="10"/>
        <v>　　－　　</v>
      </c>
      <c r="M28" s="63">
        <v>108109.448</v>
      </c>
      <c r="N28" s="46">
        <v>142790</v>
      </c>
      <c r="O28" s="31">
        <f t="shared" ref="O28:O37" si="17">IF(OR(M28=0,N28=0),"　　－　　",ROUND(M28/N28*100,1))</f>
        <v>75.7</v>
      </c>
      <c r="P28" s="32">
        <v>374166</v>
      </c>
      <c r="Q28" s="28">
        <f t="shared" si="2"/>
        <v>28.9</v>
      </c>
      <c r="R28" s="35">
        <f t="shared" si="3"/>
        <v>302836.125</v>
      </c>
      <c r="S28" s="35">
        <f t="shared" si="4"/>
        <v>230188</v>
      </c>
      <c r="T28" s="28">
        <f t="shared" ref="T28:T37" si="18">IF(OR(R28=0,S28=0),"　　－　　",ROUND(R28/S28*100,1))</f>
        <v>131.6</v>
      </c>
      <c r="U28" s="35">
        <f t="shared" si="15"/>
        <v>2426594</v>
      </c>
      <c r="V28" s="28">
        <f t="shared" si="7"/>
        <v>12.5</v>
      </c>
    </row>
    <row r="29" spans="1:22" s="24" customFormat="1" ht="16.5" customHeight="1">
      <c r="A29" s="43">
        <v>23</v>
      </c>
      <c r="B29" s="25" t="s">
        <v>31</v>
      </c>
      <c r="C29" s="63">
        <v>0</v>
      </c>
      <c r="D29" s="63">
        <v>0</v>
      </c>
      <c r="E29" s="28" t="str">
        <f t="shared" si="16"/>
        <v>　　－　　</v>
      </c>
      <c r="F29" s="29">
        <v>136766</v>
      </c>
      <c r="G29" s="28" t="str">
        <f t="shared" si="9"/>
        <v>　　－　　</v>
      </c>
      <c r="H29" s="67">
        <v>0</v>
      </c>
      <c r="I29" s="67">
        <v>0</v>
      </c>
      <c r="J29" s="31" t="str">
        <f t="shared" si="14"/>
        <v>　　－　　</v>
      </c>
      <c r="K29" s="32">
        <v>1323</v>
      </c>
      <c r="L29" s="28" t="str">
        <f t="shared" si="10"/>
        <v>　　－　　</v>
      </c>
      <c r="M29" s="63">
        <v>84057</v>
      </c>
      <c r="N29" s="63">
        <v>200580</v>
      </c>
      <c r="O29" s="31">
        <f t="shared" si="17"/>
        <v>41.9</v>
      </c>
      <c r="P29" s="32">
        <v>1736049</v>
      </c>
      <c r="Q29" s="28">
        <f t="shared" si="2"/>
        <v>4.8</v>
      </c>
      <c r="R29" s="35">
        <f t="shared" si="3"/>
        <v>84057</v>
      </c>
      <c r="S29" s="35">
        <f t="shared" si="4"/>
        <v>200580</v>
      </c>
      <c r="T29" s="28">
        <f t="shared" si="18"/>
        <v>41.9</v>
      </c>
      <c r="U29" s="35">
        <f t="shared" si="15"/>
        <v>1874138</v>
      </c>
      <c r="V29" s="28">
        <f t="shared" si="7"/>
        <v>4.5</v>
      </c>
    </row>
    <row r="30" spans="1:22" s="24" customFormat="1" ht="17.100000000000001" customHeight="1">
      <c r="A30" s="43">
        <v>24</v>
      </c>
      <c r="B30" s="25" t="s">
        <v>59</v>
      </c>
      <c r="C30" s="35">
        <v>12715</v>
      </c>
      <c r="D30" s="44">
        <v>8038</v>
      </c>
      <c r="E30" s="28">
        <f t="shared" si="16"/>
        <v>158.19999999999999</v>
      </c>
      <c r="F30" s="29">
        <v>712812</v>
      </c>
      <c r="G30" s="28">
        <f t="shared" si="9"/>
        <v>1.8</v>
      </c>
      <c r="H30" s="45">
        <v>1260</v>
      </c>
      <c r="I30" s="44">
        <v>0</v>
      </c>
      <c r="J30" s="31" t="str">
        <f t="shared" si="14"/>
        <v>　　－　　</v>
      </c>
      <c r="K30" s="32">
        <v>208274</v>
      </c>
      <c r="L30" s="28">
        <f t="shared" si="10"/>
        <v>0.6</v>
      </c>
      <c r="M30" s="35">
        <v>232964</v>
      </c>
      <c r="N30" s="44">
        <v>278089</v>
      </c>
      <c r="O30" s="31">
        <f t="shared" si="17"/>
        <v>83.8</v>
      </c>
      <c r="P30" s="32">
        <v>2165455</v>
      </c>
      <c r="Q30" s="28">
        <f t="shared" si="2"/>
        <v>10.8</v>
      </c>
      <c r="R30" s="35">
        <f t="shared" si="3"/>
        <v>246939</v>
      </c>
      <c r="S30" s="35">
        <f t="shared" si="4"/>
        <v>286127</v>
      </c>
      <c r="T30" s="28">
        <f t="shared" si="18"/>
        <v>86.3</v>
      </c>
      <c r="U30" s="35">
        <f t="shared" si="15"/>
        <v>3086541</v>
      </c>
      <c r="V30" s="28">
        <f t="shared" si="7"/>
        <v>8</v>
      </c>
    </row>
    <row r="31" spans="1:22" s="24" customFormat="1" ht="16.5" customHeight="1">
      <c r="A31" s="43">
        <v>25</v>
      </c>
      <c r="B31" s="25" t="s">
        <v>39</v>
      </c>
      <c r="C31" s="44">
        <v>0</v>
      </c>
      <c r="D31" s="45">
        <v>0</v>
      </c>
      <c r="E31" s="70" t="str">
        <f t="shared" si="16"/>
        <v>　　－　　</v>
      </c>
      <c r="F31" s="71">
        <v>0</v>
      </c>
      <c r="G31" s="28" t="str">
        <f t="shared" si="9"/>
        <v>　　－　　</v>
      </c>
      <c r="H31" s="44">
        <v>8579</v>
      </c>
      <c r="I31" s="45">
        <v>1560</v>
      </c>
      <c r="J31" s="31">
        <f t="shared" si="14"/>
        <v>549.9</v>
      </c>
      <c r="K31" s="32">
        <v>55998</v>
      </c>
      <c r="L31" s="28">
        <f t="shared" si="10"/>
        <v>15.3</v>
      </c>
      <c r="M31" s="44">
        <v>394162</v>
      </c>
      <c r="N31" s="45">
        <v>132604</v>
      </c>
      <c r="O31" s="28">
        <f t="shared" si="17"/>
        <v>297.2</v>
      </c>
      <c r="P31" s="29">
        <v>1674893</v>
      </c>
      <c r="Q31" s="28">
        <f t="shared" si="2"/>
        <v>23.5</v>
      </c>
      <c r="R31" s="33">
        <f t="shared" si="3"/>
        <v>402741</v>
      </c>
      <c r="S31" s="33">
        <f t="shared" si="4"/>
        <v>134164</v>
      </c>
      <c r="T31" s="28">
        <f t="shared" si="18"/>
        <v>300.2</v>
      </c>
      <c r="U31" s="35">
        <f t="shared" si="15"/>
        <v>1730891</v>
      </c>
      <c r="V31" s="28">
        <f t="shared" si="7"/>
        <v>23.3</v>
      </c>
    </row>
    <row r="32" spans="1:22" s="24" customFormat="1" ht="16.5" customHeight="1">
      <c r="A32" s="43">
        <v>26</v>
      </c>
      <c r="B32" s="25" t="s">
        <v>17</v>
      </c>
      <c r="C32" s="44">
        <v>14170</v>
      </c>
      <c r="D32" s="45">
        <v>6563</v>
      </c>
      <c r="E32" s="31">
        <f t="shared" si="16"/>
        <v>215.9</v>
      </c>
      <c r="F32" s="32">
        <v>389397</v>
      </c>
      <c r="G32" s="28">
        <f t="shared" si="9"/>
        <v>3.6</v>
      </c>
      <c r="H32" s="67">
        <v>0</v>
      </c>
      <c r="I32" s="46">
        <v>0</v>
      </c>
      <c r="J32" s="31" t="str">
        <f t="shared" ref="J32:J37" si="19">IF(OR(H32=0,I32=0),"　　－　　",ROUND(H32/I32*100,1))</f>
        <v>　　－　　</v>
      </c>
      <c r="K32" s="32">
        <v>49356</v>
      </c>
      <c r="L32" s="28" t="str">
        <f t="shared" si="10"/>
        <v>　　－　　</v>
      </c>
      <c r="M32" s="63">
        <v>289475</v>
      </c>
      <c r="N32" s="46">
        <v>246505</v>
      </c>
      <c r="O32" s="28">
        <f t="shared" si="17"/>
        <v>117.4</v>
      </c>
      <c r="P32" s="29">
        <v>1311102</v>
      </c>
      <c r="Q32" s="28">
        <f t="shared" si="2"/>
        <v>22.1</v>
      </c>
      <c r="R32" s="33">
        <f t="shared" si="3"/>
        <v>303645</v>
      </c>
      <c r="S32" s="33">
        <f t="shared" si="4"/>
        <v>253068</v>
      </c>
      <c r="T32" s="28">
        <f t="shared" si="18"/>
        <v>120</v>
      </c>
      <c r="U32" s="35">
        <f t="shared" si="15"/>
        <v>1749855</v>
      </c>
      <c r="V32" s="28">
        <f t="shared" si="7"/>
        <v>17.399999999999999</v>
      </c>
    </row>
    <row r="33" spans="1:25" s="24" customFormat="1" ht="17.100000000000001" customHeight="1">
      <c r="A33" s="43">
        <v>27</v>
      </c>
      <c r="B33" s="25" t="s">
        <v>40</v>
      </c>
      <c r="C33" s="46">
        <v>192560</v>
      </c>
      <c r="D33" s="67">
        <v>78867</v>
      </c>
      <c r="E33" s="72">
        <f t="shared" si="16"/>
        <v>244.2</v>
      </c>
      <c r="F33" s="73">
        <v>1293451</v>
      </c>
      <c r="G33" s="74">
        <f t="shared" si="9"/>
        <v>14.9</v>
      </c>
      <c r="H33" s="46">
        <v>0</v>
      </c>
      <c r="I33" s="67">
        <v>0</v>
      </c>
      <c r="J33" s="72" t="str">
        <f t="shared" si="19"/>
        <v>　　－　　</v>
      </c>
      <c r="K33" s="73">
        <v>0</v>
      </c>
      <c r="L33" s="74" t="str">
        <f t="shared" si="10"/>
        <v>　　－　　</v>
      </c>
      <c r="M33" s="46">
        <v>94893</v>
      </c>
      <c r="N33" s="67">
        <v>45935</v>
      </c>
      <c r="O33" s="74">
        <f t="shared" si="17"/>
        <v>206.6</v>
      </c>
      <c r="P33" s="75">
        <v>193755</v>
      </c>
      <c r="Q33" s="74">
        <f t="shared" si="2"/>
        <v>49</v>
      </c>
      <c r="R33" s="36">
        <f t="shared" si="3"/>
        <v>287453</v>
      </c>
      <c r="S33" s="36">
        <f t="shared" si="4"/>
        <v>124802</v>
      </c>
      <c r="T33" s="74">
        <f t="shared" si="18"/>
        <v>230.3</v>
      </c>
      <c r="U33" s="63">
        <f t="shared" si="15"/>
        <v>1487206</v>
      </c>
      <c r="V33" s="74">
        <f t="shared" si="7"/>
        <v>19.3</v>
      </c>
    </row>
    <row r="34" spans="1:25" s="24" customFormat="1" ht="17.100000000000001" customHeight="1">
      <c r="A34" s="43">
        <v>28</v>
      </c>
      <c r="B34" s="25" t="s">
        <v>41</v>
      </c>
      <c r="C34" s="35">
        <v>76489</v>
      </c>
      <c r="D34" s="44">
        <v>29846</v>
      </c>
      <c r="E34" s="28">
        <f t="shared" si="16"/>
        <v>256.3</v>
      </c>
      <c r="F34" s="29">
        <v>571831</v>
      </c>
      <c r="G34" s="28">
        <f t="shared" si="9"/>
        <v>13.4</v>
      </c>
      <c r="H34" s="45">
        <v>0</v>
      </c>
      <c r="I34" s="44">
        <v>0</v>
      </c>
      <c r="J34" s="31" t="str">
        <f>IF(OR(H34=0,I34=0),"　　－　　",ROUND(H34/I34*100,1))</f>
        <v>　　－　　</v>
      </c>
      <c r="K34" s="32">
        <v>11388</v>
      </c>
      <c r="L34" s="28" t="str">
        <f t="shared" si="10"/>
        <v>　　－　　</v>
      </c>
      <c r="M34" s="35">
        <v>173136</v>
      </c>
      <c r="N34" s="44">
        <v>224888</v>
      </c>
      <c r="O34" s="31">
        <f t="shared" si="17"/>
        <v>77</v>
      </c>
      <c r="P34" s="32">
        <v>706692</v>
      </c>
      <c r="Q34" s="28">
        <f t="shared" si="2"/>
        <v>24.5</v>
      </c>
      <c r="R34" s="35">
        <f t="shared" si="3"/>
        <v>249625</v>
      </c>
      <c r="S34" s="35">
        <f t="shared" si="4"/>
        <v>254734</v>
      </c>
      <c r="T34" s="28">
        <f t="shared" si="18"/>
        <v>98</v>
      </c>
      <c r="U34" s="35">
        <f t="shared" si="15"/>
        <v>1289911</v>
      </c>
      <c r="V34" s="28">
        <f t="shared" si="7"/>
        <v>19.399999999999999</v>
      </c>
    </row>
    <row r="35" spans="1:25" s="24" customFormat="1" ht="17.100000000000001" customHeight="1">
      <c r="A35" s="43">
        <v>29</v>
      </c>
      <c r="B35" s="76" t="s">
        <v>42</v>
      </c>
      <c r="C35" s="35">
        <v>8581.4629999999997</v>
      </c>
      <c r="D35" s="44">
        <v>12003.790999999999</v>
      </c>
      <c r="E35" s="28">
        <f t="shared" si="16"/>
        <v>71.5</v>
      </c>
      <c r="F35" s="29">
        <v>597799</v>
      </c>
      <c r="G35" s="28">
        <f t="shared" si="9"/>
        <v>1.4</v>
      </c>
      <c r="H35" s="45">
        <v>0</v>
      </c>
      <c r="I35" s="44">
        <v>0</v>
      </c>
      <c r="J35" s="28" t="str">
        <f t="shared" si="19"/>
        <v>　　－　　</v>
      </c>
      <c r="K35" s="77">
        <v>36122</v>
      </c>
      <c r="L35" s="28" t="str">
        <f t="shared" si="10"/>
        <v>　　－　　</v>
      </c>
      <c r="M35" s="78">
        <v>365571</v>
      </c>
      <c r="N35" s="44">
        <v>327501.55800000002</v>
      </c>
      <c r="O35" s="31">
        <f t="shared" si="17"/>
        <v>111.6</v>
      </c>
      <c r="P35" s="32">
        <v>850032</v>
      </c>
      <c r="Q35" s="28">
        <f t="shared" si="2"/>
        <v>43</v>
      </c>
      <c r="R35" s="35">
        <f t="shared" si="3"/>
        <v>374152.46299999999</v>
      </c>
      <c r="S35" s="35">
        <f t="shared" si="4"/>
        <v>339505.34900000005</v>
      </c>
      <c r="T35" s="28">
        <f t="shared" si="18"/>
        <v>110.2</v>
      </c>
      <c r="U35" s="35">
        <f t="shared" si="15"/>
        <v>1483953</v>
      </c>
      <c r="V35" s="28">
        <f t="shared" si="7"/>
        <v>25.2</v>
      </c>
    </row>
    <row r="36" spans="1:25" s="24" customFormat="1" ht="16.5" customHeight="1">
      <c r="A36" s="43">
        <v>30</v>
      </c>
      <c r="B36" s="25" t="s">
        <v>43</v>
      </c>
      <c r="C36" s="35">
        <v>23295</v>
      </c>
      <c r="D36" s="44">
        <v>6974</v>
      </c>
      <c r="E36" s="28">
        <f t="shared" si="16"/>
        <v>334</v>
      </c>
      <c r="F36" s="29">
        <v>323699</v>
      </c>
      <c r="G36" s="28">
        <f t="shared" si="9"/>
        <v>7.2</v>
      </c>
      <c r="H36" s="45">
        <v>213</v>
      </c>
      <c r="I36" s="44">
        <v>0</v>
      </c>
      <c r="J36" s="31" t="str">
        <f t="shared" si="19"/>
        <v>　　－　　</v>
      </c>
      <c r="K36" s="32">
        <v>50054</v>
      </c>
      <c r="L36" s="28">
        <f t="shared" si="10"/>
        <v>0.4</v>
      </c>
      <c r="M36" s="35">
        <v>264711</v>
      </c>
      <c r="N36" s="44">
        <v>304783</v>
      </c>
      <c r="O36" s="31">
        <f t="shared" si="17"/>
        <v>86.9</v>
      </c>
      <c r="P36" s="32">
        <v>969924</v>
      </c>
      <c r="Q36" s="28">
        <f t="shared" si="2"/>
        <v>27.3</v>
      </c>
      <c r="R36" s="35">
        <f t="shared" si="3"/>
        <v>288219</v>
      </c>
      <c r="S36" s="35">
        <f t="shared" si="4"/>
        <v>311757</v>
      </c>
      <c r="T36" s="28">
        <f t="shared" si="18"/>
        <v>92.4</v>
      </c>
      <c r="U36" s="35">
        <f t="shared" si="15"/>
        <v>1343677</v>
      </c>
      <c r="V36" s="28">
        <f t="shared" si="7"/>
        <v>21.5</v>
      </c>
      <c r="X36" s="79"/>
    </row>
    <row r="37" spans="1:25" s="43" customFormat="1" ht="18" customHeight="1">
      <c r="B37" s="80" t="s">
        <v>25</v>
      </c>
      <c r="C37" s="81">
        <f>SUM(C7:C36)</f>
        <v>5359837.2878654301</v>
      </c>
      <c r="D37" s="81">
        <f>SUM(D7:D36)</f>
        <v>2730931.1380000003</v>
      </c>
      <c r="E37" s="82">
        <f t="shared" si="16"/>
        <v>196.3</v>
      </c>
      <c r="F37" s="81">
        <f>SUM(F7:F36)</f>
        <v>169787127.68898991</v>
      </c>
      <c r="G37" s="82">
        <f t="shared" si="9"/>
        <v>3.2</v>
      </c>
      <c r="H37" s="81">
        <f>SUM(H7:H36)</f>
        <v>4078328.8718324401</v>
      </c>
      <c r="I37" s="81">
        <f>SUM(I7:I36)</f>
        <v>506872.58199999999</v>
      </c>
      <c r="J37" s="82">
        <f t="shared" si="19"/>
        <v>804.6</v>
      </c>
      <c r="K37" s="81">
        <f>SUM(K7:K36)</f>
        <v>22029777.90549159</v>
      </c>
      <c r="L37" s="82">
        <f t="shared" si="10"/>
        <v>18.5</v>
      </c>
      <c r="M37" s="81">
        <f>SUM(M7:M36)</f>
        <v>82362131.468302101</v>
      </c>
      <c r="N37" s="81">
        <f>SUM(N7:N36)</f>
        <v>86301602.395999998</v>
      </c>
      <c r="O37" s="82">
        <f t="shared" si="17"/>
        <v>95.4</v>
      </c>
      <c r="P37" s="81">
        <f>SUM(P7:P36)</f>
        <v>231227088.45051849</v>
      </c>
      <c r="Q37" s="82">
        <f t="shared" si="2"/>
        <v>35.6</v>
      </c>
      <c r="R37" s="81">
        <f t="shared" si="3"/>
        <v>91800297.627999976</v>
      </c>
      <c r="S37" s="81">
        <f t="shared" si="4"/>
        <v>89539406.115999997</v>
      </c>
      <c r="T37" s="82">
        <f t="shared" si="18"/>
        <v>102.5</v>
      </c>
      <c r="U37" s="81">
        <f>F37+K37+P37</f>
        <v>423043994.04499996</v>
      </c>
      <c r="V37" s="82">
        <f t="shared" si="7"/>
        <v>21.7</v>
      </c>
      <c r="W37" s="83"/>
      <c r="X37" s="83"/>
      <c r="Y37" s="83"/>
    </row>
    <row r="38" spans="1:25" s="43" customFormat="1" ht="21.95" customHeight="1">
      <c r="B38" s="43" t="s">
        <v>22</v>
      </c>
      <c r="C38" s="83"/>
      <c r="D38" s="83"/>
      <c r="E38" s="84"/>
      <c r="F38" s="84"/>
      <c r="G38" s="84"/>
      <c r="H38" s="83"/>
      <c r="I38" s="83"/>
      <c r="J38" s="84"/>
      <c r="K38" s="84"/>
      <c r="L38" s="84"/>
      <c r="M38" s="83"/>
      <c r="N38" s="83"/>
      <c r="O38" s="84"/>
      <c r="P38" s="84"/>
      <c r="Q38" s="84"/>
      <c r="R38" s="83"/>
      <c r="S38" s="83"/>
      <c r="T38" s="84"/>
      <c r="U38" s="84"/>
      <c r="V38" s="84"/>
    </row>
    <row r="39" spans="1:25" s="43" customFormat="1" ht="19.5" customHeight="1">
      <c r="B39" s="85"/>
      <c r="T39" s="86"/>
      <c r="V39" s="86" t="s">
        <v>2</v>
      </c>
    </row>
    <row r="40" spans="1:25" s="43" customFormat="1" ht="19.5" customHeight="1">
      <c r="B40" s="87"/>
      <c r="C40" s="107" t="s">
        <v>4</v>
      </c>
      <c r="D40" s="108"/>
      <c r="E40" s="108"/>
      <c r="F40" s="108"/>
      <c r="G40" s="109"/>
      <c r="H40" s="107" t="s">
        <v>24</v>
      </c>
      <c r="I40" s="108"/>
      <c r="J40" s="108"/>
      <c r="K40" s="108"/>
      <c r="L40" s="109"/>
      <c r="M40" s="107" t="s">
        <v>3</v>
      </c>
      <c r="N40" s="108"/>
      <c r="O40" s="108"/>
      <c r="P40" s="108"/>
      <c r="Q40" s="109"/>
      <c r="R40" s="107" t="s">
        <v>6</v>
      </c>
      <c r="S40" s="108"/>
      <c r="T40" s="108"/>
      <c r="U40" s="108"/>
      <c r="V40" s="108"/>
    </row>
    <row r="41" spans="1:25" s="43" customFormat="1" ht="19.5" customHeight="1">
      <c r="B41" s="88" t="s">
        <v>5</v>
      </c>
      <c r="C41" s="89" t="s">
        <v>8</v>
      </c>
      <c r="D41" s="90" t="s">
        <v>16</v>
      </c>
      <c r="E41" s="89" t="s">
        <v>14</v>
      </c>
      <c r="F41" s="89" t="s">
        <v>66</v>
      </c>
      <c r="G41" s="89" t="s">
        <v>67</v>
      </c>
      <c r="H41" s="89" t="s">
        <v>8</v>
      </c>
      <c r="I41" s="89" t="s">
        <v>16</v>
      </c>
      <c r="J41" s="89" t="s">
        <v>14</v>
      </c>
      <c r="K41" s="89" t="s">
        <v>68</v>
      </c>
      <c r="L41" s="89" t="s">
        <v>67</v>
      </c>
      <c r="M41" s="89" t="s">
        <v>8</v>
      </c>
      <c r="N41" s="89" t="s">
        <v>16</v>
      </c>
      <c r="O41" s="90" t="s">
        <v>14</v>
      </c>
      <c r="P41" s="89" t="s">
        <v>68</v>
      </c>
      <c r="Q41" s="89" t="s">
        <v>67</v>
      </c>
      <c r="R41" s="89" t="s">
        <v>8</v>
      </c>
      <c r="S41" s="89" t="s">
        <v>16</v>
      </c>
      <c r="T41" s="89" t="s">
        <v>14</v>
      </c>
      <c r="U41" s="89" t="s">
        <v>68</v>
      </c>
      <c r="V41" s="89" t="s">
        <v>67</v>
      </c>
    </row>
    <row r="42" spans="1:25" s="43" customFormat="1" ht="19.5" customHeight="1">
      <c r="B42" s="91"/>
      <c r="C42" s="92" t="s">
        <v>11</v>
      </c>
      <c r="D42" s="91" t="s">
        <v>44</v>
      </c>
      <c r="E42" s="93" t="s">
        <v>45</v>
      </c>
      <c r="F42" s="91" t="s">
        <v>65</v>
      </c>
      <c r="G42" s="93" t="s">
        <v>13</v>
      </c>
      <c r="H42" s="92" t="s">
        <v>11</v>
      </c>
      <c r="I42" s="93" t="s">
        <v>44</v>
      </c>
      <c r="J42" s="93" t="s">
        <v>45</v>
      </c>
      <c r="K42" s="93" t="s">
        <v>12</v>
      </c>
      <c r="L42" s="93" t="s">
        <v>13</v>
      </c>
      <c r="M42" s="92" t="s">
        <v>11</v>
      </c>
      <c r="N42" s="93" t="s">
        <v>44</v>
      </c>
      <c r="O42" s="91" t="s">
        <v>45</v>
      </c>
      <c r="P42" s="93" t="s">
        <v>12</v>
      </c>
      <c r="Q42" s="93" t="s">
        <v>13</v>
      </c>
      <c r="R42" s="94" t="s">
        <v>11</v>
      </c>
      <c r="S42" s="93" t="s">
        <v>44</v>
      </c>
      <c r="T42" s="93" t="s">
        <v>45</v>
      </c>
      <c r="U42" s="93" t="s">
        <v>12</v>
      </c>
      <c r="V42" s="93" t="s">
        <v>13</v>
      </c>
    </row>
    <row r="43" spans="1:25" s="24" customFormat="1" ht="16.5" customHeight="1">
      <c r="A43" s="43">
        <v>31</v>
      </c>
      <c r="B43" s="76" t="s">
        <v>46</v>
      </c>
      <c r="C43" s="63">
        <v>5064</v>
      </c>
      <c r="D43" s="63">
        <v>525</v>
      </c>
      <c r="E43" s="28">
        <f t="shared" ref="E43:E57" si="20">IF(OR(C43=0,D43=0),"　　－　　",ROUND(C43/D43*100,1))</f>
        <v>964.6</v>
      </c>
      <c r="F43" s="29">
        <v>332408</v>
      </c>
      <c r="G43" s="28">
        <f t="shared" ref="G43:G58" si="21">IF(OR(C43=0,F43=0),"　　－　　",ROUND(C43/F43*100,1))</f>
        <v>1.5</v>
      </c>
      <c r="H43" s="95">
        <v>28</v>
      </c>
      <c r="I43" s="46">
        <v>29</v>
      </c>
      <c r="J43" s="31">
        <f t="shared" ref="J43:J57" si="22">IF(OR(H43=0,I43=0),"　　－　　",ROUND(H43/I43*100,1))</f>
        <v>96.6</v>
      </c>
      <c r="K43" s="32">
        <v>36768</v>
      </c>
      <c r="L43" s="28">
        <f t="shared" ref="L43:L58" si="23">IF(OR(H43=0,K43=0),"　　－　　",ROUND(H43/K43*100,1))</f>
        <v>0.1</v>
      </c>
      <c r="M43" s="63">
        <v>136426</v>
      </c>
      <c r="N43" s="46">
        <v>292792</v>
      </c>
      <c r="O43" s="31">
        <f t="shared" ref="O43:O57" si="24">IF(OR(M43=0,N43=0),"　　－　　",ROUND(M43/N43*100,1))</f>
        <v>46.6</v>
      </c>
      <c r="P43" s="32">
        <v>873484</v>
      </c>
      <c r="Q43" s="28">
        <f t="shared" ref="Q43:Q58" si="25">IF(OR(M43=0,P43=0),"　　－　　",ROUND(M43/P43*100,1))</f>
        <v>15.6</v>
      </c>
      <c r="R43" s="35">
        <f t="shared" ref="R43:R58" si="26">C43+H43+M43</f>
        <v>141518</v>
      </c>
      <c r="S43" s="35">
        <f t="shared" ref="S43:S58" si="27">D43+I43+N43</f>
        <v>293346</v>
      </c>
      <c r="T43" s="28">
        <f t="shared" ref="T43:T57" si="28">IF(OR(R43=0,S43=0),"　　－　　",ROUND(R43/S43*100,1))</f>
        <v>48.2</v>
      </c>
      <c r="U43" s="96">
        <f t="shared" ref="U43:U57" si="29">F43+K43+P43</f>
        <v>1242660</v>
      </c>
      <c r="V43" s="28">
        <f t="shared" ref="V43:V58" si="30">IF(OR(R43=0,U43=0),"　　－　　",ROUND(R43/U43*100,1))</f>
        <v>11.4</v>
      </c>
    </row>
    <row r="44" spans="1:25" s="24" customFormat="1" ht="16.5" customHeight="1">
      <c r="A44" s="43">
        <v>32</v>
      </c>
      <c r="B44" s="76" t="s">
        <v>47</v>
      </c>
      <c r="C44" s="63">
        <v>0</v>
      </c>
      <c r="D44" s="63">
        <v>0</v>
      </c>
      <c r="E44" s="28" t="str">
        <f t="shared" si="20"/>
        <v>　　－　　</v>
      </c>
      <c r="F44" s="29">
        <v>80606</v>
      </c>
      <c r="G44" s="28" t="str">
        <f t="shared" si="21"/>
        <v>　　－　　</v>
      </c>
      <c r="H44" s="67">
        <v>0</v>
      </c>
      <c r="I44" s="97">
        <v>1002</v>
      </c>
      <c r="J44" s="31" t="str">
        <f t="shared" si="22"/>
        <v>　　－　　</v>
      </c>
      <c r="K44" s="32">
        <v>2831</v>
      </c>
      <c r="L44" s="28" t="str">
        <f t="shared" si="23"/>
        <v>　　－　　</v>
      </c>
      <c r="M44" s="63">
        <v>398545</v>
      </c>
      <c r="N44" s="63">
        <v>392747</v>
      </c>
      <c r="O44" s="31">
        <f t="shared" si="24"/>
        <v>101.5</v>
      </c>
      <c r="P44" s="32">
        <v>1270417</v>
      </c>
      <c r="Q44" s="28">
        <f t="shared" si="25"/>
        <v>31.4</v>
      </c>
      <c r="R44" s="35">
        <f t="shared" si="26"/>
        <v>398545</v>
      </c>
      <c r="S44" s="35">
        <f t="shared" si="27"/>
        <v>393749</v>
      </c>
      <c r="T44" s="28">
        <f t="shared" si="28"/>
        <v>101.2</v>
      </c>
      <c r="U44" s="96">
        <f t="shared" si="29"/>
        <v>1353854</v>
      </c>
      <c r="V44" s="28">
        <f t="shared" si="30"/>
        <v>29.4</v>
      </c>
    </row>
    <row r="45" spans="1:25" s="24" customFormat="1" ht="16.5" customHeight="1">
      <c r="A45" s="43">
        <v>33</v>
      </c>
      <c r="B45" s="25" t="s">
        <v>48</v>
      </c>
      <c r="C45" s="63">
        <v>74518</v>
      </c>
      <c r="D45" s="46">
        <v>52387</v>
      </c>
      <c r="E45" s="28">
        <f t="shared" si="20"/>
        <v>142.19999999999999</v>
      </c>
      <c r="F45" s="29">
        <v>281967</v>
      </c>
      <c r="G45" s="28">
        <f t="shared" si="21"/>
        <v>26.4</v>
      </c>
      <c r="H45" s="45">
        <v>0</v>
      </c>
      <c r="I45" s="44">
        <v>0</v>
      </c>
      <c r="J45" s="31" t="str">
        <f t="shared" si="22"/>
        <v>　　－　　</v>
      </c>
      <c r="K45" s="32">
        <v>0</v>
      </c>
      <c r="L45" s="28" t="str">
        <f t="shared" si="23"/>
        <v>　　－　　</v>
      </c>
      <c r="M45" s="63">
        <v>59538</v>
      </c>
      <c r="N45" s="46">
        <v>76228</v>
      </c>
      <c r="O45" s="31">
        <f t="shared" si="24"/>
        <v>78.099999999999994</v>
      </c>
      <c r="P45" s="32">
        <v>133437</v>
      </c>
      <c r="Q45" s="28">
        <f t="shared" si="25"/>
        <v>44.6</v>
      </c>
      <c r="R45" s="35">
        <f t="shared" si="26"/>
        <v>134056</v>
      </c>
      <c r="S45" s="35">
        <f t="shared" si="27"/>
        <v>128615</v>
      </c>
      <c r="T45" s="28">
        <f t="shared" si="28"/>
        <v>104.2</v>
      </c>
      <c r="U45" s="96">
        <f t="shared" si="29"/>
        <v>415404</v>
      </c>
      <c r="V45" s="28">
        <f t="shared" si="30"/>
        <v>32.299999999999997</v>
      </c>
    </row>
    <row r="46" spans="1:25" s="24" customFormat="1" ht="17.100000000000001" customHeight="1">
      <c r="A46" s="43">
        <v>34</v>
      </c>
      <c r="B46" s="22" t="s">
        <v>49</v>
      </c>
      <c r="C46" s="44">
        <v>977</v>
      </c>
      <c r="D46" s="45">
        <v>1055</v>
      </c>
      <c r="E46" s="31">
        <f t="shared" si="20"/>
        <v>92.6</v>
      </c>
      <c r="F46" s="32">
        <v>221497</v>
      </c>
      <c r="G46" s="28">
        <f t="shared" si="21"/>
        <v>0.4</v>
      </c>
      <c r="H46" s="44">
        <v>0</v>
      </c>
      <c r="I46" s="45">
        <v>0</v>
      </c>
      <c r="J46" s="31" t="str">
        <f t="shared" si="22"/>
        <v>　　－　　</v>
      </c>
      <c r="K46" s="32">
        <v>2089</v>
      </c>
      <c r="L46" s="28" t="str">
        <f t="shared" si="23"/>
        <v>　　－　　</v>
      </c>
      <c r="M46" s="44">
        <v>53724</v>
      </c>
      <c r="N46" s="45">
        <v>131947</v>
      </c>
      <c r="O46" s="28">
        <f t="shared" si="24"/>
        <v>40.700000000000003</v>
      </c>
      <c r="P46" s="29">
        <v>782970</v>
      </c>
      <c r="Q46" s="28">
        <f t="shared" si="25"/>
        <v>6.9</v>
      </c>
      <c r="R46" s="33">
        <f t="shared" si="26"/>
        <v>54701</v>
      </c>
      <c r="S46" s="33">
        <f t="shared" si="27"/>
        <v>133002</v>
      </c>
      <c r="T46" s="28">
        <f t="shared" si="28"/>
        <v>41.1</v>
      </c>
      <c r="U46" s="96">
        <f t="shared" si="29"/>
        <v>1006556</v>
      </c>
      <c r="V46" s="28">
        <f t="shared" si="30"/>
        <v>5.4</v>
      </c>
    </row>
    <row r="47" spans="1:25" s="24" customFormat="1" ht="16.5" customHeight="1">
      <c r="A47" s="43">
        <v>35</v>
      </c>
      <c r="B47" s="76" t="s">
        <v>50</v>
      </c>
      <c r="C47" s="98">
        <v>0</v>
      </c>
      <c r="D47" s="99">
        <v>0</v>
      </c>
      <c r="E47" s="28" t="str">
        <f t="shared" si="20"/>
        <v>　　－　　</v>
      </c>
      <c r="F47" s="29">
        <v>67453.774999999994</v>
      </c>
      <c r="G47" s="28" t="str">
        <f t="shared" si="21"/>
        <v>　　－　　</v>
      </c>
      <c r="H47" s="45">
        <v>0</v>
      </c>
      <c r="I47" s="44">
        <v>0</v>
      </c>
      <c r="J47" s="31" t="str">
        <f>IF(OR(H47=0,I47=0),"　　－　　",ROUND(H47/I47*100,1))</f>
        <v>　　－　　</v>
      </c>
      <c r="K47" s="32">
        <v>0</v>
      </c>
      <c r="L47" s="28" t="str">
        <f t="shared" si="23"/>
        <v>　　－　　</v>
      </c>
      <c r="M47" s="98">
        <v>57796.964999999997</v>
      </c>
      <c r="N47" s="99">
        <v>149435.24900000001</v>
      </c>
      <c r="O47" s="31">
        <f t="shared" si="24"/>
        <v>38.700000000000003</v>
      </c>
      <c r="P47" s="32">
        <v>456485.47100000002</v>
      </c>
      <c r="Q47" s="28">
        <f t="shared" si="25"/>
        <v>12.7</v>
      </c>
      <c r="R47" s="35">
        <f t="shared" si="26"/>
        <v>57796.964999999997</v>
      </c>
      <c r="S47" s="35">
        <f t="shared" si="27"/>
        <v>149435.24900000001</v>
      </c>
      <c r="T47" s="28">
        <f t="shared" si="28"/>
        <v>38.700000000000003</v>
      </c>
      <c r="U47" s="96">
        <f t="shared" si="29"/>
        <v>523939.24600000004</v>
      </c>
      <c r="V47" s="28">
        <f t="shared" si="30"/>
        <v>11</v>
      </c>
    </row>
    <row r="48" spans="1:25" s="24" customFormat="1" ht="16.5" customHeight="1">
      <c r="A48" s="43">
        <v>36</v>
      </c>
      <c r="B48" s="25" t="s">
        <v>18</v>
      </c>
      <c r="C48" s="44">
        <v>0</v>
      </c>
      <c r="D48" s="45">
        <v>0</v>
      </c>
      <c r="E48" s="31" t="str">
        <f t="shared" si="20"/>
        <v>　　－　　</v>
      </c>
      <c r="F48" s="32">
        <v>20784</v>
      </c>
      <c r="G48" s="28" t="str">
        <f t="shared" si="21"/>
        <v>　　－　　</v>
      </c>
      <c r="H48" s="44">
        <v>0</v>
      </c>
      <c r="I48" s="45">
        <v>0</v>
      </c>
      <c r="J48" s="31" t="str">
        <f t="shared" si="22"/>
        <v>　　－　　</v>
      </c>
      <c r="K48" s="32">
        <v>0</v>
      </c>
      <c r="L48" s="28" t="str">
        <f t="shared" si="23"/>
        <v>　　－　　</v>
      </c>
      <c r="M48" s="100">
        <v>34859</v>
      </c>
      <c r="N48" s="100">
        <v>73343</v>
      </c>
      <c r="O48" s="28">
        <f t="shared" si="24"/>
        <v>47.5</v>
      </c>
      <c r="P48" s="29">
        <v>320477</v>
      </c>
      <c r="Q48" s="28">
        <f t="shared" si="25"/>
        <v>10.9</v>
      </c>
      <c r="R48" s="69">
        <f t="shared" si="26"/>
        <v>34859</v>
      </c>
      <c r="S48" s="33">
        <f t="shared" si="27"/>
        <v>73343</v>
      </c>
      <c r="T48" s="28">
        <f t="shared" si="28"/>
        <v>47.5</v>
      </c>
      <c r="U48" s="96">
        <f t="shared" si="29"/>
        <v>341261</v>
      </c>
      <c r="V48" s="28">
        <f t="shared" si="30"/>
        <v>10.199999999999999</v>
      </c>
    </row>
    <row r="49" spans="1:23" s="24" customFormat="1" ht="15.75" customHeight="1">
      <c r="A49" s="43">
        <v>37</v>
      </c>
      <c r="B49" s="25" t="s">
        <v>51</v>
      </c>
      <c r="C49" s="63">
        <v>92074</v>
      </c>
      <c r="D49" s="46">
        <v>39026</v>
      </c>
      <c r="E49" s="28">
        <f t="shared" si="20"/>
        <v>235.9</v>
      </c>
      <c r="F49" s="29">
        <v>555012</v>
      </c>
      <c r="G49" s="28">
        <f t="shared" si="21"/>
        <v>16.600000000000001</v>
      </c>
      <c r="H49" s="45">
        <v>0</v>
      </c>
      <c r="I49" s="44">
        <v>0</v>
      </c>
      <c r="J49" s="31" t="str">
        <f t="shared" si="22"/>
        <v>　　－　　</v>
      </c>
      <c r="K49" s="32">
        <v>0</v>
      </c>
      <c r="L49" s="28" t="str">
        <f t="shared" si="23"/>
        <v>　　－　　</v>
      </c>
      <c r="M49" s="63">
        <v>7573</v>
      </c>
      <c r="N49" s="46">
        <v>7772</v>
      </c>
      <c r="O49" s="31">
        <f t="shared" si="24"/>
        <v>97.4</v>
      </c>
      <c r="P49" s="32">
        <v>26564</v>
      </c>
      <c r="Q49" s="28">
        <f t="shared" si="25"/>
        <v>28.5</v>
      </c>
      <c r="R49" s="35">
        <f t="shared" si="26"/>
        <v>99647</v>
      </c>
      <c r="S49" s="35">
        <f t="shared" si="27"/>
        <v>46798</v>
      </c>
      <c r="T49" s="28">
        <f t="shared" si="28"/>
        <v>212.9</v>
      </c>
      <c r="U49" s="96">
        <f t="shared" si="29"/>
        <v>581576</v>
      </c>
      <c r="V49" s="28">
        <f t="shared" si="30"/>
        <v>17.100000000000001</v>
      </c>
    </row>
    <row r="50" spans="1:23" s="24" customFormat="1" ht="16.5" customHeight="1">
      <c r="A50" s="43">
        <v>38</v>
      </c>
      <c r="B50" s="25" t="s">
        <v>52</v>
      </c>
      <c r="C50" s="63">
        <v>0</v>
      </c>
      <c r="D50" s="46">
        <v>0</v>
      </c>
      <c r="E50" s="28" t="str">
        <f t="shared" si="20"/>
        <v>　　－　　</v>
      </c>
      <c r="F50" s="29">
        <v>7700</v>
      </c>
      <c r="G50" s="28" t="str">
        <f t="shared" si="21"/>
        <v>　　－　　</v>
      </c>
      <c r="H50" s="67">
        <v>0</v>
      </c>
      <c r="I50" s="46">
        <v>0</v>
      </c>
      <c r="J50" s="31" t="str">
        <f t="shared" si="22"/>
        <v>　　－　　</v>
      </c>
      <c r="K50" s="32">
        <v>8425</v>
      </c>
      <c r="L50" s="28" t="str">
        <f t="shared" si="23"/>
        <v>　　－　　</v>
      </c>
      <c r="M50" s="63">
        <v>11206</v>
      </c>
      <c r="N50" s="46">
        <v>97280</v>
      </c>
      <c r="O50" s="31">
        <f t="shared" si="24"/>
        <v>11.5</v>
      </c>
      <c r="P50" s="32">
        <v>475399</v>
      </c>
      <c r="Q50" s="28">
        <f t="shared" si="25"/>
        <v>2.4</v>
      </c>
      <c r="R50" s="35">
        <f t="shared" si="26"/>
        <v>11206</v>
      </c>
      <c r="S50" s="35">
        <f t="shared" si="27"/>
        <v>97280</v>
      </c>
      <c r="T50" s="28">
        <f t="shared" si="28"/>
        <v>11.5</v>
      </c>
      <c r="U50" s="96">
        <f t="shared" si="29"/>
        <v>491524</v>
      </c>
      <c r="V50" s="28">
        <f t="shared" si="30"/>
        <v>2.2999999999999998</v>
      </c>
    </row>
    <row r="51" spans="1:23" s="24" customFormat="1" ht="17.100000000000001" customHeight="1">
      <c r="A51" s="43">
        <v>39</v>
      </c>
      <c r="B51" s="25" t="s">
        <v>63</v>
      </c>
      <c r="C51" s="46">
        <v>31268</v>
      </c>
      <c r="D51" s="67">
        <v>11553</v>
      </c>
      <c r="E51" s="72">
        <f t="shared" si="20"/>
        <v>270.60000000000002</v>
      </c>
      <c r="F51" s="73">
        <v>489234</v>
      </c>
      <c r="G51" s="74">
        <f t="shared" si="21"/>
        <v>6.4</v>
      </c>
      <c r="H51" s="46">
        <v>0</v>
      </c>
      <c r="I51" s="67">
        <v>0</v>
      </c>
      <c r="J51" s="72" t="str">
        <f t="shared" si="22"/>
        <v>　　－　　</v>
      </c>
      <c r="K51" s="73">
        <v>0</v>
      </c>
      <c r="L51" s="74" t="str">
        <f t="shared" si="23"/>
        <v>　　－　　</v>
      </c>
      <c r="M51" s="46">
        <v>3865</v>
      </c>
      <c r="N51" s="67">
        <v>5378</v>
      </c>
      <c r="O51" s="74">
        <f t="shared" si="24"/>
        <v>71.900000000000006</v>
      </c>
      <c r="P51" s="75">
        <v>10173</v>
      </c>
      <c r="Q51" s="74">
        <f t="shared" si="25"/>
        <v>38</v>
      </c>
      <c r="R51" s="36">
        <f t="shared" si="26"/>
        <v>35133</v>
      </c>
      <c r="S51" s="36">
        <f t="shared" si="27"/>
        <v>16931</v>
      </c>
      <c r="T51" s="38">
        <f t="shared" si="28"/>
        <v>207.5</v>
      </c>
      <c r="U51" s="101">
        <f>F51+K51+P51</f>
        <v>499407</v>
      </c>
      <c r="V51" s="38">
        <f t="shared" si="30"/>
        <v>7</v>
      </c>
    </row>
    <row r="52" spans="1:23" s="24" customFormat="1" ht="16.5" customHeight="1">
      <c r="A52" s="43">
        <v>40</v>
      </c>
      <c r="B52" s="25" t="s">
        <v>64</v>
      </c>
      <c r="C52" s="35">
        <v>16647</v>
      </c>
      <c r="D52" s="44">
        <v>0</v>
      </c>
      <c r="E52" s="28" t="str">
        <f t="shared" si="20"/>
        <v>　　－　　</v>
      </c>
      <c r="F52" s="29">
        <v>180915</v>
      </c>
      <c r="G52" s="28">
        <f t="shared" si="21"/>
        <v>9.1999999999999993</v>
      </c>
      <c r="H52" s="45">
        <v>73</v>
      </c>
      <c r="I52" s="44">
        <v>0</v>
      </c>
      <c r="J52" s="31" t="str">
        <f t="shared" si="22"/>
        <v>　　－　　</v>
      </c>
      <c r="K52" s="32">
        <v>25290</v>
      </c>
      <c r="L52" s="28">
        <f t="shared" si="23"/>
        <v>0.3</v>
      </c>
      <c r="M52" s="35">
        <v>122416</v>
      </c>
      <c r="N52" s="45">
        <v>53037</v>
      </c>
      <c r="O52" s="28">
        <f t="shared" si="24"/>
        <v>230.8</v>
      </c>
      <c r="P52" s="29">
        <v>279273</v>
      </c>
      <c r="Q52" s="28">
        <f t="shared" si="25"/>
        <v>43.8</v>
      </c>
      <c r="R52" s="33">
        <f t="shared" si="26"/>
        <v>139136</v>
      </c>
      <c r="S52" s="33">
        <f t="shared" si="27"/>
        <v>53037</v>
      </c>
      <c r="T52" s="28">
        <f t="shared" si="28"/>
        <v>262.3</v>
      </c>
      <c r="U52" s="96">
        <f t="shared" si="29"/>
        <v>485478</v>
      </c>
      <c r="V52" s="28">
        <f t="shared" si="30"/>
        <v>28.7</v>
      </c>
    </row>
    <row r="53" spans="1:23" s="24" customFormat="1" ht="17.100000000000001" customHeight="1">
      <c r="A53" s="43">
        <v>41</v>
      </c>
      <c r="B53" s="25" t="s">
        <v>53</v>
      </c>
      <c r="C53" s="35">
        <v>59019</v>
      </c>
      <c r="D53" s="44">
        <v>13303</v>
      </c>
      <c r="E53" s="28">
        <f t="shared" si="20"/>
        <v>443.7</v>
      </c>
      <c r="F53" s="29">
        <v>578205</v>
      </c>
      <c r="G53" s="28">
        <f t="shared" si="21"/>
        <v>10.199999999999999</v>
      </c>
      <c r="H53" s="45">
        <v>0</v>
      </c>
      <c r="I53" s="44">
        <v>0</v>
      </c>
      <c r="J53" s="31" t="str">
        <f t="shared" si="22"/>
        <v>　　－　　</v>
      </c>
      <c r="K53" s="32">
        <v>0</v>
      </c>
      <c r="L53" s="28" t="str">
        <f t="shared" si="23"/>
        <v>　　－　　</v>
      </c>
      <c r="M53" s="35">
        <v>0</v>
      </c>
      <c r="N53" s="44">
        <v>0</v>
      </c>
      <c r="O53" s="31" t="str">
        <f t="shared" si="24"/>
        <v>　　－　　</v>
      </c>
      <c r="P53" s="32">
        <v>0</v>
      </c>
      <c r="Q53" s="28" t="str">
        <f t="shared" si="25"/>
        <v>　　－　　</v>
      </c>
      <c r="R53" s="35">
        <f t="shared" si="26"/>
        <v>59019</v>
      </c>
      <c r="S53" s="35">
        <f t="shared" si="27"/>
        <v>13303</v>
      </c>
      <c r="T53" s="28">
        <f t="shared" si="28"/>
        <v>443.7</v>
      </c>
      <c r="U53" s="96">
        <f t="shared" si="29"/>
        <v>578205</v>
      </c>
      <c r="V53" s="28">
        <f t="shared" si="30"/>
        <v>10.199999999999999</v>
      </c>
    </row>
    <row r="54" spans="1:23" s="24" customFormat="1" ht="17.100000000000001" customHeight="1">
      <c r="A54" s="43">
        <v>42</v>
      </c>
      <c r="B54" s="25" t="s">
        <v>54</v>
      </c>
      <c r="C54" s="35">
        <v>115244.09</v>
      </c>
      <c r="D54" s="44">
        <v>49431</v>
      </c>
      <c r="E54" s="28">
        <f t="shared" si="20"/>
        <v>233.1</v>
      </c>
      <c r="F54" s="29">
        <v>493191</v>
      </c>
      <c r="G54" s="28">
        <f t="shared" si="21"/>
        <v>23.4</v>
      </c>
      <c r="H54" s="45">
        <v>0</v>
      </c>
      <c r="I54" s="44">
        <v>0</v>
      </c>
      <c r="J54" s="31" t="str">
        <f t="shared" si="22"/>
        <v>　　－　　</v>
      </c>
      <c r="K54" s="32">
        <v>0</v>
      </c>
      <c r="L54" s="28" t="str">
        <f t="shared" si="23"/>
        <v>　　－　　</v>
      </c>
      <c r="M54" s="35">
        <v>0</v>
      </c>
      <c r="N54" s="44">
        <v>1713</v>
      </c>
      <c r="O54" s="31" t="str">
        <f t="shared" si="24"/>
        <v>　　－　　</v>
      </c>
      <c r="P54" s="32">
        <v>8295</v>
      </c>
      <c r="Q54" s="28" t="str">
        <f t="shared" si="25"/>
        <v>　　－　　</v>
      </c>
      <c r="R54" s="35">
        <f t="shared" si="26"/>
        <v>115244.09</v>
      </c>
      <c r="S54" s="35">
        <f t="shared" si="27"/>
        <v>51144</v>
      </c>
      <c r="T54" s="28">
        <f t="shared" si="28"/>
        <v>225.3</v>
      </c>
      <c r="U54" s="96">
        <f t="shared" si="29"/>
        <v>501486</v>
      </c>
      <c r="V54" s="28">
        <f t="shared" si="30"/>
        <v>23</v>
      </c>
    </row>
    <row r="55" spans="1:23" s="24" customFormat="1" ht="17.100000000000001" customHeight="1">
      <c r="A55" s="43">
        <v>43</v>
      </c>
      <c r="B55" s="25" t="s">
        <v>55</v>
      </c>
      <c r="C55" s="63">
        <v>153</v>
      </c>
      <c r="D55" s="46">
        <v>147</v>
      </c>
      <c r="E55" s="28">
        <f t="shared" si="20"/>
        <v>104.1</v>
      </c>
      <c r="F55" s="29">
        <v>6492</v>
      </c>
      <c r="G55" s="28">
        <f t="shared" si="21"/>
        <v>2.4</v>
      </c>
      <c r="H55" s="67">
        <v>1399</v>
      </c>
      <c r="I55" s="46">
        <v>26</v>
      </c>
      <c r="J55" s="31">
        <f t="shared" si="22"/>
        <v>5380.8</v>
      </c>
      <c r="K55" s="32">
        <v>7422</v>
      </c>
      <c r="L55" s="28">
        <f t="shared" si="23"/>
        <v>18.8</v>
      </c>
      <c r="M55" s="63">
        <v>281522</v>
      </c>
      <c r="N55" s="46">
        <v>450640</v>
      </c>
      <c r="O55" s="31">
        <f t="shared" si="24"/>
        <v>62.5</v>
      </c>
      <c r="P55" s="32">
        <v>423422</v>
      </c>
      <c r="Q55" s="28">
        <f t="shared" si="25"/>
        <v>66.5</v>
      </c>
      <c r="R55" s="35">
        <f t="shared" si="26"/>
        <v>283074</v>
      </c>
      <c r="S55" s="35">
        <f t="shared" si="27"/>
        <v>450813</v>
      </c>
      <c r="T55" s="28">
        <f t="shared" si="28"/>
        <v>62.8</v>
      </c>
      <c r="U55" s="96">
        <f t="shared" si="29"/>
        <v>437336</v>
      </c>
      <c r="V55" s="28">
        <f t="shared" si="30"/>
        <v>64.7</v>
      </c>
    </row>
    <row r="56" spans="1:23" s="24" customFormat="1" ht="17.100000000000001" customHeight="1">
      <c r="A56" s="43">
        <v>44</v>
      </c>
      <c r="B56" s="25" t="s">
        <v>56</v>
      </c>
      <c r="C56" s="35">
        <v>0</v>
      </c>
      <c r="D56" s="44">
        <v>0</v>
      </c>
      <c r="E56" s="28" t="str">
        <f t="shared" si="20"/>
        <v>　　－　　</v>
      </c>
      <c r="F56" s="29">
        <v>433938.42800000001</v>
      </c>
      <c r="G56" s="28" t="str">
        <f t="shared" si="21"/>
        <v>　　－　　</v>
      </c>
      <c r="H56" s="45">
        <v>0</v>
      </c>
      <c r="I56" s="44">
        <v>0</v>
      </c>
      <c r="J56" s="31" t="str">
        <f t="shared" si="22"/>
        <v>　　－　　</v>
      </c>
      <c r="K56" s="32">
        <v>0</v>
      </c>
      <c r="L56" s="28" t="str">
        <f t="shared" si="23"/>
        <v>　　－　　</v>
      </c>
      <c r="M56" s="35">
        <v>77536</v>
      </c>
      <c r="N56" s="44">
        <v>134109.326</v>
      </c>
      <c r="O56" s="31">
        <f t="shared" si="24"/>
        <v>57.8</v>
      </c>
      <c r="P56" s="32">
        <v>335400.185</v>
      </c>
      <c r="Q56" s="28">
        <f t="shared" si="25"/>
        <v>23.1</v>
      </c>
      <c r="R56" s="35">
        <f>C56+H56+M56</f>
        <v>77536</v>
      </c>
      <c r="S56" s="35">
        <f t="shared" si="27"/>
        <v>134109.326</v>
      </c>
      <c r="T56" s="28">
        <f t="shared" si="28"/>
        <v>57.8</v>
      </c>
      <c r="U56" s="96">
        <f>F56+K56+P56</f>
        <v>769338.61300000001</v>
      </c>
      <c r="V56" s="28">
        <f>IF(OR(R56=0,U56=0),"　　－　　",ROUND(R56/U56*100,1))</f>
        <v>10.1</v>
      </c>
    </row>
    <row r="57" spans="1:23" s="24" customFormat="1" ht="16.5" customHeight="1">
      <c r="A57" s="43">
        <v>45</v>
      </c>
      <c r="B57" s="25" t="s">
        <v>57</v>
      </c>
      <c r="C57" s="35">
        <v>0</v>
      </c>
      <c r="D57" s="44">
        <v>0</v>
      </c>
      <c r="E57" s="28" t="str">
        <f t="shared" si="20"/>
        <v>　　－　　</v>
      </c>
      <c r="F57" s="29">
        <v>0</v>
      </c>
      <c r="G57" s="28" t="str">
        <f t="shared" si="21"/>
        <v>　　－　　</v>
      </c>
      <c r="H57" s="45">
        <v>0</v>
      </c>
      <c r="I57" s="44">
        <v>0</v>
      </c>
      <c r="J57" s="31" t="str">
        <f t="shared" si="22"/>
        <v>　　－　　</v>
      </c>
      <c r="K57" s="32">
        <v>0</v>
      </c>
      <c r="L57" s="28" t="str">
        <f t="shared" si="23"/>
        <v>　　－　　</v>
      </c>
      <c r="M57" s="35">
        <v>17276</v>
      </c>
      <c r="N57" s="45">
        <v>33167</v>
      </c>
      <c r="O57" s="31">
        <f t="shared" si="24"/>
        <v>52.1</v>
      </c>
      <c r="P57" s="32">
        <v>170357</v>
      </c>
      <c r="Q57" s="28">
        <f t="shared" si="25"/>
        <v>10.1</v>
      </c>
      <c r="R57" s="35">
        <f t="shared" si="26"/>
        <v>17276</v>
      </c>
      <c r="S57" s="35">
        <f t="shared" si="27"/>
        <v>33167</v>
      </c>
      <c r="T57" s="28">
        <f t="shared" si="28"/>
        <v>52.1</v>
      </c>
      <c r="U57" s="96">
        <f t="shared" si="29"/>
        <v>170357</v>
      </c>
      <c r="V57" s="28">
        <f t="shared" si="30"/>
        <v>10.1</v>
      </c>
    </row>
    <row r="58" spans="1:23" ht="18.75" customHeight="1">
      <c r="B58" s="7" t="s">
        <v>25</v>
      </c>
      <c r="C58" s="13">
        <f>SUM(C43:C57)</f>
        <v>394964.08999999997</v>
      </c>
      <c r="D58" s="13">
        <f>SUM(D43:D57)</f>
        <v>167427</v>
      </c>
      <c r="E58" s="17">
        <f>IF(OR(C58=0,D58=0),"　　－　　",ROUND(C58/D58*100,1))</f>
        <v>235.9</v>
      </c>
      <c r="F58" s="13">
        <f>SUM(F43:F57)</f>
        <v>3749403.2029999997</v>
      </c>
      <c r="G58" s="17">
        <f t="shared" si="21"/>
        <v>10.5</v>
      </c>
      <c r="H58" s="13">
        <f>SUM(H43:H57)</f>
        <v>1500</v>
      </c>
      <c r="I58" s="13">
        <f>SUM(I43:I57)</f>
        <v>1057</v>
      </c>
      <c r="J58" s="17">
        <f>IF(OR(H58=0,I58=0),"　　－　　",ROUND(H58/I58*100,1))</f>
        <v>141.9</v>
      </c>
      <c r="K58" s="13">
        <f>SUM(K43:K57)</f>
        <v>82825</v>
      </c>
      <c r="L58" s="17">
        <f t="shared" si="23"/>
        <v>1.8</v>
      </c>
      <c r="M58" s="13">
        <f>SUM(M43:M57)</f>
        <v>1262282.9649999999</v>
      </c>
      <c r="N58" s="13">
        <f>SUM(N43:N57)</f>
        <v>1899588.5750000002</v>
      </c>
      <c r="O58" s="17">
        <f>IF(OR(M58=0,N58=0),"　　－　　",ROUND(M58/N58*100,1))</f>
        <v>66.5</v>
      </c>
      <c r="P58" s="13">
        <f>SUM(P43:P57)</f>
        <v>5566153.6559999995</v>
      </c>
      <c r="Q58" s="17">
        <f t="shared" si="25"/>
        <v>22.7</v>
      </c>
      <c r="R58" s="13">
        <f t="shared" si="26"/>
        <v>1658747.0549999997</v>
      </c>
      <c r="S58" s="13">
        <f t="shared" si="27"/>
        <v>2068072.5750000002</v>
      </c>
      <c r="T58" s="17">
        <f>IF(OR(R58=0,S58=0),"　　－　　",ROUND(R58/S58*100,1))</f>
        <v>80.2</v>
      </c>
      <c r="U58" s="13">
        <f>F58+K58+P58</f>
        <v>9398381.8589999992</v>
      </c>
      <c r="V58" s="17">
        <f t="shared" si="30"/>
        <v>17.600000000000001</v>
      </c>
    </row>
    <row r="59" spans="1:23" ht="16.5" customHeight="1">
      <c r="E59" s="18"/>
      <c r="F59" s="18"/>
      <c r="G59" s="18"/>
      <c r="J59" s="18"/>
      <c r="K59" s="21"/>
      <c r="L59" s="18"/>
      <c r="O59" s="18"/>
      <c r="P59" s="21"/>
      <c r="Q59" s="18"/>
      <c r="U59" s="21"/>
      <c r="V59" s="18"/>
    </row>
    <row r="60" spans="1:23" ht="18" customHeight="1">
      <c r="B60" s="7" t="s">
        <v>15</v>
      </c>
      <c r="C60" s="13">
        <f>SUM(C37+C58)</f>
        <v>5754801.37786543</v>
      </c>
      <c r="D60" s="13">
        <f>SUM(D37+D58)</f>
        <v>2898358.1380000003</v>
      </c>
      <c r="E60" s="17">
        <f>IF(OR(C60=0,D60=0),"　　－　　",ROUND(C60/D60*100,1))</f>
        <v>198.6</v>
      </c>
      <c r="F60" s="13">
        <f>SUM(F37+F58)</f>
        <v>173536530.89198992</v>
      </c>
      <c r="G60" s="17">
        <f>IF(OR(C60=0,F60=0),"　　－　　",ROUND(C60/F60*100,1))</f>
        <v>3.3</v>
      </c>
      <c r="H60" s="13">
        <f>SUM(H37+H58)</f>
        <v>4079828.8718324401</v>
      </c>
      <c r="I60" s="13">
        <f>SUM(I37+I58)</f>
        <v>507929.58199999999</v>
      </c>
      <c r="J60" s="17">
        <f>IF(OR(H60=0,I60=0),"　　－　　",ROUND(H60/I60*100,1))</f>
        <v>803.2</v>
      </c>
      <c r="K60" s="13">
        <f>SUM(K37+K58)</f>
        <v>22112602.90549159</v>
      </c>
      <c r="L60" s="17">
        <f>IF(OR(H60=0,K60=0),"　　－　　",ROUND(H60/K60*100,1))</f>
        <v>18.5</v>
      </c>
      <c r="M60" s="13">
        <f>SUM(M37+M58)</f>
        <v>83624414.433302104</v>
      </c>
      <c r="N60" s="13">
        <f>SUM(N37+N58)</f>
        <v>88201190.971000001</v>
      </c>
      <c r="O60" s="17">
        <f>IF(OR(M60=0,N60=0),"　　－　　",ROUND(M60/N60*100,1))</f>
        <v>94.8</v>
      </c>
      <c r="P60" s="13">
        <f>SUM(P37+P58)</f>
        <v>236793242.10651848</v>
      </c>
      <c r="Q60" s="17">
        <f>IF(OR(M60=0,P60=0),"　　－　　",ROUND(M60/P60*100,1))</f>
        <v>35.299999999999997</v>
      </c>
      <c r="R60" s="13">
        <f>SUM(R37+R58)</f>
        <v>93459044.682999969</v>
      </c>
      <c r="S60" s="13">
        <f>SUM(S37+S58)</f>
        <v>91607478.691</v>
      </c>
      <c r="T60" s="17">
        <f>IF(OR(R60=0,S60=0),"　　－　　",ROUND(R60/S60*100,1))</f>
        <v>102</v>
      </c>
      <c r="U60" s="13">
        <f>SUM(U37+U58)</f>
        <v>432442375.90399998</v>
      </c>
      <c r="V60" s="17">
        <f>IF(OR(R60=0,U60=0),"　　－　　",ROUND(R60/U60*100,1))</f>
        <v>21.6</v>
      </c>
      <c r="W60" s="14"/>
    </row>
    <row r="61" spans="1:23"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</row>
    <row r="62" spans="1:23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3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23"/>
    </row>
    <row r="64" spans="1:23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3:14" ht="14.25" customHeight="1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3:14" ht="15" customHeight="1"/>
    <row r="67" spans="3:14" ht="15" customHeight="1"/>
    <row r="68" spans="3:14" ht="15" customHeight="1"/>
    <row r="69" spans="3:14" ht="15" customHeight="1"/>
    <row r="70" spans="3:14" ht="15" customHeight="1"/>
    <row r="71" spans="3:14" ht="15" customHeight="1"/>
    <row r="72" spans="3:14" ht="15" customHeight="1"/>
    <row r="73" spans="3:14" ht="15" customHeight="1"/>
    <row r="74" spans="3:14" ht="15" customHeight="1"/>
    <row r="75" spans="3:14" ht="15" customHeight="1"/>
    <row r="76" spans="3:14" ht="15" customHeight="1"/>
    <row r="77" spans="3:14" ht="15" customHeight="1"/>
    <row r="78" spans="3:14" ht="15" customHeight="1"/>
    <row r="79" spans="3:14" ht="15" customHeight="1"/>
    <row r="80" spans="3:14" ht="15" customHeight="1"/>
    <row r="81" spans="2:19" ht="15" customHeight="1"/>
    <row r="82" spans="2:19" ht="15" customHeight="1"/>
    <row r="83" spans="2:19" ht="15" customHeight="1"/>
    <row r="84" spans="2:19" ht="15" customHeight="1"/>
    <row r="85" spans="2:19" ht="18.75" customHeight="1">
      <c r="B85" s="103" t="s">
        <v>29</v>
      </c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</row>
  </sheetData>
  <mergeCells count="10">
    <mergeCell ref="B61:T61"/>
    <mergeCell ref="B85:S85"/>
    <mergeCell ref="C4:G4"/>
    <mergeCell ref="C40:G40"/>
    <mergeCell ref="H4:L4"/>
    <mergeCell ref="M4:Q4"/>
    <mergeCell ref="R4:V4"/>
    <mergeCell ref="R40:V40"/>
    <mergeCell ref="M40:Q40"/>
    <mergeCell ref="H40:L40"/>
  </mergeCells>
  <phoneticPr fontId="3"/>
  <printOptions horizontalCentered="1" verticalCentered="1"/>
  <pageMargins left="0.59055118110236227" right="0.27559055118110237" top="0.39370078740157483" bottom="0.19685039370078741" header="0.51181102362204722" footer="0.19685039370078741"/>
  <pageSetup paperSize="9" scale="51" orientation="landscape" r:id="rId1"/>
  <headerFooter alignWithMargins="0"/>
  <rowBreaks count="1" manualBreakCount="1">
    <brk id="38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【各社確認用】</vt:lpstr>
      <vt:lpstr>【各社確認用】!Print_Area</vt:lpstr>
      <vt:lpstr>【各社確認用】!Print_Titles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2021-11-04T05:25:41Z</cp:lastPrinted>
  <dcterms:created xsi:type="dcterms:W3CDTF">1997-01-08T22:48:59Z</dcterms:created>
  <dcterms:modified xsi:type="dcterms:W3CDTF">2021-11-10T05:09:22Z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2020-11-08T19:01:33Z</vt:filetime>
  </property>
</Properties>
</file>