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3_予算関係\03_契約【5年】\令和4年度（2022年度）\06_補正予算事業\01_【国際会議】\01_対象案件\01_募集要項\"/>
    </mc:Choice>
  </mc:AlternateContent>
  <bookViews>
    <workbookView xWindow="0" yWindow="0" windowWidth="23040" windowHeight="10530" tabRatio="815"/>
  </bookViews>
  <sheets>
    <sheet name="申請にあたって" sheetId="51" r:id="rId1"/>
    <sheet name="【様式1】申請書Ａ-1" sheetId="41" r:id="rId2"/>
    <sheet name="【様式1】申請書Ａ-2" sheetId="53" r:id="rId3"/>
    <sheet name="【様式2】提案書-1" sheetId="48" r:id="rId4"/>
    <sheet name="【様式2】提案書-2" sheetId="45" r:id="rId5"/>
    <sheet name="【様式3】申請書Ｂ" sheetId="50" r:id="rId6"/>
    <sheet name="事務局用" sheetId="52" r:id="rId7"/>
    <sheet name="費目等" sheetId="38" state="hidden" r:id="rId8"/>
  </sheets>
  <definedNames>
    <definedName name="_xlnm._FilterDatabase" localSheetId="1" hidden="1">'【様式1】申請書Ａ-1'!$F$2:$P$4</definedName>
    <definedName name="_xlnm._FilterDatabase" localSheetId="2" hidden="1">'【様式1】申請書Ａ-2'!$G$2:$R$3</definedName>
    <definedName name="_xlnm._FilterDatabase" localSheetId="3" hidden="1">'【様式2】提案書-1'!$G$2:$R$3</definedName>
    <definedName name="_xlnm._FilterDatabase" localSheetId="5" hidden="1">【様式3】申請書Ｂ!$F$2:$O$5</definedName>
    <definedName name="①" localSheetId="2">#REF!</definedName>
    <definedName name="①" localSheetId="3">#REF!</definedName>
    <definedName name="①" localSheetId="4">'【様式2】提案書-2'!#REF!</definedName>
    <definedName name="①" localSheetId="5">#REF!</definedName>
    <definedName name="①">#REF!</definedName>
    <definedName name="②" localSheetId="2">#REF!</definedName>
    <definedName name="②" localSheetId="3">#REF!</definedName>
    <definedName name="②" localSheetId="4">'【様式2】提案書-2'!#REF!</definedName>
    <definedName name="②" localSheetId="5">#REF!</definedName>
    <definedName name="②">#REF!</definedName>
    <definedName name="③" localSheetId="2">#REF!</definedName>
    <definedName name="③" localSheetId="3">#REF!</definedName>
    <definedName name="③" localSheetId="4">'【様式2】提案書-2'!#REF!</definedName>
    <definedName name="③" localSheetId="5">#REF!</definedName>
    <definedName name="③">#REF!</definedName>
    <definedName name="AS2DocOpenMode" hidden="1">"AS2DocumentEdit"</definedName>
    <definedName name="_xlnm.Print_Area" localSheetId="1">'【様式1】申請書Ａ-1'!$B$2:$Q$58</definedName>
    <definedName name="_xlnm.Print_Area" localSheetId="2">'【様式1】申請書Ａ-2'!$B$2:$S$64</definedName>
    <definedName name="_xlnm.Print_Area" localSheetId="3">'【様式2】提案書-1'!$B$2:$S$58</definedName>
    <definedName name="_xlnm.Print_Area" localSheetId="4">'【様式2】提案書-2'!$B$2:$M$50</definedName>
    <definedName name="_xlnm.Print_Area" localSheetId="5">【様式3】申請書Ｂ!$B$2:$P$21</definedName>
    <definedName name="_xlnm.Print_Area" localSheetId="0">申請にあたって!$A$1:$J$41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 i="52" l="1"/>
  <c r="N4" i="52"/>
  <c r="O4" i="52"/>
  <c r="M11" i="53" l="1"/>
  <c r="X13" i="53"/>
  <c r="L11" i="53"/>
  <c r="L10" i="53"/>
  <c r="C47" i="53"/>
  <c r="I45" i="53"/>
  <c r="C29" i="48" l="1"/>
  <c r="H45" i="41" l="1"/>
  <c r="F24" i="53" l="1"/>
  <c r="P4" i="52" l="1"/>
  <c r="R4" i="52" l="1"/>
  <c r="Z4" i="52"/>
  <c r="Y4" i="52"/>
  <c r="U4" i="52" l="1"/>
  <c r="T4" i="52"/>
  <c r="L4" i="52"/>
  <c r="K4" i="52"/>
  <c r="J4" i="52"/>
  <c r="M4" i="52"/>
  <c r="I4" i="52"/>
  <c r="H4" i="52"/>
  <c r="B3" i="52"/>
  <c r="D6" i="52"/>
  <c r="B6" i="52"/>
  <c r="B4" i="52"/>
  <c r="B5" i="52"/>
  <c r="O27" i="45"/>
  <c r="O28" i="45"/>
  <c r="O29" i="45"/>
  <c r="O30" i="45"/>
  <c r="O31" i="45"/>
  <c r="O32" i="45"/>
  <c r="O33" i="45"/>
  <c r="O22" i="45"/>
  <c r="O23" i="45"/>
  <c r="O24" i="45"/>
  <c r="O25" i="45"/>
  <c r="O26" i="45"/>
  <c r="O21" i="45"/>
  <c r="J21" i="45" l="1"/>
  <c r="U22" i="53" l="1"/>
  <c r="R17" i="50"/>
  <c r="C19" i="50" s="1"/>
  <c r="M17" i="48" l="1"/>
  <c r="E54" i="48" l="1"/>
  <c r="C14" i="48" l="1"/>
  <c r="H5" i="53"/>
  <c r="C24" i="53" l="1"/>
  <c r="K24" i="53" s="1"/>
  <c r="G16" i="53"/>
  <c r="I42" i="53"/>
  <c r="E56" i="48" l="1"/>
  <c r="E55" i="48"/>
  <c r="E57" i="48"/>
  <c r="E58" i="48"/>
  <c r="C55" i="48"/>
  <c r="C56" i="48"/>
  <c r="C57" i="48"/>
  <c r="C58" i="48"/>
  <c r="C54" i="48"/>
  <c r="G21" i="48"/>
  <c r="E21" i="48"/>
  <c r="C21" i="48"/>
  <c r="E14" i="50"/>
  <c r="E13" i="50"/>
  <c r="M19" i="48" l="1"/>
  <c r="J11" i="41" l="1"/>
  <c r="K40" i="45"/>
  <c r="W4" i="52" s="1"/>
  <c r="C48" i="53"/>
  <c r="E48" i="53" s="1"/>
  <c r="C51" i="53"/>
  <c r="C52" i="53" s="1"/>
  <c r="E52" i="53" l="1"/>
  <c r="I52" i="53" s="1"/>
  <c r="Y51" i="53"/>
  <c r="X51" i="53"/>
  <c r="I48" i="53"/>
  <c r="M50" i="53"/>
  <c r="U21" i="53"/>
  <c r="V22" i="53" l="1"/>
  <c r="C50" i="53"/>
  <c r="E50" i="53" s="1"/>
  <c r="H50" i="53"/>
  <c r="I39" i="53"/>
  <c r="U25" i="53"/>
  <c r="N20" i="53"/>
  <c r="P20" i="53" s="1"/>
  <c r="N19" i="53"/>
  <c r="P19" i="53" s="1"/>
  <c r="Q18" i="53"/>
  <c r="N18" i="53"/>
  <c r="X18" i="53" s="1"/>
  <c r="N17" i="53"/>
  <c r="P2" i="53"/>
  <c r="V20" i="53" l="1"/>
  <c r="U20" i="53" s="1"/>
  <c r="P17" i="53" s="1"/>
  <c r="AA4" i="52"/>
  <c r="V21" i="53"/>
  <c r="P18" i="53" s="1"/>
  <c r="P51" i="48"/>
  <c r="K50" i="53"/>
  <c r="K12" i="45"/>
  <c r="T18" i="48"/>
  <c r="O50" i="53"/>
  <c r="W18" i="53"/>
  <c r="S47" i="41" l="1"/>
  <c r="S48" i="41"/>
  <c r="E46" i="41" l="1"/>
  <c r="S46" i="41" l="1"/>
  <c r="Q4" i="52"/>
  <c r="J33" i="41"/>
  <c r="C21" i="50"/>
  <c r="L21" i="45"/>
  <c r="J32" i="45"/>
  <c r="L32" i="45" s="1"/>
  <c r="J33" i="45"/>
  <c r="L33" i="45" s="1"/>
  <c r="J34" i="45"/>
  <c r="L34" i="45" s="1"/>
  <c r="J35" i="45"/>
  <c r="L35" i="45" s="1"/>
  <c r="J36" i="45"/>
  <c r="L36" i="45" s="1"/>
  <c r="J37" i="45"/>
  <c r="L37" i="45" s="1"/>
  <c r="J38" i="45"/>
  <c r="L38" i="45" s="1"/>
  <c r="J39" i="45"/>
  <c r="L39" i="45" s="1"/>
  <c r="J27" i="45"/>
  <c r="L27" i="45" s="1"/>
  <c r="J28" i="45"/>
  <c r="L28" i="45" s="1"/>
  <c r="J29" i="45"/>
  <c r="L29" i="45" s="1"/>
  <c r="J30" i="45"/>
  <c r="L30" i="45" s="1"/>
  <c r="J31" i="45"/>
  <c r="L31" i="45" s="1"/>
  <c r="J22" i="45"/>
  <c r="L22" i="45" s="1"/>
  <c r="J23" i="45"/>
  <c r="L23" i="45" s="1"/>
  <c r="J24" i="45"/>
  <c r="L24" i="45" s="1"/>
  <c r="J25" i="45"/>
  <c r="L25" i="45" s="1"/>
  <c r="J26" i="45"/>
  <c r="L26" i="45" s="1"/>
  <c r="J20" i="45"/>
  <c r="L20" i="45" s="1"/>
  <c r="K41" i="45"/>
  <c r="M24" i="53" l="1"/>
  <c r="T24" i="53" s="1"/>
  <c r="L40" i="45"/>
  <c r="J40" i="45"/>
  <c r="P52" i="48" l="1"/>
  <c r="X4" i="52" s="1"/>
  <c r="V4" i="52"/>
  <c r="R24" i="53"/>
  <c r="M2" i="50"/>
  <c r="S49" i="41" l="1"/>
  <c r="F8" i="45"/>
  <c r="K2" i="45" l="1"/>
  <c r="P4" i="41"/>
  <c r="P5" i="41"/>
  <c r="P3" i="41"/>
  <c r="G3" i="41"/>
  <c r="D12" i="45"/>
  <c r="C41" i="45" s="1"/>
  <c r="P2" i="48" l="1"/>
  <c r="G4" i="41" l="1"/>
  <c r="G5" i="41"/>
  <c r="G2" i="41"/>
  <c r="H4" i="53" l="1"/>
  <c r="F7" i="45"/>
</calcChain>
</file>

<file path=xl/comments1.xml><?xml version="1.0" encoding="utf-8"?>
<comments xmlns="http://schemas.openxmlformats.org/spreadsheetml/2006/main">
  <authors>
    <author>ㅤ</author>
  </authors>
  <commentList>
    <comment ref="P52" authorId="0" shapeId="0">
      <text>
        <r>
          <rPr>
            <b/>
            <sz val="12"/>
            <color indexed="81"/>
            <rFont val="ＭＳ Ｐゴシック"/>
            <family val="3"/>
            <charset val="128"/>
            <scheme val="minor"/>
          </rPr>
          <t>【様式2】提案書-2　入力後表示されます</t>
        </r>
      </text>
    </comment>
  </commentList>
</comments>
</file>

<file path=xl/sharedStrings.xml><?xml version="1.0" encoding="utf-8"?>
<sst xmlns="http://schemas.openxmlformats.org/spreadsheetml/2006/main" count="477" uniqueCount="377">
  <si>
    <t>項目</t>
    <rPh sb="0" eb="2">
      <t>コウモク</t>
    </rPh>
    <phoneticPr fontId="4"/>
  </si>
  <si>
    <t>単位</t>
    <rPh sb="0" eb="2">
      <t>タンイ</t>
    </rPh>
    <phoneticPr fontId="4"/>
  </si>
  <si>
    <t>数量</t>
    <rPh sb="0" eb="2">
      <t>スウリョウ</t>
    </rPh>
    <phoneticPr fontId="4"/>
  </si>
  <si>
    <t>○</t>
  </si>
  <si>
    <t>単価</t>
    <rPh sb="0" eb="2">
      <t>タンカ</t>
    </rPh>
    <phoneticPr fontId="4"/>
  </si>
  <si>
    <t>雑役無費</t>
    <rPh sb="0" eb="2">
      <t>ザツエキ</t>
    </rPh>
    <rPh sb="2" eb="3">
      <t>ム</t>
    </rPh>
    <rPh sb="3" eb="4">
      <t>ヒ</t>
    </rPh>
    <phoneticPr fontId="4"/>
  </si>
  <si>
    <t>③事業効果の検証のためのアンケート等の実施</t>
    <rPh sb="1" eb="3">
      <t>ジギョウ</t>
    </rPh>
    <rPh sb="3" eb="5">
      <t>コウカ</t>
    </rPh>
    <rPh sb="6" eb="8">
      <t>ケンショウ</t>
    </rPh>
    <rPh sb="17" eb="18">
      <t>トウ</t>
    </rPh>
    <rPh sb="19" eb="21">
      <t>ジッシ</t>
    </rPh>
    <phoneticPr fontId="4"/>
  </si>
  <si>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</si>
  <si>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</si>
  <si>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</si>
  <si>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</si>
  <si>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</si>
  <si>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</si>
  <si>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</si>
  <si>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</si>
  <si>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</si>
  <si>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工事請負費</t>
    <rPh sb="0" eb="2">
      <t>コウジ</t>
    </rPh>
    <rPh sb="2" eb="4">
      <t>ウケオイ</t>
    </rPh>
    <rPh sb="4" eb="5">
      <t>ヒ</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</si>
  <si>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</si>
  <si>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</si>
  <si>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②情報発信のための素材やツールの作成</t>
    <rPh sb="1" eb="3">
      <t>ジョウホウ</t>
    </rPh>
    <rPh sb="3" eb="5">
      <t>ハッシン</t>
    </rPh>
    <rPh sb="9" eb="11">
      <t>ソザイ</t>
    </rPh>
    <rPh sb="16" eb="18">
      <t>サクセイ</t>
    </rPh>
    <phoneticPr fontId="4"/>
  </si>
  <si>
    <t>整理番号</t>
    <rPh sb="0" eb="2">
      <t>セイリ</t>
    </rPh>
    <rPh sb="2" eb="4">
      <t>バンゴウ</t>
    </rPh>
    <phoneticPr fontId="4"/>
  </si>
  <si>
    <t>年</t>
    <rPh sb="0" eb="1">
      <t>ネン</t>
    </rPh>
    <phoneticPr fontId="4"/>
  </si>
  <si>
    <t>月</t>
    <rPh sb="0" eb="1">
      <t>ガツ</t>
    </rPh>
    <phoneticPr fontId="4"/>
  </si>
  <si>
    <t>日</t>
    <rPh sb="0" eb="1">
      <t>ニチ</t>
    </rPh>
    <phoneticPr fontId="4"/>
  </si>
  <si>
    <t>フリガナ</t>
    <phoneticPr fontId="4"/>
  </si>
  <si>
    <t>２. 申請する国際会議の情報</t>
    <rPh sb="3" eb="5">
      <t>シンセイ</t>
    </rPh>
    <rPh sb="7" eb="9">
      <t>コクサイ</t>
    </rPh>
    <rPh sb="9" eb="11">
      <t>カイギ</t>
    </rPh>
    <rPh sb="12" eb="14">
      <t>ジョウホウ</t>
    </rPh>
    <phoneticPr fontId="4"/>
  </si>
  <si>
    <t>名称</t>
    <rPh sb="0" eb="2">
      <t>メイショウ</t>
    </rPh>
    <phoneticPr fontId="4"/>
  </si>
  <si>
    <t>代表者職位及び氏名</t>
    <rPh sb="0" eb="3">
      <t>ダイヒョウシャ</t>
    </rPh>
    <rPh sb="3" eb="5">
      <t>ショクイ</t>
    </rPh>
    <rPh sb="5" eb="6">
      <t>オヨ</t>
    </rPh>
    <rPh sb="7" eb="9">
      <t>シメイ</t>
    </rPh>
    <phoneticPr fontId="4"/>
  </si>
  <si>
    <t>主催者住所</t>
    <rPh sb="0" eb="2">
      <t>シュサイ</t>
    </rPh>
    <rPh sb="2" eb="3">
      <t>シャ</t>
    </rPh>
    <rPh sb="3" eb="5">
      <t>ジュウショ</t>
    </rPh>
    <phoneticPr fontId="4"/>
  </si>
  <si>
    <t>主催者名
（法人・団体名）</t>
    <rPh sb="0" eb="2">
      <t>シュサイ</t>
    </rPh>
    <rPh sb="2" eb="3">
      <t>シャ</t>
    </rPh>
    <rPh sb="3" eb="4">
      <t>メイ</t>
    </rPh>
    <rPh sb="6" eb="8">
      <t>ホウジン</t>
    </rPh>
    <rPh sb="9" eb="11">
      <t>ダンタイ</t>
    </rPh>
    <rPh sb="11" eb="12">
      <t>メイ</t>
    </rPh>
    <phoneticPr fontId="4"/>
  </si>
  <si>
    <t>担当者</t>
    <rPh sb="0" eb="3">
      <t>タントウシャ</t>
    </rPh>
    <phoneticPr fontId="5"/>
  </si>
  <si>
    <t>氏名</t>
    <rPh sb="0" eb="2">
      <t>シメイ</t>
    </rPh>
    <phoneticPr fontId="4"/>
  </si>
  <si>
    <t>フリガナ</t>
    <phoneticPr fontId="4"/>
  </si>
  <si>
    <t>電話番号</t>
    <rPh sb="0" eb="2">
      <t>デンワ</t>
    </rPh>
    <rPh sb="2" eb="4">
      <t>バンゴウ</t>
    </rPh>
    <phoneticPr fontId="5"/>
  </si>
  <si>
    <t>メールアドレス</t>
    <phoneticPr fontId="4"/>
  </si>
  <si>
    <t>施設名称</t>
    <rPh sb="0" eb="2">
      <t>シセツ</t>
    </rPh>
    <rPh sb="2" eb="4">
      <t>メイショウ</t>
    </rPh>
    <phoneticPr fontId="4"/>
  </si>
  <si>
    <t>施設住所</t>
    <rPh sb="0" eb="2">
      <t>シセツ</t>
    </rPh>
    <rPh sb="2" eb="4">
      <t>ジュウショ</t>
    </rPh>
    <phoneticPr fontId="4"/>
  </si>
  <si>
    <t>会議概要</t>
    <rPh sb="0" eb="2">
      <t>カイギ</t>
    </rPh>
    <rPh sb="2" eb="4">
      <t>ガイヨウ</t>
    </rPh>
    <phoneticPr fontId="4"/>
  </si>
  <si>
    <t>正式</t>
    <rPh sb="0" eb="2">
      <t>セイシキ</t>
    </rPh>
    <phoneticPr fontId="4"/>
  </si>
  <si>
    <t>略称</t>
    <rPh sb="0" eb="2">
      <t>リャクショウ</t>
    </rPh>
    <phoneticPr fontId="4"/>
  </si>
  <si>
    <t>メイン会場名
（面積）</t>
    <rPh sb="3" eb="5">
      <t>カイジョウ</t>
    </rPh>
    <rPh sb="5" eb="6">
      <t>メイ</t>
    </rPh>
    <rPh sb="8" eb="10">
      <t>メンセキ</t>
    </rPh>
    <phoneticPr fontId="4"/>
  </si>
  <si>
    <t>主たる会場名</t>
    <rPh sb="0" eb="1">
      <t>シュ</t>
    </rPh>
    <rPh sb="3" eb="5">
      <t>カイジョウ</t>
    </rPh>
    <rPh sb="5" eb="6">
      <t>メイ</t>
    </rPh>
    <phoneticPr fontId="4"/>
  </si>
  <si>
    <t>開催都市名
（区市町村名単位）</t>
    <rPh sb="0" eb="2">
      <t>カイサイ</t>
    </rPh>
    <rPh sb="2" eb="4">
      <t>トシ</t>
    </rPh>
    <rPh sb="4" eb="5">
      <t>メイ</t>
    </rPh>
    <rPh sb="7" eb="8">
      <t>ク</t>
    </rPh>
    <rPh sb="8" eb="11">
      <t>シチョウソン</t>
    </rPh>
    <rPh sb="11" eb="12">
      <t>メイ</t>
    </rPh>
    <rPh sb="12" eb="14">
      <t>タンイ</t>
    </rPh>
    <phoneticPr fontId="4"/>
  </si>
  <si>
    <t>主たる開催都市</t>
    <rPh sb="0" eb="1">
      <t>シュ</t>
    </rPh>
    <rPh sb="3" eb="5">
      <t>カイサイ</t>
    </rPh>
    <rPh sb="5" eb="7">
      <t>トシ</t>
    </rPh>
    <phoneticPr fontId="4"/>
  </si>
  <si>
    <t>その他開催都市</t>
    <rPh sb="2" eb="3">
      <t>タ</t>
    </rPh>
    <rPh sb="3" eb="5">
      <t>カイサイ</t>
    </rPh>
    <rPh sb="5" eb="7">
      <t>トシ</t>
    </rPh>
    <phoneticPr fontId="4"/>
  </si>
  <si>
    <t>政治・経済・法律</t>
    <rPh sb="0" eb="2">
      <t>セイジ</t>
    </rPh>
    <rPh sb="3" eb="5">
      <t>ケイザイ</t>
    </rPh>
    <rPh sb="6" eb="8">
      <t>ホウリツ</t>
    </rPh>
    <phoneticPr fontId="4"/>
  </si>
  <si>
    <t>科学・技術・自然</t>
    <rPh sb="0" eb="2">
      <t>カガク</t>
    </rPh>
    <rPh sb="3" eb="5">
      <t>ギジュツ</t>
    </rPh>
    <rPh sb="6" eb="8">
      <t>シゼン</t>
    </rPh>
    <phoneticPr fontId="4"/>
  </si>
  <si>
    <t>医学</t>
    <rPh sb="0" eb="2">
      <t>イガク</t>
    </rPh>
    <phoneticPr fontId="4"/>
  </si>
  <si>
    <t>産業</t>
    <rPh sb="0" eb="1">
      <t>サン</t>
    </rPh>
    <rPh sb="1" eb="2">
      <t>ギョウ</t>
    </rPh>
    <phoneticPr fontId="4"/>
  </si>
  <si>
    <t>芸術・文化・教育</t>
    <rPh sb="0" eb="2">
      <t>ゲイジュツ</t>
    </rPh>
    <rPh sb="3" eb="5">
      <t>ブンカ</t>
    </rPh>
    <rPh sb="6" eb="8">
      <t>キョウイク</t>
    </rPh>
    <phoneticPr fontId="4"/>
  </si>
  <si>
    <t>社会</t>
    <rPh sb="0" eb="2">
      <t>シャカイ</t>
    </rPh>
    <phoneticPr fontId="4"/>
  </si>
  <si>
    <t>運輸・観光</t>
    <rPh sb="0" eb="2">
      <t>ウンユ</t>
    </rPh>
    <rPh sb="3" eb="5">
      <t>カンコウ</t>
    </rPh>
    <phoneticPr fontId="4"/>
  </si>
  <si>
    <t>社交・親善</t>
    <rPh sb="0" eb="2">
      <t>シャコウ</t>
    </rPh>
    <rPh sb="3" eb="5">
      <t>シンゼン</t>
    </rPh>
    <phoneticPr fontId="4"/>
  </si>
  <si>
    <t>宗教</t>
    <rPh sb="0" eb="2">
      <t>シュウキョウ</t>
    </rPh>
    <phoneticPr fontId="4"/>
  </si>
  <si>
    <t>スポーツ</t>
    <phoneticPr fontId="4"/>
  </si>
  <si>
    <t>その他</t>
    <rPh sb="2" eb="3">
      <t>タ</t>
    </rPh>
    <phoneticPr fontId="4"/>
  </si>
  <si>
    <t>はい</t>
    <phoneticPr fontId="4"/>
  </si>
  <si>
    <t>いいえ</t>
    <phoneticPr fontId="4"/>
  </si>
  <si>
    <t>「はい」の選択者のみ</t>
    <rPh sb="5" eb="7">
      <t>センタク</t>
    </rPh>
    <rPh sb="7" eb="8">
      <t>シャ</t>
    </rPh>
    <phoneticPr fontId="4"/>
  </si>
  <si>
    <t>機関名や助成内容・金額について具体的に記載してください</t>
    <phoneticPr fontId="4"/>
  </si>
  <si>
    <t>競合都市名や開催都市の決め手について端的に説明してください</t>
    <rPh sb="0" eb="2">
      <t>キョウゴウ</t>
    </rPh>
    <rPh sb="2" eb="5">
      <t>トシメイ</t>
    </rPh>
    <rPh sb="6" eb="8">
      <t>カイサイ</t>
    </rPh>
    <rPh sb="8" eb="10">
      <t>トシ</t>
    </rPh>
    <rPh sb="11" eb="12">
      <t>キ</t>
    </rPh>
    <rPh sb="13" eb="14">
      <t>テ</t>
    </rPh>
    <rPh sb="18" eb="20">
      <t>タンテキ</t>
    </rPh>
    <rPh sb="21" eb="23">
      <t>セツメイ</t>
    </rPh>
    <phoneticPr fontId="4"/>
  </si>
  <si>
    <t>用途</t>
    <rPh sb="0" eb="2">
      <t>ヨウト</t>
    </rPh>
    <phoneticPr fontId="4"/>
  </si>
  <si>
    <t>左記以外の
経費(自主財源・他の助成等)</t>
    <rPh sb="0" eb="2">
      <t>サキ</t>
    </rPh>
    <rPh sb="2" eb="4">
      <t>イガイ</t>
    </rPh>
    <rPh sb="6" eb="8">
      <t>ケイヒ</t>
    </rPh>
    <rPh sb="9" eb="11">
      <t>ジシュ</t>
    </rPh>
    <rPh sb="11" eb="13">
      <t>ザイゲン</t>
    </rPh>
    <rPh sb="14" eb="15">
      <t>タ</t>
    </rPh>
    <rPh sb="16" eb="18">
      <t>ジョセイ</t>
    </rPh>
    <rPh sb="18" eb="19">
      <t>トウ</t>
    </rPh>
    <phoneticPr fontId="4"/>
  </si>
  <si>
    <t>備考欄</t>
    <rPh sb="0" eb="2">
      <t>ビコウ</t>
    </rPh>
    <rPh sb="2" eb="3">
      <t>ラン</t>
    </rPh>
    <phoneticPr fontId="4"/>
  </si>
  <si>
    <t>経費
（総額）</t>
    <rPh sb="0" eb="2">
      <t>ケイヒ</t>
    </rPh>
    <rPh sb="4" eb="6">
      <t>ソウガク</t>
    </rPh>
    <phoneticPr fontId="4"/>
  </si>
  <si>
    <t>実証経費見積表</t>
    <rPh sb="0" eb="2">
      <t>ジッショウ</t>
    </rPh>
    <rPh sb="2" eb="4">
      <t>ケイヒ</t>
    </rPh>
    <rPh sb="4" eb="6">
      <t>ミツモリ</t>
    </rPh>
    <rPh sb="6" eb="7">
      <t>ヒョウ</t>
    </rPh>
    <phoneticPr fontId="4"/>
  </si>
  <si>
    <t>所属先・役職</t>
    <rPh sb="0" eb="2">
      <t>ショゾク</t>
    </rPh>
    <rPh sb="2" eb="3">
      <t>サキ</t>
    </rPh>
    <rPh sb="4" eb="6">
      <t>ヤクショク</t>
    </rPh>
    <phoneticPr fontId="4"/>
  </si>
  <si>
    <t>（選択）</t>
    <rPh sb="1" eb="3">
      <t>センタク</t>
    </rPh>
    <phoneticPr fontId="4"/>
  </si>
  <si>
    <t>（事務局手入力）</t>
    <rPh sb="1" eb="4">
      <t>ジムキョク</t>
    </rPh>
    <rPh sb="4" eb="5">
      <t>テ</t>
    </rPh>
    <rPh sb="5" eb="7">
      <t>ニュウリョク</t>
    </rPh>
    <phoneticPr fontId="4"/>
  </si>
  <si>
    <t>（事務局選択）</t>
    <rPh sb="1" eb="4">
      <t>ジムキョク</t>
    </rPh>
    <rPh sb="4" eb="6">
      <t>センタク</t>
    </rPh>
    <phoneticPr fontId="4"/>
  </si>
  <si>
    <t>必須 （プルダウン）</t>
    <rPh sb="0" eb="2">
      <t>ヒッス</t>
    </rPh>
    <phoneticPr fontId="4"/>
  </si>
  <si>
    <t>選択</t>
  </si>
  <si>
    <t>この国際会議の開催及び本実証の実施のため、いずれかの事業者（会場施設運営事業者を除く、ＰＣＯ・旅行代理店・イベント会社など）の協力を得ていますか、もしくは得る予定がありますか</t>
    <rPh sb="2" eb="4">
      <t>コクサイ</t>
    </rPh>
    <rPh sb="4" eb="6">
      <t>カイギ</t>
    </rPh>
    <rPh sb="7" eb="9">
      <t>カイサイ</t>
    </rPh>
    <rPh sb="9" eb="10">
      <t>オヨ</t>
    </rPh>
    <rPh sb="11" eb="12">
      <t>ホン</t>
    </rPh>
    <rPh sb="12" eb="14">
      <t>ジッショウ</t>
    </rPh>
    <rPh sb="15" eb="17">
      <t>ジッシ</t>
    </rPh>
    <rPh sb="26" eb="28">
      <t>ジギョウ</t>
    </rPh>
    <rPh sb="28" eb="29">
      <t>シャ</t>
    </rPh>
    <rPh sb="30" eb="32">
      <t>カイジョウ</t>
    </rPh>
    <rPh sb="32" eb="34">
      <t>シセツ</t>
    </rPh>
    <rPh sb="34" eb="36">
      <t>ウンエイ</t>
    </rPh>
    <rPh sb="36" eb="39">
      <t>ジギョウシャ</t>
    </rPh>
    <rPh sb="40" eb="41">
      <t>ノゾ</t>
    </rPh>
    <rPh sb="47" eb="49">
      <t>リョコウ</t>
    </rPh>
    <rPh sb="49" eb="51">
      <t>ダイリ</t>
    </rPh>
    <rPh sb="51" eb="52">
      <t>テン</t>
    </rPh>
    <rPh sb="57" eb="59">
      <t>ガイシャ</t>
    </rPh>
    <rPh sb="63" eb="65">
      <t>キョウリョク</t>
    </rPh>
    <rPh sb="66" eb="67">
      <t>エ</t>
    </rPh>
    <rPh sb="77" eb="78">
      <t>エ</t>
    </rPh>
    <rPh sb="79" eb="81">
      <t>ヨテイ</t>
    </rPh>
    <phoneticPr fontId="4"/>
  </si>
  <si>
    <t>種別</t>
    <rPh sb="0" eb="2">
      <t>シュベツ</t>
    </rPh>
    <phoneticPr fontId="4"/>
  </si>
  <si>
    <t>分野</t>
    <rPh sb="0" eb="2">
      <t>ブンヤ</t>
    </rPh>
    <phoneticPr fontId="4"/>
  </si>
  <si>
    <t>医学系の学術集会・研究会</t>
    <rPh sb="0" eb="2">
      <t>イガク</t>
    </rPh>
    <rPh sb="2" eb="3">
      <t>ケイ</t>
    </rPh>
    <rPh sb="4" eb="6">
      <t>ガクジュツ</t>
    </rPh>
    <rPh sb="6" eb="8">
      <t>シュウカイ</t>
    </rPh>
    <rPh sb="9" eb="12">
      <t>ケンキュウカイ</t>
    </rPh>
    <phoneticPr fontId="4"/>
  </si>
  <si>
    <t>その他領域の学術集会・研究会</t>
    <rPh sb="2" eb="3">
      <t>タ</t>
    </rPh>
    <rPh sb="3" eb="5">
      <t>リョウイキ</t>
    </rPh>
    <rPh sb="6" eb="8">
      <t>ガクジュツ</t>
    </rPh>
    <rPh sb="8" eb="10">
      <t>シュウカイ</t>
    </rPh>
    <rPh sb="11" eb="14">
      <t>ケンキュウカイ</t>
    </rPh>
    <phoneticPr fontId="4"/>
  </si>
  <si>
    <t>（申請者）</t>
    <rPh sb="1" eb="4">
      <t>シンセイシャ</t>
    </rPh>
    <phoneticPr fontId="31"/>
  </si>
  <si>
    <t>（申請者）　</t>
    <rPh sb="1" eb="4">
      <t>シンセイシャ</t>
    </rPh>
    <phoneticPr fontId="31"/>
  </si>
  <si>
    <t xml:space="preserve">（提出日）　 令和 </t>
    <rPh sb="1" eb="3">
      <t>テイシュツ</t>
    </rPh>
    <rPh sb="3" eb="4">
      <t>ビ</t>
    </rPh>
    <rPh sb="7" eb="9">
      <t>レイワ</t>
    </rPh>
    <phoneticPr fontId="4"/>
  </si>
  <si>
    <t>会議専用ウェブサイト</t>
    <rPh sb="0" eb="2">
      <t>カイギ</t>
    </rPh>
    <rPh sb="2" eb="4">
      <t>センヨウ</t>
    </rPh>
    <phoneticPr fontId="4"/>
  </si>
  <si>
    <t>実証経費は開催後の精算払いとなりますが、その意味で財務体制に懸念すべき事項はありませんか</t>
    <rPh sb="5" eb="7">
      <t>カイサイ</t>
    </rPh>
    <rPh sb="7" eb="8">
      <t>ゴ</t>
    </rPh>
    <rPh sb="22" eb="24">
      <t>イミ</t>
    </rPh>
    <rPh sb="35" eb="37">
      <t>ジコウ</t>
    </rPh>
    <phoneticPr fontId="4"/>
  </si>
  <si>
    <t>観光庁 MICE推進室  宛</t>
    <rPh sb="0" eb="2">
      <t>カンコウ</t>
    </rPh>
    <rPh sb="2" eb="3">
      <t>チョウ</t>
    </rPh>
    <rPh sb="8" eb="11">
      <t>スイシンシツ</t>
    </rPh>
    <rPh sb="13" eb="14">
      <t>ア</t>
    </rPh>
    <phoneticPr fontId="4"/>
  </si>
  <si>
    <t>1. 申請者（国内主催者）の情報</t>
    <rPh sb="3" eb="6">
      <t>シンセイシャ</t>
    </rPh>
    <rPh sb="7" eb="9">
      <t>コクナイ</t>
    </rPh>
    <rPh sb="9" eb="11">
      <t>シュサイ</t>
    </rPh>
    <rPh sb="11" eb="12">
      <t>シャ</t>
    </rPh>
    <rPh sb="14" eb="16">
      <t>ジョウホウ</t>
    </rPh>
    <phoneticPr fontId="4"/>
  </si>
  <si>
    <t>うち、
本実証による
経費（国費）</t>
    <rPh sb="4" eb="5">
      <t>ホン</t>
    </rPh>
    <rPh sb="5" eb="7">
      <t>ジッショウ</t>
    </rPh>
    <rPh sb="11" eb="13">
      <t>ケイヒ</t>
    </rPh>
    <rPh sb="14" eb="16">
      <t>コクヒ</t>
    </rPh>
    <phoneticPr fontId="4"/>
  </si>
  <si>
    <t>上記の「外国人参加予定者数」の根拠</t>
    <rPh sb="0" eb="2">
      <t>ジョウキ</t>
    </rPh>
    <rPh sb="4" eb="6">
      <t>ガイコク</t>
    </rPh>
    <rPh sb="6" eb="7">
      <t>ジン</t>
    </rPh>
    <rPh sb="7" eb="9">
      <t>サンカ</t>
    </rPh>
    <rPh sb="9" eb="12">
      <t>ヨテイシャ</t>
    </rPh>
    <rPh sb="12" eb="13">
      <t>スウ</t>
    </rPh>
    <rPh sb="15" eb="17">
      <t>コンキョ</t>
    </rPh>
    <phoneticPr fontId="4"/>
  </si>
  <si>
    <t>ない （初開催）</t>
    <rPh sb="4" eb="5">
      <t>ハツ</t>
    </rPh>
    <rPh sb="5" eb="7">
      <t>カイサイ</t>
    </rPh>
    <phoneticPr fontId="4"/>
  </si>
  <si>
    <t>ある （１回のみ）</t>
    <rPh sb="5" eb="6">
      <t>カイ</t>
    </rPh>
    <phoneticPr fontId="4"/>
  </si>
  <si>
    <t>ある （２回以上）</t>
    <rPh sb="5" eb="6">
      <t>カイ</t>
    </rPh>
    <rPh sb="6" eb="8">
      <t>イジョウ</t>
    </rPh>
    <phoneticPr fontId="4"/>
  </si>
  <si>
    <r>
      <rPr>
        <b/>
        <u/>
        <sz val="10"/>
        <color theme="1"/>
        <rFont val="BIZ UDPゴシック"/>
        <family val="3"/>
        <charset val="128"/>
      </rPr>
      <t>前回</t>
    </r>
    <r>
      <rPr>
        <sz val="10"/>
        <color theme="1"/>
        <rFont val="BIZ UDPゴシック"/>
        <family val="3"/>
        <charset val="128"/>
      </rPr>
      <t>開催時</t>
    </r>
    <rPh sb="0" eb="2">
      <t>ゼンカイ</t>
    </rPh>
    <rPh sb="2" eb="4">
      <t>カイサイ</t>
    </rPh>
    <rPh sb="4" eb="5">
      <t>ジ</t>
    </rPh>
    <phoneticPr fontId="4"/>
  </si>
  <si>
    <r>
      <rPr>
        <b/>
        <u/>
        <sz val="10"/>
        <color theme="1"/>
        <rFont val="BIZ UDPゴシック"/>
        <family val="3"/>
        <charset val="128"/>
      </rPr>
      <t>前々回</t>
    </r>
    <r>
      <rPr>
        <sz val="10"/>
        <color theme="1"/>
        <rFont val="BIZ UDPゴシック"/>
        <family val="3"/>
        <charset val="128"/>
      </rPr>
      <t>開催時</t>
    </r>
    <rPh sb="0" eb="3">
      <t>ゼンゼンカイ</t>
    </rPh>
    <rPh sb="3" eb="5">
      <t>カイサイ</t>
    </rPh>
    <rPh sb="5" eb="6">
      <t>ジ</t>
    </rPh>
    <phoneticPr fontId="4"/>
  </si>
  <si>
    <t>・ 経費額は各用途に対して、正しい費目ごとに入力してください。
・ 本事業によって支払う実証経費の用途及びその額は、事務局が精査の上、確定いたします。その過程で一部組み替えや見直しを求める場合があります。
・ 実証経費は開催後、支出内容を示す証拠書類に対する精算払いといたします。
・ 見積表の「行」が足りない場合は適宜、追加いただいて構いません。</t>
    <rPh sb="2" eb="4">
      <t>ケイヒ</t>
    </rPh>
    <rPh sb="4" eb="5">
      <t>ガク</t>
    </rPh>
    <rPh sb="6" eb="7">
      <t>カク</t>
    </rPh>
    <rPh sb="7" eb="9">
      <t>ヨウト</t>
    </rPh>
    <rPh sb="10" eb="11">
      <t>タイ</t>
    </rPh>
    <rPh sb="14" eb="15">
      <t>タダ</t>
    </rPh>
    <rPh sb="17" eb="19">
      <t>ヒモク</t>
    </rPh>
    <rPh sb="22" eb="24">
      <t>ニュウリョク</t>
    </rPh>
    <rPh sb="34" eb="35">
      <t>ホン</t>
    </rPh>
    <rPh sb="35" eb="37">
      <t>ジギョウ</t>
    </rPh>
    <rPh sb="41" eb="43">
      <t>シハラ</t>
    </rPh>
    <rPh sb="44" eb="46">
      <t>ジッショウ</t>
    </rPh>
    <rPh sb="46" eb="48">
      <t>ケイヒ</t>
    </rPh>
    <rPh sb="49" eb="51">
      <t>ヨウト</t>
    </rPh>
    <rPh sb="51" eb="52">
      <t>オヨ</t>
    </rPh>
    <rPh sb="55" eb="56">
      <t>ガク</t>
    </rPh>
    <rPh sb="58" eb="61">
      <t>ジムキョク</t>
    </rPh>
    <rPh sb="62" eb="64">
      <t>セイサ</t>
    </rPh>
    <rPh sb="65" eb="66">
      <t>ウエ</t>
    </rPh>
    <rPh sb="67" eb="69">
      <t>カクテイ</t>
    </rPh>
    <rPh sb="77" eb="79">
      <t>カテイ</t>
    </rPh>
    <rPh sb="80" eb="82">
      <t>イチブ</t>
    </rPh>
    <rPh sb="82" eb="83">
      <t>ク</t>
    </rPh>
    <rPh sb="84" eb="85">
      <t>カ</t>
    </rPh>
    <rPh sb="87" eb="89">
      <t>ミナオ</t>
    </rPh>
    <rPh sb="91" eb="92">
      <t>モト</t>
    </rPh>
    <rPh sb="94" eb="96">
      <t>バアイ</t>
    </rPh>
    <rPh sb="105" eb="107">
      <t>ジッショウ</t>
    </rPh>
    <rPh sb="107" eb="109">
      <t>ケイヒ</t>
    </rPh>
    <rPh sb="110" eb="112">
      <t>カイサイ</t>
    </rPh>
    <rPh sb="112" eb="113">
      <t>ゴ</t>
    </rPh>
    <rPh sb="114" eb="116">
      <t>シシュツ</t>
    </rPh>
    <rPh sb="116" eb="118">
      <t>ナイヨウ</t>
    </rPh>
    <rPh sb="119" eb="120">
      <t>シメ</t>
    </rPh>
    <rPh sb="121" eb="123">
      <t>ショウコ</t>
    </rPh>
    <rPh sb="123" eb="125">
      <t>ショルイ</t>
    </rPh>
    <rPh sb="126" eb="127">
      <t>タイ</t>
    </rPh>
    <rPh sb="129" eb="131">
      <t>セイサン</t>
    </rPh>
    <rPh sb="131" eb="132">
      <t>バラ</t>
    </rPh>
    <rPh sb="143" eb="145">
      <t>ミツモリ</t>
    </rPh>
    <rPh sb="145" eb="146">
      <t>ヒョウ</t>
    </rPh>
    <rPh sb="148" eb="149">
      <t>ギョウ</t>
    </rPh>
    <rPh sb="151" eb="152">
      <t>タ</t>
    </rPh>
    <rPh sb="155" eb="157">
      <t>バアイ</t>
    </rPh>
    <rPh sb="158" eb="160">
      <t>テキギ</t>
    </rPh>
    <rPh sb="161" eb="163">
      <t>ツイカ</t>
    </rPh>
    <rPh sb="168" eb="169">
      <t>カマ</t>
    </rPh>
    <phoneticPr fontId="4"/>
  </si>
  <si>
    <t>参加国/地域数（日本を除く）</t>
    <rPh sb="0" eb="3">
      <t>サンカコク</t>
    </rPh>
    <rPh sb="4" eb="6">
      <t>チイキ</t>
    </rPh>
    <rPh sb="6" eb="7">
      <t>スウ</t>
    </rPh>
    <rPh sb="8" eb="10">
      <t>ニホン</t>
    </rPh>
    <rPh sb="11" eb="12">
      <t>ノゾ</t>
    </rPh>
    <phoneticPr fontId="4"/>
  </si>
  <si>
    <t>この国際会議の誘致・開催にあたって、国内外いずれかの都市と比較・競合を実施しましたか</t>
    <rPh sb="2" eb="4">
      <t>コクサイ</t>
    </rPh>
    <rPh sb="4" eb="6">
      <t>カイギ</t>
    </rPh>
    <rPh sb="7" eb="9">
      <t>ユウチ</t>
    </rPh>
    <rPh sb="10" eb="12">
      <t>カイサイ</t>
    </rPh>
    <rPh sb="18" eb="21">
      <t>コクナイガイ</t>
    </rPh>
    <rPh sb="26" eb="28">
      <t>トシ</t>
    </rPh>
    <rPh sb="29" eb="31">
      <t>ヒカク</t>
    </rPh>
    <rPh sb="32" eb="34">
      <t>キョウゴウ</t>
    </rPh>
    <rPh sb="35" eb="37">
      <t>ジッシ</t>
    </rPh>
    <phoneticPr fontId="4"/>
  </si>
  <si>
    <t>その他団体等が主催する各種会合</t>
    <rPh sb="2" eb="3">
      <t>タ</t>
    </rPh>
    <rPh sb="3" eb="5">
      <t>ダンタイ</t>
    </rPh>
    <rPh sb="5" eb="6">
      <t>トウ</t>
    </rPh>
    <rPh sb="7" eb="9">
      <t>シュサイ</t>
    </rPh>
    <rPh sb="11" eb="13">
      <t>カクシュ</t>
    </rPh>
    <rPh sb="13" eb="15">
      <t>カイゴウ</t>
    </rPh>
    <phoneticPr fontId="4"/>
  </si>
  <si>
    <r>
      <t xml:space="preserve">参加を予定している外国人の居住国・地域の名称
</t>
    </r>
    <r>
      <rPr>
        <b/>
        <sz val="9"/>
        <rFont val="BIZ UDPゴシック"/>
        <family val="3"/>
        <charset val="128"/>
      </rPr>
      <t>（申請時点での想定）</t>
    </r>
    <rPh sb="0" eb="2">
      <t>サンカ</t>
    </rPh>
    <rPh sb="3" eb="5">
      <t>ヨテイ</t>
    </rPh>
    <rPh sb="9" eb="11">
      <t>ガイコク</t>
    </rPh>
    <rPh sb="11" eb="12">
      <t>ジン</t>
    </rPh>
    <rPh sb="13" eb="15">
      <t>キョジュウ</t>
    </rPh>
    <rPh sb="15" eb="16">
      <t>クニ</t>
    </rPh>
    <rPh sb="17" eb="19">
      <t>チイキ</t>
    </rPh>
    <rPh sb="20" eb="22">
      <t>メイショウ</t>
    </rPh>
    <rPh sb="24" eb="26">
      <t>シンセイ</t>
    </rPh>
    <rPh sb="26" eb="28">
      <t>ジテン</t>
    </rPh>
    <rPh sb="30" eb="32">
      <t>ソウテイ</t>
    </rPh>
    <phoneticPr fontId="4"/>
  </si>
  <si>
    <r>
      <t xml:space="preserve">過去の開催実績
</t>
    </r>
    <r>
      <rPr>
        <b/>
        <sz val="9"/>
        <rFont val="BIZ UDPゴシック"/>
        <family val="3"/>
        <charset val="128"/>
      </rPr>
      <t>（2020年2月以前）</t>
    </r>
    <rPh sb="0" eb="2">
      <t>カコ</t>
    </rPh>
    <rPh sb="3" eb="5">
      <t>カイサイ</t>
    </rPh>
    <rPh sb="5" eb="7">
      <t>ジッセキ</t>
    </rPh>
    <rPh sb="13" eb="14">
      <t>ネン</t>
    </rPh>
    <rPh sb="15" eb="16">
      <t>ガツ</t>
    </rPh>
    <rPh sb="16" eb="18">
      <t>イゼン</t>
    </rPh>
    <phoneticPr fontId="4"/>
  </si>
  <si>
    <t>ユニークベニュー</t>
    <phoneticPr fontId="4"/>
  </si>
  <si>
    <t>エクスカーション等</t>
    <rPh sb="8" eb="9">
      <t>ナド</t>
    </rPh>
    <phoneticPr fontId="4"/>
  </si>
  <si>
    <t>地域参加</t>
    <rPh sb="0" eb="2">
      <t>チイキ</t>
    </rPh>
    <rPh sb="2" eb="4">
      <t>サンカ</t>
    </rPh>
    <phoneticPr fontId="4"/>
  </si>
  <si>
    <t>経済効果拡大</t>
    <rPh sb="0" eb="2">
      <t>ケイザイ</t>
    </rPh>
    <rPh sb="2" eb="4">
      <t>コウカ</t>
    </rPh>
    <rPh sb="4" eb="6">
      <t>カクダイ</t>
    </rPh>
    <phoneticPr fontId="4"/>
  </si>
  <si>
    <t>広域連携</t>
    <rPh sb="0" eb="2">
      <t>コウイキ</t>
    </rPh>
    <rPh sb="2" eb="4">
      <t>レンケイ</t>
    </rPh>
    <phoneticPr fontId="4"/>
  </si>
  <si>
    <t>レガシー</t>
    <phoneticPr fontId="4"/>
  </si>
  <si>
    <t>会期</t>
    <rPh sb="0" eb="2">
      <t>カイキ</t>
    </rPh>
    <phoneticPr fontId="4"/>
  </si>
  <si>
    <t xml:space="preserve"> ※ 2つ以上の国/地域から</t>
    <rPh sb="5" eb="7">
      <t>イジョウ</t>
    </rPh>
    <rPh sb="8" eb="9">
      <t>コク</t>
    </rPh>
    <rPh sb="10" eb="12">
      <t>チイキ</t>
    </rPh>
    <phoneticPr fontId="4"/>
  </si>
  <si>
    <t>プルダウン</t>
    <phoneticPr fontId="31"/>
  </si>
  <si>
    <t>必須（プルダウン）</t>
    <rPh sb="0" eb="2">
      <t>ヒッス</t>
    </rPh>
    <phoneticPr fontId="31"/>
  </si>
  <si>
    <t>任意（プルダウン）</t>
    <rPh sb="0" eb="2">
      <t>ニンイ</t>
    </rPh>
    <phoneticPr fontId="31"/>
  </si>
  <si>
    <t>実証経費上限額（一人あたり）</t>
    <rPh sb="0" eb="2">
      <t>ジッショウ</t>
    </rPh>
    <rPh sb="2" eb="4">
      <t>ケイヒ</t>
    </rPh>
    <rPh sb="4" eb="7">
      <t>ジョウゲンガク</t>
    </rPh>
    <rPh sb="8" eb="10">
      <t>ヒトリ</t>
    </rPh>
    <phoneticPr fontId="31"/>
  </si>
  <si>
    <t>本プログラム現地参加者見込み数</t>
    <rPh sb="0" eb="1">
      <t>ホン</t>
    </rPh>
    <rPh sb="6" eb="8">
      <t>ゲンチ</t>
    </rPh>
    <rPh sb="8" eb="10">
      <t>サンカ</t>
    </rPh>
    <rPh sb="10" eb="11">
      <t>シャ</t>
    </rPh>
    <rPh sb="11" eb="13">
      <t>ミコ</t>
    </rPh>
    <rPh sb="14" eb="15">
      <t>スウ</t>
    </rPh>
    <phoneticPr fontId="31"/>
  </si>
  <si>
    <t>本会議登録者以外の来場者見込み数</t>
    <rPh sb="0" eb="3">
      <t>ホンカイギ</t>
    </rPh>
    <rPh sb="3" eb="6">
      <t>トウロクシャ</t>
    </rPh>
    <rPh sb="6" eb="8">
      <t>イガイ</t>
    </rPh>
    <rPh sb="9" eb="11">
      <t>ライジョウ</t>
    </rPh>
    <rPh sb="11" eb="12">
      <t>シャ</t>
    </rPh>
    <rPh sb="12" eb="14">
      <t>ミコ</t>
    </rPh>
    <rPh sb="15" eb="16">
      <t>スウ</t>
    </rPh>
    <phoneticPr fontId="31"/>
  </si>
  <si>
    <t>プログラム期間</t>
    <rPh sb="5" eb="7">
      <t>キカン</t>
    </rPh>
    <phoneticPr fontId="31"/>
  </si>
  <si>
    <t>１泊以上</t>
    <rPh sb="1" eb="2">
      <t>ハク</t>
    </rPh>
    <rPh sb="2" eb="4">
      <t>イジョウ</t>
    </rPh>
    <phoneticPr fontId="31"/>
  </si>
  <si>
    <t>１日（昼食あり）</t>
    <rPh sb="1" eb="2">
      <t>ヒ</t>
    </rPh>
    <rPh sb="3" eb="5">
      <t>チュウショク</t>
    </rPh>
    <phoneticPr fontId="31"/>
  </si>
  <si>
    <t>半日（昼食なし）</t>
    <rPh sb="0" eb="2">
      <t>ハンニチ</t>
    </rPh>
    <rPh sb="3" eb="5">
      <t>チュウショク</t>
    </rPh>
    <phoneticPr fontId="31"/>
  </si>
  <si>
    <t>同時申請なし</t>
    <rPh sb="0" eb="2">
      <t>ドウジ</t>
    </rPh>
    <rPh sb="2" eb="4">
      <t>シンセイ</t>
    </rPh>
    <phoneticPr fontId="31"/>
  </si>
  <si>
    <t>部門</t>
    <rPh sb="0" eb="2">
      <t>ブモン</t>
    </rPh>
    <phoneticPr fontId="4"/>
  </si>
  <si>
    <t>項目</t>
    <rPh sb="0" eb="2">
      <t>コウモク</t>
    </rPh>
    <phoneticPr fontId="4"/>
  </si>
  <si>
    <t>②自治体の枠を越えた広域連携</t>
    <rPh sb="1" eb="4">
      <t>ジチタイ</t>
    </rPh>
    <rPh sb="5" eb="6">
      <t>ワク</t>
    </rPh>
    <rPh sb="7" eb="8">
      <t>コ</t>
    </rPh>
    <rPh sb="10" eb="12">
      <t>コウイキ</t>
    </rPh>
    <rPh sb="12" eb="14">
      <t>レンケイ</t>
    </rPh>
    <phoneticPr fontId="31"/>
  </si>
  <si>
    <t>Ｂ：エクスカーション/テクニカルビジット等の実施</t>
    <rPh sb="20" eb="21">
      <t>ナド</t>
    </rPh>
    <rPh sb="22" eb="24">
      <t>ジッシ</t>
    </rPh>
    <phoneticPr fontId="31"/>
  </si>
  <si>
    <t>Ｃ：地域参加プログラム等の実施</t>
    <rPh sb="2" eb="4">
      <t>チイキ</t>
    </rPh>
    <rPh sb="4" eb="6">
      <t>サンカ</t>
    </rPh>
    <rPh sb="11" eb="12">
      <t>ナド</t>
    </rPh>
    <rPh sb="13" eb="15">
      <t>ジッシ</t>
    </rPh>
    <phoneticPr fontId="31"/>
  </si>
  <si>
    <t>（プルダウン）</t>
  </si>
  <si>
    <t>（プルダウン）</t>
    <phoneticPr fontId="31"/>
  </si>
  <si>
    <t>条件クリア</t>
    <rPh sb="0" eb="2">
      <t>ジョウケン</t>
    </rPh>
    <phoneticPr fontId="31"/>
  </si>
  <si>
    <t>あり</t>
    <phoneticPr fontId="31"/>
  </si>
  <si>
    <t>なし</t>
    <phoneticPr fontId="31"/>
  </si>
  <si>
    <t>（消費税込）</t>
    <rPh sb="1" eb="4">
      <t>ショウヒゼイ</t>
    </rPh>
    <phoneticPr fontId="4"/>
  </si>
  <si>
    <t>(消費税込）</t>
    <rPh sb="1" eb="3">
      <t>ショウヒ</t>
    </rPh>
    <rPh sb="3" eb="5">
      <t>ゼイコ</t>
    </rPh>
    <phoneticPr fontId="31"/>
  </si>
  <si>
    <t>【Ａユニークベニュー】</t>
    <phoneticPr fontId="31"/>
  </si>
  <si>
    <t>Ａ　会場使用料</t>
    <rPh sb="2" eb="4">
      <t>カイジョウ</t>
    </rPh>
    <rPh sb="4" eb="7">
      <t>シヨウリョウ</t>
    </rPh>
    <phoneticPr fontId="31"/>
  </si>
  <si>
    <t>Ａ　設営費</t>
    <rPh sb="2" eb="5">
      <t>セツエイヒ</t>
    </rPh>
    <phoneticPr fontId="31"/>
  </si>
  <si>
    <t>Ａ　企画・運営費</t>
    <rPh sb="2" eb="4">
      <t>キカク</t>
    </rPh>
    <rPh sb="5" eb="8">
      <t>ウンエイヒ</t>
    </rPh>
    <phoneticPr fontId="31"/>
  </si>
  <si>
    <t>Ａ　飲食代（※1）</t>
    <rPh sb="2" eb="5">
      <t>インショクダイ</t>
    </rPh>
    <phoneticPr fontId="31"/>
  </si>
  <si>
    <t>Ａ　機材レンタル費</t>
    <rPh sb="2" eb="4">
      <t>キザイ</t>
    </rPh>
    <rPh sb="8" eb="9">
      <t>ヒ</t>
    </rPh>
    <phoneticPr fontId="31"/>
  </si>
  <si>
    <t>Ａ　その他</t>
    <rPh sb="4" eb="5">
      <t>タ</t>
    </rPh>
    <phoneticPr fontId="31"/>
  </si>
  <si>
    <t>【Ｂエクスカーション/テクニカルビジット】</t>
    <phoneticPr fontId="31"/>
  </si>
  <si>
    <t>Ｂ　交通費</t>
    <rPh sb="2" eb="5">
      <t>コウツウヒ</t>
    </rPh>
    <phoneticPr fontId="31"/>
  </si>
  <si>
    <t>Ｂ　施設入場料</t>
    <rPh sb="2" eb="4">
      <t>シセツ</t>
    </rPh>
    <rPh sb="4" eb="7">
      <t>ニュウジョウリョウ</t>
    </rPh>
    <phoneticPr fontId="31"/>
  </si>
  <si>
    <t>Ｂ　宿泊費</t>
    <rPh sb="2" eb="5">
      <t>シュクハクヒ</t>
    </rPh>
    <phoneticPr fontId="31"/>
  </si>
  <si>
    <t>Ｂ　企画・運営費</t>
    <rPh sb="2" eb="4">
      <t>キカク</t>
    </rPh>
    <rPh sb="5" eb="8">
      <t>ウンエイヒ</t>
    </rPh>
    <phoneticPr fontId="31"/>
  </si>
  <si>
    <t>Ｂ　その他</t>
    <rPh sb="4" eb="5">
      <t>タ</t>
    </rPh>
    <phoneticPr fontId="31"/>
  </si>
  <si>
    <t>【Ｃ地域参加プログラム】</t>
    <rPh sb="2" eb="4">
      <t>チイキ</t>
    </rPh>
    <rPh sb="4" eb="6">
      <t>サンカ</t>
    </rPh>
    <phoneticPr fontId="31"/>
  </si>
  <si>
    <t>Ｃ　会場使用料</t>
    <rPh sb="2" eb="4">
      <t>カイジョウ</t>
    </rPh>
    <rPh sb="4" eb="7">
      <t>シヨウリョウ</t>
    </rPh>
    <phoneticPr fontId="31"/>
  </si>
  <si>
    <t>Ｃ　機材レンタル費</t>
    <rPh sb="2" eb="4">
      <t>キザイ</t>
    </rPh>
    <rPh sb="8" eb="9">
      <t>ヒ</t>
    </rPh>
    <phoneticPr fontId="31"/>
  </si>
  <si>
    <t>Ｃ　企画・運営費</t>
    <rPh sb="2" eb="4">
      <t>キカク</t>
    </rPh>
    <rPh sb="5" eb="8">
      <t>ウンエイヒ</t>
    </rPh>
    <phoneticPr fontId="31"/>
  </si>
  <si>
    <t>費目</t>
    <rPh sb="0" eb="2">
      <t>ヒモク</t>
    </rPh>
    <phoneticPr fontId="31"/>
  </si>
  <si>
    <t>Ｃ　広報費</t>
    <rPh sb="2" eb="5">
      <t>コウホウヒ</t>
    </rPh>
    <phoneticPr fontId="31"/>
  </si>
  <si>
    <t>Ｂ　飲食代（※2）</t>
    <rPh sb="2" eb="4">
      <t>インショク</t>
    </rPh>
    <rPh sb="4" eb="5">
      <t>ダイ</t>
    </rPh>
    <phoneticPr fontId="31"/>
  </si>
  <si>
    <t>※機材費/備品で試算として残るもの（目安1点10万円以上）は原則不可</t>
    <rPh sb="1" eb="3">
      <t>キザイ</t>
    </rPh>
    <rPh sb="3" eb="4">
      <t>ヒ</t>
    </rPh>
    <rPh sb="5" eb="7">
      <t>ビヒン</t>
    </rPh>
    <rPh sb="8" eb="10">
      <t>シサン</t>
    </rPh>
    <rPh sb="13" eb="14">
      <t>ノコ</t>
    </rPh>
    <rPh sb="18" eb="20">
      <t>メヤス</t>
    </rPh>
    <rPh sb="21" eb="22">
      <t>テン</t>
    </rPh>
    <rPh sb="24" eb="26">
      <t>マンエン</t>
    </rPh>
    <rPh sb="26" eb="28">
      <t>イジョウ</t>
    </rPh>
    <rPh sb="30" eb="32">
      <t>ゲンソク</t>
    </rPh>
    <rPh sb="32" eb="34">
      <t>フカ</t>
    </rPh>
    <phoneticPr fontId="31"/>
  </si>
  <si>
    <t>項目</t>
    <rPh sb="0" eb="2">
      <t>コウモク</t>
    </rPh>
    <phoneticPr fontId="31"/>
  </si>
  <si>
    <t>部門</t>
    <rPh sb="0" eb="2">
      <t>ブモン</t>
    </rPh>
    <phoneticPr fontId="31"/>
  </si>
  <si>
    <t>その他アピール</t>
    <rPh sb="2" eb="3">
      <t>タ</t>
    </rPh>
    <phoneticPr fontId="31"/>
  </si>
  <si>
    <t>※実証対象と採択された場合でも、上記の「用途」「費目」が当事業の実証経費として相応しくない場合、その経費は対象外とした上で承認します。</t>
    <rPh sb="1" eb="3">
      <t>ジッショウ</t>
    </rPh>
    <rPh sb="3" eb="5">
      <t>タイショウ</t>
    </rPh>
    <rPh sb="6" eb="8">
      <t>サイタク</t>
    </rPh>
    <rPh sb="11" eb="13">
      <t>バアイ</t>
    </rPh>
    <rPh sb="16" eb="18">
      <t>ジョウキ</t>
    </rPh>
    <rPh sb="20" eb="22">
      <t>ヨウト</t>
    </rPh>
    <rPh sb="24" eb="26">
      <t>ヒモク</t>
    </rPh>
    <rPh sb="28" eb="29">
      <t>トウ</t>
    </rPh>
    <rPh sb="29" eb="31">
      <t>ジギョウ</t>
    </rPh>
    <rPh sb="32" eb="34">
      <t>ジッショウ</t>
    </rPh>
    <rPh sb="34" eb="36">
      <t>ケイヒ</t>
    </rPh>
    <rPh sb="39" eb="41">
      <t>フサワ</t>
    </rPh>
    <rPh sb="45" eb="47">
      <t>バアイ</t>
    </rPh>
    <rPh sb="50" eb="52">
      <t>ケイヒ</t>
    </rPh>
    <rPh sb="53" eb="56">
      <t>タイショウガイ</t>
    </rPh>
    <rPh sb="59" eb="60">
      <t>ウエ</t>
    </rPh>
    <rPh sb="61" eb="63">
      <t>ショウニン</t>
    </rPh>
    <phoneticPr fontId="31"/>
  </si>
  <si>
    <t>←必須</t>
    <rPh sb="1" eb="3">
      <t>ヒッス</t>
    </rPh>
    <phoneticPr fontId="31"/>
  </si>
  <si>
    <t>←記入不要</t>
    <rPh sb="1" eb="3">
      <t>キニュウ</t>
    </rPh>
    <rPh sb="3" eb="5">
      <t>フヨウ</t>
    </rPh>
    <phoneticPr fontId="31"/>
  </si>
  <si>
    <t>本会議全体における開催規模</t>
    <rPh sb="0" eb="3">
      <t>ホンカイギ</t>
    </rPh>
    <rPh sb="3" eb="5">
      <t>ゼンタイ</t>
    </rPh>
    <rPh sb="9" eb="11">
      <t>カイサイ</t>
    </rPh>
    <rPh sb="11" eb="13">
      <t>キボ</t>
    </rPh>
    <phoneticPr fontId="4"/>
  </si>
  <si>
    <t>上記に了承しました</t>
    <rPh sb="0" eb="2">
      <t>ジョウキ</t>
    </rPh>
    <rPh sb="3" eb="5">
      <t>リョウショウ</t>
    </rPh>
    <phoneticPr fontId="31"/>
  </si>
  <si>
    <t>上記を確認し、プルダウン</t>
    <rPh sb="0" eb="2">
      <t>ジョウキ</t>
    </rPh>
    <rPh sb="3" eb="5">
      <t>カクニン</t>
    </rPh>
    <phoneticPr fontId="31"/>
  </si>
  <si>
    <t>上記に了承出来ません</t>
    <rPh sb="0" eb="2">
      <t>ジョウキ</t>
    </rPh>
    <rPh sb="3" eb="5">
      <t>リョウショウ</t>
    </rPh>
    <rPh sb="5" eb="7">
      <t>デキ</t>
    </rPh>
    <phoneticPr fontId="31"/>
  </si>
  <si>
    <t>項目数</t>
    <rPh sb="0" eb="2">
      <t>コウモク</t>
    </rPh>
    <rPh sb="2" eb="3">
      <t>スウ</t>
    </rPh>
    <phoneticPr fontId="31"/>
  </si>
  <si>
    <t>（会議名）</t>
    <rPh sb="1" eb="3">
      <t>カイギ</t>
    </rPh>
    <rPh sb="3" eb="4">
      <t>メイ</t>
    </rPh>
    <phoneticPr fontId="31"/>
  </si>
  <si>
    <t>部門</t>
    <rPh sb="0" eb="2">
      <t>ブモン</t>
    </rPh>
    <phoneticPr fontId="31"/>
  </si>
  <si>
    <t>要素の有無</t>
    <rPh sb="0" eb="2">
      <t>ヨウソ</t>
    </rPh>
    <rPh sb="3" eb="5">
      <t>ウム</t>
    </rPh>
    <phoneticPr fontId="31"/>
  </si>
  <si>
    <t>【様式3】</t>
    <rPh sb="1" eb="3">
      <t>ヨウシキ</t>
    </rPh>
    <phoneticPr fontId="4"/>
  </si>
  <si>
    <t>必須事項→</t>
    <rPh sb="0" eb="2">
      <t>ヒッス</t>
    </rPh>
    <rPh sb="2" eb="4">
      <t>ジコウ</t>
    </rPh>
    <phoneticPr fontId="31"/>
  </si>
  <si>
    <t>事務局使用欄</t>
    <rPh sb="0" eb="3">
      <t>ジムキョク</t>
    </rPh>
    <rPh sb="3" eb="5">
      <t>シヨウ</t>
    </rPh>
    <rPh sb="5" eb="6">
      <t>ラン</t>
    </rPh>
    <phoneticPr fontId="31"/>
  </si>
  <si>
    <t>例</t>
    <rPh sb="0" eb="1">
      <t>レイ</t>
    </rPh>
    <phoneticPr fontId="4"/>
  </si>
  <si>
    <t>　 募集要項に記載された事項を全て承諾した上で「ポストコロナに向けた国際会議誘致力向上事業」へ応募いたします。</t>
    <rPh sb="2" eb="4">
      <t>ボシュウ</t>
    </rPh>
    <rPh sb="4" eb="6">
      <t>ヨウコウ</t>
    </rPh>
    <rPh sb="7" eb="9">
      <t>キサイ</t>
    </rPh>
    <rPh sb="12" eb="14">
      <t>ジコウ</t>
    </rPh>
    <rPh sb="15" eb="16">
      <t>スベ</t>
    </rPh>
    <rPh sb="17" eb="19">
      <t>ショウダク</t>
    </rPh>
    <rPh sb="21" eb="22">
      <t>ウエ</t>
    </rPh>
    <rPh sb="43" eb="45">
      <t>ジギョウ</t>
    </rPh>
    <rPh sb="47" eb="49">
      <t>オウボ</t>
    </rPh>
    <phoneticPr fontId="4"/>
  </si>
  <si>
    <t>所属（ＣＶＢ名等）</t>
    <rPh sb="0" eb="2">
      <t>ショゾク</t>
    </rPh>
    <rPh sb="6" eb="7">
      <t>メイ</t>
    </rPh>
    <rPh sb="7" eb="8">
      <t>ナド</t>
    </rPh>
    <phoneticPr fontId="4"/>
  </si>
  <si>
    <t>役職</t>
    <rPh sb="0" eb="2">
      <t>ヤクショク</t>
    </rPh>
    <phoneticPr fontId="31"/>
  </si>
  <si>
    <t>～</t>
    <phoneticPr fontId="4"/>
  </si>
  <si>
    <t>ポストコロナに向けた国際会議誘致力向上事業</t>
    <rPh sb="7" eb="8">
      <t>ム</t>
    </rPh>
    <rPh sb="10" eb="12">
      <t>コクサイ</t>
    </rPh>
    <rPh sb="12" eb="14">
      <t>カイギ</t>
    </rPh>
    <rPh sb="14" eb="16">
      <t>ユウチ</t>
    </rPh>
    <rPh sb="16" eb="17">
      <t>リョク</t>
    </rPh>
    <rPh sb="17" eb="19">
      <t>コウジョウ</t>
    </rPh>
    <rPh sb="19" eb="21">
      <t>ジギョウ</t>
    </rPh>
    <phoneticPr fontId="4"/>
  </si>
  <si>
    <t>ポストコロナに向けた国際会議誘致力向上事業</t>
    <rPh sb="7" eb="8">
      <t>ム</t>
    </rPh>
    <rPh sb="10" eb="12">
      <t>コクサイ</t>
    </rPh>
    <rPh sb="12" eb="14">
      <t>カイギ</t>
    </rPh>
    <rPh sb="14" eb="16">
      <t>ユウチ</t>
    </rPh>
    <rPh sb="16" eb="17">
      <t>リョク</t>
    </rPh>
    <rPh sb="17" eb="19">
      <t>コウジョウ</t>
    </rPh>
    <rPh sb="19" eb="21">
      <t>ジギョウ</t>
    </rPh>
    <phoneticPr fontId="5"/>
  </si>
  <si>
    <t>ポストコロナに向けた国際会議誘致力向上事業</t>
    <phoneticPr fontId="5"/>
  </si>
  <si>
    <t>了承出来ない場合は理由をこちらに記入</t>
    <phoneticPr fontId="31"/>
  </si>
  <si>
    <t>　 自らが主催する国際会議において、「ポストコロナに向けた国際会議誘致力向上事業」を活用し、以下に示す実証を行うことを提案いたします。</t>
    <rPh sb="2" eb="3">
      <t>ミズカ</t>
    </rPh>
    <rPh sb="5" eb="7">
      <t>シュサイ</t>
    </rPh>
    <rPh sb="9" eb="11">
      <t>コクサイ</t>
    </rPh>
    <rPh sb="11" eb="13">
      <t>カイギ</t>
    </rPh>
    <rPh sb="46" eb="48">
      <t>イカ</t>
    </rPh>
    <rPh sb="49" eb="50">
      <t>シメ</t>
    </rPh>
    <rPh sb="51" eb="53">
      <t>ジッショウ</t>
    </rPh>
    <rPh sb="54" eb="55">
      <t>オコナ</t>
    </rPh>
    <rPh sb="59" eb="61">
      <t>テイアン</t>
    </rPh>
    <phoneticPr fontId="4"/>
  </si>
  <si>
    <t>（主催者）</t>
    <rPh sb="1" eb="4">
      <t>シュサイシャ</t>
    </rPh>
    <phoneticPr fontId="31"/>
  </si>
  <si>
    <t>申請にあたって</t>
    <rPh sb="0" eb="2">
      <t>シンセイ</t>
    </rPh>
    <phoneticPr fontId="31"/>
  </si>
  <si>
    <t>・別紙「応募要項」を必ず確認してください。</t>
    <rPh sb="1" eb="3">
      <t>ベッシ</t>
    </rPh>
    <rPh sb="4" eb="6">
      <t>オウボ</t>
    </rPh>
    <rPh sb="6" eb="8">
      <t>ヨウコウ</t>
    </rPh>
    <rPh sb="10" eb="11">
      <t>カナラ</t>
    </rPh>
    <rPh sb="12" eb="14">
      <t>カクニン</t>
    </rPh>
    <phoneticPr fontId="31"/>
  </si>
  <si>
    <t>　【様式1】申請書</t>
    <rPh sb="2" eb="4">
      <t>ヨウシキ</t>
    </rPh>
    <rPh sb="6" eb="9">
      <t>シンセイショ</t>
    </rPh>
    <phoneticPr fontId="31"/>
  </si>
  <si>
    <t>　【様式2】提案書</t>
    <rPh sb="6" eb="9">
      <t>テイアンショ</t>
    </rPh>
    <phoneticPr fontId="31"/>
  </si>
  <si>
    <t>mice2023</t>
    <phoneticPr fontId="31"/>
  </si>
  <si>
    <t>範囲</t>
    <rPh sb="0" eb="2">
      <t>ハンイ</t>
    </rPh>
    <phoneticPr fontId="31"/>
  </si>
  <si>
    <t>　　申請プログラムへの現地参加人数が見込み数より20％以上減少した場合や期間の短縮あれば、精算時に減額となる可能性があります。</t>
    <rPh sb="18" eb="20">
      <t>ミコ</t>
    </rPh>
    <rPh sb="21" eb="22">
      <t>スウ</t>
    </rPh>
    <phoneticPr fontId="31"/>
  </si>
  <si>
    <t>・各様式の</t>
    <rPh sb="1" eb="2">
      <t>カク</t>
    </rPh>
    <rPh sb="2" eb="4">
      <t>ヨウシキ</t>
    </rPh>
    <phoneticPr fontId="31"/>
  </si>
  <si>
    <t>色の部分へ入してください。</t>
    <rPh sb="0" eb="1">
      <t>イロ</t>
    </rPh>
    <rPh sb="2" eb="4">
      <t>ブブン</t>
    </rPh>
    <rPh sb="5" eb="6">
      <t>ニュウ</t>
    </rPh>
    <phoneticPr fontId="31"/>
  </si>
  <si>
    <r>
      <t>左記のうち、</t>
    </r>
    <r>
      <rPr>
        <b/>
        <u/>
        <sz val="9"/>
        <rFont val="BIZ UDPゴシック"/>
        <family val="3"/>
        <charset val="128"/>
      </rPr>
      <t>国内からの現地</t>
    </r>
    <r>
      <rPr>
        <sz val="9"/>
        <rFont val="BIZ UDPゴシック"/>
        <family val="3"/>
        <charset val="128"/>
      </rPr>
      <t>参加予定者数 ・・・ ①</t>
    </r>
    <rPh sb="0" eb="2">
      <t>サキ</t>
    </rPh>
    <rPh sb="6" eb="8">
      <t>コクナイ</t>
    </rPh>
    <rPh sb="11" eb="13">
      <t>ゲンチ</t>
    </rPh>
    <rPh sb="13" eb="15">
      <t>サンカ</t>
    </rPh>
    <rPh sb="15" eb="18">
      <t>ヨテイシャ</t>
    </rPh>
    <rPh sb="18" eb="19">
      <t>スウ</t>
    </rPh>
    <phoneticPr fontId="4"/>
  </si>
  <si>
    <t>この国際会議を開催するため、他の公的機関による何らかの資金助成を受けますか
（申請中もしくは申請予定のものを含む）</t>
    <rPh sb="2" eb="4">
      <t>コクサイ</t>
    </rPh>
    <rPh sb="4" eb="6">
      <t>カイギ</t>
    </rPh>
    <rPh sb="7" eb="9">
      <t>カイサイ</t>
    </rPh>
    <rPh sb="14" eb="15">
      <t>タ</t>
    </rPh>
    <rPh sb="16" eb="18">
      <t>コウテキ</t>
    </rPh>
    <rPh sb="18" eb="20">
      <t>キカン</t>
    </rPh>
    <rPh sb="23" eb="24">
      <t>ナン</t>
    </rPh>
    <rPh sb="27" eb="29">
      <t>シキン</t>
    </rPh>
    <rPh sb="29" eb="31">
      <t>ジョセイ</t>
    </rPh>
    <rPh sb="32" eb="33">
      <t>ウ</t>
    </rPh>
    <phoneticPr fontId="4"/>
  </si>
  <si>
    <r>
      <t>②のうち、</t>
    </r>
    <r>
      <rPr>
        <b/>
        <u/>
        <sz val="9"/>
        <color theme="1"/>
        <rFont val="BIZ UDPゴシック"/>
        <family val="3"/>
        <charset val="128"/>
      </rPr>
      <t>国外居住地/国数</t>
    </r>
    <r>
      <rPr>
        <sz val="9"/>
        <color theme="1"/>
        <rFont val="BIZ UDPゴシック"/>
        <family val="3"/>
        <charset val="128"/>
      </rPr>
      <t>・・・・・・ ③</t>
    </r>
    <rPh sb="5" eb="7">
      <t>コクガイ</t>
    </rPh>
    <rPh sb="7" eb="10">
      <t>キョジュウチ</t>
    </rPh>
    <rPh sb="11" eb="12">
      <t>クニ</t>
    </rPh>
    <rPh sb="12" eb="13">
      <t>スウ</t>
    </rPh>
    <phoneticPr fontId="4"/>
  </si>
  <si>
    <t xml:space="preserve"> ※国外居住者（日本人の国外居住者含む）の現地参加者50名以上</t>
    <rPh sb="2" eb="4">
      <t>コクガイ</t>
    </rPh>
    <rPh sb="4" eb="7">
      <t>キョジュウシャ</t>
    </rPh>
    <rPh sb="8" eb="11">
      <t>ニホンジン</t>
    </rPh>
    <rPh sb="12" eb="14">
      <t>コクガイ</t>
    </rPh>
    <rPh sb="14" eb="17">
      <t>キョジュウシャ</t>
    </rPh>
    <rPh sb="17" eb="18">
      <t>フク</t>
    </rPh>
    <phoneticPr fontId="4"/>
  </si>
  <si>
    <t>必須プルダウン</t>
    <rPh sb="0" eb="2">
      <t>ヒッス</t>
    </rPh>
    <phoneticPr fontId="31"/>
  </si>
  <si>
    <t>本プログラム現地参加者数のうち国外居住者見込み数</t>
    <rPh sb="0" eb="1">
      <t>ホン</t>
    </rPh>
    <rPh sb="6" eb="8">
      <t>ゲンチ</t>
    </rPh>
    <rPh sb="8" eb="10">
      <t>サンカ</t>
    </rPh>
    <rPh sb="10" eb="11">
      <t>シャ</t>
    </rPh>
    <rPh sb="11" eb="12">
      <t>スウ</t>
    </rPh>
    <rPh sb="15" eb="17">
      <t>コクガイ</t>
    </rPh>
    <rPh sb="17" eb="20">
      <t>キョジュウシャ</t>
    </rPh>
    <rPh sb="20" eb="22">
      <t>ミコ</t>
    </rPh>
    <rPh sb="23" eb="24">
      <t>スウ</t>
    </rPh>
    <phoneticPr fontId="31"/>
  </si>
  <si>
    <t>ＯＫ</t>
    <phoneticPr fontId="31"/>
  </si>
  <si>
    <t>NG</t>
    <phoneticPr fontId="31"/>
  </si>
  <si>
    <t>1件あたりの実証経費の申請上限額</t>
    <rPh sb="1" eb="2">
      <t>ケン</t>
    </rPh>
    <rPh sb="6" eb="8">
      <t>ジッショウ</t>
    </rPh>
    <rPh sb="8" eb="10">
      <t>ケイヒ</t>
    </rPh>
    <rPh sb="11" eb="13">
      <t>シンセイ</t>
    </rPh>
    <rPh sb="13" eb="16">
      <t>ジョウゲンガク</t>
    </rPh>
    <phoneticPr fontId="31"/>
  </si>
  <si>
    <t>実証経費の申請上限額 ※₁</t>
    <rPh sb="0" eb="2">
      <t>ジッショウ</t>
    </rPh>
    <rPh sb="2" eb="4">
      <t>ケイヒ</t>
    </rPh>
    <rPh sb="5" eb="7">
      <t>シンセイ</t>
    </rPh>
    <rPh sb="7" eb="9">
      <t>ジョウゲン</t>
    </rPh>
    <rPh sb="9" eb="10">
      <t>ガク</t>
    </rPh>
    <phoneticPr fontId="31"/>
  </si>
  <si>
    <t>実証経費見積額※₂</t>
    <rPh sb="6" eb="7">
      <t>ガク</t>
    </rPh>
    <phoneticPr fontId="31"/>
  </si>
  <si>
    <t>実証経費の申請上限額</t>
    <rPh sb="0" eb="2">
      <t>ジッショウ</t>
    </rPh>
    <rPh sb="2" eb="4">
      <t>ケイヒ</t>
    </rPh>
    <rPh sb="5" eb="7">
      <t>シンセイ</t>
    </rPh>
    <rPh sb="7" eb="9">
      <t>ジョウゲン</t>
    </rPh>
    <rPh sb="9" eb="10">
      <t>ガク</t>
    </rPh>
    <phoneticPr fontId="4"/>
  </si>
  <si>
    <t>①訪日現地参加数と一人あたりの消費額の増加による経済効果の拡大</t>
    <rPh sb="1" eb="3">
      <t>ホウニチ</t>
    </rPh>
    <rPh sb="3" eb="5">
      <t>ゲンチ</t>
    </rPh>
    <rPh sb="5" eb="8">
      <t>サンカスウ</t>
    </rPh>
    <rPh sb="9" eb="11">
      <t>ヒトリ</t>
    </rPh>
    <rPh sb="15" eb="18">
      <t>ショウヒガク</t>
    </rPh>
    <rPh sb="19" eb="21">
      <t>ゾウカ</t>
    </rPh>
    <rPh sb="24" eb="26">
      <t>ケイザイ</t>
    </rPh>
    <rPh sb="26" eb="28">
      <t>コウカ</t>
    </rPh>
    <rPh sb="29" eb="31">
      <t>カクダイ</t>
    </rPh>
    <phoneticPr fontId="31"/>
  </si>
  <si>
    <t>①訪日現地参加数と一人あたりの消費額の増加による経済効果の拡大</t>
    <rPh sb="1" eb="3">
      <t>ホウニチ</t>
    </rPh>
    <rPh sb="3" eb="5">
      <t>ゲンチ</t>
    </rPh>
    <rPh sb="5" eb="8">
      <t>サンカスウ</t>
    </rPh>
    <rPh sb="9" eb="11">
      <t>ヒトリ</t>
    </rPh>
    <rPh sb="15" eb="17">
      <t>ショウヒ</t>
    </rPh>
    <rPh sb="17" eb="18">
      <t>ガク</t>
    </rPh>
    <rPh sb="19" eb="21">
      <t>ゾウカ</t>
    </rPh>
    <rPh sb="24" eb="26">
      <t>ケイザイ</t>
    </rPh>
    <rPh sb="26" eb="28">
      <t>コウカ</t>
    </rPh>
    <rPh sb="29" eb="31">
      <t>カクダイ</t>
    </rPh>
    <phoneticPr fontId="31"/>
  </si>
  <si>
    <t>③開催地ステークホルダーとの連携・参加促進によるレガシーの創出</t>
    <rPh sb="1" eb="3">
      <t>カイサイ</t>
    </rPh>
    <rPh sb="3" eb="4">
      <t>チ</t>
    </rPh>
    <rPh sb="14" eb="16">
      <t>レンケイ</t>
    </rPh>
    <rPh sb="17" eb="19">
      <t>サンカ</t>
    </rPh>
    <rPh sb="19" eb="21">
      <t>ソクシン</t>
    </rPh>
    <rPh sb="29" eb="31">
      <t>ソウシュツ</t>
    </rPh>
    <phoneticPr fontId="31"/>
  </si>
  <si>
    <t>・【様式1】【様式2】【様式3】の記入後、下記①～③の資料と共に</t>
    <rPh sb="2" eb="4">
      <t>ヨウシキ</t>
    </rPh>
    <rPh sb="7" eb="9">
      <t>ヨウシキ</t>
    </rPh>
    <rPh sb="12" eb="14">
      <t>ヨウシキ</t>
    </rPh>
    <rPh sb="17" eb="19">
      <t>キニュウ</t>
    </rPh>
    <rPh sb="19" eb="20">
      <t>ゴ</t>
    </rPh>
    <rPh sb="21" eb="23">
      <t>カキ</t>
    </rPh>
    <rPh sb="27" eb="29">
      <t>シリョウ</t>
    </rPh>
    <rPh sb="30" eb="31">
      <t>トモ</t>
    </rPh>
    <phoneticPr fontId="31"/>
  </si>
  <si>
    <t>【様式４】計画書　（主催者・コンベンションビューロー等が作成）</t>
    <rPh sb="1" eb="3">
      <t>ヨウシキ</t>
    </rPh>
    <rPh sb="5" eb="8">
      <t>ケイカクショ</t>
    </rPh>
    <rPh sb="10" eb="13">
      <t>シュサイシャ</t>
    </rPh>
    <rPh sb="26" eb="27">
      <t>ナド</t>
    </rPh>
    <rPh sb="28" eb="30">
      <t>サクセイ</t>
    </rPh>
    <phoneticPr fontId="31"/>
  </si>
  <si>
    <t>※企画料は共同申請者の「【様式6】支援報告書」の提出をもってお支払いします。支払い先もその際お伺い予定です。</t>
    <rPh sb="1" eb="3">
      <t>キカク</t>
    </rPh>
    <rPh sb="3" eb="4">
      <t>リョウ</t>
    </rPh>
    <rPh sb="5" eb="7">
      <t>キョウドウ</t>
    </rPh>
    <rPh sb="7" eb="9">
      <t>シンセイ</t>
    </rPh>
    <rPh sb="9" eb="10">
      <t>シャ</t>
    </rPh>
    <rPh sb="13" eb="15">
      <t>ヨウシキ</t>
    </rPh>
    <rPh sb="17" eb="19">
      <t>シエン</t>
    </rPh>
    <rPh sb="19" eb="22">
      <t>ホウコクショ</t>
    </rPh>
    <rPh sb="24" eb="26">
      <t>テイシュツ</t>
    </rPh>
    <rPh sb="31" eb="33">
      <t>シハラ</t>
    </rPh>
    <rPh sb="38" eb="40">
      <t>シハラ</t>
    </rPh>
    <rPh sb="41" eb="42">
      <t>サキ</t>
    </rPh>
    <rPh sb="45" eb="46">
      <t>サイ</t>
    </rPh>
    <rPh sb="47" eb="48">
      <t>ウカガ</t>
    </rPh>
    <rPh sb="49" eb="51">
      <t>ヨテイ</t>
    </rPh>
    <phoneticPr fontId="31"/>
  </si>
  <si>
    <t>・開催後30日以内に下記を提出していただきます。</t>
    <rPh sb="1" eb="3">
      <t>カイサイ</t>
    </rPh>
    <rPh sb="3" eb="4">
      <t>ゴ</t>
    </rPh>
    <rPh sb="6" eb="7">
      <t>ヒ</t>
    </rPh>
    <rPh sb="7" eb="9">
      <t>イナイ</t>
    </rPh>
    <rPh sb="10" eb="12">
      <t>カキ</t>
    </rPh>
    <rPh sb="13" eb="15">
      <t>テイシュツ</t>
    </rPh>
    <phoneticPr fontId="31"/>
  </si>
  <si>
    <t>電話番号</t>
    <rPh sb="0" eb="2">
      <t>デンワ</t>
    </rPh>
    <rPh sb="2" eb="4">
      <t>バンゴウ</t>
    </rPh>
    <phoneticPr fontId="31"/>
  </si>
  <si>
    <t>担当者名</t>
    <rPh sb="0" eb="3">
      <t>タントウシャ</t>
    </rPh>
    <rPh sb="3" eb="4">
      <t>メイ</t>
    </rPh>
    <phoneticPr fontId="31"/>
  </si>
  <si>
    <t>申請プログラム内に運送又は宿泊のサービスを含む。</t>
    <phoneticPr fontId="31"/>
  </si>
  <si>
    <t>プルダウン</t>
    <phoneticPr fontId="31"/>
  </si>
  <si>
    <t>含む</t>
    <rPh sb="0" eb="1">
      <t>フク</t>
    </rPh>
    <phoneticPr fontId="31"/>
  </si>
  <si>
    <t>含まない</t>
    <rPh sb="0" eb="1">
      <t>フク</t>
    </rPh>
    <phoneticPr fontId="31"/>
  </si>
  <si>
    <t>4. 参加人数など</t>
    <rPh sb="3" eb="5">
      <t>サンカ</t>
    </rPh>
    <rPh sb="5" eb="7">
      <t>ニンズウ</t>
    </rPh>
    <phoneticPr fontId="4"/>
  </si>
  <si>
    <t>3. 申請カテゴリー</t>
    <rPh sb="3" eb="5">
      <t>シンセイ</t>
    </rPh>
    <phoneticPr fontId="4"/>
  </si>
  <si>
    <t>5. 実証経費</t>
    <rPh sb="3" eb="5">
      <t>ジッショウ</t>
    </rPh>
    <rPh sb="5" eb="7">
      <t>ケイヒ</t>
    </rPh>
    <phoneticPr fontId="4"/>
  </si>
  <si>
    <t>旅行業者名（必須）</t>
    <rPh sb="0" eb="2">
      <t>リョコウ</t>
    </rPh>
    <rPh sb="2" eb="4">
      <t>ギョウシャ</t>
    </rPh>
    <rPh sb="4" eb="5">
      <t>メイ</t>
    </rPh>
    <rPh sb="6" eb="8">
      <t>ヒッス</t>
    </rPh>
    <phoneticPr fontId="31"/>
  </si>
  <si>
    <r>
      <t>8. その他</t>
    </r>
    <r>
      <rPr>
        <b/>
        <sz val="10"/>
        <color theme="0" tint="-0.499984740745262"/>
        <rFont val="BIZ UDPゴシック"/>
        <family val="3"/>
        <charset val="128"/>
      </rPr>
      <t>（必須項目となっている項目はプルダウンして了承の有無を選んで下さい。了承出来ない場合は理由を記入してください。）</t>
    </r>
    <rPh sb="5" eb="6">
      <t>タ</t>
    </rPh>
    <rPh sb="7" eb="9">
      <t>ヒッス</t>
    </rPh>
    <rPh sb="9" eb="11">
      <t>コウモク</t>
    </rPh>
    <rPh sb="17" eb="19">
      <t>コウモク</t>
    </rPh>
    <rPh sb="27" eb="29">
      <t>リョウショウ</t>
    </rPh>
    <rPh sb="30" eb="32">
      <t>ウム</t>
    </rPh>
    <rPh sb="33" eb="34">
      <t>エラ</t>
    </rPh>
    <rPh sb="36" eb="37">
      <t>クダ</t>
    </rPh>
    <rPh sb="40" eb="42">
      <t>リョウショウ</t>
    </rPh>
    <rPh sb="42" eb="44">
      <t>デキ</t>
    </rPh>
    <rPh sb="46" eb="48">
      <t>バアイ</t>
    </rPh>
    <rPh sb="49" eb="51">
      <t>リユウ</t>
    </rPh>
    <rPh sb="52" eb="54">
      <t>キニュウ</t>
    </rPh>
    <phoneticPr fontId="4"/>
  </si>
  <si>
    <t>1. 申請カテゴリー</t>
    <rPh sb="3" eb="5">
      <t>シンセイ</t>
    </rPh>
    <phoneticPr fontId="4"/>
  </si>
  <si>
    <t>提案書-2</t>
    <rPh sb="0" eb="3">
      <t>テイアンショ</t>
    </rPh>
    <phoneticPr fontId="4"/>
  </si>
  <si>
    <t>提案書-1</t>
    <rPh sb="0" eb="3">
      <t>テイアンショ</t>
    </rPh>
    <phoneticPr fontId="4"/>
  </si>
  <si>
    <t>（「あり」を選択した場合、「【様式2】提案書-2」にて取組や計画を記入いただきます）</t>
    <phoneticPr fontId="31"/>
  </si>
  <si>
    <t>1.実証対象に選定されたコンテンツは、国が作成する特設サイト等に掲載される場合があります。</t>
    <rPh sb="2" eb="4">
      <t>ジッショウ</t>
    </rPh>
    <rPh sb="4" eb="6">
      <t>タイショウ</t>
    </rPh>
    <rPh sb="7" eb="9">
      <t>センテイ</t>
    </rPh>
    <rPh sb="19" eb="20">
      <t>クニ</t>
    </rPh>
    <rPh sb="21" eb="23">
      <t>サクセイ</t>
    </rPh>
    <rPh sb="25" eb="27">
      <t>トクセツ</t>
    </rPh>
    <rPh sb="30" eb="31">
      <t>ナド</t>
    </rPh>
    <rPh sb="32" eb="34">
      <t>ケイサイ</t>
    </rPh>
    <rPh sb="37" eb="39">
      <t>バアイ</t>
    </rPh>
    <phoneticPr fontId="31"/>
  </si>
  <si>
    <r>
      <t>9. 他部門申請の有無</t>
    </r>
    <r>
      <rPr>
        <b/>
        <sz val="10"/>
        <color theme="0" tint="-0.499984740745262"/>
        <rFont val="BIZ UDPゴシック"/>
        <family val="3"/>
        <charset val="128"/>
      </rPr>
      <t>（同一会議で複数の部門に各1プログラムを申請可能です。他に申請しているプログラムがあればこちらにも報告お願いします。）</t>
    </r>
    <r>
      <rPr>
        <b/>
        <sz val="10"/>
        <rFont val="BIZ UDPゴシック"/>
        <family val="3"/>
        <charset val="128"/>
      </rPr>
      <t xml:space="preserve">
　　　　　　　　　　　　　　　　　</t>
    </r>
    <r>
      <rPr>
        <b/>
        <sz val="10"/>
        <color theme="0" tint="-0.499984740745262"/>
        <rFont val="BIZ UDPゴシック"/>
        <family val="3"/>
        <charset val="128"/>
      </rPr>
      <t>（1プログラムで複数部門への申請は不可です。）</t>
    </r>
    <rPh sb="3" eb="4">
      <t>ホカ</t>
    </rPh>
    <rPh sb="4" eb="6">
      <t>ブモン</t>
    </rPh>
    <rPh sb="6" eb="8">
      <t>シンセイ</t>
    </rPh>
    <rPh sb="9" eb="11">
      <t>ウム</t>
    </rPh>
    <rPh sb="12" eb="14">
      <t>ドウイツ</t>
    </rPh>
    <rPh sb="14" eb="16">
      <t>カイギ</t>
    </rPh>
    <rPh sb="17" eb="19">
      <t>フクスウ</t>
    </rPh>
    <rPh sb="20" eb="22">
      <t>ブモン</t>
    </rPh>
    <rPh sb="23" eb="24">
      <t>カク</t>
    </rPh>
    <rPh sb="31" eb="33">
      <t>シンセイ</t>
    </rPh>
    <rPh sb="33" eb="35">
      <t>カノウ</t>
    </rPh>
    <rPh sb="38" eb="39">
      <t>ホカ</t>
    </rPh>
    <rPh sb="40" eb="42">
      <t>シンセイ</t>
    </rPh>
    <rPh sb="60" eb="62">
      <t>ホウコク</t>
    </rPh>
    <rPh sb="63" eb="64">
      <t>ネガ</t>
    </rPh>
    <rPh sb="96" eb="98">
      <t>フクスウ</t>
    </rPh>
    <rPh sb="98" eb="100">
      <t>ブモン</t>
    </rPh>
    <rPh sb="102" eb="104">
      <t>シンセイ</t>
    </rPh>
    <rPh sb="105" eb="107">
      <t>フカ</t>
    </rPh>
    <phoneticPr fontId="4"/>
  </si>
  <si>
    <t>Ｃ　飲食代（※1）</t>
    <rPh sb="2" eb="5">
      <t>インショクダイ</t>
    </rPh>
    <phoneticPr fontId="31"/>
  </si>
  <si>
    <t>Ｃ　その他</t>
    <rPh sb="4" eb="5">
      <t>タ</t>
    </rPh>
    <phoneticPr fontId="31"/>
  </si>
  <si>
    <t>　　※1　「Ａ　飲食代」「Ｃ　飲食代」は飲食自体が特色ある取組であること</t>
    <rPh sb="8" eb="11">
      <t>インショクダイ</t>
    </rPh>
    <rPh sb="15" eb="18">
      <t>インショクダイ</t>
    </rPh>
    <rPh sb="20" eb="22">
      <t>インショク</t>
    </rPh>
    <rPh sb="22" eb="24">
      <t>ジタイ</t>
    </rPh>
    <rPh sb="25" eb="27">
      <t>トクショク</t>
    </rPh>
    <rPh sb="29" eb="31">
      <t>トリクミ</t>
    </rPh>
    <phoneticPr fontId="31"/>
  </si>
  <si>
    <t>国外居住者の割合が２０％以上かつ、３０名以上を見込めるもの</t>
    <phoneticPr fontId="31"/>
  </si>
  <si>
    <t>Ａ：ユニークベニューの活用</t>
    <rPh sb="11" eb="13">
      <t>カツヨウ</t>
    </rPh>
    <phoneticPr fontId="31"/>
  </si>
  <si>
    <t>本会議登録者以外の来場者が５０名以上を見込めるのも</t>
    <rPh sb="9" eb="12">
      <t>ライジョウシャ</t>
    </rPh>
    <rPh sb="19" eb="21">
      <t>ミコ</t>
    </rPh>
    <phoneticPr fontId="31"/>
  </si>
  <si>
    <t>【備考】</t>
    <rPh sb="1" eb="3">
      <t>ビコウ</t>
    </rPh>
    <phoneticPr fontId="4"/>
  </si>
  <si>
    <r>
      <t>左記のうち、</t>
    </r>
    <r>
      <rPr>
        <b/>
        <u/>
        <sz val="9"/>
        <rFont val="BIZ UDPゴシック"/>
        <family val="3"/>
        <charset val="128"/>
      </rPr>
      <t>国外居住者の</t>
    </r>
    <r>
      <rPr>
        <b/>
        <u/>
        <sz val="9"/>
        <color theme="1"/>
        <rFont val="BIZ UDPゴシック"/>
        <family val="3"/>
        <charset val="128"/>
      </rPr>
      <t>現地</t>
    </r>
    <r>
      <rPr>
        <sz val="9"/>
        <color theme="1"/>
        <rFont val="BIZ UDPゴシック"/>
        <family val="3"/>
        <charset val="128"/>
      </rPr>
      <t>参加予定者数・・・・・・ ②</t>
    </r>
    <rPh sb="0" eb="2">
      <t>サキ</t>
    </rPh>
    <rPh sb="6" eb="8">
      <t>コクガイ</t>
    </rPh>
    <rPh sb="8" eb="11">
      <t>キョジュウシャ</t>
    </rPh>
    <rPh sb="12" eb="14">
      <t>ゲンチ</t>
    </rPh>
    <rPh sb="14" eb="16">
      <t>サンカ</t>
    </rPh>
    <rPh sb="16" eb="19">
      <t>ヨテイシャ</t>
    </rPh>
    <rPh sb="19" eb="20">
      <t>スウ</t>
    </rPh>
    <phoneticPr fontId="4"/>
  </si>
  <si>
    <r>
      <t xml:space="preserve"> ※ 以下の</t>
    </r>
    <r>
      <rPr>
        <u/>
        <sz val="8"/>
        <rFont val="BIZ UDPゴシック"/>
        <family val="3"/>
        <charset val="128"/>
      </rPr>
      <t>①の数値（国内からの現地参加予定者数）</t>
    </r>
    <r>
      <rPr>
        <sz val="8"/>
        <rFont val="BIZ UDPゴシック"/>
        <family val="3"/>
        <charset val="128"/>
      </rPr>
      <t>に即して、選択</t>
    </r>
    <rPh sb="3" eb="5">
      <t>イカ</t>
    </rPh>
    <rPh sb="8" eb="10">
      <t>スウチ</t>
    </rPh>
    <rPh sb="11" eb="13">
      <t>コクナイ</t>
    </rPh>
    <rPh sb="16" eb="18">
      <t>ゲンチ</t>
    </rPh>
    <rPh sb="18" eb="20">
      <t>サンカ</t>
    </rPh>
    <rPh sb="20" eb="23">
      <t>ヨテイシャ</t>
    </rPh>
    <rPh sb="23" eb="24">
      <t>スウ</t>
    </rPh>
    <rPh sb="26" eb="27">
      <t>ソク</t>
    </rPh>
    <rPh sb="30" eb="32">
      <t>センタク</t>
    </rPh>
    <phoneticPr fontId="4"/>
  </si>
  <si>
    <t>※実証対象事業として採択された場合、「うち、本実証による経費（国費）」の合計金額を承認したものとし、精算時の上限金額となり、その金額を上回る金額を実証経費として精算することは原則不可とします。</t>
    <rPh sb="1" eb="3">
      <t>ジッショウ</t>
    </rPh>
    <rPh sb="3" eb="5">
      <t>タイショウ</t>
    </rPh>
    <rPh sb="5" eb="7">
      <t>ジギョウ</t>
    </rPh>
    <rPh sb="10" eb="12">
      <t>サイタク</t>
    </rPh>
    <rPh sb="15" eb="17">
      <t>バアイ</t>
    </rPh>
    <rPh sb="36" eb="38">
      <t>ゴウケイ</t>
    </rPh>
    <rPh sb="38" eb="40">
      <t>キンガク</t>
    </rPh>
    <rPh sb="41" eb="43">
      <t>ショウニン</t>
    </rPh>
    <rPh sb="50" eb="53">
      <t>セイサンジ</t>
    </rPh>
    <rPh sb="54" eb="56">
      <t>ジョウゲン</t>
    </rPh>
    <rPh sb="56" eb="58">
      <t>キンガク</t>
    </rPh>
    <phoneticPr fontId="31"/>
  </si>
  <si>
    <t>※申請しているプログラムへの現地参加人数が見込み数より20％以上減少した場合、上記承認された「うち、本実証による経費（国費）の合計金額」ではなく、実参加人数で再計算した金額を上限とする場合があります。</t>
    <rPh sb="1" eb="3">
      <t>シンセイ</t>
    </rPh>
    <rPh sb="14" eb="16">
      <t>ゲンチ</t>
    </rPh>
    <rPh sb="16" eb="18">
      <t>サンカ</t>
    </rPh>
    <rPh sb="18" eb="19">
      <t>ニン</t>
    </rPh>
    <rPh sb="19" eb="20">
      <t>スウ</t>
    </rPh>
    <rPh sb="21" eb="23">
      <t>ミコ</t>
    </rPh>
    <rPh sb="24" eb="25">
      <t>スウ</t>
    </rPh>
    <rPh sb="30" eb="32">
      <t>イジョウ</t>
    </rPh>
    <rPh sb="32" eb="34">
      <t>ゲンショウ</t>
    </rPh>
    <rPh sb="36" eb="38">
      <t>バアイ</t>
    </rPh>
    <rPh sb="63" eb="65">
      <t>ゴウケイ</t>
    </rPh>
    <rPh sb="65" eb="67">
      <t>キンガク</t>
    </rPh>
    <rPh sb="73" eb="74">
      <t>ジツ</t>
    </rPh>
    <rPh sb="74" eb="76">
      <t>サンカ</t>
    </rPh>
    <rPh sb="76" eb="78">
      <t>ニンズウ</t>
    </rPh>
    <rPh sb="79" eb="82">
      <t>サイケイサン</t>
    </rPh>
    <rPh sb="84" eb="86">
      <t>キンガク</t>
    </rPh>
    <rPh sb="87" eb="89">
      <t>ジョウゲン</t>
    </rPh>
    <rPh sb="92" eb="94">
      <t>バアイ</t>
    </rPh>
    <phoneticPr fontId="31"/>
  </si>
  <si>
    <t>ここに要素を追記してください。</t>
    <rPh sb="3" eb="5">
      <t>ヨウソ</t>
    </rPh>
    <rPh sb="6" eb="8">
      <t>ツイキ</t>
    </rPh>
    <phoneticPr fontId="31"/>
  </si>
  <si>
    <t>観光庁　ＭＩＣＥ室内</t>
    <rPh sb="0" eb="3">
      <t>カンコウチョウ</t>
    </rPh>
    <rPh sb="4" eb="9">
      <t>マイスシツ</t>
    </rPh>
    <rPh sb="9" eb="10">
      <t>ナイ</t>
    </rPh>
    <phoneticPr fontId="31"/>
  </si>
  <si>
    <t>hqt-jp-mice@ki.mlit.go.jp</t>
    <phoneticPr fontId="31"/>
  </si>
  <si>
    <t>応募事務局</t>
    <rPh sb="0" eb="2">
      <t>オウボ</t>
    </rPh>
    <rPh sb="2" eb="5">
      <t>ジムキョク</t>
    </rPh>
    <phoneticPr fontId="31"/>
  </si>
  <si>
    <t>プログラム実施日</t>
    <rPh sb="5" eb="7">
      <t>ジッシ</t>
    </rPh>
    <rPh sb="7" eb="8">
      <t>ヒ</t>
    </rPh>
    <phoneticPr fontId="31"/>
  </si>
  <si>
    <t>～</t>
    <phoneticPr fontId="31"/>
  </si>
  <si>
    <t>今後作成予定</t>
    <rPh sb="0" eb="2">
      <t>コンゴ</t>
    </rPh>
    <rPh sb="2" eb="4">
      <t>サクセイ</t>
    </rPh>
    <rPh sb="4" eb="6">
      <t>ヨテイ</t>
    </rPh>
    <phoneticPr fontId="4"/>
  </si>
  <si>
    <t>プログラム特設サイト等</t>
    <rPh sb="5" eb="7">
      <t>トクセツ</t>
    </rPh>
    <rPh sb="10" eb="11">
      <t>ナド</t>
    </rPh>
    <phoneticPr fontId="31"/>
  </si>
  <si>
    <t>ない</t>
    <phoneticPr fontId="31"/>
  </si>
  <si>
    <t>予定</t>
    <rPh sb="0" eb="2">
      <t>ヨテイ</t>
    </rPh>
    <phoneticPr fontId="31"/>
  </si>
  <si>
    <t>確定</t>
    <rPh sb="0" eb="2">
      <t>カクテイ</t>
    </rPh>
    <phoneticPr fontId="31"/>
  </si>
  <si>
    <t>期間の確定【プルダウン】</t>
    <rPh sb="0" eb="2">
      <t>キカン</t>
    </rPh>
    <rPh sb="3" eb="5">
      <t>カクテイ</t>
    </rPh>
    <phoneticPr fontId="31"/>
  </si>
  <si>
    <t>既にある</t>
    <rPh sb="0" eb="1">
      <t>スデ</t>
    </rPh>
    <phoneticPr fontId="31"/>
  </si>
  <si>
    <t>作成予定</t>
    <rPh sb="0" eb="2">
      <t>サクセイ</t>
    </rPh>
    <rPh sb="2" eb="4">
      <t>ヨテイ</t>
    </rPh>
    <phoneticPr fontId="31"/>
  </si>
  <si>
    <t>サイト開設の有無【プルダウン】</t>
    <rPh sb="3" eb="5">
      <t>カイセツ</t>
    </rPh>
    <rPh sb="6" eb="8">
      <t>ウム</t>
    </rPh>
    <phoneticPr fontId="31"/>
  </si>
  <si>
    <t>その他提出資料①</t>
    <rPh sb="2" eb="3">
      <t>タ</t>
    </rPh>
    <rPh sb="3" eb="5">
      <t>テイシュツ</t>
    </rPh>
    <rPh sb="5" eb="7">
      <t>シリョウ</t>
    </rPh>
    <phoneticPr fontId="31"/>
  </si>
  <si>
    <t>その他提出資料②</t>
    <rPh sb="2" eb="3">
      <t>タ</t>
    </rPh>
    <rPh sb="3" eb="5">
      <t>テイシュツ</t>
    </rPh>
    <rPh sb="5" eb="7">
      <t>シリョウ</t>
    </rPh>
    <phoneticPr fontId="31"/>
  </si>
  <si>
    <t>その他提出資料③</t>
    <rPh sb="2" eb="3">
      <t>タ</t>
    </rPh>
    <rPh sb="3" eb="5">
      <t>テイシュツ</t>
    </rPh>
    <rPh sb="5" eb="7">
      <t>シリョウ</t>
    </rPh>
    <phoneticPr fontId="31"/>
  </si>
  <si>
    <t>その他提出資料④</t>
    <rPh sb="2" eb="3">
      <t>タ</t>
    </rPh>
    <rPh sb="3" eb="5">
      <t>テイシュツ</t>
    </rPh>
    <rPh sb="5" eb="7">
      <t>シリョウ</t>
    </rPh>
    <phoneticPr fontId="31"/>
  </si>
  <si>
    <t>その他提出資料⑤</t>
    <rPh sb="2" eb="3">
      <t>タ</t>
    </rPh>
    <rPh sb="3" eb="5">
      <t>テイシュツ</t>
    </rPh>
    <rPh sb="5" eb="7">
      <t>シリョウ</t>
    </rPh>
    <phoneticPr fontId="31"/>
  </si>
  <si>
    <t>資料名記入してください</t>
    <rPh sb="0" eb="2">
      <t>シリョウ</t>
    </rPh>
    <rPh sb="2" eb="3">
      <t>メイ</t>
    </rPh>
    <rPh sb="3" eb="5">
      <t>キニュウ</t>
    </rPh>
    <phoneticPr fontId="31"/>
  </si>
  <si>
    <t>「既にある」の選択者はURLを記載してください</t>
    <rPh sb="1" eb="2">
      <t>スデ</t>
    </rPh>
    <phoneticPr fontId="4"/>
  </si>
  <si>
    <t>「既にある」の選択者はURLを記載してください</t>
    <rPh sb="1" eb="2">
      <t>スデ</t>
    </rPh>
    <rPh sb="7" eb="9">
      <t>センタク</t>
    </rPh>
    <rPh sb="9" eb="10">
      <t>シャ</t>
    </rPh>
    <rPh sb="15" eb="17">
      <t>キサイ</t>
    </rPh>
    <phoneticPr fontId="4"/>
  </si>
  <si>
    <t>「既にある」の選択者はURLを記載してください</t>
    <phoneticPr fontId="31"/>
  </si>
  <si>
    <t>既にある</t>
    <rPh sb="0" eb="1">
      <t>スデ</t>
    </rPh>
    <phoneticPr fontId="4"/>
  </si>
  <si>
    <t>作成予定なし</t>
    <rPh sb="0" eb="2">
      <t>サクセイ</t>
    </rPh>
    <rPh sb="2" eb="4">
      <t>ヨテイ</t>
    </rPh>
    <phoneticPr fontId="4"/>
  </si>
  <si>
    <t>　 ①会議概要の詳細が示されたもの（寄附・スポンサーシップ依頼書、開催趣意書等が望ましい）</t>
    <phoneticPr fontId="31"/>
  </si>
  <si>
    <t xml:space="preserve">   ②会場計画おおびプログラム内容（予定もしくは計画中のもので可）が示されたもの</t>
    <phoneticPr fontId="31"/>
  </si>
  <si>
    <t xml:space="preserve"> してください。</t>
    <phoneticPr fontId="31"/>
  </si>
  <si>
    <t xml:space="preserve">  【様式５】開催報告書（主催者が作成）</t>
    <rPh sb="3" eb="5">
      <t>ヨウシキ</t>
    </rPh>
    <rPh sb="7" eb="9">
      <t>カイサイ</t>
    </rPh>
    <rPh sb="9" eb="12">
      <t>ホウコクショ</t>
    </rPh>
    <rPh sb="13" eb="16">
      <t>シュサイシャ</t>
    </rPh>
    <rPh sb="17" eb="19">
      <t>サクセイ</t>
    </rPh>
    <phoneticPr fontId="31"/>
  </si>
  <si>
    <t xml:space="preserve">  【様式６】支援報告書（コンベンションビューロー等が作成）</t>
    <rPh sb="3" eb="5">
      <t>ヨウシキ</t>
    </rPh>
    <rPh sb="7" eb="9">
      <t>シエン</t>
    </rPh>
    <rPh sb="9" eb="12">
      <t>ホウコクショ</t>
    </rPh>
    <rPh sb="25" eb="26">
      <t>ナド</t>
    </rPh>
    <rPh sb="27" eb="29">
      <t>サクセイ</t>
    </rPh>
    <phoneticPr fontId="31"/>
  </si>
  <si>
    <t xml:space="preserve">  【様式７】精算書　＋　「証憑書類の写し」（主催者が作成）</t>
    <rPh sb="3" eb="5">
      <t>ヨウシキ</t>
    </rPh>
    <rPh sb="7" eb="10">
      <t>セイサンショ</t>
    </rPh>
    <rPh sb="23" eb="26">
      <t>シュサイシャ</t>
    </rPh>
    <rPh sb="27" eb="29">
      <t>サクセイ</t>
    </rPh>
    <phoneticPr fontId="31"/>
  </si>
  <si>
    <t>2.本プログラムの内容</t>
    <rPh sb="2" eb="3">
      <t>ホン</t>
    </rPh>
    <rPh sb="9" eb="11">
      <t>ナイヨウ</t>
    </rPh>
    <phoneticPr fontId="4"/>
  </si>
  <si>
    <t>プルダウン</t>
    <phoneticPr fontId="31"/>
  </si>
  <si>
    <t>あり</t>
    <phoneticPr fontId="31"/>
  </si>
  <si>
    <t>なし</t>
    <phoneticPr fontId="31"/>
  </si>
  <si>
    <t>Ａ　会場までの移動に係る経費</t>
    <rPh sb="2" eb="4">
      <t>カイジョウ</t>
    </rPh>
    <rPh sb="7" eb="9">
      <t>イドウ</t>
    </rPh>
    <rPh sb="10" eb="11">
      <t>カカ</t>
    </rPh>
    <rPh sb="12" eb="14">
      <t>ケイヒ</t>
    </rPh>
    <phoneticPr fontId="31"/>
  </si>
  <si>
    <t>Ｂ　ガイド料</t>
    <rPh sb="5" eb="6">
      <t>リョウ</t>
    </rPh>
    <phoneticPr fontId="31"/>
  </si>
  <si>
    <t>摘要</t>
  </si>
  <si>
    <t>例）〇〇城貸切り代</t>
    <phoneticPr fontId="31"/>
  </si>
  <si>
    <t>各事業者名・担当者名・電話番号を記載してください</t>
    <rPh sb="0" eb="1">
      <t>カク</t>
    </rPh>
    <rPh sb="1" eb="4">
      <t>ジギョウシャ</t>
    </rPh>
    <rPh sb="4" eb="5">
      <t>メイ</t>
    </rPh>
    <rPh sb="6" eb="9">
      <t>タントウシャ</t>
    </rPh>
    <rPh sb="9" eb="10">
      <t>メイ</t>
    </rPh>
    <rPh sb="11" eb="13">
      <t>デンワ</t>
    </rPh>
    <rPh sb="13" eb="15">
      <t>バンゴウ</t>
    </rPh>
    <rPh sb="16" eb="18">
      <t>キサイ</t>
    </rPh>
    <phoneticPr fontId="4"/>
  </si>
  <si>
    <t>上記を了承し、上記申請者が主催する国際会議における提案プログラムは本事業の趣旨に合致しているとともに、共同申請者の今後の活動にも有益なものであるため、共同申請いたします。
また、該当プログラム実施に向け、支援を継続いたします。
ただし、企画料110,000円（税込）の受取は辞退します。</t>
    <rPh sb="0" eb="2">
      <t>ジョウキ</t>
    </rPh>
    <rPh sb="3" eb="5">
      <t>リョウショウ</t>
    </rPh>
    <rPh sb="25" eb="27">
      <t>テイアン</t>
    </rPh>
    <rPh sb="51" eb="53">
      <t>キョウドウ</t>
    </rPh>
    <rPh sb="75" eb="77">
      <t>キョウドウ</t>
    </rPh>
    <rPh sb="77" eb="79">
      <t>シンセイ</t>
    </rPh>
    <rPh sb="89" eb="91">
      <t>ガイトウ</t>
    </rPh>
    <rPh sb="96" eb="98">
      <t>ジッシ</t>
    </rPh>
    <rPh sb="99" eb="100">
      <t>ム</t>
    </rPh>
    <rPh sb="102" eb="104">
      <t>シエン</t>
    </rPh>
    <rPh sb="105" eb="107">
      <t>ケイゾク</t>
    </rPh>
    <rPh sb="118" eb="120">
      <t>キカク</t>
    </rPh>
    <rPh sb="120" eb="121">
      <t>リョウ</t>
    </rPh>
    <rPh sb="128" eb="129">
      <t>エン</t>
    </rPh>
    <rPh sb="130" eb="132">
      <t>ゼイコ</t>
    </rPh>
    <rPh sb="134" eb="136">
      <t>ウケトリ</t>
    </rPh>
    <rPh sb="137" eb="139">
      <t>ジタイ</t>
    </rPh>
    <phoneticPr fontId="31"/>
  </si>
  <si>
    <t>上記を了承し、上記申請者が主催する国際会議における提案プログラムは本事業の趣旨に合致しているとともに、共同申請者の今後の活動にも有益なものであるため、共同申請いたします。
また、該当プログラムの実施に向け、支援を継続いたします。</t>
    <rPh sb="0" eb="2">
      <t>ジョウキ</t>
    </rPh>
    <rPh sb="3" eb="5">
      <t>リョウショウ</t>
    </rPh>
    <rPh sb="7" eb="9">
      <t>ジョウキ</t>
    </rPh>
    <rPh sb="9" eb="12">
      <t>シンセイシャ</t>
    </rPh>
    <rPh sb="13" eb="15">
      <t>シュサイ</t>
    </rPh>
    <rPh sb="17" eb="19">
      <t>コクサイ</t>
    </rPh>
    <rPh sb="19" eb="21">
      <t>カイギ</t>
    </rPh>
    <rPh sb="25" eb="27">
      <t>テイアン</t>
    </rPh>
    <rPh sb="33" eb="34">
      <t>ホン</t>
    </rPh>
    <rPh sb="34" eb="36">
      <t>ジギョウ</t>
    </rPh>
    <rPh sb="37" eb="39">
      <t>シュシ</t>
    </rPh>
    <rPh sb="40" eb="42">
      <t>ガッチ</t>
    </rPh>
    <rPh sb="51" eb="53">
      <t>キョウドウ</t>
    </rPh>
    <rPh sb="53" eb="55">
      <t>シンセイ</t>
    </rPh>
    <rPh sb="55" eb="56">
      <t>シャ</t>
    </rPh>
    <rPh sb="57" eb="59">
      <t>コンゴ</t>
    </rPh>
    <rPh sb="60" eb="62">
      <t>カツドウ</t>
    </rPh>
    <rPh sb="64" eb="66">
      <t>ユウエキ</t>
    </rPh>
    <rPh sb="75" eb="77">
      <t>キョウドウ</t>
    </rPh>
    <rPh sb="77" eb="79">
      <t>シンセイ</t>
    </rPh>
    <rPh sb="89" eb="91">
      <t>ガイトウ</t>
    </rPh>
    <rPh sb="97" eb="99">
      <t>ジッシ</t>
    </rPh>
    <rPh sb="100" eb="101">
      <t>ム</t>
    </rPh>
    <rPh sb="103" eb="105">
      <t>シエン</t>
    </rPh>
    <rPh sb="106" eb="108">
      <t>ケイゾク</t>
    </rPh>
    <phoneticPr fontId="31"/>
  </si>
  <si>
    <t>「申請プログラムにて利用する施設に対してGoogle ビジネスプロフィールに本プログラム概要の入力を促すこと」</t>
    <rPh sb="1" eb="3">
      <t>シンセイ</t>
    </rPh>
    <rPh sb="10" eb="12">
      <t>リヨウ</t>
    </rPh>
    <rPh sb="14" eb="16">
      <t>シセツ</t>
    </rPh>
    <rPh sb="17" eb="18">
      <t>タイ</t>
    </rPh>
    <phoneticPr fontId="31"/>
  </si>
  <si>
    <t>及び8</t>
    <rPh sb="0" eb="1">
      <t>オヨ</t>
    </rPh>
    <phoneticPr fontId="31"/>
  </si>
  <si>
    <t>　　作成してください。</t>
    <rPh sb="2" eb="4">
      <t>サクセイ</t>
    </rPh>
    <phoneticPr fontId="31"/>
  </si>
  <si>
    <t>7.本プログラム参加者に対し、口コミ・SNS投稿を促進し、地域のコンテンツの発信を促す具体策（必須）</t>
    <rPh sb="2" eb="3">
      <t>ホン</t>
    </rPh>
    <rPh sb="8" eb="11">
      <t>サンカシャ</t>
    </rPh>
    <rPh sb="12" eb="13">
      <t>タイ</t>
    </rPh>
    <rPh sb="15" eb="16">
      <t>クチ</t>
    </rPh>
    <rPh sb="22" eb="24">
      <t>トウコウ</t>
    </rPh>
    <rPh sb="25" eb="27">
      <t>ソクシン</t>
    </rPh>
    <rPh sb="29" eb="31">
      <t>チイキ</t>
    </rPh>
    <rPh sb="38" eb="40">
      <t>ハッシン</t>
    </rPh>
    <rPh sb="41" eb="42">
      <t>ウナガ</t>
    </rPh>
    <rPh sb="43" eb="45">
      <t>グタイ</t>
    </rPh>
    <rPh sb="45" eb="46">
      <t>サク</t>
    </rPh>
    <rPh sb="47" eb="49">
      <t>ヒッス</t>
    </rPh>
    <phoneticPr fontId="4"/>
  </si>
  <si>
    <t>※最低1項目はあること。（必須条件）</t>
    <rPh sb="1" eb="3">
      <t>サイテイ</t>
    </rPh>
    <rPh sb="4" eb="6">
      <t>コウモク</t>
    </rPh>
    <rPh sb="13" eb="15">
      <t>ヒッス</t>
    </rPh>
    <rPh sb="15" eb="17">
      <t>ジョウケン</t>
    </rPh>
    <phoneticPr fontId="31"/>
  </si>
  <si>
    <t>他資料
提出</t>
    <rPh sb="0" eb="1">
      <t>ホカ</t>
    </rPh>
    <rPh sb="1" eb="3">
      <t>シリョウ</t>
    </rPh>
    <rPh sb="4" eb="6">
      <t>テイシュツ</t>
    </rPh>
    <phoneticPr fontId="31"/>
  </si>
  <si>
    <t>移動手段を伴わないもの</t>
    <rPh sb="0" eb="2">
      <t>イドウ</t>
    </rPh>
    <rPh sb="2" eb="4">
      <t>シュダン</t>
    </rPh>
    <rPh sb="5" eb="6">
      <t>トモナ</t>
    </rPh>
    <phoneticPr fontId="31"/>
  </si>
  <si>
    <t>※₁「実証経費の申請上限額」は4.の参加者見込み数・期間を元に試算。</t>
    <rPh sb="3" eb="5">
      <t>ジッショウ</t>
    </rPh>
    <rPh sb="5" eb="7">
      <t>ケイヒ</t>
    </rPh>
    <rPh sb="8" eb="10">
      <t>シンセイ</t>
    </rPh>
    <rPh sb="10" eb="12">
      <t>ジョウゲン</t>
    </rPh>
    <rPh sb="12" eb="13">
      <t>ガク</t>
    </rPh>
    <rPh sb="18" eb="21">
      <t>サンカシャ</t>
    </rPh>
    <rPh sb="21" eb="23">
      <t>ミコ</t>
    </rPh>
    <rPh sb="24" eb="25">
      <t>スウ</t>
    </rPh>
    <rPh sb="26" eb="28">
      <t>キカン</t>
    </rPh>
    <rPh sb="29" eb="30">
      <t>モト</t>
    </rPh>
    <rPh sb="31" eb="33">
      <t>シサン</t>
    </rPh>
    <phoneticPr fontId="31"/>
  </si>
  <si>
    <t>３０名以上　うち国外居住者の割合が2０％以上かつ10名以上を見込めるもの</t>
    <rPh sb="26" eb="27">
      <t>メイ</t>
    </rPh>
    <rPh sb="27" eb="29">
      <t>イジョウ</t>
    </rPh>
    <phoneticPr fontId="31"/>
  </si>
  <si>
    <t>6．本会議や、申請するプログラムを通しての開催都市への関わり方や、貢献内容を記入してください。</t>
    <rPh sb="2" eb="3">
      <t>ホン</t>
    </rPh>
    <rPh sb="3" eb="5">
      <t>カイギ</t>
    </rPh>
    <phoneticPr fontId="31"/>
  </si>
  <si>
    <t>プルダウン</t>
  </si>
  <si>
    <t>Ｌ列の記入の要・不要</t>
    <rPh sb="1" eb="2">
      <t>レツ</t>
    </rPh>
    <rPh sb="3" eb="5">
      <t>キニュウ</t>
    </rPh>
    <rPh sb="6" eb="7">
      <t>ヨウ</t>
    </rPh>
    <rPh sb="8" eb="10">
      <t>フヨウ</t>
    </rPh>
    <phoneticPr fontId="31"/>
  </si>
  <si>
    <t>　　※2　「Ｂ　飲食代」は実証プログラムとして提供するものではない、自由行動中の飲食費は除く</t>
    <rPh sb="8" eb="11">
      <t>インショクダイ</t>
    </rPh>
    <rPh sb="13" eb="15">
      <t>ジッショウ</t>
    </rPh>
    <rPh sb="23" eb="25">
      <t>テイキョウ</t>
    </rPh>
    <rPh sb="34" eb="36">
      <t>ジユウ</t>
    </rPh>
    <rPh sb="36" eb="38">
      <t>コウドウ</t>
    </rPh>
    <rPh sb="38" eb="39">
      <t>チュウ</t>
    </rPh>
    <rPh sb="40" eb="43">
      <t>インショクヒ</t>
    </rPh>
    <rPh sb="44" eb="45">
      <t>ノゾ</t>
    </rPh>
    <phoneticPr fontId="31"/>
  </si>
  <si>
    <t>整理番号</t>
    <rPh sb="0" eb="2">
      <t>セイリ</t>
    </rPh>
    <rPh sb="2" eb="4">
      <t>バンゴウ</t>
    </rPh>
    <phoneticPr fontId="31"/>
  </si>
  <si>
    <t>学会</t>
    <rPh sb="0" eb="2">
      <t>ガッカイ</t>
    </rPh>
    <phoneticPr fontId="31"/>
  </si>
  <si>
    <t>実施日</t>
    <rPh sb="0" eb="3">
      <t>ジッシビ</t>
    </rPh>
    <phoneticPr fontId="31"/>
  </si>
  <si>
    <t>部門</t>
    <rPh sb="0" eb="2">
      <t>ブモン</t>
    </rPh>
    <phoneticPr fontId="31"/>
  </si>
  <si>
    <t>～</t>
    <phoneticPr fontId="31"/>
  </si>
  <si>
    <t>経済効果</t>
    <rPh sb="0" eb="2">
      <t>ケイザイ</t>
    </rPh>
    <rPh sb="2" eb="4">
      <t>コウカ</t>
    </rPh>
    <phoneticPr fontId="31"/>
  </si>
  <si>
    <t>広域連携</t>
    <rPh sb="0" eb="2">
      <t>コウイキ</t>
    </rPh>
    <rPh sb="2" eb="4">
      <t>レンケイ</t>
    </rPh>
    <phoneticPr fontId="31"/>
  </si>
  <si>
    <t>レガシー</t>
    <phoneticPr fontId="31"/>
  </si>
  <si>
    <t>開始</t>
    <rPh sb="0" eb="2">
      <t>カイシ</t>
    </rPh>
    <phoneticPr fontId="31"/>
  </si>
  <si>
    <t>終了</t>
    <rPh sb="0" eb="2">
      <t>シュウリョウ</t>
    </rPh>
    <phoneticPr fontId="31"/>
  </si>
  <si>
    <t>（事務局記入）</t>
    <rPh sb="1" eb="4">
      <t>ジムキョク</t>
    </rPh>
    <rPh sb="4" eb="6">
      <t>キニュウ</t>
    </rPh>
    <phoneticPr fontId="4"/>
  </si>
  <si>
    <t>見積り計</t>
    <rPh sb="0" eb="2">
      <t>ミツモ</t>
    </rPh>
    <rPh sb="3" eb="4">
      <t>ケイ</t>
    </rPh>
    <phoneticPr fontId="31"/>
  </si>
  <si>
    <t>実証経費</t>
    <rPh sb="0" eb="2">
      <t>ジッショウ</t>
    </rPh>
    <rPh sb="2" eb="4">
      <t>ケイヒ</t>
    </rPh>
    <phoneticPr fontId="31"/>
  </si>
  <si>
    <t>実証経費率</t>
    <rPh sb="0" eb="2">
      <t>ジッショウ</t>
    </rPh>
    <rPh sb="2" eb="4">
      <t>ケイヒ</t>
    </rPh>
    <rPh sb="4" eb="5">
      <t>リツ</t>
    </rPh>
    <phoneticPr fontId="31"/>
  </si>
  <si>
    <t>参加予定人数</t>
    <rPh sb="0" eb="2">
      <t>サンカ</t>
    </rPh>
    <rPh sb="2" eb="4">
      <t>ヨテイ</t>
    </rPh>
    <rPh sb="4" eb="6">
      <t>ニンズウ</t>
    </rPh>
    <phoneticPr fontId="31"/>
  </si>
  <si>
    <t>うち外国人</t>
    <rPh sb="2" eb="5">
      <t>ガイコクジン</t>
    </rPh>
    <phoneticPr fontId="31"/>
  </si>
  <si>
    <t>外国人率</t>
    <rPh sb="0" eb="3">
      <t>ガイコクジン</t>
    </rPh>
    <rPh sb="3" eb="4">
      <t>リツ</t>
    </rPh>
    <phoneticPr fontId="31"/>
  </si>
  <si>
    <t>申請プログラム</t>
    <rPh sb="0" eb="2">
      <t>シンセイ</t>
    </rPh>
    <phoneticPr fontId="31"/>
  </si>
  <si>
    <t>参加人数</t>
    <rPh sb="0" eb="2">
      <t>サンカ</t>
    </rPh>
    <rPh sb="2" eb="4">
      <t>ニンズウ</t>
    </rPh>
    <phoneticPr fontId="31"/>
  </si>
  <si>
    <t>本会議</t>
    <rPh sb="0" eb="3">
      <t>ホンカイギ</t>
    </rPh>
    <phoneticPr fontId="31"/>
  </si>
  <si>
    <t>CB</t>
    <phoneticPr fontId="31"/>
  </si>
  <si>
    <t>PCO</t>
    <phoneticPr fontId="31"/>
  </si>
  <si>
    <r>
      <t>※₂</t>
    </r>
    <r>
      <rPr>
        <b/>
        <sz val="10"/>
        <color rgb="FFFF6600"/>
        <rFont val="BIZ UDPゴシック"/>
        <family val="3"/>
        <charset val="128"/>
      </rPr>
      <t>「実証経費見積額」は</t>
    </r>
    <r>
      <rPr>
        <b/>
        <sz val="10"/>
        <color theme="0" tint="-0.499984740745262"/>
        <rFont val="BIZ UDPゴシック"/>
        <family val="3"/>
        <charset val="128"/>
      </rPr>
      <t>【様式2】提案書-2の「うち、本実証による経費（国費）」の合計額であり、この金額が</t>
    </r>
    <r>
      <rPr>
        <b/>
        <u/>
        <sz val="10"/>
        <color rgb="FFFF6600"/>
        <rFont val="BIZ UDPゴシック"/>
        <family val="3"/>
        <charset val="128"/>
      </rPr>
      <t>精算時の申請上限額</t>
    </r>
    <r>
      <rPr>
        <b/>
        <sz val="10"/>
        <color theme="0" tint="-0.499984740745262"/>
        <rFont val="BIZ UDPゴシック"/>
        <family val="3"/>
        <charset val="128"/>
      </rPr>
      <t>となります。</t>
    </r>
    <rPh sb="3" eb="5">
      <t>ジッショウ</t>
    </rPh>
    <rPh sb="5" eb="7">
      <t>ケイヒ</t>
    </rPh>
    <rPh sb="7" eb="10">
      <t>ミツモリガク</t>
    </rPh>
    <rPh sb="13" eb="15">
      <t>ヨウシキ</t>
    </rPh>
    <rPh sb="17" eb="20">
      <t>テイアンショ</t>
    </rPh>
    <rPh sb="41" eb="43">
      <t>ゴウケイ</t>
    </rPh>
    <rPh sb="43" eb="44">
      <t>ガク</t>
    </rPh>
    <rPh sb="50" eb="52">
      <t>キンガク</t>
    </rPh>
    <rPh sb="53" eb="56">
      <t>セイサンジ</t>
    </rPh>
    <rPh sb="57" eb="59">
      <t>シンセイ</t>
    </rPh>
    <rPh sb="59" eb="61">
      <t>ジョウゲン</t>
    </rPh>
    <rPh sb="61" eb="62">
      <t>ガク</t>
    </rPh>
    <phoneticPr fontId="31"/>
  </si>
  <si>
    <t>Ａ　消費税</t>
    <rPh sb="2" eb="5">
      <t>ショウヒゼイ</t>
    </rPh>
    <phoneticPr fontId="31"/>
  </si>
  <si>
    <t>Ｂ　消費税</t>
    <rPh sb="2" eb="5">
      <t>ショウヒゼイ</t>
    </rPh>
    <phoneticPr fontId="31"/>
  </si>
  <si>
    <t>Ｃ　消費税</t>
    <rPh sb="2" eb="5">
      <t>ショウヒゼイ</t>
    </rPh>
    <phoneticPr fontId="31"/>
  </si>
  <si>
    <t>合計（税込）</t>
    <rPh sb="0" eb="2">
      <t>ゴウケイ</t>
    </rPh>
    <rPh sb="3" eb="4">
      <t>ゼイ</t>
    </rPh>
    <rPh sb="4" eb="5">
      <t>コ</t>
    </rPh>
    <phoneticPr fontId="4"/>
  </si>
  <si>
    <r>
      <t>（原則、金額は１円単位で</t>
    </r>
    <r>
      <rPr>
        <sz val="10"/>
        <color rgb="FFFF0000"/>
        <rFont val="BIZ UDPゴシック"/>
        <family val="3"/>
        <charset val="128"/>
      </rPr>
      <t>税込</t>
    </r>
    <r>
      <rPr>
        <sz val="10"/>
        <color indexed="8"/>
        <rFont val="BIZ UDPゴシック"/>
        <family val="3"/>
        <charset val="128"/>
      </rPr>
      <t>額を入力。税抜額で個別に計上した場合は税金を別途選択し入力してください。）</t>
    </r>
    <rPh sb="1" eb="3">
      <t>ゲンソク</t>
    </rPh>
    <rPh sb="4" eb="6">
      <t>キンガク</t>
    </rPh>
    <rPh sb="8" eb="9">
      <t>エン</t>
    </rPh>
    <rPh sb="9" eb="11">
      <t>タンイ</t>
    </rPh>
    <rPh sb="12" eb="14">
      <t>ゼイコ</t>
    </rPh>
    <rPh sb="14" eb="15">
      <t>ガク</t>
    </rPh>
    <rPh sb="16" eb="18">
      <t>ニュウリョク</t>
    </rPh>
    <rPh sb="19" eb="21">
      <t>ゼイヌ</t>
    </rPh>
    <rPh sb="21" eb="22">
      <t>ガク</t>
    </rPh>
    <rPh sb="23" eb="25">
      <t>コベツ</t>
    </rPh>
    <rPh sb="26" eb="28">
      <t>ケイジョウ</t>
    </rPh>
    <rPh sb="30" eb="32">
      <t>バアイ</t>
    </rPh>
    <rPh sb="33" eb="35">
      <t>ゼイキン</t>
    </rPh>
    <rPh sb="36" eb="38">
      <t>ベット</t>
    </rPh>
    <rPh sb="38" eb="40">
      <t>センタク</t>
    </rPh>
    <rPh sb="41" eb="43">
      <t>ニュウリョク</t>
    </rPh>
    <phoneticPr fontId="4"/>
  </si>
  <si>
    <t>Ｃ　通訳に係る経費</t>
    <rPh sb="2" eb="4">
      <t>ツウヤク</t>
    </rPh>
    <rPh sb="5" eb="6">
      <t>カカ</t>
    </rPh>
    <rPh sb="7" eb="9">
      <t>ケイヒ</t>
    </rPh>
    <phoneticPr fontId="31"/>
  </si>
  <si>
    <t>上記1.を確認のうえ、プルダウンし、該当内容を選択してください。</t>
    <rPh sb="0" eb="2">
      <t>ジョウキ</t>
    </rPh>
    <rPh sb="5" eb="7">
      <t>カクニン</t>
    </rPh>
    <rPh sb="18" eb="20">
      <t>ガイトウ</t>
    </rPh>
    <rPh sb="20" eb="22">
      <t>ナイヨウ</t>
    </rPh>
    <rPh sb="23" eb="25">
      <t>センタク</t>
    </rPh>
    <phoneticPr fontId="31"/>
  </si>
  <si>
    <r>
      <t xml:space="preserve">現地参加予定者数 合計
（ </t>
    </r>
    <r>
      <rPr>
        <b/>
        <u/>
        <sz val="9"/>
        <rFont val="BIZ UDPゴシック"/>
        <family val="3"/>
        <charset val="128"/>
      </rPr>
      <t>申請時点での想定</t>
    </r>
    <r>
      <rPr>
        <b/>
        <sz val="9"/>
        <rFont val="BIZ UDPゴシック"/>
        <family val="3"/>
        <charset val="128"/>
      </rPr>
      <t xml:space="preserve"> )</t>
    </r>
    <rPh sb="0" eb="2">
      <t>ゲンチ</t>
    </rPh>
    <rPh sb="2" eb="4">
      <t>サンカ</t>
    </rPh>
    <rPh sb="4" eb="7">
      <t>ヨテイシャ</t>
    </rPh>
    <rPh sb="7" eb="8">
      <t>スウ</t>
    </rPh>
    <rPh sb="9" eb="11">
      <t>ゴウケイ</t>
    </rPh>
    <rPh sb="14" eb="16">
      <t>シンセイ</t>
    </rPh>
    <rPh sb="16" eb="18">
      <t>ジテン</t>
    </rPh>
    <rPh sb="20" eb="22">
      <t>ソウテイ</t>
    </rPh>
    <phoneticPr fontId="4"/>
  </si>
  <si>
    <r>
      <t xml:space="preserve"> ※ 国内からの</t>
    </r>
    <r>
      <rPr>
        <u/>
        <sz val="8"/>
        <rFont val="BIZ UDPゴシック"/>
        <family val="3"/>
        <charset val="128"/>
      </rPr>
      <t>現地参加予定者数100名以上</t>
    </r>
    <rPh sb="3" eb="5">
      <t>コクナイ</t>
    </rPh>
    <rPh sb="8" eb="10">
      <t>ゲンチ</t>
    </rPh>
    <rPh sb="10" eb="12">
      <t>サンカ</t>
    </rPh>
    <rPh sb="12" eb="15">
      <t>ヨテイシャ</t>
    </rPh>
    <rPh sb="15" eb="16">
      <t>スウ</t>
    </rPh>
    <rPh sb="19" eb="20">
      <t>メイ</t>
    </rPh>
    <rPh sb="20" eb="22">
      <t>イジョウ</t>
    </rPh>
    <phoneticPr fontId="4"/>
  </si>
  <si>
    <t>申請書A-1</t>
    <rPh sb="0" eb="3">
      <t>シンセイショ</t>
    </rPh>
    <phoneticPr fontId="4"/>
  </si>
  <si>
    <t>申請書A-2</t>
    <rPh sb="0" eb="3">
      <t>シンセイショ</t>
    </rPh>
    <phoneticPr fontId="4"/>
  </si>
  <si>
    <t>申請書B</t>
    <rPh sb="0" eb="3">
      <t>シンセイショ</t>
    </rPh>
    <phoneticPr fontId="4"/>
  </si>
  <si>
    <t>2.応募プログラムの作成においては、本事業の目的に則したものを共同申請者（コンベンションビューロー等）と共に取組みます。</t>
    <rPh sb="2" eb="4">
      <t>オウボ</t>
    </rPh>
    <rPh sb="10" eb="12">
      <t>サクセイ</t>
    </rPh>
    <rPh sb="18" eb="19">
      <t>ホン</t>
    </rPh>
    <rPh sb="19" eb="21">
      <t>ジギョウ</t>
    </rPh>
    <rPh sb="22" eb="24">
      <t>モクテキ</t>
    </rPh>
    <rPh sb="25" eb="26">
      <t>ソク</t>
    </rPh>
    <rPh sb="31" eb="33">
      <t>キョウドウ</t>
    </rPh>
    <rPh sb="33" eb="36">
      <t>シンセイシャ</t>
    </rPh>
    <rPh sb="49" eb="50">
      <t>ナド</t>
    </rPh>
    <rPh sb="52" eb="53">
      <t>トモ</t>
    </rPh>
    <rPh sb="54" eb="56">
      <t>トリク</t>
    </rPh>
    <phoneticPr fontId="31"/>
  </si>
  <si>
    <r>
      <t>（</t>
    </r>
    <r>
      <rPr>
        <b/>
        <sz val="18"/>
        <color rgb="FFFF0000"/>
        <rFont val="BIZ UDPゴシック"/>
        <family val="3"/>
        <charset val="128"/>
      </rPr>
      <t>利用施設名</t>
    </r>
    <r>
      <rPr>
        <b/>
        <sz val="18"/>
        <color theme="0" tint="-0.499984740745262"/>
        <rFont val="BIZ UDPゴシック"/>
        <family val="3"/>
        <charset val="128"/>
      </rPr>
      <t>や</t>
    </r>
    <r>
      <rPr>
        <b/>
        <sz val="18"/>
        <color rgb="FFFF0000"/>
        <rFont val="BIZ UDPゴシック"/>
        <family val="3"/>
        <charset val="128"/>
      </rPr>
      <t>行程等</t>
    </r>
    <r>
      <rPr>
        <b/>
        <sz val="18"/>
        <color theme="0" tint="-0.499984740745262"/>
        <rFont val="BIZ UDPゴシック"/>
        <family val="3"/>
        <charset val="128"/>
      </rPr>
      <t>、具体的に記入してください。行程表やその他資料がある場合は別途提出お願いします。）</t>
    </r>
    <rPh sb="9" eb="10">
      <t>トウ</t>
    </rPh>
    <phoneticPr fontId="31"/>
  </si>
  <si>
    <t>3.本プログラムの特徴、効果等についての説明</t>
    <rPh sb="2" eb="3">
      <t>ホン</t>
    </rPh>
    <rPh sb="9" eb="11">
      <t>トクチョウ</t>
    </rPh>
    <rPh sb="12" eb="14">
      <t>コウカ</t>
    </rPh>
    <rPh sb="14" eb="15">
      <t>トウ</t>
    </rPh>
    <rPh sb="20" eb="22">
      <t>セツメイ</t>
    </rPh>
    <phoneticPr fontId="4"/>
  </si>
  <si>
    <t>コンベンションビューロー等</t>
    <rPh sb="12" eb="13">
      <t>トウ</t>
    </rPh>
    <phoneticPr fontId="31"/>
  </si>
  <si>
    <t>・申請は国際会議の主催者と、開催地のコンベンションビューロー等が共同で行ってください。</t>
    <rPh sb="1" eb="3">
      <t>シンセイ</t>
    </rPh>
    <rPh sb="4" eb="8">
      <t>コクサイカイギ</t>
    </rPh>
    <rPh sb="9" eb="12">
      <t>シュサイシャ</t>
    </rPh>
    <rPh sb="14" eb="17">
      <t>カイサイチ</t>
    </rPh>
    <rPh sb="30" eb="31">
      <t>ナド</t>
    </rPh>
    <rPh sb="32" eb="34">
      <t>キョウドウ</t>
    </rPh>
    <rPh sb="35" eb="36">
      <t>オコナ</t>
    </rPh>
    <phoneticPr fontId="31"/>
  </si>
  <si>
    <t>・申請するプログラム・コンテンツの造成においては、主催者とコンベンションビューロー等が協力しながら実施してください。</t>
    <rPh sb="1" eb="3">
      <t>シンセイ</t>
    </rPh>
    <rPh sb="17" eb="19">
      <t>ゾウセイ</t>
    </rPh>
    <rPh sb="25" eb="28">
      <t>シュサイシャ</t>
    </rPh>
    <rPh sb="41" eb="42">
      <t>トウ</t>
    </rPh>
    <rPh sb="43" eb="45">
      <t>キョウリョク</t>
    </rPh>
    <rPh sb="49" eb="51">
      <t>ジッシ</t>
    </rPh>
    <phoneticPr fontId="31"/>
  </si>
  <si>
    <t>・各様式は【様式1】→【様式2】→【様式3】の順に記入してください。（Excel入力）</t>
    <rPh sb="1" eb="2">
      <t>カク</t>
    </rPh>
    <rPh sb="2" eb="4">
      <t>ヨウシキ</t>
    </rPh>
    <rPh sb="6" eb="8">
      <t>ヨウシキ</t>
    </rPh>
    <rPh sb="12" eb="14">
      <t>ヨウシキ</t>
    </rPh>
    <rPh sb="18" eb="20">
      <t>ヨウシキ</t>
    </rPh>
    <rPh sb="23" eb="24">
      <t>ジュン</t>
    </rPh>
    <rPh sb="25" eb="27">
      <t>キニュウ</t>
    </rPh>
    <rPh sb="40" eb="42">
      <t>ニュウリョク</t>
    </rPh>
    <phoneticPr fontId="31"/>
  </si>
  <si>
    <t>主催者より事務局へ【様式1】【様式2】【様式3】のExcelデータにて送付してください。</t>
    <rPh sb="0" eb="2">
      <t>シュサイ</t>
    </rPh>
    <rPh sb="10" eb="12">
      <t>ヨウシキ</t>
    </rPh>
    <phoneticPr fontId="31"/>
  </si>
  <si>
    <t xml:space="preserve">   ③主催者の組織体制（組織図や実行委員会名簿など）が示されたもの</t>
    <phoneticPr fontId="31"/>
  </si>
  <si>
    <t>　　→主催者が作成</t>
    <rPh sb="7" eb="9">
      <t>サクセイ</t>
    </rPh>
    <phoneticPr fontId="31"/>
  </si>
  <si>
    <t>　　→申請するコンテンツが本事業で期待する効果に即した内容であるか（地域への経済効果・広域連携・レガシーなど）を</t>
    <rPh sb="3" eb="5">
      <t>シンセイ</t>
    </rPh>
    <rPh sb="13" eb="14">
      <t>ホン</t>
    </rPh>
    <rPh sb="14" eb="16">
      <t>ジギョウ</t>
    </rPh>
    <rPh sb="17" eb="19">
      <t>キタイ</t>
    </rPh>
    <rPh sb="21" eb="23">
      <t>コウカ</t>
    </rPh>
    <rPh sb="24" eb="25">
      <t>ソク</t>
    </rPh>
    <rPh sb="27" eb="29">
      <t>ナイヨウ</t>
    </rPh>
    <rPh sb="34" eb="36">
      <t>チイキ</t>
    </rPh>
    <rPh sb="38" eb="40">
      <t>ケイザイ</t>
    </rPh>
    <rPh sb="40" eb="42">
      <t>コウカ</t>
    </rPh>
    <rPh sb="43" eb="45">
      <t>コウイキ</t>
    </rPh>
    <rPh sb="45" eb="47">
      <t>レンケイ</t>
    </rPh>
    <phoneticPr fontId="31"/>
  </si>
  <si>
    <t>　　記載いただく項目が多くあります。「提案書-2の実証経費見積」以外は、コンベンションビューロー等が主体となり、</t>
    <rPh sb="2" eb="4">
      <t>キサイ</t>
    </rPh>
    <rPh sb="8" eb="10">
      <t>コウモク</t>
    </rPh>
    <rPh sb="11" eb="12">
      <t>オオ</t>
    </rPh>
    <rPh sb="19" eb="22">
      <t>テイアイガイ</t>
    </rPh>
    <rPh sb="25" eb="27">
      <t>キョウドウ</t>
    </rPh>
    <rPh sb="27" eb="29">
      <t>シンセ</t>
    </rPh>
    <rPh sb="29" eb="31">
      <t/>
    </rPh>
    <rPh sb="32" eb="34">
      <t>イガイ</t>
    </rPh>
    <rPh sb="48" eb="49">
      <t>トウ</t>
    </rPh>
    <rPh sb="50" eb="52">
      <t>シュタイ</t>
    </rPh>
    <phoneticPr fontId="31"/>
  </si>
  <si>
    <t>　　→コンベンションビューロー等が作成　　【様式1】【様式2】を完成後、【様式3】の記入</t>
    <rPh sb="17" eb="19">
      <t>サクセイ</t>
    </rPh>
    <phoneticPr fontId="31"/>
  </si>
  <si>
    <t>　　　　に移ってください。</t>
    <phoneticPr fontId="31"/>
  </si>
  <si>
    <t>　【様式3】申請書B</t>
    <rPh sb="6" eb="9">
      <t>シンセイショ</t>
    </rPh>
    <phoneticPr fontId="31"/>
  </si>
  <si>
    <t>・採択された場合、開催1ヶ月前迄に下記を提出していただきます。</t>
    <rPh sb="1" eb="3">
      <t>サイタク</t>
    </rPh>
    <rPh sb="6" eb="8">
      <t>バアイ</t>
    </rPh>
    <rPh sb="9" eb="11">
      <t>カイサイ</t>
    </rPh>
    <rPh sb="13" eb="14">
      <t>ゲツ</t>
    </rPh>
    <rPh sb="14" eb="15">
      <t>マエ</t>
    </rPh>
    <rPh sb="15" eb="16">
      <t>マデ</t>
    </rPh>
    <rPh sb="17" eb="19">
      <t>カキ</t>
    </rPh>
    <rPh sb="20" eb="22">
      <t>テイシュツ</t>
    </rPh>
    <phoneticPr fontId="31"/>
  </si>
  <si>
    <t xml:space="preserve">  【様式８】請求書　（主催者・コンベンションビューロー等（・旅行業者等）各々で作成）</t>
    <rPh sb="3" eb="5">
      <t>ヨウシキ</t>
    </rPh>
    <rPh sb="7" eb="10">
      <t>セイキュウショ</t>
    </rPh>
    <rPh sb="12" eb="15">
      <t>シュサイシャ</t>
    </rPh>
    <rPh sb="28" eb="29">
      <t>トウ</t>
    </rPh>
    <rPh sb="31" eb="33">
      <t>リョコウ</t>
    </rPh>
    <rPh sb="33" eb="35">
      <t>ギョウシャ</t>
    </rPh>
    <rPh sb="35" eb="36">
      <t>トウ</t>
    </rPh>
    <rPh sb="37" eb="39">
      <t>オノオノ</t>
    </rPh>
    <rPh sb="40" eb="42">
      <t>サクセイ</t>
    </rPh>
    <phoneticPr fontId="31"/>
  </si>
  <si>
    <t>・本事業を通し、国際会議主催者と地域のコンベンションビューロー等との連携が今まで以上に行われ、実証内容が開催都市に寄与し、先行事例として蓄積されコンベンションビューロー等の今後の活動の際に活用できることを期待しています。
・本事業に採択されたコンベンションビューロー等には、110,000円(税込)の企画料を支払います。（辞退可能）</t>
    <rPh sb="8" eb="12">
      <t>コクサイカイギ</t>
    </rPh>
    <rPh sb="31" eb="32">
      <t>ナド</t>
    </rPh>
    <rPh sb="61" eb="63">
      <t>センコウ</t>
    </rPh>
    <rPh sb="84" eb="85">
      <t>トウ</t>
    </rPh>
    <rPh sb="86" eb="88">
      <t>コンゴ</t>
    </rPh>
    <rPh sb="89" eb="91">
      <t>カツドウ</t>
    </rPh>
    <rPh sb="92" eb="93">
      <t>サイ</t>
    </rPh>
    <rPh sb="94" eb="96">
      <t>カツヨウ</t>
    </rPh>
    <rPh sb="102" eb="104">
      <t>キタイ</t>
    </rPh>
    <rPh sb="144" eb="145">
      <t>エン</t>
    </rPh>
    <rPh sb="146" eb="148">
      <t>ゼイコ</t>
    </rPh>
    <rPh sb="150" eb="152">
      <t>キカク</t>
    </rPh>
    <rPh sb="152" eb="153">
      <t>リョウ</t>
    </rPh>
    <rPh sb="154" eb="156">
      <t>シハラ</t>
    </rPh>
    <rPh sb="161" eb="163">
      <t>ジタイ</t>
    </rPh>
    <rPh sb="163" eb="165">
      <t>カノウ</t>
    </rPh>
    <phoneticPr fontId="31"/>
  </si>
  <si>
    <t>1.コンベンションビューロー等の意思確認（下記内容を確認のうえ、プルダウンで申請を選択して下さい。企画料受入と辞退用があるので注意してください）</t>
    <rPh sb="14" eb="15">
      <t>トウ</t>
    </rPh>
    <rPh sb="16" eb="18">
      <t>イシ</t>
    </rPh>
    <rPh sb="18" eb="20">
      <t>カクニン</t>
    </rPh>
    <rPh sb="21" eb="23">
      <t>カキ</t>
    </rPh>
    <rPh sb="23" eb="25">
      <t>ナイヨウ</t>
    </rPh>
    <rPh sb="26" eb="28">
      <t>カクニン</t>
    </rPh>
    <rPh sb="38" eb="40">
      <t>シンセイ</t>
    </rPh>
    <rPh sb="41" eb="43">
      <t>センタク</t>
    </rPh>
    <rPh sb="45" eb="46">
      <t>クダ</t>
    </rPh>
    <rPh sb="49" eb="51">
      <t>キカク</t>
    </rPh>
    <rPh sb="51" eb="52">
      <t>リョウ</t>
    </rPh>
    <rPh sb="52" eb="54">
      <t>ウケイレ</t>
    </rPh>
    <rPh sb="55" eb="57">
      <t>ジタイ</t>
    </rPh>
    <rPh sb="57" eb="58">
      <t>ヨウ</t>
    </rPh>
    <rPh sb="63" eb="65">
      <t>チュウイ</t>
    </rPh>
    <phoneticPr fontId="4"/>
  </si>
  <si>
    <t>Ａ「新規性・先進性・独自性」について</t>
    <rPh sb="6" eb="9">
      <t>センシンセイ</t>
    </rPh>
    <phoneticPr fontId="31"/>
  </si>
  <si>
    <t>D「実施による開催効果や開催後の訪日促進による効果の高さ」について</t>
    <phoneticPr fontId="31"/>
  </si>
  <si>
    <t>①訪日現地参加数と一人あたりの消費額の増加による経済効果の拡大　</t>
    <rPh sb="1" eb="3">
      <t>ホウニチ</t>
    </rPh>
    <rPh sb="3" eb="5">
      <t>ゲンチ</t>
    </rPh>
    <rPh sb="5" eb="8">
      <t>サンカスウ</t>
    </rPh>
    <rPh sb="9" eb="11">
      <t>ヒトリ</t>
    </rPh>
    <rPh sb="15" eb="17">
      <t>ショウヒ</t>
    </rPh>
    <rPh sb="17" eb="18">
      <t>ガク</t>
    </rPh>
    <rPh sb="19" eb="21">
      <t>ゾウカ</t>
    </rPh>
    <rPh sb="24" eb="26">
      <t>ケイザイ</t>
    </rPh>
    <rPh sb="26" eb="28">
      <t>コウカ</t>
    </rPh>
    <rPh sb="29" eb="31">
      <t>カクダイ</t>
    </rPh>
    <phoneticPr fontId="31"/>
  </si>
  <si>
    <t>②自治体の枠を越えた広域連携による、今後の誘致や開催効果拡大のための新たな魅力の創出　</t>
    <rPh sb="1" eb="4">
      <t>ジチタイ</t>
    </rPh>
    <rPh sb="5" eb="6">
      <t>ワク</t>
    </rPh>
    <rPh sb="7" eb="8">
      <t>コ</t>
    </rPh>
    <rPh sb="10" eb="12">
      <t>コウイキ</t>
    </rPh>
    <rPh sb="12" eb="14">
      <t>レンケイ</t>
    </rPh>
    <phoneticPr fontId="31"/>
  </si>
  <si>
    <t>③開催地ステークホルダーとの連携・参加促進によるレガシーの創出　</t>
    <rPh sb="1" eb="3">
      <t>カイサイ</t>
    </rPh>
    <rPh sb="3" eb="4">
      <t>チ</t>
    </rPh>
    <rPh sb="14" eb="16">
      <t>レンケイ</t>
    </rPh>
    <rPh sb="17" eb="19">
      <t>サンカ</t>
    </rPh>
    <rPh sb="19" eb="21">
      <t>ソクシン</t>
    </rPh>
    <rPh sb="29" eb="31">
      <t>ソウシュツ</t>
    </rPh>
    <phoneticPr fontId="31"/>
  </si>
  <si>
    <t>　「ポストコロナに向けた国際会議誘致力向上事業」を活用し、
　　　　　　　　　　　　　　　　　　　　　　　　　主催者とともに、以下に示す実証プログラムを行うことを提案いたします。</t>
    <rPh sb="55" eb="58">
      <t>シュサイシャ</t>
    </rPh>
    <rPh sb="63" eb="65">
      <t>イカ</t>
    </rPh>
    <rPh sb="66" eb="67">
      <t>シメ</t>
    </rPh>
    <rPh sb="68" eb="70">
      <t>ジッショウ</t>
    </rPh>
    <rPh sb="76" eb="77">
      <t>オコナ</t>
    </rPh>
    <rPh sb="81" eb="83">
      <t>テイアン</t>
    </rPh>
    <phoneticPr fontId="4"/>
  </si>
  <si>
    <t>4.ユニークベニューの施設管理者に、Google ビジネスプロフィールに本プログラム概要の入力を促してください。</t>
    <rPh sb="11" eb="13">
      <t>シセツ</t>
    </rPh>
    <rPh sb="13" eb="16">
      <t>カンリシャ</t>
    </rPh>
    <rPh sb="36" eb="37">
      <t>ホン</t>
    </rPh>
    <rPh sb="42" eb="44">
      <t>ガイヨウ</t>
    </rPh>
    <rPh sb="48" eb="49">
      <t>ウナガ</t>
    </rPh>
    <phoneticPr fontId="31"/>
  </si>
  <si>
    <t>4. 申請プログラム内で運送又は宿泊のサービスを含む場合は、旅行業者による実施であること。（3. 申請カテゴリー　「部門2」の有無の選択をしてください）</t>
    <rPh sb="3" eb="5">
      <t>シンセイ</t>
    </rPh>
    <rPh sb="10" eb="11">
      <t>ナイ</t>
    </rPh>
    <rPh sb="12" eb="14">
      <t>ウンソウ</t>
    </rPh>
    <rPh sb="14" eb="15">
      <t>マタ</t>
    </rPh>
    <rPh sb="16" eb="18">
      <t>シュクハク</t>
    </rPh>
    <rPh sb="24" eb="25">
      <t>フク</t>
    </rPh>
    <rPh sb="26" eb="28">
      <t>バアイ</t>
    </rPh>
    <rPh sb="30" eb="32">
      <t>リョコウ</t>
    </rPh>
    <rPh sb="32" eb="34">
      <t>ギョウシャ</t>
    </rPh>
    <rPh sb="37" eb="39">
      <t>ジッシ</t>
    </rPh>
    <rPh sb="58" eb="60">
      <t>ブモン</t>
    </rPh>
    <rPh sb="63" eb="65">
      <t>ウム</t>
    </rPh>
    <rPh sb="66" eb="68">
      <t>センタク</t>
    </rPh>
    <phoneticPr fontId="31"/>
  </si>
  <si>
    <t>5.エクスカーション/テクニカルビジットで利用いた施設に対し、Google ビジネスプロフィールに本プログラムの概要を入力を促してください。</t>
    <rPh sb="21" eb="23">
      <t>リヨウ</t>
    </rPh>
    <rPh sb="25" eb="27">
      <t>シセツ</t>
    </rPh>
    <rPh sb="28" eb="29">
      <t>タイ</t>
    </rPh>
    <rPh sb="49" eb="50">
      <t>ホン</t>
    </rPh>
    <rPh sb="56" eb="58">
      <t>ガイヨウ</t>
    </rPh>
    <rPh sb="62" eb="63">
      <t>ウナガ</t>
    </rPh>
    <phoneticPr fontId="31"/>
  </si>
  <si>
    <t>Ｂ「当該開催地ならではの特別感等、今後の誘致力向上に期待される効果」について　</t>
    <phoneticPr fontId="31"/>
  </si>
  <si>
    <r>
      <t>Ｃ「実施の確実性・開催地における同様の取組の継続性」について</t>
    </r>
    <r>
      <rPr>
        <sz val="11"/>
        <color rgb="FFFF0000"/>
        <rFont val="BIZ UDPゴシック"/>
        <family val="3"/>
        <charset val="128"/>
      </rPr>
      <t>※重要</t>
    </r>
    <phoneticPr fontId="31"/>
  </si>
  <si>
    <r>
      <t>※</t>
    </r>
    <r>
      <rPr>
        <b/>
        <sz val="16"/>
        <rFont val="BIZ UDPゴシック"/>
        <family val="3"/>
        <charset val="128"/>
      </rPr>
      <t>【様式1】申請書Ａ-1は</t>
    </r>
    <r>
      <rPr>
        <b/>
        <sz val="16"/>
        <color rgb="FFFF0000"/>
        <rFont val="BIZ UDPゴシック"/>
        <family val="3"/>
        <charset val="128"/>
      </rPr>
      <t>主催者</t>
    </r>
    <r>
      <rPr>
        <b/>
        <sz val="16"/>
        <rFont val="BIZ UDPゴシック"/>
        <family val="3"/>
        <charset val="128"/>
      </rPr>
      <t>が記入してください。</t>
    </r>
    <rPh sb="2" eb="4">
      <t>ヨウシキ</t>
    </rPh>
    <rPh sb="6" eb="9">
      <t>シンセイショ</t>
    </rPh>
    <rPh sb="13" eb="16">
      <t>シュサイシャ</t>
    </rPh>
    <rPh sb="17" eb="19">
      <t>キニュウ</t>
    </rPh>
    <phoneticPr fontId="31"/>
  </si>
  <si>
    <r>
      <t>※</t>
    </r>
    <r>
      <rPr>
        <b/>
        <sz val="16"/>
        <rFont val="BIZ UDPゴシック"/>
        <family val="3"/>
        <charset val="128"/>
      </rPr>
      <t>【様式1】申請書Ａ-2は</t>
    </r>
    <r>
      <rPr>
        <b/>
        <sz val="16"/>
        <color rgb="FFFF0000"/>
        <rFont val="BIZ UDPゴシック"/>
        <family val="3"/>
        <charset val="128"/>
      </rPr>
      <t>主催者</t>
    </r>
    <r>
      <rPr>
        <b/>
        <sz val="16"/>
        <rFont val="BIZ UDPゴシック"/>
        <family val="3"/>
        <charset val="128"/>
      </rPr>
      <t>が記入してください。</t>
    </r>
    <rPh sb="2" eb="4">
      <t>ヨウシキ</t>
    </rPh>
    <rPh sb="6" eb="9">
      <t>シンセイショ</t>
    </rPh>
    <rPh sb="13" eb="16">
      <t>シュサイシャ</t>
    </rPh>
    <rPh sb="17" eb="19">
      <t>キニュウ</t>
    </rPh>
    <phoneticPr fontId="31"/>
  </si>
  <si>
    <r>
      <t>※</t>
    </r>
    <r>
      <rPr>
        <b/>
        <sz val="16"/>
        <rFont val="BIZ UDPゴシック"/>
        <family val="3"/>
        <charset val="128"/>
      </rPr>
      <t>【様式2】提案書-1は</t>
    </r>
    <r>
      <rPr>
        <b/>
        <sz val="16"/>
        <color rgb="FFFFFF00"/>
        <rFont val="BIZ UDPゴシック"/>
        <family val="3"/>
        <charset val="128"/>
      </rPr>
      <t>コンベンションビューロー等</t>
    </r>
    <r>
      <rPr>
        <b/>
        <sz val="16"/>
        <rFont val="BIZ UDPゴシック"/>
        <family val="3"/>
        <charset val="128"/>
      </rPr>
      <t>を主体とし、</t>
    </r>
    <r>
      <rPr>
        <b/>
        <sz val="16"/>
        <color rgb="FFFF0000"/>
        <rFont val="BIZ UDPゴシック"/>
        <family val="3"/>
        <charset val="128"/>
      </rPr>
      <t>主催者</t>
    </r>
    <r>
      <rPr>
        <b/>
        <sz val="16"/>
        <rFont val="BIZ UDPゴシック"/>
        <family val="3"/>
        <charset val="128"/>
      </rPr>
      <t>とともに記入してください。</t>
    </r>
    <rPh sb="2" eb="4">
      <t>ヨウシキ</t>
    </rPh>
    <rPh sb="6" eb="9">
      <t>テイアンショ</t>
    </rPh>
    <rPh sb="26" eb="28">
      <t>シュタイ</t>
    </rPh>
    <rPh sb="31" eb="34">
      <t>シュサイシャ</t>
    </rPh>
    <rPh sb="38" eb="40">
      <t>キニュウ</t>
    </rPh>
    <phoneticPr fontId="31"/>
  </si>
  <si>
    <r>
      <t>※</t>
    </r>
    <r>
      <rPr>
        <b/>
        <sz val="16"/>
        <rFont val="BIZ UDPゴシック"/>
        <family val="3"/>
        <charset val="128"/>
      </rPr>
      <t>【様式3】申請書Ｂは</t>
    </r>
    <r>
      <rPr>
        <b/>
        <sz val="16"/>
        <color rgb="FFFFFF00"/>
        <rFont val="BIZ UDPゴシック"/>
        <family val="3"/>
        <charset val="128"/>
      </rPr>
      <t>コンベンションビューロー等</t>
    </r>
    <r>
      <rPr>
        <b/>
        <sz val="16"/>
        <rFont val="BIZ UDPゴシック"/>
        <family val="3"/>
        <charset val="128"/>
      </rPr>
      <t>が記入してください。　　</t>
    </r>
    <r>
      <rPr>
        <b/>
        <sz val="12"/>
        <rFont val="BIZ UDPゴシック"/>
        <family val="3"/>
        <charset val="128"/>
      </rPr>
      <t>【様式1】【様式2】の内容を</t>
    </r>
    <r>
      <rPr>
        <b/>
        <sz val="12"/>
        <color rgb="FFFFFF00"/>
        <rFont val="BIZ UDPゴシック"/>
        <family val="3"/>
        <charset val="128"/>
      </rPr>
      <t>確認後</t>
    </r>
    <r>
      <rPr>
        <b/>
        <sz val="12"/>
        <rFont val="BIZ UDPゴシック"/>
        <family val="3"/>
        <charset val="128"/>
      </rPr>
      <t>、【様式3】の記入に移って下さい。</t>
    </r>
    <rPh sb="2" eb="4">
      <t>ヨウシキ</t>
    </rPh>
    <rPh sb="6" eb="9">
      <t>シンセイショ</t>
    </rPh>
    <rPh sb="23" eb="24">
      <t>ナド</t>
    </rPh>
    <rPh sb="25" eb="27">
      <t>キニュウ</t>
    </rPh>
    <rPh sb="37" eb="39">
      <t>ヨウシキ</t>
    </rPh>
    <rPh sb="42" eb="44">
      <t>ヨウシキ</t>
    </rPh>
    <rPh sb="47" eb="49">
      <t>ナイヨウ</t>
    </rPh>
    <rPh sb="50" eb="52">
      <t>カクニン</t>
    </rPh>
    <rPh sb="52" eb="53">
      <t>ゴ</t>
    </rPh>
    <rPh sb="55" eb="57">
      <t>ヨウシキ</t>
    </rPh>
    <rPh sb="60" eb="62">
      <t>キニュウ</t>
    </rPh>
    <rPh sb="63" eb="64">
      <t>ウツ</t>
    </rPh>
    <rPh sb="66" eb="67">
      <t>クダ</t>
    </rPh>
    <phoneticPr fontId="31"/>
  </si>
  <si>
    <t>【様式１】-1</t>
    <rPh sb="1" eb="3">
      <t>ヨウシキ</t>
    </rPh>
    <phoneticPr fontId="4"/>
  </si>
  <si>
    <t>【様式１】-2</t>
    <rPh sb="1" eb="3">
      <t>ヨウシキ</t>
    </rPh>
    <phoneticPr fontId="4"/>
  </si>
  <si>
    <t>【様式2】-1</t>
    <rPh sb="1" eb="3">
      <t>ヨウシキ</t>
    </rPh>
    <phoneticPr fontId="4"/>
  </si>
  <si>
    <t>【様式２】-2</t>
    <rPh sb="1" eb="3">
      <t>ヨウシキ</t>
    </rPh>
    <phoneticPr fontId="4"/>
  </si>
  <si>
    <r>
      <t xml:space="preserve"> 青文字</t>
    </r>
    <r>
      <rPr>
        <sz val="11"/>
        <rFont val="BIZ UDPゴシック"/>
        <family val="3"/>
        <charset val="128"/>
      </rPr>
      <t>で記入の説明をされている欄は、説明を消し、黒文字にフォントを変更し、必要事項を入力</t>
    </r>
    <rPh sb="1" eb="2">
      <t>アオ</t>
    </rPh>
    <rPh sb="2" eb="4">
      <t>モジ</t>
    </rPh>
    <rPh sb="5" eb="7">
      <t>キニュウ</t>
    </rPh>
    <rPh sb="8" eb="10">
      <t>セツメイ</t>
    </rPh>
    <rPh sb="16" eb="17">
      <t>ラン</t>
    </rPh>
    <rPh sb="19" eb="21">
      <t>セツメイ</t>
    </rPh>
    <rPh sb="22" eb="23">
      <t>ケ</t>
    </rPh>
    <rPh sb="25" eb="28">
      <t>クロモジ</t>
    </rPh>
    <rPh sb="34" eb="36">
      <t>ヘンコウ</t>
    </rPh>
    <rPh sb="38" eb="40">
      <t>ヒツヨウ</t>
    </rPh>
    <rPh sb="40" eb="42">
      <t>ジコウ</t>
    </rPh>
    <rPh sb="43" eb="45">
      <t>ニュウリョク</t>
    </rPh>
    <phoneticPr fontId="31"/>
  </si>
  <si>
    <t>3.実証事業事務局より依頼する参加者アンケートは、開催後1ヶ月以内に30％以上の回収率を目指し、「確実な配布」と「回収率を高める促し」を行います。
　　※特に、外国人参加者からの回収率を高めてください。</t>
    <rPh sb="2" eb="4">
      <t>ジッショウ</t>
    </rPh>
    <rPh sb="4" eb="6">
      <t>ジギョウ</t>
    </rPh>
    <rPh sb="6" eb="9">
      <t>ジムキョク</t>
    </rPh>
    <rPh sb="11" eb="13">
      <t>イライ</t>
    </rPh>
    <rPh sb="15" eb="18">
      <t>サンカシャ</t>
    </rPh>
    <rPh sb="25" eb="27">
      <t>カイサイ</t>
    </rPh>
    <rPh sb="27" eb="28">
      <t>ゴ</t>
    </rPh>
    <rPh sb="30" eb="31">
      <t>ゲツ</t>
    </rPh>
    <rPh sb="31" eb="33">
      <t>イナイ</t>
    </rPh>
    <rPh sb="37" eb="39">
      <t>イジョウ</t>
    </rPh>
    <rPh sb="40" eb="43">
      <t>カイシュウリツ</t>
    </rPh>
    <rPh sb="44" eb="46">
      <t>メザ</t>
    </rPh>
    <rPh sb="49" eb="51">
      <t>カクジツ</t>
    </rPh>
    <rPh sb="52" eb="54">
      <t>ハイフ</t>
    </rPh>
    <rPh sb="57" eb="60">
      <t>カイシュウリツ</t>
    </rPh>
    <rPh sb="61" eb="62">
      <t>タカ</t>
    </rPh>
    <rPh sb="64" eb="65">
      <t>ウナガ</t>
    </rPh>
    <rPh sb="68" eb="69">
      <t>オコナ</t>
    </rPh>
    <rPh sb="77" eb="78">
      <t>トク</t>
    </rPh>
    <rPh sb="80" eb="83">
      <t>ガイコクジン</t>
    </rPh>
    <rPh sb="83" eb="86">
      <t>サンカシャ</t>
    </rPh>
    <rPh sb="89" eb="92">
      <t>カイシュウリツ</t>
    </rPh>
    <rPh sb="93" eb="94">
      <t>タカ</t>
    </rPh>
    <phoneticPr fontId="31"/>
  </si>
  <si>
    <t>※当該プログラムへの外国人参加率見込値</t>
    <rPh sb="1" eb="3">
      <t>トウガイ</t>
    </rPh>
    <rPh sb="10" eb="13">
      <t>ガイコクジン</t>
    </rPh>
    <rPh sb="13" eb="15">
      <t>サンカ</t>
    </rPh>
    <rPh sb="15" eb="16">
      <t>リツ</t>
    </rPh>
    <rPh sb="16" eb="18">
      <t>ミコ</t>
    </rPh>
    <rPh sb="18" eb="19">
      <t>アタイ</t>
    </rPh>
    <phoneticPr fontId="31"/>
  </si>
  <si>
    <t>Ｅ「開催地や日本のサステナビリティへの取組を印象付ける内容が含まれているか」について</t>
    <phoneticPr fontId="31"/>
  </si>
  <si>
    <t>Ｆ「その他、特に評価すべき特徴（他都市への展開が見込める模範性、関係するステークホルダーとの連携体制、上述の観点以外での応募者独自のアピール、プログラム実施における支援依存度の低さ等）」について</t>
    <phoneticPr fontId="31"/>
  </si>
  <si>
    <r>
      <t>※</t>
    </r>
    <r>
      <rPr>
        <b/>
        <sz val="16"/>
        <rFont val="BIZ UDPゴシック"/>
        <family val="3"/>
        <charset val="128"/>
      </rPr>
      <t>【様式2】提案書-2は、原則</t>
    </r>
    <r>
      <rPr>
        <b/>
        <sz val="16"/>
        <color rgb="FFFF0000"/>
        <rFont val="BIZ UDPゴシック"/>
        <family val="3"/>
        <charset val="128"/>
      </rPr>
      <t>主催者</t>
    </r>
    <r>
      <rPr>
        <b/>
        <sz val="16"/>
        <rFont val="BIZ UDPゴシック"/>
        <family val="3"/>
        <charset val="128"/>
      </rPr>
      <t>が記入してください。</t>
    </r>
    <rPh sb="2" eb="4">
      <t>ヨウシキ</t>
    </rPh>
    <rPh sb="6" eb="9">
      <t>テイアンショ</t>
    </rPh>
    <rPh sb="13" eb="15">
      <t>ゲンソク</t>
    </rPh>
    <rPh sb="15" eb="18">
      <t>シュサイシャ</t>
    </rPh>
    <phoneticPr fontId="31"/>
  </si>
  <si>
    <t>※参考：総額における実証経費率</t>
    <rPh sb="1" eb="3">
      <t>サンコウ</t>
    </rPh>
    <rPh sb="4" eb="6">
      <t>ソウガク</t>
    </rPh>
    <rPh sb="10" eb="12">
      <t>ジッショウ</t>
    </rPh>
    <rPh sb="12" eb="14">
      <t>ケイヒ</t>
    </rPh>
    <rPh sb="14" eb="15">
      <t>リツ</t>
    </rPh>
    <phoneticPr fontId="31"/>
  </si>
  <si>
    <t>なし</t>
  </si>
  <si>
    <t>G外国人参加者からのアンケート回収率の見込値と回収率向上への取組」について</t>
    <phoneticPr fontId="31"/>
  </si>
  <si>
    <t xml:space="preserve">・申請書・提案書の記載内容を確認しました。
・本申請書B・提案書の他に、本国際会議終了後に「支援報告書」も提出します。
・本実証内容を今後の誘致活動等に活用します。
</t>
    <rPh sb="1" eb="4">
      <t>シンセイショ</t>
    </rPh>
    <rPh sb="5" eb="8">
      <t>テイアンショ</t>
    </rPh>
    <rPh sb="9" eb="11">
      <t>キサイ</t>
    </rPh>
    <rPh sb="11" eb="13">
      <t>ナイヨウ</t>
    </rPh>
    <rPh sb="14" eb="16">
      <t>カクニン</t>
    </rPh>
    <rPh sb="29" eb="32">
      <t>テイアンショ</t>
    </rPh>
    <rPh sb="33" eb="34">
      <t>ホカ</t>
    </rPh>
    <rPh sb="36" eb="37">
      <t>ホン</t>
    </rPh>
    <rPh sb="37" eb="39">
      <t>コクサイ</t>
    </rPh>
    <rPh sb="39" eb="41">
      <t>カイギ</t>
    </rPh>
    <rPh sb="41" eb="44">
      <t>シュウリョウゴ</t>
    </rPh>
    <rPh sb="46" eb="48">
      <t>シエン</t>
    </rPh>
    <rPh sb="48" eb="51">
      <t>ホウコクショ</t>
    </rPh>
    <rPh sb="53" eb="55">
      <t>テイシュツ</t>
    </rPh>
    <rPh sb="74" eb="75">
      <t>ナド</t>
    </rPh>
    <phoneticPr fontId="31"/>
  </si>
  <si>
    <t>※本申請書一式のファイル名は</t>
    <rPh sb="1" eb="2">
      <t>ホン</t>
    </rPh>
    <rPh sb="2" eb="5">
      <t>シンセイショ</t>
    </rPh>
    <rPh sb="5" eb="7">
      <t>イッシキ</t>
    </rPh>
    <rPh sb="12" eb="13">
      <t>メイ</t>
    </rPh>
    <phoneticPr fontId="31"/>
  </si>
  <si>
    <t>　　【●●●会議】申請書一式</t>
    <rPh sb="6" eb="8">
      <t>カイギ</t>
    </rPh>
    <rPh sb="9" eb="12">
      <t>シンセイショ</t>
    </rPh>
    <rPh sb="12" eb="14">
      <t>イッシキ</t>
    </rPh>
    <phoneticPr fontId="31"/>
  </si>
  <si>
    <t>　として送付してください。</t>
    <rPh sb="4" eb="6">
      <t>ソウフ</t>
    </rPh>
    <phoneticPr fontId="31"/>
  </si>
  <si>
    <t>主催者</t>
    <rPh sb="0" eb="3">
      <t>シュサイシャ</t>
    </rPh>
    <phoneticPr fontId="31"/>
  </si>
  <si>
    <t>会議名</t>
    <rPh sb="0" eb="2">
      <t>カイギ</t>
    </rPh>
    <rPh sb="2" eb="3">
      <t>メイ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</si>
</sst>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quot;¥&quot;\-#,##0"/>
    <numFmt numFmtId="6" formatCode="&quot;¥&quot;#,##0;[Red]&quot;¥&quot;\-#,##0"/>
    <numFmt numFmtId="42" formatCode="_ &quot;¥&quot;* #,##0_ ;_ &quot;¥&quot;* \-#,##0_ ;_ &quot;¥&quot;* &quot;-&quot;_ ;_ @_ "/>
    <numFmt numFmtId="176" formatCode="#,##0_ "/>
    <numFmt numFmtId="177" formatCode="#,##0_ ;[Red]\-#,##0\ "/>
    <numFmt numFmtId="178" formatCode="0_);[Red]\(0\)"/>
    <numFmt numFmtId="179" formatCode="0\ &quot;名&quot;"/>
    <numFmt numFmtId="180" formatCode="0\ &quot;国/地域&quot;"/>
    <numFmt numFmtId="181" formatCode="yyyy&quot;年&quot;m&quot;月&quot;d&quot;日&quot;\(aaa\)"/>
    <numFmt numFmtId="182" formatCode="&quot;【&quot;0&quot;日&quot;&quot;間】&quot;"/>
    <numFmt numFmtId="183" formatCode="&quot;¥&quot;#,##0_);[Red]\(&quot;¥&quot;#,##0\)"/>
    <numFmt numFmtId="184" formatCode="0.0%"/>
    <numFmt numFmtId="185" formatCode="0&quot;名&quot;"/>
    <numFmt numFmtId="186" formatCode="0&quot;日&quot;&quot;間&quot;"/>
    <numFmt numFmtId="187" formatCode="m/d;@"/>
  </numFmts>
  <fonts count="75">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6"/>
      <name val="Tsukushi A Round Gothic Bold"/>
      <family val="3"/>
    </font>
    <font>
      <sz val="10"/>
      <name val="BIZ UDPゴシック"/>
      <family val="3"/>
      <charset val="128"/>
    </font>
    <font>
      <b/>
      <sz val="12"/>
      <color theme="1"/>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
      <sz val="12"/>
      <color theme="1"/>
      <name val="BIZ UDPゴシック"/>
      <family val="3"/>
      <charset val="128"/>
    </font>
    <font>
      <b/>
      <sz val="18"/>
      <name val="BIZ UDPゴシック"/>
      <family val="3"/>
      <charset val="128"/>
    </font>
    <font>
      <b/>
      <sz val="12"/>
      <name val="BIZ UDPゴシック"/>
      <family val="3"/>
      <charset val="128"/>
    </font>
    <font>
      <sz val="9"/>
      <name val="BIZ UDPゴシック"/>
      <family val="3"/>
      <charset val="128"/>
    </font>
    <font>
      <b/>
      <sz val="10"/>
      <name val="BIZ UDPゴシック"/>
      <family val="3"/>
      <charset val="128"/>
    </font>
    <font>
      <b/>
      <sz val="10"/>
      <color theme="1"/>
      <name val="BIZ UDPゴシック"/>
      <family val="3"/>
      <charset val="128"/>
    </font>
    <font>
      <b/>
      <sz val="9"/>
      <name val="BIZ UDPゴシック"/>
      <family val="3"/>
      <charset val="128"/>
    </font>
    <font>
      <sz val="8"/>
      <name val="BIZ UDPゴシック"/>
      <family val="3"/>
      <charset val="128"/>
    </font>
    <font>
      <b/>
      <sz val="11"/>
      <color rgb="FFC00000"/>
      <name val="BIZ UDPゴシック"/>
      <family val="3"/>
      <charset val="128"/>
    </font>
    <font>
      <b/>
      <sz val="11"/>
      <color theme="1"/>
      <name val="BIZ UDPゴシック"/>
      <family val="3"/>
      <charset val="128"/>
    </font>
    <font>
      <sz val="10"/>
      <color rgb="FFC00000"/>
      <name val="BIZ UDPゴシック"/>
      <family val="3"/>
      <charset val="128"/>
    </font>
    <font>
      <b/>
      <sz val="11"/>
      <color indexed="8"/>
      <name val="BIZ UDPゴシック"/>
      <family val="3"/>
      <charset val="128"/>
    </font>
    <font>
      <b/>
      <sz val="14"/>
      <color indexed="8"/>
      <name val="BIZ UDPゴシック"/>
      <family val="3"/>
      <charset val="128"/>
    </font>
    <font>
      <b/>
      <sz val="12"/>
      <color indexed="8"/>
      <name val="BIZ UDPゴシック"/>
      <family val="3"/>
      <charset val="128"/>
    </font>
    <font>
      <sz val="11"/>
      <color indexed="8"/>
      <name val="BIZ UDPゴシック"/>
      <family val="3"/>
      <charset val="128"/>
    </font>
    <font>
      <sz val="11"/>
      <name val="BIZ UDPゴシック"/>
      <family val="3"/>
      <charset val="128"/>
    </font>
    <font>
      <sz val="10"/>
      <color indexed="8"/>
      <name val="BIZ UDPゴシック"/>
      <family val="3"/>
      <charset val="128"/>
    </font>
    <font>
      <sz val="12"/>
      <color indexed="8"/>
      <name val="BIZ UDPゴシック"/>
      <family val="3"/>
      <charset val="128"/>
    </font>
    <font>
      <sz val="8"/>
      <color rgb="FFC00000"/>
      <name val="BIZ UDPゴシック"/>
      <family val="3"/>
      <charset val="128"/>
    </font>
    <font>
      <b/>
      <sz val="14"/>
      <name val="BIZ UDPゴシック"/>
      <family val="3"/>
      <charset val="128"/>
    </font>
    <font>
      <sz val="6"/>
      <name val="ＭＳ Ｐゴシック"/>
      <family val="3"/>
      <charset val="128"/>
      <scheme val="minor"/>
    </font>
    <font>
      <b/>
      <sz val="11"/>
      <name val="BIZ UDPゴシック"/>
      <family val="3"/>
      <charset val="128"/>
    </font>
    <font>
      <sz val="9"/>
      <color theme="3"/>
      <name val="BIZ UDPゴシック"/>
      <family val="3"/>
      <charset val="128"/>
    </font>
    <font>
      <sz val="10"/>
      <color rgb="FF000000"/>
      <name val="BIZ UDPゴシック"/>
      <family val="3"/>
      <charset val="128"/>
    </font>
    <font>
      <u/>
      <sz val="8"/>
      <name val="BIZ UDPゴシック"/>
      <family val="3"/>
      <charset val="128"/>
    </font>
    <font>
      <b/>
      <u/>
      <sz val="9"/>
      <name val="BIZ UDPゴシック"/>
      <family val="3"/>
      <charset val="128"/>
    </font>
    <font>
      <b/>
      <u/>
      <sz val="9"/>
      <color theme="1"/>
      <name val="BIZ UDPゴシック"/>
      <family val="3"/>
      <charset val="128"/>
    </font>
    <font>
      <b/>
      <u/>
      <sz val="10"/>
      <color theme="1"/>
      <name val="BIZ UDPゴシック"/>
      <family val="3"/>
      <charset val="128"/>
    </font>
    <font>
      <sz val="10.5"/>
      <color theme="3"/>
      <name val="BIZ UDPゴシック"/>
      <family val="3"/>
      <charset val="128"/>
    </font>
    <font>
      <sz val="8"/>
      <color theme="3"/>
      <name val="BIZ UDPゴシック"/>
      <family val="3"/>
      <charset val="128"/>
    </font>
    <font>
      <b/>
      <sz val="10"/>
      <color rgb="FFFF0000"/>
      <name val="BIZ UDPゴシック"/>
      <family val="3"/>
      <charset val="128"/>
    </font>
    <font>
      <sz val="10"/>
      <color rgb="FFFF0000"/>
      <name val="BIZ UDPゴシック"/>
      <family val="3"/>
      <charset val="128"/>
    </font>
    <font>
      <sz val="10"/>
      <color theme="3"/>
      <name val="BIZ UDPゴシック"/>
      <family val="3"/>
      <charset val="128"/>
    </font>
    <font>
      <sz val="12"/>
      <name val="BIZ UDPゴシック"/>
      <family val="3"/>
      <charset val="128"/>
    </font>
    <font>
      <b/>
      <sz val="12"/>
      <color theme="0" tint="-0.499984740745262"/>
      <name val="BIZ UDPゴシック"/>
      <family val="3"/>
      <charset val="128"/>
    </font>
    <font>
      <b/>
      <sz val="18"/>
      <color rgb="FFFF0000"/>
      <name val="BIZ UDPゴシック"/>
      <family val="3"/>
      <charset val="128"/>
    </font>
    <font>
      <b/>
      <sz val="10"/>
      <color theme="0" tint="-0.499984740745262"/>
      <name val="BIZ UDPゴシック"/>
      <family val="3"/>
      <charset val="128"/>
    </font>
    <font>
      <sz val="11"/>
      <color rgb="FFFF0000"/>
      <name val="BIZ UDPゴシック"/>
      <family val="3"/>
      <charset val="128"/>
    </font>
    <font>
      <b/>
      <sz val="26"/>
      <name val="BIZ UDPゴシック"/>
      <family val="3"/>
      <charset val="128"/>
    </font>
    <font>
      <b/>
      <sz val="18"/>
      <color theme="0" tint="-0.499984740745262"/>
      <name val="BIZ UDPゴシック"/>
      <family val="3"/>
      <charset val="128"/>
    </font>
    <font>
      <sz val="11"/>
      <color theme="3"/>
      <name val="BIZ UDPゴシック"/>
      <family val="3"/>
      <charset val="128"/>
    </font>
    <font>
      <u/>
      <sz val="11"/>
      <color theme="10"/>
      <name val="ＭＳ Ｐゴシック"/>
      <family val="3"/>
      <scheme val="minor"/>
    </font>
    <font>
      <b/>
      <sz val="11"/>
      <color rgb="FFFF0000"/>
      <name val="BIZ UDPゴシック"/>
      <family val="3"/>
      <charset val="128"/>
    </font>
    <font>
      <b/>
      <sz val="14"/>
      <color theme="1"/>
      <name val="BIZ UDPゴシック"/>
      <family val="3"/>
      <charset val="128"/>
    </font>
    <font>
      <sz val="8"/>
      <color theme="0" tint="-0.499984740745262"/>
      <name val="BIZ UDPゴシック"/>
      <family val="3"/>
      <charset val="128"/>
    </font>
    <font>
      <sz val="9"/>
      <color theme="0" tint="-0.499984740745262"/>
      <name val="BIZ UDPゴシック"/>
      <family val="3"/>
      <charset val="128"/>
    </font>
    <font>
      <sz val="11"/>
      <color theme="0" tint="-0.499984740745262"/>
      <name val="BIZ UDPゴシック"/>
      <family val="3"/>
      <charset val="128"/>
    </font>
    <font>
      <sz val="10"/>
      <color theme="0" tint="-0.499984740745262"/>
      <name val="BIZ UDPゴシック"/>
      <family val="3"/>
      <charset val="128"/>
    </font>
    <font>
      <b/>
      <sz val="16"/>
      <color rgb="FFFF0000"/>
      <name val="BIZ UDPゴシック"/>
      <family val="3"/>
      <charset val="128"/>
    </font>
    <font>
      <b/>
      <sz val="16"/>
      <name val="BIZ UDPゴシック"/>
      <family val="3"/>
      <charset val="128"/>
    </font>
    <font>
      <b/>
      <sz val="12"/>
      <color theme="0"/>
      <name val="BIZ UDPゴシック"/>
      <family val="3"/>
      <charset val="128"/>
    </font>
    <font>
      <sz val="10"/>
      <color theme="1" tint="0.499984740745262"/>
      <name val="BIZ UDPゴシック"/>
      <family val="3"/>
      <charset val="128"/>
    </font>
    <font>
      <u/>
      <sz val="11"/>
      <color theme="10"/>
      <name val="BIZ UDPゴシック"/>
      <family val="3"/>
      <charset val="128"/>
    </font>
    <font>
      <b/>
      <sz val="11"/>
      <color theme="0" tint="-0.499984740745262"/>
      <name val="BIZ UDPゴシック"/>
      <family val="3"/>
      <charset val="128"/>
    </font>
    <font>
      <b/>
      <sz val="12"/>
      <color indexed="81"/>
      <name val="ＭＳ Ｐゴシック"/>
      <family val="3"/>
      <charset val="128"/>
      <scheme val="minor"/>
    </font>
    <font>
      <sz val="10.5"/>
      <name val="BIZ UDPゴシック"/>
      <family val="3"/>
      <charset val="128"/>
    </font>
    <font>
      <b/>
      <u/>
      <sz val="10"/>
      <color rgb="FFFF6600"/>
      <name val="BIZ UDPゴシック"/>
      <family val="3"/>
      <charset val="128"/>
    </font>
    <font>
      <b/>
      <sz val="10"/>
      <color rgb="FFFF6600"/>
      <name val="BIZ UDPゴシック"/>
      <family val="3"/>
      <charset val="128"/>
    </font>
    <font>
      <sz val="11"/>
      <name val="ＭＳ Ｐゴシック"/>
      <family val="3"/>
      <scheme val="minor"/>
    </font>
    <font>
      <b/>
      <sz val="12"/>
      <color rgb="FFFFFF00"/>
      <name val="BIZ UDPゴシック"/>
      <family val="3"/>
      <charset val="128"/>
    </font>
    <font>
      <b/>
      <sz val="16"/>
      <color rgb="FFFFFF00"/>
      <name val="BIZ UDPゴシック"/>
      <family val="3"/>
      <charset val="128"/>
    </font>
    <font>
      <sz val="12"/>
      <color theme="0" tint="-0.499984740745262"/>
      <name val="BIZ UDPゴシック"/>
      <family val="3"/>
      <charset val="128"/>
    </font>
    <font>
      <sz val="11"/>
      <color rgb="FFFF0000"/>
      <name val="ＭＳ Ｐゴシック"/>
      <family val="3"/>
      <scheme val="minor"/>
    </font>
    <font>
      <sz val="11"/>
      <color rgb="FFFF000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9" tint="0.79998168889431442"/>
        <bgColor indexed="64"/>
      </patternFill>
    </fill>
    <fill>
      <patternFill patternType="solid">
        <fgColor theme="8" tint="0.79998168889431442"/>
        <bgColor indexed="64"/>
      </patternFill>
    </fill>
  </fills>
  <borders count="6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bottom style="dotted">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ashed">
        <color indexed="64"/>
      </top>
      <bottom style="dashed">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613">
    <xf numFmtId="0" fontId="0" fillId="0" borderId="0" xfId="0">
      <alignment vertical="center"/>
    </xf>
    <xf numFmtId="0" fontId="8" fillId="0" borderId="0" xfId="3" applyFont="1" applyBorder="1" applyAlignment="1">
      <alignment vertical="center"/>
    </xf>
    <xf numFmtId="0" fontId="8" fillId="0" borderId="0" xfId="3" applyFont="1" applyBorder="1" applyAlignment="1">
      <alignment vertical="center" wrapText="1"/>
    </xf>
    <xf numFmtId="0" fontId="10" fillId="0" borderId="0" xfId="3" applyFont="1" applyBorder="1" applyAlignment="1">
      <alignment horizontal="center" vertical="center"/>
    </xf>
    <xf numFmtId="0" fontId="11" fillId="0" borderId="0" xfId="3" applyFont="1" applyBorder="1" applyAlignment="1">
      <alignment horizontal="center" vertical="center"/>
    </xf>
    <xf numFmtId="0" fontId="12" fillId="0" borderId="0" xfId="3" applyFont="1" applyFill="1" applyBorder="1" applyAlignment="1">
      <alignment horizontal="center" vertical="center"/>
    </xf>
    <xf numFmtId="0" fontId="9" fillId="0" borderId="0" xfId="3" applyFont="1" applyBorder="1" applyAlignment="1">
      <alignment horizontal="right" vertical="center"/>
    </xf>
    <xf numFmtId="0" fontId="9" fillId="0" borderId="0" xfId="3" applyFont="1" applyBorder="1" applyAlignment="1">
      <alignment horizontal="center" vertical="center"/>
    </xf>
    <xf numFmtId="0" fontId="9" fillId="0" borderId="0" xfId="3" applyFont="1" applyFill="1" applyBorder="1" applyAlignment="1">
      <alignment horizontal="center" vertical="center"/>
    </xf>
    <xf numFmtId="0" fontId="13" fillId="0" borderId="0" xfId="3" applyFont="1" applyFill="1" applyBorder="1" applyAlignment="1">
      <alignment vertical="center"/>
    </xf>
    <xf numFmtId="0" fontId="12" fillId="0" borderId="0" xfId="3" applyFont="1" applyFill="1" applyBorder="1" applyAlignment="1">
      <alignment vertical="center"/>
    </xf>
    <xf numFmtId="0" fontId="10" fillId="4" borderId="23" xfId="3" applyFont="1" applyFill="1" applyBorder="1" applyAlignment="1">
      <alignment horizontal="center" vertical="center" shrinkToFit="1"/>
    </xf>
    <xf numFmtId="0" fontId="16" fillId="5" borderId="7" xfId="3" applyFont="1" applyFill="1" applyBorder="1" applyAlignment="1">
      <alignment horizontal="center" vertical="center"/>
    </xf>
    <xf numFmtId="0" fontId="16" fillId="4" borderId="31" xfId="3" applyFont="1" applyFill="1" applyBorder="1" applyAlignment="1">
      <alignment horizontal="center" vertical="center" wrapText="1"/>
    </xf>
    <xf numFmtId="0" fontId="16" fillId="4" borderId="7" xfId="3" applyFont="1" applyFill="1" applyBorder="1" applyAlignment="1">
      <alignment horizontal="center" vertical="center"/>
    </xf>
    <xf numFmtId="0" fontId="6" fillId="4" borderId="12" xfId="3" applyFont="1" applyFill="1" applyBorder="1" applyAlignment="1">
      <alignment horizontal="center" vertical="center"/>
    </xf>
    <xf numFmtId="0" fontId="10" fillId="4" borderId="2" xfId="3" applyFont="1" applyFill="1" applyBorder="1" applyAlignment="1">
      <alignment horizontal="center" vertical="center"/>
    </xf>
    <xf numFmtId="0" fontId="10" fillId="4" borderId="0" xfId="3" applyFont="1" applyFill="1" applyAlignment="1">
      <alignment horizontal="center" vertical="center"/>
    </xf>
    <xf numFmtId="0" fontId="14" fillId="4" borderId="2" xfId="3" applyFont="1" applyFill="1" applyBorder="1" applyAlignment="1">
      <alignment horizontal="center" vertical="center"/>
    </xf>
    <xf numFmtId="0" fontId="14" fillId="4" borderId="13" xfId="3" applyFont="1" applyFill="1" applyBorder="1" applyAlignment="1">
      <alignment horizontal="center" vertical="center"/>
    </xf>
    <xf numFmtId="0" fontId="14" fillId="4" borderId="2"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8" fillId="0" borderId="0" xfId="3" applyFont="1" applyFill="1" applyBorder="1" applyAlignment="1">
      <alignment horizontal="left" vertical="center"/>
    </xf>
    <xf numFmtId="0" fontId="9" fillId="0" borderId="0" xfId="3" applyFont="1" applyBorder="1" applyAlignment="1">
      <alignment horizontal="left" vertical="center"/>
    </xf>
    <xf numFmtId="0" fontId="13" fillId="0" borderId="4" xfId="3" applyFont="1" applyFill="1" applyBorder="1" applyAlignment="1">
      <alignment vertical="center"/>
    </xf>
    <xf numFmtId="0" fontId="22" fillId="0" borderId="0" xfId="0" applyFont="1" applyFill="1" applyBorder="1" applyAlignment="1">
      <alignment horizontal="center" vertical="center"/>
    </xf>
    <xf numFmtId="0" fontId="27" fillId="4" borderId="15" xfId="0" applyFont="1" applyFill="1" applyBorder="1" applyAlignment="1">
      <alignment horizontal="center" vertical="center"/>
    </xf>
    <xf numFmtId="177" fontId="19" fillId="0" borderId="0" xfId="4" applyNumberFormat="1" applyFont="1" applyFill="1" applyBorder="1" applyAlignment="1">
      <alignment horizontal="center" vertical="center" shrinkToFit="1"/>
    </xf>
    <xf numFmtId="0" fontId="28" fillId="0" borderId="0" xfId="0" applyFont="1" applyFill="1" applyAlignment="1">
      <alignment horizontal="left" vertical="center"/>
    </xf>
    <xf numFmtId="0" fontId="27" fillId="4" borderId="42" xfId="0" applyFont="1" applyFill="1" applyBorder="1" applyAlignment="1">
      <alignment horizontal="center" vertical="center"/>
    </xf>
    <xf numFmtId="0" fontId="6" fillId="4" borderId="18" xfId="0" applyFont="1" applyFill="1" applyBorder="1" applyAlignment="1">
      <alignment horizontal="center" vertical="center" wrapText="1"/>
    </xf>
    <xf numFmtId="0" fontId="27" fillId="0" borderId="0" xfId="0" applyFont="1" applyFill="1">
      <alignment vertical="center"/>
    </xf>
    <xf numFmtId="0" fontId="27" fillId="0" borderId="0" xfId="0" applyFont="1" applyFill="1" applyAlignment="1">
      <alignment vertical="center" shrinkToFit="1"/>
    </xf>
    <xf numFmtId="42" fontId="27" fillId="0" borderId="0" xfId="0" applyNumberFormat="1" applyFont="1" applyFill="1" applyBorder="1" applyAlignment="1">
      <alignment horizontal="center" vertical="center"/>
    </xf>
    <xf numFmtId="56" fontId="10" fillId="0" borderId="0" xfId="3" applyNumberFormat="1" applyFont="1" applyBorder="1" applyAlignment="1">
      <alignment horizontal="center" vertical="center"/>
    </xf>
    <xf numFmtId="0" fontId="27" fillId="0" borderId="0" xfId="0" applyFont="1" applyFill="1" applyBorder="1" applyAlignment="1">
      <alignment horizontal="right" vertical="center"/>
    </xf>
    <xf numFmtId="0" fontId="15" fillId="0" borderId="0" xfId="3" applyFont="1" applyFill="1" applyBorder="1" applyAlignment="1">
      <alignment horizontal="center" vertical="center" wrapText="1"/>
    </xf>
    <xf numFmtId="0" fontId="10" fillId="0" borderId="0" xfId="3" applyFont="1" applyFill="1" applyBorder="1" applyAlignment="1">
      <alignment horizontal="center" vertical="center"/>
    </xf>
    <xf numFmtId="0" fontId="21" fillId="0" borderId="0" xfId="3" applyFont="1" applyFill="1" applyBorder="1" applyAlignment="1">
      <alignment horizontal="center" vertical="center"/>
    </xf>
    <xf numFmtId="0" fontId="26" fillId="0" borderId="0" xfId="3" applyFont="1" applyFill="1" applyBorder="1" applyAlignment="1">
      <alignment vertical="center"/>
    </xf>
    <xf numFmtId="0" fontId="7" fillId="0" borderId="0" xfId="3" applyFont="1" applyAlignment="1" applyProtection="1">
      <alignment horizontal="center" vertical="center"/>
    </xf>
    <xf numFmtId="42" fontId="6" fillId="0" borderId="40" xfId="4" applyNumberFormat="1" applyFont="1" applyFill="1" applyBorder="1" applyAlignment="1">
      <alignment vertical="center" shrinkToFit="1"/>
    </xf>
    <xf numFmtId="0" fontId="13" fillId="0" borderId="0" xfId="3" applyFont="1" applyFill="1" applyBorder="1" applyAlignment="1" applyProtection="1">
      <alignment vertical="center"/>
    </xf>
    <xf numFmtId="0" fontId="15" fillId="0" borderId="14" xfId="3" applyFont="1" applyFill="1" applyBorder="1" applyAlignment="1" applyProtection="1">
      <alignment horizontal="center" vertical="center" wrapText="1"/>
    </xf>
    <xf numFmtId="0" fontId="15" fillId="0" borderId="0" xfId="3" applyFont="1" applyFill="1" applyBorder="1" applyAlignment="1" applyProtection="1">
      <alignment horizontal="center" vertical="center" wrapText="1"/>
    </xf>
    <xf numFmtId="0" fontId="29" fillId="0" borderId="0" xfId="3" applyFont="1" applyFill="1" applyBorder="1" applyAlignment="1" applyProtection="1">
      <alignment horizontal="center" vertical="center"/>
    </xf>
    <xf numFmtId="0" fontId="33" fillId="0" borderId="0" xfId="3" applyFont="1" applyFill="1" applyBorder="1" applyAlignment="1" applyProtection="1">
      <alignment horizontal="left" vertical="center" wrapText="1"/>
    </xf>
    <xf numFmtId="42" fontId="6" fillId="0" borderId="25" xfId="4" applyNumberFormat="1" applyFont="1" applyFill="1" applyBorder="1" applyAlignment="1" applyProtection="1">
      <alignment vertical="center" shrinkToFit="1"/>
    </xf>
    <xf numFmtId="0" fontId="14"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33" fillId="0" borderId="17" xfId="3" applyFont="1" applyFill="1" applyBorder="1" applyAlignment="1" applyProtection="1">
      <alignment horizontal="left" vertical="center" wrapText="1"/>
    </xf>
    <xf numFmtId="0" fontId="9" fillId="0" borderId="17" xfId="3" applyFont="1" applyFill="1" applyBorder="1" applyAlignment="1" applyProtection="1">
      <alignment horizontal="center" vertical="center"/>
    </xf>
    <xf numFmtId="5" fontId="12" fillId="0" borderId="0" xfId="3" applyNumberFormat="1" applyFont="1" applyFill="1" applyBorder="1" applyAlignment="1">
      <alignment horizontal="center" vertical="center"/>
    </xf>
    <xf numFmtId="0" fontId="18" fillId="0" borderId="0" xfId="3" applyFont="1" applyFill="1" applyBorder="1" applyAlignment="1" applyProtection="1">
      <alignment vertical="center" shrinkToFit="1"/>
    </xf>
    <xf numFmtId="0" fontId="14" fillId="4" borderId="23" xfId="3" applyFont="1" applyFill="1" applyBorder="1" applyAlignment="1" applyProtection="1">
      <alignment horizontal="center" vertical="center"/>
    </xf>
    <xf numFmtId="0" fontId="27" fillId="0" borderId="0" xfId="0" applyFont="1" applyFill="1" applyBorder="1" applyAlignment="1">
      <alignment vertical="center"/>
    </xf>
    <xf numFmtId="5" fontId="15" fillId="0" borderId="0" xfId="3" applyNumberFormat="1" applyFont="1" applyFill="1" applyBorder="1" applyAlignment="1">
      <alignment horizontal="center" vertical="center"/>
    </xf>
    <xf numFmtId="0" fontId="16" fillId="4" borderId="2" xfId="3" applyFont="1" applyFill="1" applyBorder="1" applyAlignment="1">
      <alignment horizontal="center" vertical="center" wrapText="1"/>
    </xf>
    <xf numFmtId="0" fontId="27" fillId="0" borderId="0" xfId="0" applyFont="1" applyFill="1" applyBorder="1" applyAlignment="1">
      <alignment vertical="center" shrinkToFit="1"/>
    </xf>
    <xf numFmtId="0" fontId="16" fillId="0" borderId="0" xfId="3" applyFont="1" applyFill="1" applyBorder="1" applyAlignment="1">
      <alignment vertical="center" wrapText="1"/>
    </xf>
    <xf numFmtId="0" fontId="27" fillId="0" borderId="2" xfId="0" applyFont="1" applyFill="1" applyBorder="1" applyAlignment="1">
      <alignment horizontal="center" vertical="center"/>
    </xf>
    <xf numFmtId="0" fontId="22" fillId="4" borderId="2" xfId="0" applyFont="1" applyFill="1" applyBorder="1" applyAlignment="1">
      <alignment horizontal="center" vertical="center"/>
    </xf>
    <xf numFmtId="0" fontId="25" fillId="0" borderId="0" xfId="0" applyFont="1" applyFill="1" applyBorder="1" applyAlignment="1">
      <alignment horizontal="center" vertical="center" shrinkToFit="1"/>
    </xf>
    <xf numFmtId="0" fontId="39" fillId="0" borderId="0" xfId="0" applyFont="1" applyFill="1" applyBorder="1" applyAlignment="1" applyProtection="1">
      <alignment vertical="top" wrapText="1"/>
      <protection locked="0"/>
    </xf>
    <xf numFmtId="0" fontId="13" fillId="0" borderId="0" xfId="3" applyFont="1" applyFill="1" applyBorder="1" applyAlignment="1">
      <alignment vertical="center" wrapText="1"/>
    </xf>
    <xf numFmtId="182" fontId="6" fillId="0" borderId="14" xfId="3" applyNumberFormat="1" applyFont="1" applyFill="1" applyBorder="1" applyAlignment="1" applyProtection="1">
      <alignment horizontal="left" vertical="center"/>
    </xf>
    <xf numFmtId="42" fontId="26" fillId="0" borderId="19" xfId="4" applyNumberFormat="1" applyFont="1" applyFill="1" applyBorder="1" applyAlignment="1" applyProtection="1">
      <alignment vertical="center" shrinkToFit="1"/>
    </xf>
    <xf numFmtId="0" fontId="39" fillId="0" borderId="0" xfId="0" applyFont="1" applyFill="1" applyBorder="1" applyAlignment="1" applyProtection="1">
      <alignment vertical="top" wrapText="1"/>
    </xf>
    <xf numFmtId="42" fontId="14" fillId="0" borderId="13" xfId="4" applyNumberFormat="1" applyFont="1" applyFill="1" applyBorder="1" applyAlignment="1" applyProtection="1">
      <alignment vertical="center" shrinkToFit="1"/>
    </xf>
    <xf numFmtId="5" fontId="47" fillId="0" borderId="0" xfId="3" applyNumberFormat="1" applyFont="1" applyFill="1" applyBorder="1" applyAlignment="1">
      <alignment horizontal="left" vertical="center"/>
    </xf>
    <xf numFmtId="0" fontId="42" fillId="4" borderId="10" xfId="0" applyFont="1" applyFill="1" applyBorder="1" applyAlignment="1">
      <alignment horizontal="center" vertical="center" wrapText="1"/>
    </xf>
    <xf numFmtId="42" fontId="48" fillId="3" borderId="26" xfId="4" applyNumberFormat="1" applyFont="1" applyFill="1" applyBorder="1" applyAlignment="1">
      <alignment vertical="center" shrinkToFit="1"/>
    </xf>
    <xf numFmtId="0" fontId="47" fillId="0" borderId="0" xfId="3" applyFont="1" applyFill="1" applyBorder="1" applyAlignment="1">
      <alignment vertical="center"/>
    </xf>
    <xf numFmtId="0" fontId="32" fillId="0" borderId="0" xfId="3" applyFont="1" applyFill="1" applyBorder="1" applyAlignment="1">
      <alignment vertical="center"/>
    </xf>
    <xf numFmtId="0" fontId="30" fillId="0" borderId="0" xfId="3" applyFont="1" applyFill="1" applyBorder="1" applyAlignment="1">
      <alignment horizontal="center" vertical="center"/>
    </xf>
    <xf numFmtId="0" fontId="15" fillId="4" borderId="33" xfId="3" applyFont="1" applyFill="1" applyBorder="1" applyAlignment="1">
      <alignment horizontal="center" vertical="center"/>
    </xf>
    <xf numFmtId="0" fontId="15" fillId="4" borderId="2" xfId="3" applyFont="1" applyFill="1" applyBorder="1" applyAlignment="1">
      <alignment horizontal="center" vertical="center" shrinkToFit="1"/>
    </xf>
    <xf numFmtId="0" fontId="22" fillId="4" borderId="2"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5" fillId="0" borderId="0" xfId="0" applyFont="1" applyFill="1" applyBorder="1" applyAlignment="1">
      <alignment horizontal="left" vertical="center" shrinkToFit="1"/>
    </xf>
    <xf numFmtId="0" fontId="23" fillId="0" borderId="0" xfId="0" applyFont="1" applyFill="1" applyBorder="1" applyAlignment="1">
      <alignment horizontal="center" vertical="center"/>
    </xf>
    <xf numFmtId="0" fontId="18" fillId="6" borderId="2" xfId="3" applyFont="1" applyFill="1" applyBorder="1" applyAlignment="1" applyProtection="1">
      <alignment horizontal="center" vertical="center"/>
      <protection locked="0"/>
    </xf>
    <xf numFmtId="179" fontId="6" fillId="6" borderId="45" xfId="3" applyNumberFormat="1" applyFont="1" applyFill="1" applyBorder="1" applyAlignment="1" applyProtection="1">
      <alignment horizontal="center" vertical="center"/>
      <protection locked="0"/>
    </xf>
    <xf numFmtId="179" fontId="6" fillId="6" borderId="46" xfId="3" applyNumberFormat="1" applyFont="1" applyFill="1" applyBorder="1" applyAlignment="1" applyProtection="1">
      <alignment horizontal="center" vertical="center"/>
      <protection locked="0"/>
    </xf>
    <xf numFmtId="180" fontId="6" fillId="6" borderId="33" xfId="3" applyNumberFormat="1" applyFont="1" applyFill="1" applyBorder="1" applyAlignment="1" applyProtection="1">
      <alignment horizontal="center" vertical="center"/>
      <protection locked="0"/>
    </xf>
    <xf numFmtId="0" fontId="6" fillId="6" borderId="2" xfId="3" applyFont="1" applyFill="1" applyBorder="1" applyAlignment="1" applyProtection="1">
      <alignment horizontal="center" vertical="center"/>
      <protection locked="0"/>
    </xf>
    <xf numFmtId="0" fontId="6" fillId="6" borderId="7" xfId="3" applyFont="1" applyFill="1" applyBorder="1" applyAlignment="1" applyProtection="1">
      <alignment horizontal="center" vertical="center"/>
      <protection locked="0"/>
    </xf>
    <xf numFmtId="0" fontId="6" fillId="6" borderId="13" xfId="0" applyFont="1" applyFill="1" applyBorder="1" applyAlignment="1" applyProtection="1">
      <alignment horizontal="center" vertical="center" shrinkToFit="1"/>
      <protection locked="0"/>
    </xf>
    <xf numFmtId="42" fontId="18" fillId="6" borderId="2" xfId="0" applyNumberFormat="1" applyFont="1" applyFill="1" applyBorder="1" applyProtection="1">
      <alignment vertical="center"/>
      <protection locked="0"/>
    </xf>
    <xf numFmtId="0" fontId="14" fillId="6" borderId="2" xfId="0" applyFont="1" applyFill="1" applyBorder="1" applyAlignment="1" applyProtection="1">
      <alignment horizontal="center" vertical="center"/>
      <protection locked="0"/>
    </xf>
    <xf numFmtId="176" fontId="14" fillId="6" borderId="2" xfId="0" applyNumberFormat="1" applyFont="1" applyFill="1" applyBorder="1" applyAlignment="1" applyProtection="1">
      <alignment horizontal="center" vertical="center" shrinkToFit="1"/>
      <protection locked="0"/>
    </xf>
    <xf numFmtId="42" fontId="14" fillId="6" borderId="13" xfId="4" applyNumberFormat="1" applyFont="1" applyFill="1" applyBorder="1" applyAlignment="1" applyProtection="1">
      <alignment vertical="center" shrinkToFit="1"/>
      <protection locked="0"/>
    </xf>
    <xf numFmtId="0" fontId="15" fillId="0" borderId="0" xfId="3" applyFont="1" applyFill="1" applyBorder="1" applyAlignment="1">
      <alignment vertical="center"/>
    </xf>
    <xf numFmtId="0" fontId="7" fillId="0" borderId="0" xfId="3" applyFont="1" applyAlignment="1" applyProtection="1">
      <alignment horizontal="left" vertical="center"/>
    </xf>
    <xf numFmtId="0" fontId="24" fillId="0" borderId="0" xfId="0" applyFont="1" applyFill="1" applyAlignment="1">
      <alignment horizontal="left" vertical="center"/>
    </xf>
    <xf numFmtId="49" fontId="14" fillId="3" borderId="65" xfId="3" applyNumberFormat="1" applyFont="1" applyFill="1" applyBorder="1" applyAlignment="1" applyProtection="1">
      <alignment horizontal="center" vertical="center"/>
      <protection locked="0"/>
    </xf>
    <xf numFmtId="178" fontId="6" fillId="6" borderId="0" xfId="3" applyNumberFormat="1" applyFont="1" applyFill="1" applyBorder="1" applyAlignment="1" applyProtection="1">
      <alignment horizontal="center" vertical="center"/>
      <protection locked="0"/>
    </xf>
    <xf numFmtId="0" fontId="53" fillId="0" borderId="0" xfId="3" applyFont="1" applyAlignment="1">
      <alignment vertical="center"/>
    </xf>
    <xf numFmtId="0" fontId="8" fillId="0" borderId="0" xfId="3" applyFont="1" applyAlignment="1">
      <alignment vertical="center" wrapText="1"/>
    </xf>
    <xf numFmtId="0" fontId="8" fillId="0" borderId="0" xfId="3" applyFont="1" applyAlignment="1">
      <alignment vertical="center"/>
    </xf>
    <xf numFmtId="0" fontId="8" fillId="0" borderId="0" xfId="3" applyFont="1" applyAlignment="1" applyProtection="1">
      <alignment vertical="center"/>
    </xf>
    <xf numFmtId="0" fontId="8" fillId="0" borderId="0" xfId="3" applyFont="1" applyAlignment="1">
      <alignment horizontal="left" vertical="center"/>
    </xf>
    <xf numFmtId="0" fontId="55" fillId="0" borderId="0" xfId="3" applyFont="1" applyAlignment="1">
      <alignment vertical="center"/>
    </xf>
    <xf numFmtId="0" fontId="56" fillId="0" borderId="0" xfId="3" applyFont="1" applyAlignment="1">
      <alignment vertical="center"/>
    </xf>
    <xf numFmtId="0" fontId="57" fillId="0" borderId="0" xfId="3" applyFont="1" applyAlignment="1">
      <alignment vertical="center"/>
    </xf>
    <xf numFmtId="0" fontId="58" fillId="0" borderId="0" xfId="3" applyFont="1" applyAlignment="1">
      <alignment vertical="center"/>
    </xf>
    <xf numFmtId="0" fontId="8" fillId="0" borderId="0" xfId="3" applyFont="1" applyBorder="1" applyAlignment="1">
      <alignment horizontal="center" vertical="center"/>
    </xf>
    <xf numFmtId="0" fontId="59" fillId="0" borderId="0" xfId="3" applyFont="1" applyAlignment="1">
      <alignment vertical="center"/>
    </xf>
    <xf numFmtId="0" fontId="57" fillId="0" borderId="0" xfId="3" applyFont="1" applyAlignment="1">
      <alignment vertical="center" wrapText="1"/>
    </xf>
    <xf numFmtId="0" fontId="8" fillId="0" borderId="0" xfId="3" applyFont="1" applyFill="1" applyAlignment="1" applyProtection="1">
      <alignment vertical="center"/>
    </xf>
    <xf numFmtId="0" fontId="8" fillId="0" borderId="0" xfId="3" applyFont="1" applyFill="1" applyAlignment="1">
      <alignment vertical="center"/>
    </xf>
    <xf numFmtId="0" fontId="57" fillId="0" borderId="0" xfId="3" applyFont="1" applyFill="1" applyAlignment="1">
      <alignment vertical="center"/>
    </xf>
    <xf numFmtId="0" fontId="8" fillId="0" borderId="0" xfId="3" applyFont="1" applyFill="1" applyBorder="1" applyAlignment="1">
      <alignment vertical="center"/>
    </xf>
    <xf numFmtId="0" fontId="8" fillId="0" borderId="0" xfId="0" applyFont="1" applyFill="1">
      <alignment vertical="center"/>
    </xf>
    <xf numFmtId="0" fontId="8" fillId="0" borderId="0" xfId="0" applyFont="1" applyFill="1" applyAlignment="1">
      <alignment vertical="center" shrinkToFit="1"/>
    </xf>
    <xf numFmtId="0" fontId="8" fillId="0" borderId="0" xfId="0" applyFont="1" applyFill="1" applyAlignment="1">
      <alignment horizontal="center" vertical="center"/>
    </xf>
    <xf numFmtId="0" fontId="57" fillId="0" borderId="0" xfId="0" applyFont="1" applyFill="1">
      <alignment vertical="center"/>
    </xf>
    <xf numFmtId="0" fontId="23" fillId="0" borderId="41" xfId="0" applyFont="1" applyFill="1" applyBorder="1" applyAlignment="1">
      <alignment horizontal="center" vertical="center"/>
    </xf>
    <xf numFmtId="0" fontId="24" fillId="0" borderId="41" xfId="0" applyFont="1" applyFill="1" applyBorder="1" applyAlignment="1">
      <alignment horizontal="left" vertical="center"/>
    </xf>
    <xf numFmtId="42" fontId="27" fillId="0" borderId="41" xfId="0" applyNumberFormat="1" applyFont="1" applyFill="1" applyBorder="1" applyAlignment="1">
      <alignment horizontal="center" vertical="center"/>
    </xf>
    <xf numFmtId="0" fontId="24" fillId="0" borderId="41" xfId="0" applyFont="1" applyFill="1" applyBorder="1" applyAlignment="1">
      <alignment horizontal="center" vertical="center"/>
    </xf>
    <xf numFmtId="0" fontId="61" fillId="0" borderId="41" xfId="0" applyFont="1" applyFill="1" applyBorder="1" applyAlignment="1">
      <alignment horizontal="center" vertical="center"/>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xf>
    <xf numFmtId="0" fontId="61" fillId="0" borderId="0" xfId="0" applyFont="1" applyFill="1" applyBorder="1" applyAlignment="1">
      <alignment horizontal="center" vertical="center"/>
    </xf>
    <xf numFmtId="0" fontId="25" fillId="0" borderId="0" xfId="0" applyFont="1" applyFill="1" applyBorder="1" applyAlignment="1">
      <alignment vertical="center"/>
    </xf>
    <xf numFmtId="0" fontId="27" fillId="0" borderId="0" xfId="0" applyFont="1" applyFill="1" applyBorder="1" applyAlignment="1">
      <alignment horizontal="center" vertical="center"/>
    </xf>
    <xf numFmtId="0" fontId="27" fillId="0" borderId="0" xfId="0" applyFont="1" applyFill="1" applyBorder="1" applyAlignment="1">
      <alignment horizontal="center" vertical="center" shrinkToFit="1"/>
    </xf>
    <xf numFmtId="0" fontId="10" fillId="0" borderId="0" xfId="0" applyFont="1" applyFill="1">
      <alignment vertical="center"/>
    </xf>
    <xf numFmtId="0" fontId="10" fillId="2" borderId="0" xfId="0" applyFont="1" applyFill="1">
      <alignment vertical="center"/>
    </xf>
    <xf numFmtId="0" fontId="56" fillId="0" borderId="0" xfId="0" applyFont="1" applyFill="1">
      <alignment vertical="center"/>
    </xf>
    <xf numFmtId="0" fontId="14" fillId="0" borderId="0" xfId="0" applyFont="1" applyFill="1">
      <alignment vertical="center"/>
    </xf>
    <xf numFmtId="0" fontId="14" fillId="0" borderId="2" xfId="0" applyFont="1" applyFill="1" applyBorder="1" applyAlignment="1">
      <alignment horizontal="center" vertical="center"/>
    </xf>
    <xf numFmtId="0" fontId="14" fillId="0" borderId="0" xfId="0" applyFont="1" applyFill="1" applyAlignment="1">
      <alignment vertical="center"/>
    </xf>
    <xf numFmtId="0" fontId="14" fillId="0" borderId="2" xfId="0" applyFont="1" applyFill="1" applyBorder="1">
      <alignment vertical="center"/>
    </xf>
    <xf numFmtId="0" fontId="8" fillId="0" borderId="2" xfId="0" applyFont="1" applyFill="1" applyBorder="1">
      <alignment vertical="center"/>
    </xf>
    <xf numFmtId="0" fontId="26" fillId="0" borderId="2" xfId="0" applyFont="1" applyFill="1" applyBorder="1">
      <alignment vertical="center"/>
    </xf>
    <xf numFmtId="0" fontId="57" fillId="0" borderId="0" xfId="0" applyFont="1" applyFill="1" applyBorder="1" applyAlignment="1">
      <alignment horizontal="left" vertical="center"/>
    </xf>
    <xf numFmtId="0" fontId="57" fillId="0" borderId="0" xfId="0" applyFont="1" applyFill="1" applyAlignment="1">
      <alignment horizontal="left" vertical="center"/>
    </xf>
    <xf numFmtId="177" fontId="25" fillId="0" borderId="0" xfId="4" applyNumberFormat="1" applyFont="1" applyFill="1" applyBorder="1" applyAlignment="1">
      <alignment horizontal="right" vertical="center"/>
    </xf>
    <xf numFmtId="0" fontId="8" fillId="0" borderId="0" xfId="0" applyFont="1" applyFill="1" applyAlignment="1">
      <alignment horizontal="left" vertical="center"/>
    </xf>
    <xf numFmtId="0" fontId="8" fillId="0" borderId="0" xfId="0" applyFont="1" applyFill="1" applyBorder="1">
      <alignment vertical="center"/>
    </xf>
    <xf numFmtId="0" fontId="25" fillId="0" borderId="0" xfId="0" applyFont="1" applyFill="1" applyBorder="1" applyAlignment="1">
      <alignment horizontal="left" vertical="center" wrapText="1" shrinkToFit="1"/>
    </xf>
    <xf numFmtId="0" fontId="8" fillId="0" borderId="0" xfId="0" applyFont="1" applyFill="1" applyBorder="1" applyAlignment="1">
      <alignment horizontal="left" vertical="center"/>
    </xf>
    <xf numFmtId="0" fontId="48" fillId="0" borderId="0" xfId="0" applyFont="1" applyFill="1" applyBorder="1" applyAlignment="1">
      <alignment horizontal="left" vertical="center"/>
    </xf>
    <xf numFmtId="0" fontId="25" fillId="0" borderId="0" xfId="0" applyFont="1" applyFill="1" applyBorder="1" applyAlignment="1">
      <alignment horizontal="left" vertical="center" wrapText="1"/>
    </xf>
    <xf numFmtId="0" fontId="25" fillId="0" borderId="0" xfId="0" applyFont="1" applyFill="1" applyBorder="1" applyAlignment="1">
      <alignment horizontal="left" vertical="center"/>
    </xf>
    <xf numFmtId="0" fontId="8" fillId="0" borderId="0" xfId="0" applyFont="1">
      <alignment vertical="center"/>
    </xf>
    <xf numFmtId="0" fontId="25" fillId="0" borderId="0" xfId="0" applyFont="1" applyFill="1" applyBorder="1" applyAlignment="1">
      <alignment vertical="center" wrapText="1" shrinkToFit="1"/>
    </xf>
    <xf numFmtId="0" fontId="25" fillId="0" borderId="0" xfId="0" applyFont="1" applyFill="1" applyBorder="1" applyAlignment="1">
      <alignment vertical="center" shrinkToFit="1"/>
    </xf>
    <xf numFmtId="177" fontId="25" fillId="0" borderId="0" xfId="4" applyNumberFormat="1" applyFont="1" applyFill="1" applyBorder="1" applyAlignment="1">
      <alignment vertical="center" shrinkToFi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shrinkToFit="1"/>
    </xf>
    <xf numFmtId="0" fontId="25" fillId="0" borderId="0" xfId="0" applyFont="1" applyFill="1" applyBorder="1" applyAlignment="1">
      <alignment horizontal="right" vertical="center" shrinkToFit="1"/>
    </xf>
    <xf numFmtId="177" fontId="28" fillId="0" borderId="0" xfId="4" applyNumberFormat="1" applyFont="1" applyFill="1" applyBorder="1" applyAlignment="1">
      <alignment vertical="center"/>
    </xf>
    <xf numFmtId="0" fontId="57" fillId="0" borderId="0" xfId="3" applyNumberFormat="1" applyFont="1" applyAlignment="1">
      <alignment vertical="center"/>
    </xf>
    <xf numFmtId="0" fontId="9" fillId="0" borderId="0" xfId="3" applyFont="1" applyAlignment="1" applyProtection="1">
      <alignment vertical="center"/>
    </xf>
    <xf numFmtId="0" fontId="9" fillId="0" borderId="0" xfId="3" applyFont="1" applyAlignment="1">
      <alignment vertical="center"/>
    </xf>
    <xf numFmtId="0" fontId="20" fillId="0" borderId="7" xfId="3" applyFont="1" applyFill="1" applyBorder="1" applyAlignment="1">
      <alignment horizontal="center" vertical="center"/>
    </xf>
    <xf numFmtId="0" fontId="62" fillId="0" borderId="0" xfId="3" applyFont="1" applyAlignment="1">
      <alignment vertical="center"/>
    </xf>
    <xf numFmtId="0" fontId="20" fillId="0" borderId="2" xfId="3" applyFont="1" applyBorder="1" applyAlignment="1">
      <alignment horizontal="center" vertical="center"/>
    </xf>
    <xf numFmtId="5" fontId="57" fillId="0" borderId="0" xfId="3" applyNumberFormat="1" applyFont="1" applyAlignment="1" applyProtection="1">
      <alignment vertical="center"/>
    </xf>
    <xf numFmtId="0" fontId="20" fillId="0" borderId="0" xfId="3" applyFont="1" applyAlignment="1" applyProtection="1">
      <alignment vertical="center"/>
    </xf>
    <xf numFmtId="0" fontId="57" fillId="0" borderId="0" xfId="3" applyFont="1" applyBorder="1" applyAlignment="1">
      <alignment vertical="center" wrapText="1"/>
    </xf>
    <xf numFmtId="0" fontId="8" fillId="0" borderId="17" xfId="3" applyFont="1" applyFill="1" applyBorder="1" applyAlignment="1" applyProtection="1">
      <alignment horizontal="center" vertical="center"/>
    </xf>
    <xf numFmtId="0" fontId="8" fillId="0" borderId="0" xfId="3" applyFont="1" applyFill="1" applyBorder="1" applyAlignment="1" applyProtection="1">
      <alignment horizontal="center" vertical="center"/>
    </xf>
    <xf numFmtId="0" fontId="57" fillId="0" borderId="0" xfId="3" applyFont="1" applyAlignment="1" applyProtection="1">
      <alignment vertical="center"/>
    </xf>
    <xf numFmtId="0" fontId="8" fillId="0" borderId="11" xfId="3" applyFont="1" applyBorder="1" applyAlignment="1">
      <alignment vertical="center"/>
    </xf>
    <xf numFmtId="0" fontId="6" fillId="4" borderId="2" xfId="3" applyFont="1" applyFill="1" applyBorder="1" applyAlignment="1" applyProtection="1">
      <alignment vertical="center"/>
    </xf>
    <xf numFmtId="0" fontId="54" fillId="0" borderId="3" xfId="3" applyFont="1" applyBorder="1" applyAlignment="1">
      <alignment horizontal="center" vertical="center"/>
    </xf>
    <xf numFmtId="0" fontId="56" fillId="0" borderId="0" xfId="3" applyFont="1" applyAlignment="1" applyProtection="1">
      <alignment vertical="center"/>
    </xf>
    <xf numFmtId="0" fontId="55" fillId="0" borderId="0" xfId="3" applyFont="1" applyAlignment="1" applyProtection="1">
      <alignment vertical="center"/>
    </xf>
    <xf numFmtId="0" fontId="57" fillId="0" borderId="0" xfId="3" applyFont="1" applyBorder="1" applyAlignment="1" applyProtection="1">
      <alignment vertical="center"/>
    </xf>
    <xf numFmtId="0" fontId="8" fillId="0" borderId="0" xfId="3" applyFont="1" applyBorder="1" applyAlignment="1" applyProtection="1">
      <alignment vertical="center"/>
    </xf>
    <xf numFmtId="0" fontId="55" fillId="0" borderId="0" xfId="3" applyFont="1" applyAlignment="1" applyProtection="1">
      <alignment vertical="center" wrapText="1"/>
    </xf>
    <xf numFmtId="0" fontId="58" fillId="0" borderId="0" xfId="3" applyNumberFormat="1" applyFont="1" applyAlignment="1" applyProtection="1">
      <alignment vertical="center"/>
    </xf>
    <xf numFmtId="0" fontId="58" fillId="0" borderId="0" xfId="3" applyFont="1" applyAlignment="1" applyProtection="1">
      <alignment vertical="center"/>
    </xf>
    <xf numFmtId="0" fontId="15" fillId="0" borderId="14" xfId="3" applyFont="1" applyFill="1" applyBorder="1" applyAlignment="1" applyProtection="1">
      <alignment horizontal="center" vertical="center"/>
    </xf>
    <xf numFmtId="0" fontId="8" fillId="0" borderId="0" xfId="0" applyFont="1" applyAlignment="1" applyProtection="1">
      <alignment vertical="center" shrinkToFit="1"/>
    </xf>
    <xf numFmtId="0" fontId="8" fillId="0" borderId="0" xfId="0" applyFont="1" applyAlignment="1">
      <alignment vertical="center" shrinkToFit="1"/>
    </xf>
    <xf numFmtId="0" fontId="8" fillId="6" borderId="2" xfId="0" applyFont="1" applyFill="1" applyBorder="1" applyAlignment="1" applyProtection="1">
      <alignment vertical="center" shrinkToFit="1"/>
    </xf>
    <xf numFmtId="0" fontId="30" fillId="0" borderId="0" xfId="3" applyFont="1" applyFill="1" applyBorder="1" applyAlignment="1">
      <alignment horizontal="center" vertical="center"/>
    </xf>
    <xf numFmtId="0" fontId="64" fillId="0" borderId="0" xfId="3" applyFont="1" applyBorder="1" applyAlignment="1">
      <alignment horizontal="left" vertical="top" wrapText="1"/>
    </xf>
    <xf numFmtId="0" fontId="10" fillId="0" borderId="2" xfId="0" applyFont="1" applyFill="1" applyBorder="1">
      <alignment vertical="center"/>
    </xf>
    <xf numFmtId="0" fontId="55" fillId="0" borderId="0" xfId="3" applyFont="1" applyFill="1" applyBorder="1" applyAlignment="1">
      <alignment vertical="center" wrapText="1"/>
    </xf>
    <xf numFmtId="0" fontId="45" fillId="0" borderId="0" xfId="3" applyFont="1" applyFill="1" applyBorder="1" applyAlignment="1">
      <alignment vertical="center" wrapText="1"/>
    </xf>
    <xf numFmtId="0" fontId="41" fillId="0" borderId="0" xfId="3" applyFont="1" applyFill="1" applyBorder="1" applyAlignment="1">
      <alignment horizontal="left" vertical="center"/>
    </xf>
    <xf numFmtId="0" fontId="8" fillId="4" borderId="13" xfId="3" applyFont="1" applyFill="1" applyBorder="1" applyAlignment="1">
      <alignment horizontal="right" vertical="center"/>
    </xf>
    <xf numFmtId="0" fontId="26" fillId="7" borderId="48" xfId="0" applyFont="1" applyFill="1" applyBorder="1" applyAlignment="1" applyProtection="1">
      <alignment horizontal="center" vertical="center" shrinkToFit="1"/>
    </xf>
    <xf numFmtId="0" fontId="43" fillId="7" borderId="3" xfId="0" applyFont="1" applyFill="1" applyBorder="1" applyAlignment="1" applyProtection="1">
      <alignment horizontal="center" vertical="center" shrinkToFit="1"/>
    </xf>
    <xf numFmtId="42" fontId="40" fillId="7" borderId="3" xfId="0" applyNumberFormat="1" applyFont="1" applyFill="1" applyBorder="1" applyProtection="1">
      <alignment vertical="center"/>
    </xf>
    <xf numFmtId="0" fontId="33" fillId="7" borderId="3" xfId="0" applyFont="1" applyFill="1" applyBorder="1" applyAlignment="1" applyProtection="1">
      <alignment horizontal="center" vertical="center"/>
    </xf>
    <xf numFmtId="176" fontId="33" fillId="7" borderId="3" xfId="0" applyNumberFormat="1" applyFont="1" applyFill="1" applyBorder="1" applyAlignment="1" applyProtection="1">
      <alignment horizontal="center" vertical="center" shrinkToFit="1"/>
    </xf>
    <xf numFmtId="42" fontId="33" fillId="7" borderId="3" xfId="4" applyNumberFormat="1" applyFont="1" applyFill="1" applyBorder="1" applyAlignment="1" applyProtection="1">
      <alignment vertical="center" shrinkToFit="1"/>
    </xf>
    <xf numFmtId="42" fontId="33" fillId="7" borderId="49" xfId="4" applyNumberFormat="1" applyFont="1" applyFill="1" applyBorder="1" applyAlignment="1" applyProtection="1">
      <alignment vertical="center" shrinkToFit="1"/>
    </xf>
    <xf numFmtId="0" fontId="6" fillId="6" borderId="64" xfId="0" applyFont="1" applyFill="1" applyBorder="1" applyAlignment="1" applyProtection="1">
      <alignment horizontal="center" vertical="center" shrinkToFit="1"/>
      <protection locked="0"/>
    </xf>
    <xf numFmtId="42" fontId="18" fillId="6" borderId="10" xfId="0" applyNumberFormat="1" applyFont="1" applyFill="1" applyBorder="1" applyProtection="1">
      <alignment vertical="center"/>
      <protection locked="0"/>
    </xf>
    <xf numFmtId="0" fontId="14" fillId="6" borderId="10" xfId="0" applyFont="1" applyFill="1" applyBorder="1" applyAlignment="1" applyProtection="1">
      <alignment horizontal="center" vertical="center"/>
      <protection locked="0"/>
    </xf>
    <xf numFmtId="176" fontId="14" fillId="6" borderId="10" xfId="0" applyNumberFormat="1" applyFont="1" applyFill="1" applyBorder="1" applyAlignment="1" applyProtection="1">
      <alignment horizontal="center" vertical="center" shrinkToFit="1"/>
      <protection locked="0"/>
    </xf>
    <xf numFmtId="42" fontId="14" fillId="0" borderId="64" xfId="4" applyNumberFormat="1" applyFont="1" applyFill="1" applyBorder="1" applyAlignment="1" applyProtection="1">
      <alignment vertical="center" shrinkToFit="1"/>
    </xf>
    <xf numFmtId="42" fontId="14" fillId="6" borderId="64" xfId="4" applyNumberFormat="1" applyFont="1" applyFill="1" applyBorder="1" applyAlignment="1" applyProtection="1">
      <alignment vertical="center" shrinkToFit="1"/>
      <protection locked="0"/>
    </xf>
    <xf numFmtId="42" fontId="26" fillId="0" borderId="18" xfId="4" applyNumberFormat="1" applyFont="1" applyFill="1" applyBorder="1" applyAlignment="1" applyProtection="1">
      <alignment vertical="center" shrinkToFit="1"/>
    </xf>
    <xf numFmtId="0" fontId="15" fillId="4" borderId="2" xfId="3" applyFont="1" applyFill="1" applyBorder="1" applyAlignment="1" applyProtection="1">
      <alignment horizontal="center" vertical="center"/>
    </xf>
    <xf numFmtId="0" fontId="16" fillId="4" borderId="2" xfId="3" applyFont="1" applyFill="1" applyBorder="1" applyAlignment="1" applyProtection="1">
      <alignment horizontal="center" vertical="center"/>
    </xf>
    <xf numFmtId="0" fontId="16" fillId="5" borderId="2" xfId="3" applyFont="1" applyFill="1" applyBorder="1" applyAlignment="1" applyProtection="1">
      <alignment horizontal="center" vertical="center"/>
    </xf>
    <xf numFmtId="0" fontId="0" fillId="0" borderId="2" xfId="0" applyBorder="1">
      <alignment vertical="center"/>
    </xf>
    <xf numFmtId="187" fontId="0" fillId="0" borderId="2" xfId="0" applyNumberFormat="1" applyBorder="1">
      <alignment vertical="center"/>
    </xf>
    <xf numFmtId="187" fontId="0" fillId="0" borderId="7" xfId="0" applyNumberFormat="1" applyBorder="1">
      <alignment vertical="center"/>
    </xf>
    <xf numFmtId="0" fontId="0" fillId="0" borderId="14" xfId="0" applyBorder="1">
      <alignment vertical="center"/>
    </xf>
    <xf numFmtId="187" fontId="0" fillId="0" borderId="14" xfId="0" applyNumberFormat="1" applyBorder="1">
      <alignment vertical="center"/>
    </xf>
    <xf numFmtId="0" fontId="0" fillId="0" borderId="1" xfId="0" applyBorder="1">
      <alignment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42" fontId="0" fillId="0" borderId="2" xfId="0" applyNumberFormat="1" applyBorder="1">
      <alignment vertical="center"/>
    </xf>
    <xf numFmtId="9" fontId="0" fillId="0" borderId="2" xfId="0" applyNumberFormat="1" applyBorder="1">
      <alignment vertical="center"/>
    </xf>
    <xf numFmtId="0" fontId="0" fillId="0" borderId="2" xfId="0" applyFill="1" applyBorder="1">
      <alignment vertical="center"/>
    </xf>
    <xf numFmtId="0" fontId="13" fillId="0" borderId="0" xfId="0" applyFont="1" applyFill="1" applyBorder="1" applyAlignment="1" applyProtection="1">
      <alignment horizontal="left" vertical="top" wrapText="1"/>
    </xf>
    <xf numFmtId="0" fontId="8" fillId="0" borderId="0" xfId="3" applyFont="1" applyAlignment="1">
      <alignment horizontal="left"/>
    </xf>
    <xf numFmtId="0" fontId="57" fillId="0" borderId="0" xfId="3" applyFont="1" applyAlignment="1">
      <alignment horizontal="left"/>
    </xf>
    <xf numFmtId="0" fontId="58" fillId="0" borderId="0" xfId="3" applyFont="1" applyAlignment="1">
      <alignment horizontal="left"/>
    </xf>
    <xf numFmtId="0" fontId="51" fillId="6" borderId="0" xfId="3" applyFont="1" applyFill="1" applyBorder="1" applyAlignment="1" applyProtection="1">
      <alignment horizontal="left" vertical="center"/>
      <protection locked="0"/>
    </xf>
    <xf numFmtId="0" fontId="8" fillId="0" borderId="0" xfId="3" applyFont="1" applyAlignment="1" applyProtection="1">
      <alignment horizontal="left" vertical="center"/>
    </xf>
    <xf numFmtId="0" fontId="11" fillId="0" borderId="0" xfId="3" applyFont="1" applyAlignment="1">
      <alignment vertical="center"/>
    </xf>
    <xf numFmtId="0" fontId="11" fillId="0" borderId="0" xfId="3" applyFont="1" applyAlignment="1" applyProtection="1">
      <alignment vertical="center"/>
    </xf>
    <xf numFmtId="0" fontId="72" fillId="0" borderId="0" xfId="3" applyFont="1" applyAlignment="1">
      <alignment vertical="center"/>
    </xf>
    <xf numFmtId="0" fontId="73" fillId="0" borderId="2" xfId="0" applyFont="1" applyBorder="1">
      <alignment vertical="center"/>
    </xf>
    <xf numFmtId="0" fontId="74" fillId="0" borderId="2" xfId="0" applyFont="1" applyBorder="1">
      <alignment vertical="center"/>
    </xf>
    <xf numFmtId="0" fontId="26" fillId="0" borderId="0" xfId="0" applyFont="1" applyAlignment="1" applyProtection="1">
      <alignment horizontal="left" vertical="center" shrinkToFit="1"/>
    </xf>
    <xf numFmtId="0" fontId="8" fillId="0" borderId="0" xfId="0" applyFont="1" applyAlignment="1" applyProtection="1">
      <alignment horizontal="left" vertical="center" shrinkToFit="1"/>
    </xf>
    <xf numFmtId="0" fontId="0" fillId="0" borderId="0" xfId="0" applyAlignment="1">
      <alignment horizontal="left" vertical="center" shrinkToFit="1"/>
    </xf>
    <xf numFmtId="0" fontId="51" fillId="0" borderId="0" xfId="0" applyFont="1" applyAlignment="1" applyProtection="1">
      <alignment horizontal="left" vertical="center" shrinkToFit="1"/>
    </xf>
    <xf numFmtId="0" fontId="8" fillId="0" borderId="0" xfId="0" applyFont="1" applyAlignment="1">
      <alignment horizontal="center" vertical="center" shrinkToFit="1"/>
    </xf>
    <xf numFmtId="0" fontId="8" fillId="0" borderId="11" xfId="0" applyFont="1" applyBorder="1" applyAlignment="1">
      <alignment horizontal="center" vertical="center" shrinkToFit="1"/>
    </xf>
    <xf numFmtId="0" fontId="8" fillId="0" borderId="4" xfId="0" applyFont="1" applyBorder="1" applyAlignment="1" applyProtection="1">
      <alignment horizontal="left" vertical="center" shrinkToFit="1"/>
    </xf>
    <xf numFmtId="0" fontId="69" fillId="0" borderId="0" xfId="0" applyFont="1" applyAlignment="1">
      <alignment horizontal="left" vertical="center" shrinkToFit="1"/>
    </xf>
    <xf numFmtId="0" fontId="48" fillId="0" borderId="59" xfId="0" applyFont="1" applyBorder="1" applyAlignment="1">
      <alignment horizontal="left" vertical="center" shrinkToFit="1"/>
    </xf>
    <xf numFmtId="0" fontId="48" fillId="0" borderId="0" xfId="0" applyFont="1" applyAlignment="1">
      <alignment horizontal="left" vertical="center" shrinkToFit="1"/>
    </xf>
    <xf numFmtId="0" fontId="26" fillId="0" borderId="0" xfId="0" applyFont="1" applyAlignment="1" applyProtection="1">
      <alignment horizontal="right" vertical="center" shrinkToFit="1"/>
    </xf>
    <xf numFmtId="0" fontId="8" fillId="0" borderId="29" xfId="0" applyFont="1" applyBorder="1" applyAlignment="1" applyProtection="1">
      <alignment horizontal="center" vertical="center" shrinkToFit="1"/>
    </xf>
    <xf numFmtId="0" fontId="8" fillId="0" borderId="15" xfId="0" applyFont="1" applyBorder="1" applyAlignment="1" applyProtection="1">
      <alignment horizontal="center" vertical="center" shrinkToFit="1"/>
    </xf>
    <xf numFmtId="0" fontId="8" fillId="0" borderId="42" xfId="0" applyFont="1" applyBorder="1" applyAlignment="1" applyProtection="1">
      <alignment horizontal="center" vertical="center" shrinkToFit="1"/>
    </xf>
    <xf numFmtId="0" fontId="8" fillId="0" borderId="59"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8" fillId="0" borderId="61" xfId="0" applyFont="1" applyBorder="1" applyAlignment="1" applyProtection="1">
      <alignment horizontal="center" vertical="center" shrinkToFit="1"/>
    </xf>
    <xf numFmtId="0" fontId="63" fillId="0" borderId="51" xfId="5" applyFont="1" applyBorder="1" applyAlignment="1" applyProtection="1">
      <alignment horizontal="center" vertical="center" shrinkToFit="1"/>
    </xf>
    <xf numFmtId="0" fontId="63" fillId="0" borderId="30" xfId="5" applyFont="1" applyBorder="1" applyAlignment="1" applyProtection="1">
      <alignment horizontal="center" vertical="center" shrinkToFit="1"/>
    </xf>
    <xf numFmtId="0" fontId="63" fillId="0" borderId="52" xfId="5" applyFont="1" applyBorder="1" applyAlignment="1" applyProtection="1">
      <alignment horizontal="center" vertical="center" shrinkToFit="1"/>
    </xf>
    <xf numFmtId="0" fontId="30" fillId="6" borderId="32" xfId="3" applyFont="1" applyFill="1" applyBorder="1" applyAlignment="1" applyProtection="1">
      <alignment horizontal="left" vertical="center"/>
      <protection locked="0"/>
    </xf>
    <xf numFmtId="0" fontId="30" fillId="6" borderId="35" xfId="3" applyFont="1" applyFill="1" applyBorder="1" applyAlignment="1" applyProtection="1">
      <alignment horizontal="left" vertical="center"/>
      <protection locked="0"/>
    </xf>
    <xf numFmtId="0" fontId="30" fillId="6" borderId="33" xfId="3" applyFont="1" applyFill="1" applyBorder="1" applyAlignment="1" applyProtection="1">
      <alignment horizontal="left" vertical="center"/>
      <protection locked="0"/>
    </xf>
    <xf numFmtId="0" fontId="6" fillId="6" borderId="34" xfId="3" applyFont="1" applyFill="1" applyBorder="1" applyAlignment="1" applyProtection="1">
      <alignment horizontal="left" vertical="center"/>
      <protection locked="0"/>
    </xf>
    <xf numFmtId="0" fontId="6" fillId="6" borderId="36" xfId="3" applyFont="1" applyFill="1" applyBorder="1" applyAlignment="1" applyProtection="1">
      <alignment horizontal="left" vertical="center"/>
      <protection locked="0"/>
    </xf>
    <xf numFmtId="0" fontId="6" fillId="6" borderId="37" xfId="3" applyFont="1" applyFill="1" applyBorder="1" applyAlignment="1" applyProtection="1">
      <alignment horizontal="left" vertical="center"/>
      <protection locked="0"/>
    </xf>
    <xf numFmtId="181" fontId="6" fillId="6" borderId="14" xfId="3" applyNumberFormat="1" applyFont="1" applyFill="1" applyBorder="1" applyAlignment="1" applyProtection="1">
      <alignment horizontal="left" vertical="center"/>
      <protection locked="0"/>
    </xf>
    <xf numFmtId="0" fontId="26" fillId="0" borderId="7" xfId="3" applyFont="1" applyBorder="1" applyAlignment="1">
      <alignment horizontal="center" vertical="center" shrinkToFit="1"/>
    </xf>
    <xf numFmtId="0" fontId="26" fillId="0" borderId="14" xfId="3" applyFont="1" applyBorder="1" applyAlignment="1">
      <alignment horizontal="center" vertical="center" shrinkToFit="1"/>
    </xf>
    <xf numFmtId="0" fontId="26" fillId="0" borderId="1" xfId="3" applyFont="1" applyBorder="1" applyAlignment="1">
      <alignment horizontal="center" vertical="center" shrinkToFit="1"/>
    </xf>
    <xf numFmtId="0" fontId="26" fillId="0" borderId="7" xfId="3" applyFont="1" applyBorder="1" applyAlignment="1">
      <alignment horizontal="left" vertical="center" shrinkToFit="1"/>
    </xf>
    <xf numFmtId="0" fontId="26" fillId="0" borderId="14" xfId="3" applyFont="1" applyBorder="1" applyAlignment="1">
      <alignment horizontal="left" vertical="center" shrinkToFit="1"/>
    </xf>
    <xf numFmtId="0" fontId="26" fillId="0" borderId="1" xfId="3" applyFont="1" applyBorder="1" applyAlignment="1">
      <alignment horizontal="left" vertical="center" shrinkToFit="1"/>
    </xf>
    <xf numFmtId="0" fontId="30" fillId="0" borderId="0" xfId="3" applyFont="1" applyFill="1" applyBorder="1" applyAlignment="1">
      <alignment horizontal="center" vertical="center"/>
    </xf>
    <xf numFmtId="0" fontId="14" fillId="4" borderId="2" xfId="3" applyFont="1" applyFill="1" applyBorder="1" applyAlignment="1" applyProtection="1">
      <alignment horizontal="center" vertical="center"/>
    </xf>
    <xf numFmtId="0" fontId="6" fillId="4" borderId="2" xfId="3" applyFont="1" applyFill="1" applyBorder="1" applyAlignment="1">
      <alignment horizontal="center" vertical="center"/>
    </xf>
    <xf numFmtId="49" fontId="14" fillId="3" borderId="2" xfId="3" applyNumberFormat="1" applyFont="1" applyFill="1" applyBorder="1" applyAlignment="1" applyProtection="1">
      <alignment horizontal="center" vertical="center"/>
      <protection locked="0"/>
    </xf>
    <xf numFmtId="0" fontId="32" fillId="0" borderId="7" xfId="3" applyFont="1" applyBorder="1" applyAlignment="1">
      <alignment horizontal="center" vertical="center"/>
    </xf>
    <xf numFmtId="0" fontId="32" fillId="0" borderId="1" xfId="3" applyFont="1" applyBorder="1" applyAlignment="1">
      <alignment horizontal="center" vertical="center"/>
    </xf>
    <xf numFmtId="0" fontId="6" fillId="6" borderId="14" xfId="3" applyFont="1" applyFill="1" applyBorder="1" applyAlignment="1" applyProtection="1">
      <alignment horizontal="left" vertical="top"/>
      <protection locked="0"/>
    </xf>
    <xf numFmtId="0" fontId="6" fillId="6" borderId="1" xfId="3" applyFont="1" applyFill="1" applyBorder="1" applyAlignment="1" applyProtection="1">
      <alignment horizontal="left" vertical="top"/>
      <protection locked="0"/>
    </xf>
    <xf numFmtId="0" fontId="15" fillId="4" borderId="23" xfId="3" applyFont="1" applyFill="1" applyBorder="1" applyAlignment="1">
      <alignment horizontal="center" vertical="center" textRotation="255"/>
    </xf>
    <xf numFmtId="0" fontId="15" fillId="4" borderId="38" xfId="3" applyFont="1" applyFill="1" applyBorder="1" applyAlignment="1">
      <alignment horizontal="center" vertical="center" textRotation="255"/>
    </xf>
    <xf numFmtId="0" fontId="15" fillId="4" borderId="13" xfId="3" applyFont="1" applyFill="1" applyBorder="1" applyAlignment="1">
      <alignment horizontal="center" vertical="center" textRotation="255"/>
    </xf>
    <xf numFmtId="0" fontId="9" fillId="4" borderId="7" xfId="3" applyFont="1" applyFill="1" applyBorder="1" applyAlignment="1">
      <alignment horizontal="center" vertical="center"/>
    </xf>
    <xf numFmtId="0" fontId="9" fillId="4" borderId="1" xfId="3" applyFont="1" applyFill="1" applyBorder="1" applyAlignment="1">
      <alignment horizontal="center" vertical="center"/>
    </xf>
    <xf numFmtId="0" fontId="15" fillId="4" borderId="7" xfId="3" applyFont="1" applyFill="1" applyBorder="1" applyAlignment="1">
      <alignment horizontal="center" vertical="center" shrinkToFit="1"/>
    </xf>
    <xf numFmtId="0" fontId="15" fillId="4" borderId="1" xfId="3" applyFont="1" applyFill="1" applyBorder="1" applyAlignment="1">
      <alignment horizontal="center" vertical="center" shrinkToFit="1"/>
    </xf>
    <xf numFmtId="0" fontId="8" fillId="0" borderId="0" xfId="3" applyFont="1" applyBorder="1" applyAlignment="1">
      <alignment vertical="center"/>
    </xf>
    <xf numFmtId="0" fontId="6" fillId="6" borderId="7" xfId="3" applyFont="1" applyFill="1" applyBorder="1" applyAlignment="1" applyProtection="1">
      <alignment horizontal="left" vertical="center"/>
      <protection locked="0"/>
    </xf>
    <xf numFmtId="0" fontId="6" fillId="6" borderId="14" xfId="3" applyFont="1" applyFill="1" applyBorder="1" applyAlignment="1" applyProtection="1">
      <alignment horizontal="left" vertical="center"/>
      <protection locked="0"/>
    </xf>
    <xf numFmtId="0" fontId="6" fillId="6" borderId="1" xfId="3" applyFont="1" applyFill="1" applyBorder="1" applyAlignment="1" applyProtection="1">
      <alignment horizontal="left" vertical="center"/>
      <protection locked="0"/>
    </xf>
    <xf numFmtId="0" fontId="40" fillId="6" borderId="7" xfId="3" applyFont="1" applyFill="1" applyBorder="1" applyAlignment="1" applyProtection="1">
      <alignment horizontal="left" vertical="center" wrapText="1"/>
      <protection locked="0"/>
    </xf>
    <xf numFmtId="0" fontId="40" fillId="6" borderId="14" xfId="3" applyFont="1" applyFill="1" applyBorder="1" applyAlignment="1" applyProtection="1">
      <alignment horizontal="left" vertical="center" wrapText="1"/>
      <protection locked="0"/>
    </xf>
    <xf numFmtId="0" fontId="40" fillId="6" borderId="1" xfId="3" applyFont="1" applyFill="1" applyBorder="1" applyAlignment="1" applyProtection="1">
      <alignment horizontal="left" vertical="center" wrapText="1"/>
      <protection locked="0"/>
    </xf>
    <xf numFmtId="0" fontId="40" fillId="6" borderId="2" xfId="3" applyFont="1" applyFill="1" applyBorder="1" applyAlignment="1" applyProtection="1">
      <alignment horizontal="left" vertical="center" wrapText="1"/>
      <protection locked="0"/>
    </xf>
    <xf numFmtId="0" fontId="14" fillId="6" borderId="7" xfId="3" applyFont="1" applyFill="1" applyBorder="1" applyAlignment="1" applyProtection="1">
      <alignment horizontal="left" vertical="top"/>
      <protection locked="0"/>
    </xf>
    <xf numFmtId="0" fontId="14" fillId="6" borderId="14" xfId="3" applyFont="1" applyFill="1" applyBorder="1" applyAlignment="1" applyProtection="1">
      <alignment horizontal="left" vertical="top"/>
      <protection locked="0"/>
    </xf>
    <xf numFmtId="0" fontId="14" fillId="6" borderId="1" xfId="3" applyFont="1" applyFill="1" applyBorder="1" applyAlignment="1" applyProtection="1">
      <alignment horizontal="left" vertical="top"/>
      <protection locked="0"/>
    </xf>
    <xf numFmtId="179" fontId="6" fillId="0" borderId="23" xfId="3" applyNumberFormat="1" applyFont="1" applyFill="1" applyBorder="1" applyAlignment="1" applyProtection="1">
      <alignment horizontal="center" vertical="center" wrapText="1"/>
    </xf>
    <xf numFmtId="179" fontId="6" fillId="0" borderId="38" xfId="3" applyNumberFormat="1" applyFont="1" applyFill="1" applyBorder="1" applyAlignment="1" applyProtection="1">
      <alignment horizontal="center" vertical="center" wrapText="1"/>
    </xf>
    <xf numFmtId="179" fontId="6" fillId="0" borderId="13" xfId="3" applyNumberFormat="1" applyFont="1" applyFill="1" applyBorder="1" applyAlignment="1" applyProtection="1">
      <alignment horizontal="center" vertical="center" wrapText="1"/>
    </xf>
    <xf numFmtId="0" fontId="20" fillId="0" borderId="0" xfId="3" applyFont="1" applyFill="1" applyBorder="1" applyAlignment="1">
      <alignment horizontal="center" vertical="center" wrapText="1"/>
    </xf>
    <xf numFmtId="0" fontId="20" fillId="0" borderId="0" xfId="3" applyFont="1" applyFill="1" applyBorder="1" applyAlignment="1">
      <alignment horizontal="center" vertical="center"/>
    </xf>
    <xf numFmtId="0" fontId="33" fillId="6" borderId="7" xfId="3" applyFont="1" applyFill="1" applyBorder="1" applyAlignment="1" applyProtection="1">
      <alignment horizontal="left" vertical="top"/>
      <protection locked="0"/>
    </xf>
    <xf numFmtId="0" fontId="33" fillId="6" borderId="14" xfId="3" applyFont="1" applyFill="1" applyBorder="1" applyAlignment="1" applyProtection="1">
      <alignment horizontal="left" vertical="top"/>
      <protection locked="0"/>
    </xf>
    <xf numFmtId="0" fontId="33" fillId="6" borderId="1" xfId="3" applyFont="1" applyFill="1" applyBorder="1" applyAlignment="1" applyProtection="1">
      <alignment horizontal="left" vertical="top"/>
      <protection locked="0"/>
    </xf>
    <xf numFmtId="0" fontId="15" fillId="4" borderId="7" xfId="3" applyFont="1" applyFill="1" applyBorder="1" applyAlignment="1">
      <alignment horizontal="center" vertical="center" wrapText="1"/>
    </xf>
    <xf numFmtId="0" fontId="15" fillId="4" borderId="14" xfId="3" applyFont="1" applyFill="1" applyBorder="1" applyAlignment="1">
      <alignment horizontal="center" vertical="center" wrapText="1"/>
    </xf>
    <xf numFmtId="0" fontId="15" fillId="4" borderId="1" xfId="3" applyFont="1" applyFill="1" applyBorder="1" applyAlignment="1">
      <alignment horizontal="center" vertical="center" wrapText="1"/>
    </xf>
    <xf numFmtId="0" fontId="14" fillId="4" borderId="7" xfId="3" applyFont="1" applyFill="1" applyBorder="1" applyAlignment="1">
      <alignment horizontal="left" vertical="center" wrapText="1"/>
    </xf>
    <xf numFmtId="0" fontId="14" fillId="4" borderId="14" xfId="3" applyFont="1" applyFill="1" applyBorder="1" applyAlignment="1">
      <alignment horizontal="left" vertical="center" wrapText="1"/>
    </xf>
    <xf numFmtId="0" fontId="14" fillId="4" borderId="1" xfId="3" applyFont="1" applyFill="1" applyBorder="1" applyAlignment="1">
      <alignment horizontal="left" vertical="center" wrapText="1"/>
    </xf>
    <xf numFmtId="0" fontId="6" fillId="6" borderId="7" xfId="3" applyFont="1" applyFill="1" applyBorder="1" applyAlignment="1" applyProtection="1">
      <alignment horizontal="center" vertical="center"/>
      <protection locked="0"/>
    </xf>
    <xf numFmtId="0" fontId="6" fillId="6" borderId="14" xfId="3" applyFont="1" applyFill="1" applyBorder="1" applyAlignment="1" applyProtection="1">
      <alignment horizontal="center" vertical="center"/>
      <protection locked="0"/>
    </xf>
    <xf numFmtId="0" fontId="6" fillId="6" borderId="1" xfId="3" applyFont="1" applyFill="1" applyBorder="1" applyAlignment="1" applyProtection="1">
      <alignment horizontal="center" vertical="center"/>
      <protection locked="0"/>
    </xf>
    <xf numFmtId="0" fontId="15" fillId="4" borderId="2" xfId="3" applyFont="1" applyFill="1" applyBorder="1" applyAlignment="1">
      <alignment horizontal="center" vertical="center"/>
    </xf>
    <xf numFmtId="0" fontId="15" fillId="4" borderId="6" xfId="3" applyFont="1" applyFill="1" applyBorder="1" applyAlignment="1">
      <alignment horizontal="center" vertical="center" wrapText="1"/>
    </xf>
    <xf numFmtId="0" fontId="15" fillId="4" borderId="12" xfId="3" applyFont="1" applyFill="1" applyBorder="1" applyAlignment="1">
      <alignment horizontal="center" vertical="center" wrapText="1"/>
    </xf>
    <xf numFmtId="0" fontId="15" fillId="4" borderId="5" xfId="3" applyFont="1" applyFill="1" applyBorder="1" applyAlignment="1">
      <alignment horizontal="center" vertical="center" wrapText="1"/>
    </xf>
    <xf numFmtId="0" fontId="15" fillId="4" borderId="8" xfId="3" applyFont="1" applyFill="1" applyBorder="1" applyAlignment="1">
      <alignment horizontal="center" vertical="center" wrapText="1"/>
    </xf>
    <xf numFmtId="0" fontId="18" fillId="6" borderId="23" xfId="3" applyFont="1" applyFill="1" applyBorder="1" applyAlignment="1" applyProtection="1">
      <alignment horizontal="center" vertical="center"/>
      <protection locked="0"/>
    </xf>
    <xf numFmtId="0" fontId="18" fillId="6" borderId="13" xfId="3" applyFont="1" applyFill="1" applyBorder="1" applyAlignment="1" applyProtection="1">
      <alignment horizontal="center" vertical="center"/>
      <protection locked="0"/>
    </xf>
    <xf numFmtId="0" fontId="14" fillId="6" borderId="7" xfId="3" applyFont="1" applyFill="1" applyBorder="1" applyAlignment="1" applyProtection="1">
      <alignment horizontal="left" vertical="center" wrapText="1"/>
      <protection locked="0"/>
    </xf>
    <xf numFmtId="0" fontId="14" fillId="6" borderId="14" xfId="3" applyFont="1" applyFill="1" applyBorder="1" applyAlignment="1" applyProtection="1">
      <alignment horizontal="left" vertical="center" wrapText="1"/>
      <protection locked="0"/>
    </xf>
    <xf numFmtId="0" fontId="14" fillId="6" borderId="1" xfId="3" applyFont="1" applyFill="1" applyBorder="1" applyAlignment="1" applyProtection="1">
      <alignment horizontal="left" vertical="center" wrapText="1"/>
      <protection locked="0"/>
    </xf>
    <xf numFmtId="0" fontId="14" fillId="6" borderId="7" xfId="3" applyFont="1" applyFill="1" applyBorder="1" applyAlignment="1" applyProtection="1">
      <alignment horizontal="left" vertical="top" wrapText="1"/>
      <protection locked="0"/>
    </xf>
    <xf numFmtId="0" fontId="14" fillId="6" borderId="14" xfId="3" applyFont="1" applyFill="1" applyBorder="1" applyAlignment="1" applyProtection="1">
      <alignment horizontal="left" vertical="top" wrapText="1"/>
      <protection locked="0"/>
    </xf>
    <xf numFmtId="0" fontId="14" fillId="6" borderId="1" xfId="3" applyFont="1" applyFill="1" applyBorder="1" applyAlignment="1" applyProtection="1">
      <alignment horizontal="left" vertical="top" wrapText="1"/>
      <protection locked="0"/>
    </xf>
    <xf numFmtId="0" fontId="15" fillId="4" borderId="4" xfId="3" applyFont="1" applyFill="1" applyBorder="1" applyAlignment="1">
      <alignment horizontal="center" vertical="center" wrapText="1"/>
    </xf>
    <xf numFmtId="0" fontId="15" fillId="4" borderId="11" xfId="3" applyFont="1" applyFill="1" applyBorder="1" applyAlignment="1">
      <alignment horizontal="center" vertical="center" wrapText="1"/>
    </xf>
    <xf numFmtId="0" fontId="6" fillId="6" borderId="7" xfId="3" applyFont="1" applyFill="1" applyBorder="1" applyAlignment="1" applyProtection="1">
      <alignment horizontal="left" vertical="center" wrapText="1"/>
      <protection locked="0"/>
    </xf>
    <xf numFmtId="0" fontId="6" fillId="6" borderId="14" xfId="3" applyFont="1" applyFill="1" applyBorder="1" applyAlignment="1" applyProtection="1">
      <alignment horizontal="left" vertical="center" wrapText="1"/>
      <protection locked="0"/>
    </xf>
    <xf numFmtId="0" fontId="33" fillId="6" borderId="7" xfId="3" applyFont="1" applyFill="1" applyBorder="1" applyAlignment="1" applyProtection="1">
      <alignment horizontal="left" vertical="center" wrapText="1"/>
      <protection locked="0"/>
    </xf>
    <xf numFmtId="0" fontId="33" fillId="6" borderId="14" xfId="3" applyFont="1" applyFill="1" applyBorder="1" applyAlignment="1" applyProtection="1">
      <alignment horizontal="left" vertical="center" wrapText="1"/>
      <protection locked="0"/>
    </xf>
    <xf numFmtId="0" fontId="33" fillId="6" borderId="1" xfId="3" applyFont="1" applyFill="1" applyBorder="1" applyAlignment="1" applyProtection="1">
      <alignment horizontal="left" vertical="center" wrapText="1"/>
      <protection locked="0"/>
    </xf>
    <xf numFmtId="49" fontId="18" fillId="0" borderId="0" xfId="3" applyNumberFormat="1" applyFont="1" applyFill="1" applyBorder="1" applyAlignment="1" applyProtection="1">
      <alignment horizontal="center" vertical="center" shrinkToFit="1"/>
    </xf>
    <xf numFmtId="0" fontId="15" fillId="4" borderId="7" xfId="3" applyFont="1" applyFill="1" applyBorder="1" applyAlignment="1">
      <alignment horizontal="center" vertical="center"/>
    </xf>
    <xf numFmtId="0" fontId="15" fillId="4" borderId="1" xfId="3" applyFont="1" applyFill="1" applyBorder="1" applyAlignment="1">
      <alignment horizontal="center" vertical="center"/>
    </xf>
    <xf numFmtId="0" fontId="15" fillId="4" borderId="2" xfId="3" applyFont="1" applyFill="1" applyBorder="1" applyAlignment="1">
      <alignment horizontal="center" vertical="center" textRotation="255" wrapText="1"/>
    </xf>
    <xf numFmtId="14" fontId="6" fillId="6" borderId="7" xfId="3" applyNumberFormat="1" applyFont="1" applyFill="1" applyBorder="1" applyAlignment="1" applyProtection="1">
      <alignment horizontal="left" vertical="center"/>
      <protection locked="0"/>
    </xf>
    <xf numFmtId="14" fontId="6" fillId="6" borderId="14" xfId="3" applyNumberFormat="1" applyFont="1" applyFill="1" applyBorder="1" applyAlignment="1" applyProtection="1">
      <alignment horizontal="left" vertical="center"/>
      <protection locked="0"/>
    </xf>
    <xf numFmtId="14" fontId="6" fillId="6" borderId="1" xfId="3" applyNumberFormat="1" applyFont="1" applyFill="1" applyBorder="1" applyAlignment="1" applyProtection="1">
      <alignment horizontal="left" vertical="center"/>
      <protection locked="0"/>
    </xf>
    <xf numFmtId="0" fontId="6" fillId="6" borderId="7" xfId="0" applyFont="1" applyFill="1" applyBorder="1" applyAlignment="1" applyProtection="1">
      <alignment horizontal="left" vertical="center"/>
      <protection locked="0"/>
    </xf>
    <xf numFmtId="0" fontId="6" fillId="6" borderId="14" xfId="0" applyFont="1" applyFill="1" applyBorder="1" applyAlignment="1" applyProtection="1">
      <alignment horizontal="left" vertical="center"/>
      <protection locked="0"/>
    </xf>
    <xf numFmtId="0" fontId="6" fillId="6" borderId="1" xfId="0" applyFont="1" applyFill="1" applyBorder="1" applyAlignment="1" applyProtection="1">
      <alignment horizontal="left" vertical="center"/>
      <protection locked="0"/>
    </xf>
    <xf numFmtId="0" fontId="6" fillId="6" borderId="34" xfId="3" applyFont="1" applyFill="1" applyBorder="1" applyAlignment="1" applyProtection="1">
      <alignment horizontal="left" vertical="center" wrapText="1"/>
      <protection locked="0"/>
    </xf>
    <xf numFmtId="0" fontId="6" fillId="6" borderId="36" xfId="3" applyFont="1" applyFill="1" applyBorder="1" applyAlignment="1" applyProtection="1">
      <alignment horizontal="left" vertical="center" wrapText="1"/>
      <protection locked="0"/>
    </xf>
    <xf numFmtId="0" fontId="6" fillId="6" borderId="37" xfId="3" applyFont="1" applyFill="1" applyBorder="1" applyAlignment="1" applyProtection="1">
      <alignment horizontal="left" vertical="center" wrapText="1"/>
      <protection locked="0"/>
    </xf>
    <xf numFmtId="181" fontId="6" fillId="6" borderId="7" xfId="3" applyNumberFormat="1" applyFont="1" applyFill="1" applyBorder="1" applyAlignment="1" applyProtection="1">
      <alignment horizontal="right" vertical="center"/>
      <protection locked="0"/>
    </xf>
    <xf numFmtId="181" fontId="6" fillId="6" borderId="14" xfId="3" applyNumberFormat="1" applyFont="1" applyFill="1" applyBorder="1" applyAlignment="1" applyProtection="1">
      <alignment horizontal="right" vertical="center"/>
      <protection locked="0"/>
    </xf>
    <xf numFmtId="0" fontId="15" fillId="4" borderId="7" xfId="3" applyFont="1" applyFill="1" applyBorder="1" applyAlignment="1" applyProtection="1">
      <alignment horizontal="center" vertical="center" wrapText="1"/>
    </xf>
    <xf numFmtId="0" fontId="15" fillId="4" borderId="14" xfId="3" applyFont="1" applyFill="1" applyBorder="1" applyAlignment="1" applyProtection="1">
      <alignment horizontal="center" vertical="center" wrapText="1"/>
    </xf>
    <xf numFmtId="0" fontId="15" fillId="4" borderId="1" xfId="3" applyFont="1" applyFill="1" applyBorder="1" applyAlignment="1" applyProtection="1">
      <alignment horizontal="center" vertical="center" wrapText="1"/>
    </xf>
    <xf numFmtId="0" fontId="14" fillId="4" borderId="34" xfId="3" applyFont="1" applyFill="1" applyBorder="1" applyAlignment="1">
      <alignment horizontal="left" vertical="center" shrinkToFit="1"/>
    </xf>
    <xf numFmtId="0" fontId="14" fillId="4" borderId="37" xfId="3" applyFont="1" applyFill="1" applyBorder="1" applyAlignment="1">
      <alignment horizontal="left" vertical="center" shrinkToFit="1"/>
    </xf>
    <xf numFmtId="0" fontId="14" fillId="4" borderId="55" xfId="3" applyFont="1" applyFill="1" applyBorder="1" applyAlignment="1">
      <alignment horizontal="left" vertical="center" shrinkToFit="1"/>
    </xf>
    <xf numFmtId="0" fontId="14" fillId="4" borderId="46" xfId="3" applyFont="1" applyFill="1" applyBorder="1" applyAlignment="1">
      <alignment horizontal="left" vertical="center" shrinkToFit="1"/>
    </xf>
    <xf numFmtId="0" fontId="10" fillId="4" borderId="32" xfId="3" applyFont="1" applyFill="1" applyBorder="1" applyAlignment="1">
      <alignment horizontal="left" vertical="center" shrinkToFit="1"/>
    </xf>
    <xf numFmtId="0" fontId="10" fillId="4" borderId="33" xfId="3" applyFont="1" applyFill="1" applyBorder="1" applyAlignment="1">
      <alignment horizontal="left" vertical="center" shrinkToFit="1"/>
    </xf>
    <xf numFmtId="0" fontId="15" fillId="4" borderId="6" xfId="3" applyFont="1" applyFill="1" applyBorder="1" applyAlignment="1" applyProtection="1">
      <alignment horizontal="center" vertical="center" wrapText="1"/>
    </xf>
    <xf numFmtId="0" fontId="15" fillId="4" borderId="12" xfId="3" applyFont="1" applyFill="1" applyBorder="1" applyAlignment="1" applyProtection="1">
      <alignment horizontal="center" vertical="center" wrapText="1"/>
    </xf>
    <xf numFmtId="0" fontId="15" fillId="4" borderId="4" xfId="3" applyFont="1" applyFill="1" applyBorder="1" applyAlignment="1" applyProtection="1">
      <alignment horizontal="center" vertical="center" wrapText="1"/>
    </xf>
    <xf numFmtId="0" fontId="15" fillId="4" borderId="11" xfId="3" applyFont="1" applyFill="1" applyBorder="1" applyAlignment="1" applyProtection="1">
      <alignment horizontal="center" vertical="center" wrapText="1"/>
    </xf>
    <xf numFmtId="0" fontId="15" fillId="4" borderId="5" xfId="3" applyFont="1" applyFill="1" applyBorder="1" applyAlignment="1" applyProtection="1">
      <alignment horizontal="center" vertical="center" wrapText="1"/>
    </xf>
    <xf numFmtId="0" fontId="15" fillId="4" borderId="8" xfId="3" applyFont="1" applyFill="1" applyBorder="1" applyAlignment="1" applyProtection="1">
      <alignment horizontal="center" vertical="center" wrapText="1"/>
    </xf>
    <xf numFmtId="0" fontId="32" fillId="0" borderId="16" xfId="3" applyFont="1" applyFill="1" applyBorder="1" applyAlignment="1">
      <alignment horizontal="center" vertical="center"/>
    </xf>
    <xf numFmtId="0" fontId="27" fillId="0" borderId="0" xfId="0" applyFont="1" applyFill="1" applyBorder="1" applyAlignment="1">
      <alignment horizontal="right" vertical="center" shrinkToFit="1"/>
    </xf>
    <xf numFmtId="0" fontId="6" fillId="6" borderId="32" xfId="3" applyFont="1" applyFill="1" applyBorder="1" applyAlignment="1" applyProtection="1">
      <alignment horizontal="left" vertical="center"/>
      <protection locked="0"/>
    </xf>
    <xf numFmtId="0" fontId="6" fillId="6" borderId="35" xfId="3" applyFont="1" applyFill="1" applyBorder="1" applyAlignment="1" applyProtection="1">
      <alignment horizontal="left" vertical="center"/>
      <protection locked="0"/>
    </xf>
    <xf numFmtId="0" fontId="6" fillId="6" borderId="33" xfId="3" applyFont="1" applyFill="1" applyBorder="1" applyAlignment="1" applyProtection="1">
      <alignment horizontal="left" vertical="center"/>
      <protection locked="0"/>
    </xf>
    <xf numFmtId="0" fontId="14" fillId="4" borderId="6" xfId="3" applyFont="1" applyFill="1" applyBorder="1" applyAlignment="1">
      <alignment horizontal="center" vertical="center"/>
    </xf>
    <xf numFmtId="0" fontId="14" fillId="4" borderId="12" xfId="3" applyFont="1" applyFill="1" applyBorder="1" applyAlignment="1">
      <alignment horizontal="center" vertical="center"/>
    </xf>
    <xf numFmtId="0" fontId="15" fillId="4" borderId="32" xfId="3" applyFont="1" applyFill="1" applyBorder="1" applyAlignment="1">
      <alignment horizontal="center" vertical="center" wrapText="1"/>
    </xf>
    <xf numFmtId="0" fontId="15" fillId="4" borderId="33" xfId="3" applyFont="1" applyFill="1" applyBorder="1" applyAlignment="1">
      <alignment horizontal="center" vertical="center"/>
    </xf>
    <xf numFmtId="0" fontId="6" fillId="6" borderId="32" xfId="3" applyFont="1" applyFill="1" applyBorder="1" applyAlignment="1" applyProtection="1">
      <alignment horizontal="left" vertical="center" wrapText="1"/>
      <protection locked="0"/>
    </xf>
    <xf numFmtId="0" fontId="6" fillId="6" borderId="35" xfId="3" applyFont="1" applyFill="1" applyBorder="1" applyAlignment="1" applyProtection="1">
      <alignment horizontal="left" vertical="center" wrapText="1"/>
      <protection locked="0"/>
    </xf>
    <xf numFmtId="0" fontId="6" fillId="6" borderId="33" xfId="3" applyFont="1" applyFill="1" applyBorder="1" applyAlignment="1" applyProtection="1">
      <alignment horizontal="left" vertical="center" wrapText="1"/>
      <protection locked="0"/>
    </xf>
    <xf numFmtId="0" fontId="8" fillId="0" borderId="16" xfId="3" applyFont="1" applyBorder="1" applyAlignment="1">
      <alignment horizontal="right" vertical="center"/>
    </xf>
    <xf numFmtId="0" fontId="8" fillId="0" borderId="8" xfId="3" applyFont="1" applyBorder="1" applyAlignment="1">
      <alignment horizontal="right" vertical="center"/>
    </xf>
    <xf numFmtId="0" fontId="8" fillId="4" borderId="2" xfId="3" applyFont="1" applyFill="1" applyBorder="1" applyAlignment="1" applyProtection="1">
      <alignment horizontal="center" vertical="center"/>
    </xf>
    <xf numFmtId="0" fontId="8" fillId="6" borderId="2" xfId="3" applyFont="1" applyFill="1" applyBorder="1" applyAlignment="1" applyProtection="1">
      <alignment horizontal="center" vertical="center"/>
      <protection locked="0"/>
    </xf>
    <xf numFmtId="5" fontId="15" fillId="0" borderId="2" xfId="3" applyNumberFormat="1" applyFont="1" applyFill="1" applyBorder="1" applyAlignment="1">
      <alignment horizontal="center" vertical="center"/>
    </xf>
    <xf numFmtId="5" fontId="41" fillId="0" borderId="2" xfId="3" applyNumberFormat="1" applyFont="1" applyFill="1" applyBorder="1" applyAlignment="1">
      <alignment horizontal="center" vertical="center"/>
    </xf>
    <xf numFmtId="0" fontId="26" fillId="6" borderId="29" xfId="0" applyFont="1" applyFill="1" applyBorder="1" applyAlignment="1" applyProtection="1">
      <alignment horizontal="left" vertical="top" wrapText="1"/>
      <protection locked="0"/>
    </xf>
    <xf numFmtId="0" fontId="26" fillId="6" borderId="15" xfId="0" applyFont="1" applyFill="1" applyBorder="1" applyAlignment="1" applyProtection="1">
      <alignment horizontal="left" vertical="top" wrapText="1"/>
      <protection locked="0"/>
    </xf>
    <xf numFmtId="0" fontId="26" fillId="6" borderId="42" xfId="0" applyFont="1" applyFill="1" applyBorder="1" applyAlignment="1" applyProtection="1">
      <alignment horizontal="left" vertical="top" wrapText="1"/>
      <protection locked="0"/>
    </xf>
    <xf numFmtId="0" fontId="26" fillId="6" borderId="51" xfId="0" applyFont="1" applyFill="1" applyBorder="1" applyAlignment="1" applyProtection="1">
      <alignment horizontal="left" vertical="top" wrapText="1"/>
      <protection locked="0"/>
    </xf>
    <xf numFmtId="0" fontId="26" fillId="6" borderId="30" xfId="0" applyFont="1" applyFill="1" applyBorder="1" applyAlignment="1" applyProtection="1">
      <alignment horizontal="left" vertical="top" wrapText="1"/>
      <protection locked="0"/>
    </xf>
    <xf numFmtId="0" fontId="26" fillId="6" borderId="52" xfId="0" applyFont="1" applyFill="1" applyBorder="1" applyAlignment="1" applyProtection="1">
      <alignment horizontal="left" vertical="top" wrapText="1"/>
      <protection locked="0"/>
    </xf>
    <xf numFmtId="5" fontId="15" fillId="0" borderId="7" xfId="3" applyNumberFormat="1" applyFont="1" applyFill="1" applyBorder="1" applyAlignment="1">
      <alignment horizontal="center" vertical="center"/>
    </xf>
    <xf numFmtId="5" fontId="15" fillId="0" borderId="14" xfId="3" applyNumberFormat="1" applyFont="1" applyFill="1" applyBorder="1" applyAlignment="1">
      <alignment horizontal="center" vertical="center"/>
    </xf>
    <xf numFmtId="5" fontId="15" fillId="0" borderId="1" xfId="3" applyNumberFormat="1" applyFont="1" applyFill="1" applyBorder="1" applyAlignment="1">
      <alignment horizontal="center" vertical="center"/>
    </xf>
    <xf numFmtId="0" fontId="20" fillId="0" borderId="0" xfId="3" applyFont="1" applyBorder="1" applyAlignment="1">
      <alignment vertical="center"/>
    </xf>
    <xf numFmtId="183" fontId="41" fillId="3" borderId="7" xfId="3" applyNumberFormat="1" applyFont="1" applyFill="1" applyBorder="1" applyAlignment="1">
      <alignment horizontal="center" vertical="center"/>
    </xf>
    <xf numFmtId="183" fontId="41" fillId="3" borderId="14" xfId="3" applyNumberFormat="1" applyFont="1" applyFill="1" applyBorder="1" applyAlignment="1">
      <alignment horizontal="center" vertical="center"/>
    </xf>
    <xf numFmtId="183" fontId="41" fillId="3" borderId="1" xfId="3" applyNumberFormat="1" applyFont="1" applyFill="1" applyBorder="1" applyAlignment="1">
      <alignment horizontal="center" vertical="center"/>
    </xf>
    <xf numFmtId="5" fontId="47" fillId="0" borderId="17" xfId="3" applyNumberFormat="1" applyFont="1" applyFill="1" applyBorder="1" applyAlignment="1">
      <alignment horizontal="left" vertical="center"/>
    </xf>
    <xf numFmtId="5" fontId="15" fillId="0" borderId="17" xfId="3" applyNumberFormat="1" applyFont="1" applyFill="1" applyBorder="1" applyAlignment="1">
      <alignment horizontal="center" vertical="center"/>
    </xf>
    <xf numFmtId="0" fontId="51" fillId="6" borderId="7" xfId="3" applyFont="1" applyFill="1" applyBorder="1" applyAlignment="1" applyProtection="1">
      <alignment horizontal="left" vertical="center"/>
      <protection locked="0"/>
    </xf>
    <xf numFmtId="0" fontId="51" fillId="6" borderId="14" xfId="3" applyFont="1" applyFill="1" applyBorder="1" applyAlignment="1" applyProtection="1">
      <alignment horizontal="left" vertical="center"/>
      <protection locked="0"/>
    </xf>
    <xf numFmtId="0" fontId="51" fillId="6" borderId="1" xfId="3" applyFont="1" applyFill="1" applyBorder="1" applyAlignment="1" applyProtection="1">
      <alignment horizontal="left" vertical="center"/>
      <protection locked="0"/>
    </xf>
    <xf numFmtId="0" fontId="15" fillId="4" borderId="2" xfId="3" applyFont="1" applyFill="1" applyBorder="1" applyAlignment="1">
      <alignment horizontal="left" vertical="center"/>
    </xf>
    <xf numFmtId="0" fontId="57" fillId="0" borderId="0" xfId="3" applyFont="1" applyBorder="1" applyAlignment="1">
      <alignment vertical="center" wrapText="1"/>
    </xf>
    <xf numFmtId="0" fontId="8" fillId="0" borderId="0" xfId="3" applyFont="1" applyBorder="1" applyAlignment="1">
      <alignment horizontal="center" vertical="center"/>
    </xf>
    <xf numFmtId="0" fontId="51" fillId="6" borderId="2" xfId="3" applyFont="1" applyFill="1" applyBorder="1" applyAlignment="1" applyProtection="1">
      <alignment horizontal="center" vertical="center"/>
      <protection locked="0"/>
    </xf>
    <xf numFmtId="0" fontId="51" fillId="6" borderId="2" xfId="3" applyFont="1" applyFill="1" applyBorder="1" applyAlignment="1" applyProtection="1">
      <alignment horizontal="center" vertical="center" shrinkToFit="1"/>
      <protection locked="0"/>
    </xf>
    <xf numFmtId="0" fontId="13" fillId="0" borderId="0" xfId="3" applyFont="1" applyBorder="1" applyAlignment="1">
      <alignment vertical="center"/>
    </xf>
    <xf numFmtId="0" fontId="20" fillId="0" borderId="0" xfId="3" applyFont="1" applyBorder="1" applyAlignment="1">
      <alignment vertical="center" wrapText="1"/>
    </xf>
    <xf numFmtId="0" fontId="8" fillId="6" borderId="7" xfId="3" applyFont="1" applyFill="1" applyBorder="1" applyAlignment="1" applyProtection="1">
      <alignment horizontal="center" vertical="center"/>
      <protection locked="0"/>
    </xf>
    <xf numFmtId="0" fontId="8" fillId="6" borderId="14" xfId="3" applyFont="1" applyFill="1" applyBorder="1" applyAlignment="1" applyProtection="1">
      <alignment horizontal="center" vertical="center"/>
      <protection locked="0"/>
    </xf>
    <xf numFmtId="0" fontId="8" fillId="6" borderId="1" xfId="3" applyFont="1" applyFill="1" applyBorder="1" applyAlignment="1" applyProtection="1">
      <alignment horizontal="center" vertical="center"/>
      <protection locked="0"/>
    </xf>
    <xf numFmtId="0" fontId="32" fillId="0" borderId="0" xfId="3" applyFont="1" applyAlignment="1" applyProtection="1">
      <alignment horizontal="left" vertical="top" wrapText="1"/>
    </xf>
    <xf numFmtId="0" fontId="15" fillId="0" borderId="1" xfId="3" applyFont="1" applyFill="1" applyBorder="1" applyAlignment="1">
      <alignment horizontal="center" vertical="center"/>
    </xf>
    <xf numFmtId="0" fontId="15" fillId="0" borderId="2" xfId="3" applyFont="1" applyFill="1" applyBorder="1" applyAlignment="1">
      <alignment horizontal="center" vertical="center"/>
    </xf>
    <xf numFmtId="0" fontId="20" fillId="0" borderId="2" xfId="3" applyFont="1" applyFill="1" applyBorder="1" applyAlignment="1">
      <alignment horizontal="center" vertical="center"/>
    </xf>
    <xf numFmtId="0" fontId="15" fillId="4" borderId="2" xfId="3" applyFont="1" applyFill="1" applyBorder="1" applyAlignment="1">
      <alignment horizontal="center" vertical="center" shrinkToFit="1"/>
    </xf>
    <xf numFmtId="0" fontId="15" fillId="4" borderId="14" xfId="3" applyFont="1" applyFill="1" applyBorder="1" applyAlignment="1">
      <alignment horizontal="center" vertical="center" shrinkToFit="1"/>
    </xf>
    <xf numFmtId="185" fontId="15" fillId="6" borderId="7" xfId="3" applyNumberFormat="1" applyFont="1" applyFill="1" applyBorder="1" applyAlignment="1" applyProtection="1">
      <alignment horizontal="center" vertical="center"/>
      <protection locked="0"/>
    </xf>
    <xf numFmtId="185" fontId="15" fillId="6" borderId="1" xfId="3" applyNumberFormat="1" applyFont="1" applyFill="1" applyBorder="1" applyAlignment="1" applyProtection="1">
      <alignment horizontal="center" vertical="center"/>
      <protection locked="0"/>
    </xf>
    <xf numFmtId="0" fontId="15" fillId="6" borderId="7" xfId="3" applyFont="1" applyFill="1" applyBorder="1" applyAlignment="1" applyProtection="1">
      <alignment horizontal="center" vertical="center" shrinkToFit="1"/>
      <protection locked="0"/>
    </xf>
    <xf numFmtId="0" fontId="15" fillId="6" borderId="1" xfId="3" applyFont="1" applyFill="1" applyBorder="1" applyAlignment="1" applyProtection="1">
      <alignment horizontal="center" vertical="center" shrinkToFit="1"/>
      <protection locked="0"/>
    </xf>
    <xf numFmtId="0" fontId="15" fillId="0" borderId="7" xfId="3" applyFont="1" applyFill="1" applyBorder="1" applyAlignment="1">
      <alignment horizontal="center" vertical="center"/>
    </xf>
    <xf numFmtId="0" fontId="20" fillId="0" borderId="13" xfId="3" applyFont="1" applyFill="1" applyBorder="1" applyAlignment="1">
      <alignment horizontal="center" vertical="center"/>
    </xf>
    <xf numFmtId="0" fontId="8" fillId="4" borderId="0" xfId="3" applyFont="1" applyFill="1" applyAlignment="1">
      <alignment horizontal="center" vertical="center"/>
    </xf>
    <xf numFmtId="0" fontId="9" fillId="4" borderId="2" xfId="3" applyFont="1" applyFill="1" applyBorder="1" applyAlignment="1">
      <alignment horizontal="center" vertical="center"/>
    </xf>
    <xf numFmtId="0" fontId="14" fillId="0" borderId="2" xfId="3" applyFont="1" applyFill="1" applyBorder="1" applyAlignment="1" applyProtection="1">
      <alignment horizontal="center" vertical="center"/>
    </xf>
    <xf numFmtId="0" fontId="22" fillId="4" borderId="2" xfId="0" applyFont="1" applyFill="1" applyBorder="1" applyAlignment="1">
      <alignment horizontal="left" vertical="center" shrinkToFit="1"/>
    </xf>
    <xf numFmtId="0" fontId="32" fillId="0" borderId="2" xfId="3" applyFont="1" applyFill="1" applyBorder="1" applyAlignment="1">
      <alignment horizontal="left" vertical="center"/>
    </xf>
    <xf numFmtId="0" fontId="16" fillId="4" borderId="57" xfId="3" applyFont="1" applyFill="1" applyBorder="1" applyAlignment="1">
      <alignment horizontal="center" vertical="center" wrapText="1"/>
    </xf>
    <xf numFmtId="0" fontId="16" fillId="4" borderId="58" xfId="3" applyFont="1" applyFill="1" applyBorder="1" applyAlignment="1">
      <alignment horizontal="center" vertical="center" wrapText="1"/>
    </xf>
    <xf numFmtId="0" fontId="16" fillId="4" borderId="60" xfId="3" applyFont="1" applyFill="1" applyBorder="1" applyAlignment="1">
      <alignment horizontal="center" vertical="center" wrapText="1"/>
    </xf>
    <xf numFmtId="0" fontId="13" fillId="0" borderId="0" xfId="3" applyFont="1" applyFill="1" applyBorder="1" applyAlignment="1">
      <alignment horizontal="left" vertical="center" wrapText="1"/>
    </xf>
    <xf numFmtId="0" fontId="9" fillId="4" borderId="53" xfId="3" applyFont="1" applyFill="1" applyBorder="1" applyAlignment="1">
      <alignment horizontal="center" vertical="center"/>
    </xf>
    <xf numFmtId="0" fontId="9" fillId="4" borderId="54" xfId="3" applyFont="1" applyFill="1" applyBorder="1" applyAlignment="1">
      <alignment horizontal="center" vertical="center"/>
    </xf>
    <xf numFmtId="0" fontId="9" fillId="4" borderId="27" xfId="3" applyFont="1" applyFill="1" applyBorder="1" applyAlignment="1">
      <alignment horizontal="center" vertical="center"/>
    </xf>
    <xf numFmtId="0" fontId="66" fillId="6" borderId="29" xfId="0" applyFont="1" applyFill="1" applyBorder="1" applyAlignment="1" applyProtection="1">
      <alignment horizontal="left" vertical="top" wrapText="1"/>
      <protection locked="0"/>
    </xf>
    <xf numFmtId="0" fontId="66" fillId="6" borderId="15" xfId="0" applyFont="1" applyFill="1" applyBorder="1" applyAlignment="1" applyProtection="1">
      <alignment horizontal="left" vertical="top" wrapText="1"/>
      <protection locked="0"/>
    </xf>
    <xf numFmtId="0" fontId="66" fillId="6" borderId="42" xfId="0" applyFont="1" applyFill="1" applyBorder="1" applyAlignment="1" applyProtection="1">
      <alignment horizontal="left" vertical="top" wrapText="1"/>
      <protection locked="0"/>
    </xf>
    <xf numFmtId="0" fontId="66" fillId="6" borderId="51" xfId="0" applyFont="1" applyFill="1" applyBorder="1" applyAlignment="1" applyProtection="1">
      <alignment horizontal="left" vertical="top" wrapText="1"/>
      <protection locked="0"/>
    </xf>
    <xf numFmtId="0" fontId="66" fillId="6" borderId="30" xfId="0" applyFont="1" applyFill="1" applyBorder="1" applyAlignment="1" applyProtection="1">
      <alignment horizontal="left" vertical="top" wrapText="1"/>
      <protection locked="0"/>
    </xf>
    <xf numFmtId="0" fontId="66" fillId="6" borderId="52" xfId="0" applyFont="1" applyFill="1" applyBorder="1" applyAlignment="1" applyProtection="1">
      <alignment horizontal="left" vertical="top" wrapText="1"/>
      <protection locked="0"/>
    </xf>
    <xf numFmtId="0" fontId="49" fillId="6" borderId="47" xfId="3" applyFont="1" applyFill="1" applyBorder="1" applyAlignment="1" applyProtection="1">
      <alignment horizontal="center" vertical="center" shrinkToFit="1"/>
      <protection locked="0"/>
    </xf>
    <xf numFmtId="0" fontId="49" fillId="6" borderId="17" xfId="3" applyFont="1" applyFill="1" applyBorder="1" applyAlignment="1" applyProtection="1">
      <alignment horizontal="center" vertical="center" shrinkToFit="1"/>
      <protection locked="0"/>
    </xf>
    <xf numFmtId="0" fontId="49" fillId="6" borderId="50" xfId="3" applyFont="1" applyFill="1" applyBorder="1" applyAlignment="1" applyProtection="1">
      <alignment horizontal="center" vertical="center" shrinkToFit="1"/>
      <protection locked="0"/>
    </xf>
    <xf numFmtId="0" fontId="49" fillId="6" borderId="59" xfId="3" applyFont="1" applyFill="1" applyBorder="1" applyAlignment="1" applyProtection="1">
      <alignment horizontal="center" vertical="center" shrinkToFit="1"/>
      <protection locked="0"/>
    </xf>
    <xf numFmtId="0" fontId="49" fillId="6" borderId="0" xfId="3" applyFont="1" applyFill="1" applyBorder="1" applyAlignment="1" applyProtection="1">
      <alignment horizontal="center" vertical="center" shrinkToFit="1"/>
      <protection locked="0"/>
    </xf>
    <xf numFmtId="0" fontId="49" fillId="6" borderId="61" xfId="3" applyFont="1" applyFill="1" applyBorder="1" applyAlignment="1" applyProtection="1">
      <alignment horizontal="center" vertical="center" shrinkToFit="1"/>
      <protection locked="0"/>
    </xf>
    <xf numFmtId="0" fontId="49" fillId="6" borderId="51" xfId="3" applyFont="1" applyFill="1" applyBorder="1" applyAlignment="1" applyProtection="1">
      <alignment horizontal="center" vertical="center" shrinkToFit="1"/>
      <protection locked="0"/>
    </xf>
    <xf numFmtId="0" fontId="49" fillId="6" borderId="30" xfId="3" applyFont="1" applyFill="1" applyBorder="1" applyAlignment="1" applyProtection="1">
      <alignment horizontal="center" vertical="center" shrinkToFit="1"/>
      <protection locked="0"/>
    </xf>
    <xf numFmtId="0" fontId="49" fillId="6" borderId="52" xfId="3" applyFont="1" applyFill="1" applyBorder="1" applyAlignment="1" applyProtection="1">
      <alignment horizontal="center" vertical="center" shrinkToFit="1"/>
      <protection locked="0"/>
    </xf>
    <xf numFmtId="0" fontId="15" fillId="4" borderId="0" xfId="3" applyNumberFormat="1" applyFont="1" applyFill="1" applyBorder="1" applyAlignment="1">
      <alignment horizontal="center" vertical="center" wrapText="1"/>
    </xf>
    <xf numFmtId="0" fontId="15" fillId="4" borderId="0" xfId="3" applyFont="1" applyFill="1" applyBorder="1" applyAlignment="1" applyProtection="1">
      <alignment horizontal="center" vertical="center"/>
      <protection locked="0"/>
    </xf>
    <xf numFmtId="0" fontId="8" fillId="0" borderId="2" xfId="3" applyFont="1" applyFill="1" applyBorder="1" applyAlignment="1">
      <alignment horizontal="center" vertical="center" wrapText="1"/>
    </xf>
    <xf numFmtId="0" fontId="8" fillId="0" borderId="2" xfId="3" applyFont="1" applyFill="1" applyBorder="1" applyAlignment="1">
      <alignment horizontal="center" vertical="center"/>
    </xf>
    <xf numFmtId="0" fontId="20" fillId="0" borderId="23" xfId="3" applyFont="1" applyFill="1" applyBorder="1" applyAlignment="1">
      <alignment horizontal="center" vertical="center"/>
    </xf>
    <xf numFmtId="184" fontId="20" fillId="0" borderId="14" xfId="3" applyNumberFormat="1" applyFont="1" applyFill="1" applyBorder="1" applyAlignment="1">
      <alignment horizontal="center" vertical="center"/>
    </xf>
    <xf numFmtId="184" fontId="20" fillId="0" borderId="1" xfId="3" applyNumberFormat="1" applyFont="1" applyFill="1" applyBorder="1" applyAlignment="1">
      <alignment horizontal="center" vertical="center"/>
    </xf>
    <xf numFmtId="0" fontId="16" fillId="4" borderId="48" xfId="3" applyFont="1" applyFill="1" applyBorder="1" applyAlignment="1">
      <alignment horizontal="center" vertical="center" wrapText="1"/>
    </xf>
    <xf numFmtId="0" fontId="16" fillId="4" borderId="3" xfId="3" applyFont="1" applyFill="1" applyBorder="1" applyAlignment="1">
      <alignment horizontal="center" vertical="center" wrapText="1"/>
    </xf>
    <xf numFmtId="0" fontId="16" fillId="4" borderId="49" xfId="3" applyFont="1" applyFill="1" applyBorder="1" applyAlignment="1">
      <alignment horizontal="center" vertical="center" wrapText="1"/>
    </xf>
    <xf numFmtId="0" fontId="15" fillId="6" borderId="21" xfId="3" applyFont="1" applyFill="1" applyBorder="1" applyAlignment="1" applyProtection="1">
      <alignment horizontal="center" vertical="center" shrinkToFit="1"/>
      <protection locked="0"/>
    </xf>
    <xf numFmtId="0" fontId="15" fillId="6" borderId="2" xfId="3" applyFont="1" applyFill="1" applyBorder="1" applyAlignment="1" applyProtection="1">
      <alignment horizontal="center" vertical="center" shrinkToFit="1"/>
      <protection locked="0"/>
    </xf>
    <xf numFmtId="0" fontId="15" fillId="6" borderId="19" xfId="3" applyFont="1" applyFill="1" applyBorder="1" applyAlignment="1" applyProtection="1">
      <alignment horizontal="center" vertical="center" shrinkToFit="1"/>
      <protection locked="0"/>
    </xf>
    <xf numFmtId="0" fontId="15" fillId="6" borderId="56" xfId="3" applyFont="1" applyFill="1" applyBorder="1" applyAlignment="1" applyProtection="1">
      <alignment horizontal="center" vertical="center" shrinkToFit="1"/>
      <protection locked="0"/>
    </xf>
    <xf numFmtId="0" fontId="15" fillId="6" borderId="10" xfId="3" applyFont="1" applyFill="1" applyBorder="1" applyAlignment="1" applyProtection="1">
      <alignment horizontal="center" vertical="center" shrinkToFit="1"/>
      <protection locked="0"/>
    </xf>
    <xf numFmtId="0" fontId="15" fillId="6" borderId="18" xfId="3" applyFont="1" applyFill="1" applyBorder="1" applyAlignment="1" applyProtection="1">
      <alignment horizontal="center" vertical="center" shrinkToFit="1"/>
      <protection locked="0"/>
    </xf>
    <xf numFmtId="0" fontId="9" fillId="4" borderId="63" xfId="3" applyFont="1" applyFill="1" applyBorder="1" applyAlignment="1">
      <alignment horizontal="center" vertical="center"/>
    </xf>
    <xf numFmtId="0" fontId="9" fillId="4" borderId="64" xfId="3" applyFont="1" applyFill="1" applyBorder="1" applyAlignment="1">
      <alignment horizontal="center" vertical="center"/>
    </xf>
    <xf numFmtId="49" fontId="14" fillId="3" borderId="64" xfId="3" applyNumberFormat="1" applyFont="1" applyFill="1" applyBorder="1" applyAlignment="1" applyProtection="1">
      <alignment horizontal="center" vertical="center"/>
      <protection locked="0"/>
    </xf>
    <xf numFmtId="49" fontId="14" fillId="3" borderId="65" xfId="3" applyNumberFormat="1" applyFont="1" applyFill="1" applyBorder="1" applyAlignment="1" applyProtection="1">
      <alignment horizontal="center" vertical="center"/>
      <protection locked="0"/>
    </xf>
    <xf numFmtId="0" fontId="13" fillId="4" borderId="48" xfId="3" applyFont="1" applyFill="1" applyBorder="1" applyAlignment="1">
      <alignment horizontal="center" vertical="center" wrapText="1"/>
    </xf>
    <xf numFmtId="0" fontId="13" fillId="4" borderId="3" xfId="3" applyFont="1" applyFill="1" applyBorder="1" applyAlignment="1">
      <alignment horizontal="center" vertical="center" wrapText="1"/>
    </xf>
    <xf numFmtId="0" fontId="13" fillId="6" borderId="3" xfId="3" applyFont="1" applyFill="1" applyBorder="1" applyAlignment="1" applyProtection="1">
      <alignment horizontal="left" vertical="center" wrapText="1"/>
      <protection locked="0"/>
    </xf>
    <xf numFmtId="0" fontId="13" fillId="6" borderId="49" xfId="3" applyFont="1" applyFill="1" applyBorder="1" applyAlignment="1" applyProtection="1">
      <alignment horizontal="left" vertical="center" wrapText="1"/>
      <protection locked="0"/>
    </xf>
    <xf numFmtId="0" fontId="26" fillId="4" borderId="29" xfId="0" applyFont="1" applyFill="1" applyBorder="1" applyAlignment="1" applyProtection="1">
      <alignment horizontal="left" vertical="top" wrapText="1"/>
    </xf>
    <xf numFmtId="0" fontId="26" fillId="4" borderId="15" xfId="0" applyFont="1" applyFill="1" applyBorder="1" applyAlignment="1" applyProtection="1">
      <alignment horizontal="left" vertical="top" wrapText="1"/>
    </xf>
    <xf numFmtId="0" fontId="26" fillId="4" borderId="42" xfId="0" applyFont="1" applyFill="1" applyBorder="1" applyAlignment="1" applyProtection="1">
      <alignment horizontal="left" vertical="top" wrapText="1"/>
    </xf>
    <xf numFmtId="9" fontId="8" fillId="0" borderId="10" xfId="3" applyNumberFormat="1" applyFont="1" applyBorder="1" applyAlignment="1">
      <alignment horizontal="center" vertical="center"/>
    </xf>
    <xf numFmtId="9" fontId="8" fillId="0" borderId="18" xfId="3" applyNumberFormat="1" applyFont="1" applyBorder="1" applyAlignment="1">
      <alignment horizontal="center" vertical="center"/>
    </xf>
    <xf numFmtId="9" fontId="48" fillId="4" borderId="3" xfId="3" applyNumberFormat="1" applyFont="1" applyFill="1" applyBorder="1" applyAlignment="1">
      <alignment horizontal="center" vertical="center"/>
    </xf>
    <xf numFmtId="9" fontId="48" fillId="4" borderId="49" xfId="3" applyNumberFormat="1" applyFont="1" applyFill="1" applyBorder="1" applyAlignment="1">
      <alignment horizontal="center" vertical="center"/>
    </xf>
    <xf numFmtId="0" fontId="26" fillId="4" borderId="29" xfId="0" applyFont="1" applyFill="1" applyBorder="1" applyAlignment="1" applyProtection="1">
      <alignment horizontal="left" vertical="center" wrapText="1"/>
    </xf>
    <xf numFmtId="0" fontId="26" fillId="4" borderId="15" xfId="0" applyFont="1" applyFill="1" applyBorder="1" applyAlignment="1" applyProtection="1">
      <alignment horizontal="left" vertical="center" wrapText="1"/>
    </xf>
    <xf numFmtId="0" fontId="26" fillId="4" borderId="42" xfId="0" applyFont="1" applyFill="1" applyBorder="1" applyAlignment="1" applyProtection="1">
      <alignment horizontal="left" vertical="center" wrapText="1"/>
    </xf>
    <xf numFmtId="0" fontId="26" fillId="6" borderId="59" xfId="0" applyFont="1" applyFill="1" applyBorder="1" applyAlignment="1" applyProtection="1">
      <alignment horizontal="left" vertical="top" wrapText="1"/>
      <protection locked="0"/>
    </xf>
    <xf numFmtId="0" fontId="26" fillId="6" borderId="0" xfId="0" applyFont="1" applyFill="1" applyBorder="1" applyAlignment="1" applyProtection="1">
      <alignment horizontal="left" vertical="top" wrapText="1"/>
      <protection locked="0"/>
    </xf>
    <xf numFmtId="0" fontId="26" fillId="6" borderId="61" xfId="0" applyFont="1" applyFill="1" applyBorder="1" applyAlignment="1" applyProtection="1">
      <alignment horizontal="left" vertical="top" wrapText="1"/>
      <protection locked="0"/>
    </xf>
    <xf numFmtId="0" fontId="26" fillId="4" borderId="48" xfId="3" applyFont="1" applyFill="1" applyBorder="1" applyAlignment="1">
      <alignment horizontal="right" vertical="center"/>
    </xf>
    <xf numFmtId="0" fontId="26" fillId="4" borderId="3" xfId="3" applyFont="1" applyFill="1" applyBorder="1" applyAlignment="1">
      <alignment horizontal="right" vertical="center"/>
    </xf>
    <xf numFmtId="0" fontId="8" fillId="4" borderId="56" xfId="3" applyFont="1" applyFill="1" applyBorder="1" applyAlignment="1">
      <alignment horizontal="right" vertical="center"/>
    </xf>
    <xf numFmtId="0" fontId="8" fillId="4" borderId="10" xfId="3" applyFont="1" applyFill="1" applyBorder="1" applyAlignment="1">
      <alignment horizontal="right" vertical="center"/>
    </xf>
    <xf numFmtId="0" fontId="13" fillId="4" borderId="20" xfId="3" applyFont="1" applyFill="1" applyBorder="1" applyAlignment="1">
      <alignment horizontal="center" vertical="center" wrapText="1"/>
    </xf>
    <xf numFmtId="0" fontId="13" fillId="4" borderId="13" xfId="3" applyFont="1" applyFill="1" applyBorder="1" applyAlignment="1">
      <alignment horizontal="center" vertical="center" wrapText="1"/>
    </xf>
    <xf numFmtId="0" fontId="13" fillId="4" borderId="63" xfId="3" applyFont="1" applyFill="1" applyBorder="1" applyAlignment="1">
      <alignment horizontal="center" vertical="center" wrapText="1"/>
    </xf>
    <xf numFmtId="0" fontId="13" fillId="4" borderId="64" xfId="3" applyFont="1" applyFill="1" applyBorder="1" applyAlignment="1">
      <alignment horizontal="center" vertical="center" wrapText="1"/>
    </xf>
    <xf numFmtId="0" fontId="13" fillId="6" borderId="13" xfId="3" applyFont="1" applyFill="1" applyBorder="1" applyAlignment="1" applyProtection="1">
      <alignment horizontal="left" vertical="center" wrapText="1"/>
      <protection locked="0"/>
    </xf>
    <xf numFmtId="0" fontId="13" fillId="6" borderId="28" xfId="3" applyFont="1" applyFill="1" applyBorder="1" applyAlignment="1" applyProtection="1">
      <alignment horizontal="left" vertical="center" wrapText="1"/>
      <protection locked="0"/>
    </xf>
    <xf numFmtId="0" fontId="13" fillId="6" borderId="64" xfId="3" applyFont="1" applyFill="1" applyBorder="1" applyAlignment="1" applyProtection="1">
      <alignment horizontal="left" vertical="center" wrapText="1"/>
      <protection locked="0"/>
    </xf>
    <xf numFmtId="0" fontId="13" fillId="6" borderId="65" xfId="3" applyFont="1" applyFill="1" applyBorder="1" applyAlignment="1" applyProtection="1">
      <alignment horizontal="left" vertical="center" wrapText="1"/>
      <protection locked="0"/>
    </xf>
    <xf numFmtId="0" fontId="32" fillId="4" borderId="48" xfId="3" applyFont="1" applyFill="1" applyBorder="1" applyAlignment="1">
      <alignment horizontal="center" vertical="center" wrapText="1"/>
    </xf>
    <xf numFmtId="0" fontId="32" fillId="4" borderId="9" xfId="3" applyFont="1" applyFill="1" applyBorder="1" applyAlignment="1">
      <alignment horizontal="center" vertical="center" wrapText="1"/>
    </xf>
    <xf numFmtId="0" fontId="32" fillId="4" borderId="56" xfId="3" applyFont="1" applyFill="1" applyBorder="1" applyAlignment="1">
      <alignment horizontal="center" vertical="center" wrapText="1"/>
    </xf>
    <xf numFmtId="0" fontId="32" fillId="4" borderId="62" xfId="3" applyFont="1" applyFill="1" applyBorder="1" applyAlignment="1">
      <alignment horizontal="center" vertical="center" wrapText="1"/>
    </xf>
    <xf numFmtId="0" fontId="50" fillId="0" borderId="30" xfId="3" applyFont="1" applyFill="1" applyBorder="1" applyAlignment="1">
      <alignment horizontal="center" vertical="center" shrinkToFit="1"/>
    </xf>
    <xf numFmtId="0" fontId="50" fillId="0" borderId="52" xfId="3" applyFont="1" applyFill="1" applyBorder="1" applyAlignment="1">
      <alignment horizontal="center" vertical="center" shrinkToFit="1"/>
    </xf>
    <xf numFmtId="0" fontId="25" fillId="6" borderId="29" xfId="0" applyFont="1" applyFill="1" applyBorder="1" applyAlignment="1" applyProtection="1">
      <alignment horizontal="center" vertical="center" shrinkToFit="1"/>
      <protection locked="0"/>
    </xf>
    <xf numFmtId="0" fontId="25" fillId="6" borderId="15" xfId="0" applyFont="1" applyFill="1" applyBorder="1" applyAlignment="1" applyProtection="1">
      <alignment horizontal="center" vertical="center" shrinkToFit="1"/>
      <protection locked="0"/>
    </xf>
    <xf numFmtId="0" fontId="25" fillId="6" borderId="42" xfId="0" applyFont="1" applyFill="1" applyBorder="1" applyAlignment="1" applyProtection="1">
      <alignment horizontal="center" vertical="center" shrinkToFit="1"/>
      <protection locked="0"/>
    </xf>
    <xf numFmtId="0" fontId="25" fillId="6" borderId="51" xfId="0" applyFont="1" applyFill="1" applyBorder="1" applyAlignment="1" applyProtection="1">
      <alignment horizontal="center" vertical="center" shrinkToFit="1"/>
      <protection locked="0"/>
    </xf>
    <xf numFmtId="0" fontId="25" fillId="6" borderId="30" xfId="0" applyFont="1" applyFill="1" applyBorder="1" applyAlignment="1" applyProtection="1">
      <alignment horizontal="center" vertical="center" shrinkToFit="1"/>
      <protection locked="0"/>
    </xf>
    <xf numFmtId="0" fontId="25" fillId="6" borderId="52" xfId="0" applyFont="1" applyFill="1" applyBorder="1" applyAlignment="1" applyProtection="1">
      <alignment horizontal="center" vertical="center" shrinkToFit="1"/>
      <protection locked="0"/>
    </xf>
    <xf numFmtId="0" fontId="64" fillId="0" borderId="0" xfId="3" applyFont="1" applyBorder="1" applyAlignment="1">
      <alignment horizontal="left" vertical="top" wrapText="1"/>
    </xf>
    <xf numFmtId="0" fontId="13" fillId="0" borderId="15" xfId="3" applyFont="1" applyFill="1" applyBorder="1" applyAlignment="1">
      <alignment horizontal="left" vertical="center"/>
    </xf>
    <xf numFmtId="0" fontId="15" fillId="4" borderId="14" xfId="3" applyFont="1" applyFill="1" applyBorder="1" applyAlignment="1">
      <alignment horizontal="center" vertical="center"/>
    </xf>
    <xf numFmtId="0" fontId="8" fillId="4" borderId="7" xfId="3" applyFont="1" applyFill="1" applyBorder="1" applyAlignment="1">
      <alignment horizontal="center" vertical="center"/>
    </xf>
    <xf numFmtId="0" fontId="8" fillId="4" borderId="1" xfId="3" applyFont="1" applyFill="1" applyBorder="1" applyAlignment="1">
      <alignment horizontal="center" vertical="center"/>
    </xf>
    <xf numFmtId="0" fontId="8" fillId="4" borderId="2" xfId="3" applyFont="1" applyFill="1" applyBorder="1" applyAlignment="1">
      <alignment horizontal="center" vertical="center"/>
    </xf>
    <xf numFmtId="0" fontId="47" fillId="0" borderId="16" xfId="3" applyFont="1" applyFill="1" applyBorder="1" applyAlignment="1">
      <alignment horizontal="center" vertical="center"/>
    </xf>
    <xf numFmtId="0" fontId="16" fillId="4" borderId="7" xfId="3" applyFont="1" applyFill="1" applyBorder="1" applyAlignment="1">
      <alignment horizontal="center" vertical="center" wrapText="1"/>
    </xf>
    <xf numFmtId="0" fontId="16" fillId="4" borderId="14" xfId="3" applyFont="1" applyFill="1" applyBorder="1" applyAlignment="1">
      <alignment horizontal="center" vertical="center" wrapText="1"/>
    </xf>
    <xf numFmtId="0" fontId="16" fillId="4" borderId="1" xfId="3" applyFont="1" applyFill="1" applyBorder="1" applyAlignment="1">
      <alignment horizontal="center" vertical="center" wrapText="1"/>
    </xf>
    <xf numFmtId="0" fontId="44" fillId="0" borderId="0" xfId="0" applyFont="1" applyFill="1" applyBorder="1" applyAlignment="1">
      <alignment horizontal="left" vertical="top" wrapText="1" shrinkToFit="1"/>
    </xf>
    <xf numFmtId="0" fontId="32" fillId="0" borderId="2" xfId="3" applyFont="1" applyFill="1" applyBorder="1" applyAlignment="1">
      <alignment horizontal="center" vertical="center" shrinkToFit="1"/>
    </xf>
    <xf numFmtId="0" fontId="32" fillId="0" borderId="6" xfId="3" applyFont="1" applyFill="1" applyBorder="1" applyAlignment="1" applyProtection="1">
      <alignment horizontal="center" vertical="center" shrinkToFit="1"/>
    </xf>
    <xf numFmtId="0" fontId="32" fillId="0" borderId="17" xfId="3" applyFont="1" applyFill="1" applyBorder="1" applyAlignment="1" applyProtection="1">
      <alignment horizontal="center" vertical="center" shrinkToFit="1"/>
    </xf>
    <xf numFmtId="0" fontId="32" fillId="0" borderId="12" xfId="3" applyFont="1" applyFill="1" applyBorder="1" applyAlignment="1" applyProtection="1">
      <alignment horizontal="center" vertical="center" shrinkToFit="1"/>
    </xf>
    <xf numFmtId="0" fontId="32" fillId="0" borderId="4" xfId="3" applyFont="1" applyFill="1" applyBorder="1" applyAlignment="1" applyProtection="1">
      <alignment horizontal="center" vertical="center" shrinkToFit="1"/>
    </xf>
    <xf numFmtId="0" fontId="32" fillId="0" borderId="0" xfId="3" applyFont="1" applyFill="1" applyBorder="1" applyAlignment="1" applyProtection="1">
      <alignment horizontal="center" vertical="center" shrinkToFit="1"/>
    </xf>
    <xf numFmtId="0" fontId="32" fillId="0" borderId="11" xfId="3" applyFont="1" applyFill="1" applyBorder="1" applyAlignment="1" applyProtection="1">
      <alignment horizontal="center" vertical="center" shrinkToFit="1"/>
    </xf>
    <xf numFmtId="0" fontId="32" fillId="0" borderId="5" xfId="3" applyFont="1" applyFill="1" applyBorder="1" applyAlignment="1" applyProtection="1">
      <alignment horizontal="center" vertical="center" shrinkToFit="1"/>
    </xf>
    <xf numFmtId="0" fontId="32" fillId="0" borderId="16" xfId="3" applyFont="1" applyFill="1" applyBorder="1" applyAlignment="1" applyProtection="1">
      <alignment horizontal="center" vertical="center" shrinkToFit="1"/>
    </xf>
    <xf numFmtId="0" fontId="32" fillId="0" borderId="8" xfId="3" applyFont="1" applyFill="1" applyBorder="1" applyAlignment="1" applyProtection="1">
      <alignment horizontal="center" vertical="center" shrinkToFit="1"/>
    </xf>
    <xf numFmtId="0" fontId="32" fillId="0" borderId="2" xfId="3" applyFont="1" applyFill="1" applyBorder="1" applyAlignment="1">
      <alignment horizontal="left" vertical="center" shrinkToFit="1"/>
    </xf>
    <xf numFmtId="0" fontId="32" fillId="6" borderId="7" xfId="3" applyFont="1" applyFill="1" applyBorder="1" applyAlignment="1" applyProtection="1">
      <alignment horizontal="center" vertical="center" shrinkToFit="1"/>
      <protection locked="0"/>
    </xf>
    <xf numFmtId="0" fontId="32" fillId="6" borderId="1" xfId="3" applyFont="1" applyFill="1" applyBorder="1" applyAlignment="1" applyProtection="1">
      <alignment horizontal="center" vertical="center" shrinkToFit="1"/>
      <protection locked="0"/>
    </xf>
    <xf numFmtId="0" fontId="15" fillId="0" borderId="10" xfId="3" applyFont="1" applyFill="1" applyBorder="1" applyAlignment="1">
      <alignment horizontal="center" vertical="center" wrapText="1"/>
    </xf>
    <xf numFmtId="0" fontId="15" fillId="0" borderId="10" xfId="3" applyFont="1" applyFill="1" applyBorder="1" applyAlignment="1">
      <alignment horizontal="left" vertical="center" wrapText="1"/>
    </xf>
    <xf numFmtId="0" fontId="15" fillId="0" borderId="18" xfId="3" applyFont="1" applyFill="1" applyBorder="1" applyAlignment="1">
      <alignment horizontal="left" vertical="center" wrapText="1"/>
    </xf>
    <xf numFmtId="0" fontId="15" fillId="4" borderId="56" xfId="3" applyFont="1" applyFill="1" applyBorder="1" applyAlignment="1">
      <alignment horizontal="center" vertical="center" wrapText="1"/>
    </xf>
    <xf numFmtId="0" fontId="15" fillId="4" borderId="10" xfId="3" applyFont="1" applyFill="1" applyBorder="1" applyAlignment="1">
      <alignment horizontal="center" vertical="center" wrapText="1"/>
    </xf>
    <xf numFmtId="0" fontId="41" fillId="0" borderId="0" xfId="3" applyFont="1" applyFill="1" applyBorder="1" applyAlignment="1">
      <alignment horizontal="left" vertical="center"/>
    </xf>
    <xf numFmtId="0" fontId="8" fillId="0" borderId="2" xfId="3" applyFont="1" applyBorder="1" applyAlignment="1">
      <alignment horizontal="center" vertical="center"/>
    </xf>
    <xf numFmtId="0" fontId="51" fillId="6" borderId="2" xfId="3" applyFont="1" applyFill="1" applyBorder="1" applyAlignment="1" applyProtection="1">
      <alignment horizontal="left" vertical="center"/>
      <protection locked="0"/>
    </xf>
    <xf numFmtId="0" fontId="51" fillId="6" borderId="19" xfId="3" applyFont="1" applyFill="1" applyBorder="1" applyAlignment="1" applyProtection="1">
      <alignment horizontal="left" vertical="center"/>
      <protection locked="0"/>
    </xf>
    <xf numFmtId="0" fontId="8" fillId="4" borderId="48" xfId="3" applyFont="1" applyFill="1" applyBorder="1" applyAlignment="1">
      <alignment horizontal="center" vertical="center"/>
    </xf>
    <xf numFmtId="0" fontId="8" fillId="4" borderId="3" xfId="3" applyFont="1" applyFill="1" applyBorder="1" applyAlignment="1">
      <alignment horizontal="center" vertical="center"/>
    </xf>
    <xf numFmtId="181" fontId="54" fillId="6" borderId="3" xfId="3" applyNumberFormat="1" applyFont="1" applyFill="1" applyBorder="1" applyAlignment="1" applyProtection="1">
      <alignment horizontal="center" vertical="center"/>
      <protection locked="0"/>
    </xf>
    <xf numFmtId="0" fontId="8" fillId="4" borderId="21" xfId="3" applyFont="1" applyFill="1" applyBorder="1" applyAlignment="1">
      <alignment horizontal="center" vertical="center"/>
    </xf>
    <xf numFmtId="186" fontId="54" fillId="0" borderId="3" xfId="3" applyNumberFormat="1" applyFont="1" applyBorder="1" applyAlignment="1">
      <alignment horizontal="center" vertical="center"/>
    </xf>
    <xf numFmtId="186" fontId="20" fillId="6" borderId="3" xfId="3" applyNumberFormat="1" applyFont="1" applyFill="1" applyBorder="1" applyAlignment="1" applyProtection="1">
      <alignment horizontal="center" vertical="center" wrapText="1"/>
      <protection locked="0"/>
    </xf>
    <xf numFmtId="186" fontId="20" fillId="6" borderId="49" xfId="3" applyNumberFormat="1" applyFont="1" applyFill="1" applyBorder="1" applyAlignment="1" applyProtection="1">
      <alignment horizontal="center" vertical="center" wrapText="1"/>
      <protection locked="0"/>
    </xf>
    <xf numFmtId="0" fontId="8" fillId="6" borderId="2" xfId="3" applyFont="1" applyFill="1" applyBorder="1" applyAlignment="1" applyProtection="1">
      <alignment horizontal="center" vertical="center" wrapText="1"/>
      <protection locked="0"/>
    </xf>
    <xf numFmtId="0" fontId="8" fillId="0" borderId="7" xfId="3" applyFont="1" applyBorder="1" applyAlignment="1">
      <alignment horizontal="center" vertical="center"/>
    </xf>
    <xf numFmtId="0" fontId="8" fillId="0" borderId="14" xfId="3" applyFont="1" applyBorder="1" applyAlignment="1">
      <alignment horizontal="center" vertical="center"/>
    </xf>
    <xf numFmtId="0" fontId="8" fillId="0" borderId="1" xfId="3" applyFont="1" applyBorder="1" applyAlignment="1">
      <alignment horizontal="center" vertical="center"/>
    </xf>
    <xf numFmtId="0" fontId="18" fillId="6" borderId="68" xfId="0" applyFont="1" applyFill="1" applyBorder="1" applyAlignment="1" applyProtection="1">
      <alignment horizontal="left" vertical="center" wrapText="1" shrinkToFit="1"/>
      <protection locked="0"/>
    </xf>
    <xf numFmtId="0" fontId="18" fillId="6" borderId="14" xfId="0" applyFont="1" applyFill="1" applyBorder="1" applyAlignment="1" applyProtection="1">
      <alignment horizontal="left" vertical="center" wrapText="1" shrinkToFit="1"/>
      <protection locked="0"/>
    </xf>
    <xf numFmtId="0" fontId="18" fillId="6" borderId="1" xfId="0" applyFont="1" applyFill="1" applyBorder="1" applyAlignment="1" applyProtection="1">
      <alignment horizontal="left" vertical="center" wrapText="1" shrinkToFit="1"/>
      <protection locked="0"/>
    </xf>
    <xf numFmtId="0" fontId="18" fillId="6" borderId="43" xfId="0" applyFont="1" applyFill="1" applyBorder="1" applyAlignment="1" applyProtection="1">
      <alignment horizontal="left" vertical="center" wrapText="1" shrinkToFit="1"/>
      <protection locked="0"/>
    </xf>
    <xf numFmtId="0" fontId="18" fillId="6" borderId="66" xfId="0" applyFont="1" applyFill="1" applyBorder="1" applyAlignment="1" applyProtection="1">
      <alignment horizontal="left" vertical="center" wrapText="1" shrinkToFit="1"/>
      <protection locked="0"/>
    </xf>
    <xf numFmtId="0" fontId="18" fillId="6" borderId="44" xfId="0" applyFont="1" applyFill="1" applyBorder="1" applyAlignment="1" applyProtection="1">
      <alignment horizontal="left" vertical="center" wrapText="1" shrinkToFit="1"/>
      <protection locked="0"/>
    </xf>
    <xf numFmtId="0" fontId="25" fillId="0" borderId="0" xfId="0" applyFont="1" applyFill="1" applyBorder="1" applyAlignment="1">
      <alignment horizontal="left" vertical="center" wrapText="1" shrinkToFit="1"/>
    </xf>
    <xf numFmtId="0" fontId="14" fillId="0" borderId="7" xfId="3" applyFont="1" applyFill="1" applyBorder="1" applyAlignment="1" applyProtection="1">
      <alignment horizontal="center" vertical="center"/>
    </xf>
    <xf numFmtId="0" fontId="14" fillId="0" borderId="14" xfId="3" applyFont="1" applyFill="1" applyBorder="1" applyAlignment="1" applyProtection="1">
      <alignment horizontal="center" vertical="center"/>
    </xf>
    <xf numFmtId="0" fontId="14" fillId="0" borderId="1" xfId="3" applyFont="1" applyFill="1" applyBorder="1" applyAlignment="1" applyProtection="1">
      <alignment horizontal="center" vertical="center"/>
    </xf>
    <xf numFmtId="0" fontId="48" fillId="0" borderId="15" xfId="0" applyFont="1" applyFill="1" applyBorder="1" applyAlignment="1">
      <alignment horizontal="left" vertical="top" wrapText="1" shrinkToFit="1"/>
    </xf>
    <xf numFmtId="0" fontId="25" fillId="0" borderId="0" xfId="0" applyFont="1" applyFill="1" applyBorder="1" applyAlignment="1">
      <alignment horizontal="center" vertical="center"/>
    </xf>
    <xf numFmtId="0" fontId="15" fillId="4" borderId="22" xfId="0" applyFont="1" applyFill="1" applyBorder="1" applyAlignment="1">
      <alignment horizontal="center" vertical="center" shrinkToFit="1"/>
    </xf>
    <xf numFmtId="0" fontId="15" fillId="4" borderId="27" xfId="0" applyFont="1" applyFill="1" applyBorder="1" applyAlignment="1">
      <alignment horizontal="center" vertical="center" shrinkToFit="1"/>
    </xf>
    <xf numFmtId="0" fontId="15" fillId="4" borderId="24" xfId="0" applyFont="1" applyFill="1" applyBorder="1" applyAlignment="1">
      <alignment horizontal="center" vertical="center" shrinkToFit="1"/>
    </xf>
    <xf numFmtId="0" fontId="24" fillId="0" borderId="16" xfId="0" applyFont="1" applyFill="1" applyBorder="1" applyAlignment="1">
      <alignment horizontal="left" vertical="center" shrinkToFit="1"/>
    </xf>
    <xf numFmtId="0" fontId="27" fillId="6" borderId="7" xfId="0" applyFont="1" applyFill="1" applyBorder="1" applyAlignment="1" applyProtection="1">
      <alignment horizontal="left" vertical="top" wrapText="1" shrinkToFit="1"/>
      <protection locked="0"/>
    </xf>
    <xf numFmtId="0" fontId="27" fillId="6" borderId="14" xfId="0" applyFont="1" applyFill="1" applyBorder="1" applyAlignment="1" applyProtection="1">
      <alignment horizontal="left" vertical="top" wrapText="1" shrinkToFit="1"/>
      <protection locked="0"/>
    </xf>
    <xf numFmtId="0" fontId="27" fillId="6" borderId="1" xfId="0" applyFont="1" applyFill="1" applyBorder="1" applyAlignment="1" applyProtection="1">
      <alignment horizontal="left" vertical="top" wrapText="1" shrinkToFit="1"/>
      <protection locked="0"/>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5" fillId="0" borderId="0" xfId="0" applyFont="1" applyFill="1" applyBorder="1" applyAlignment="1">
      <alignment horizontal="center" vertical="center" shrinkToFit="1"/>
    </xf>
    <xf numFmtId="0" fontId="25" fillId="0" borderId="0" xfId="0" applyFont="1" applyFill="1" applyBorder="1" applyAlignment="1">
      <alignment horizontal="center" vertical="center" wrapText="1" shrinkToFit="1"/>
    </xf>
    <xf numFmtId="177" fontId="19" fillId="0" borderId="15" xfId="4" applyNumberFormat="1" applyFont="1" applyFill="1" applyBorder="1" applyAlignment="1">
      <alignment horizontal="center" vertical="center" wrapText="1"/>
    </xf>
    <xf numFmtId="177" fontId="19" fillId="0" borderId="0" xfId="4" applyNumberFormat="1" applyFont="1" applyFill="1" applyBorder="1" applyAlignment="1">
      <alignment horizontal="center" vertical="center" wrapText="1"/>
    </xf>
    <xf numFmtId="0" fontId="23" fillId="0" borderId="0" xfId="0" applyFont="1" applyFill="1" applyBorder="1" applyAlignment="1">
      <alignment horizontal="center" vertical="center" shrinkToFit="1"/>
    </xf>
    <xf numFmtId="0" fontId="25" fillId="0" borderId="0" xfId="0" applyFont="1" applyFill="1" applyBorder="1" applyAlignment="1">
      <alignment horizontal="left" vertical="center" shrinkToFit="1"/>
    </xf>
    <xf numFmtId="0" fontId="27" fillId="4" borderId="2" xfId="0" applyFont="1" applyFill="1" applyBorder="1" applyAlignment="1">
      <alignment horizontal="center" vertical="center"/>
    </xf>
    <xf numFmtId="5" fontId="32" fillId="0" borderId="2" xfId="0" applyNumberFormat="1" applyFont="1" applyFill="1" applyBorder="1" applyAlignment="1">
      <alignment horizontal="center" vertical="center"/>
    </xf>
    <xf numFmtId="42" fontId="32" fillId="0" borderId="2" xfId="0" applyNumberFormat="1" applyFont="1" applyFill="1" applyBorder="1" applyAlignment="1">
      <alignment horizontal="center" vertical="center"/>
    </xf>
    <xf numFmtId="0" fontId="22" fillId="0" borderId="2" xfId="0" applyFont="1" applyFill="1" applyBorder="1" applyAlignment="1">
      <alignment horizontal="left" vertical="center" shrinkToFit="1"/>
    </xf>
    <xf numFmtId="0" fontId="25" fillId="0" borderId="7" xfId="0" applyFont="1" applyFill="1" applyBorder="1" applyAlignment="1">
      <alignment horizontal="left" vertical="center" shrinkToFit="1"/>
    </xf>
    <xf numFmtId="0" fontId="25" fillId="0" borderId="14" xfId="0" applyFont="1" applyFill="1" applyBorder="1" applyAlignment="1">
      <alignment horizontal="left" vertical="center" shrinkToFit="1"/>
    </xf>
    <xf numFmtId="0" fontId="25" fillId="0" borderId="1" xfId="0" applyFont="1" applyFill="1" applyBorder="1" applyAlignment="1">
      <alignment horizontal="left" vertical="center" shrinkToFit="1"/>
    </xf>
    <xf numFmtId="0" fontId="40" fillId="7" borderId="9" xfId="0" applyFont="1" applyFill="1" applyBorder="1" applyAlignment="1" applyProtection="1">
      <alignment horizontal="left" vertical="center" wrapText="1" shrinkToFit="1"/>
    </xf>
    <xf numFmtId="0" fontId="40" fillId="7" borderId="67" xfId="0" applyFont="1" applyFill="1" applyBorder="1" applyAlignment="1" applyProtection="1">
      <alignment horizontal="left" vertical="center" wrapText="1" shrinkToFit="1"/>
    </xf>
    <xf numFmtId="0" fontId="6" fillId="0" borderId="17" xfId="0" applyFont="1" applyFill="1" applyBorder="1" applyAlignment="1">
      <alignment horizontal="right" vertical="center"/>
    </xf>
    <xf numFmtId="0" fontId="23" fillId="0" borderId="0" xfId="0" applyFont="1" applyFill="1" applyBorder="1" applyAlignment="1">
      <alignment horizontal="center" vertical="center"/>
    </xf>
    <xf numFmtId="0" fontId="27" fillId="4" borderId="29"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27" fillId="4" borderId="3" xfId="0" applyFont="1" applyFill="1" applyBorder="1" applyAlignment="1">
      <alignment horizontal="center" vertical="center" wrapText="1" shrinkToFit="1"/>
    </xf>
    <xf numFmtId="0" fontId="27" fillId="4" borderId="10" xfId="0" applyFont="1" applyFill="1" applyBorder="1" applyAlignment="1">
      <alignment horizontal="center" vertical="center" shrinkToFit="1"/>
    </xf>
    <xf numFmtId="0" fontId="27" fillId="4" borderId="3" xfId="0" applyFont="1" applyFill="1" applyBorder="1" applyAlignment="1">
      <alignment horizontal="center" vertical="center"/>
    </xf>
    <xf numFmtId="0" fontId="27" fillId="4" borderId="10" xfId="0" applyFont="1" applyFill="1" applyBorder="1" applyAlignment="1">
      <alignment horizontal="center" vertical="center"/>
    </xf>
    <xf numFmtId="0" fontId="27" fillId="4" borderId="3" xfId="0" applyFont="1" applyFill="1" applyBorder="1" applyAlignment="1">
      <alignment horizontal="center" vertical="center" shrinkToFit="1"/>
    </xf>
    <xf numFmtId="0" fontId="27" fillId="4" borderId="9"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66"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32" fillId="4" borderId="7" xfId="0" applyFont="1" applyFill="1" applyBorder="1" applyAlignment="1">
      <alignment horizontal="center" vertical="center" shrinkToFit="1"/>
    </xf>
    <xf numFmtId="0" fontId="32" fillId="4" borderId="14" xfId="0" applyFont="1" applyFill="1" applyBorder="1" applyAlignment="1">
      <alignment horizontal="center" vertical="center" shrinkToFit="1"/>
    </xf>
    <xf numFmtId="0" fontId="32" fillId="4" borderId="1" xfId="0" applyFont="1" applyFill="1" applyBorder="1" applyAlignment="1">
      <alignment horizontal="center" vertical="center" shrinkToFit="1"/>
    </xf>
    <xf numFmtId="0" fontId="14" fillId="6" borderId="34" xfId="3" applyFont="1" applyFill="1" applyBorder="1" applyAlignment="1" applyProtection="1">
      <alignment horizontal="left" vertical="center" shrinkToFit="1"/>
      <protection locked="0"/>
    </xf>
    <xf numFmtId="0" fontId="14" fillId="6" borderId="36" xfId="3" applyFont="1" applyFill="1" applyBorder="1" applyAlignment="1" applyProtection="1">
      <alignment horizontal="left" vertical="center" shrinkToFit="1"/>
      <protection locked="0"/>
    </xf>
    <xf numFmtId="0" fontId="14" fillId="6" borderId="37" xfId="3" applyFont="1" applyFill="1" applyBorder="1" applyAlignment="1" applyProtection="1">
      <alignment horizontal="left" vertical="center" shrinkToFit="1"/>
      <protection locked="0"/>
    </xf>
    <xf numFmtId="0" fontId="15" fillId="6" borderId="32" xfId="3" applyFont="1" applyFill="1" applyBorder="1" applyAlignment="1" applyProtection="1">
      <alignment horizontal="left" vertical="center" wrapText="1"/>
      <protection locked="0"/>
    </xf>
    <xf numFmtId="0" fontId="15" fillId="6" borderId="35" xfId="3" applyFont="1" applyFill="1" applyBorder="1" applyAlignment="1" applyProtection="1">
      <alignment horizontal="left" vertical="center" wrapText="1"/>
      <protection locked="0"/>
    </xf>
    <xf numFmtId="0" fontId="15" fillId="6" borderId="33" xfId="3" applyFont="1" applyFill="1" applyBorder="1" applyAlignment="1" applyProtection="1">
      <alignment horizontal="left" vertical="center" wrapText="1"/>
      <protection locked="0"/>
    </xf>
    <xf numFmtId="0" fontId="25" fillId="0" borderId="2" xfId="0" applyFont="1" applyFill="1" applyBorder="1" applyAlignment="1">
      <alignment horizontal="left" vertical="center" shrinkToFit="1"/>
    </xf>
    <xf numFmtId="0" fontId="13" fillId="0" borderId="0" xfId="0" applyFont="1" applyFill="1" applyBorder="1" applyAlignment="1" applyProtection="1">
      <alignment horizontal="left" vertical="top" wrapText="1"/>
    </xf>
    <xf numFmtId="0" fontId="44" fillId="0" borderId="15" xfId="0" applyFont="1" applyFill="1" applyBorder="1" applyAlignment="1" applyProtection="1">
      <alignment horizontal="center" vertical="top" wrapText="1"/>
    </xf>
    <xf numFmtId="0" fontId="46" fillId="6" borderId="53" xfId="0" applyFont="1" applyFill="1" applyBorder="1" applyAlignment="1" applyProtection="1">
      <alignment horizontal="left" vertical="center" wrapText="1"/>
      <protection locked="0"/>
    </xf>
    <xf numFmtId="0" fontId="46" fillId="6" borderId="54" xfId="0" applyFont="1" applyFill="1" applyBorder="1" applyAlignment="1" applyProtection="1">
      <alignment horizontal="left" vertical="center" wrapText="1"/>
      <protection locked="0"/>
    </xf>
    <xf numFmtId="0" fontId="46" fillId="6" borderId="40" xfId="0" applyFont="1" applyFill="1" applyBorder="1" applyAlignment="1" applyProtection="1">
      <alignment horizontal="left" vertical="center" wrapText="1"/>
      <protection locked="0"/>
    </xf>
    <xf numFmtId="0" fontId="13" fillId="0" borderId="30" xfId="0" applyFont="1" applyFill="1" applyBorder="1" applyAlignment="1" applyProtection="1">
      <alignment horizontal="left" vertical="top" wrapText="1"/>
    </xf>
    <xf numFmtId="0" fontId="22" fillId="4" borderId="2" xfId="0" applyFont="1" applyFill="1" applyBorder="1" applyAlignment="1">
      <alignment horizontal="center" vertical="center" shrinkToFit="1"/>
    </xf>
    <xf numFmtId="0" fontId="0" fillId="0" borderId="2" xfId="0" applyBorder="1" applyAlignment="1">
      <alignment horizontal="center" vertical="center"/>
    </xf>
    <xf numFmtId="0" fontId="0" fillId="0" borderId="2" xfId="0" applyBorder="1" applyAlignment="1">
      <alignment horizontal="left" vertical="center"/>
    </xf>
    <xf numFmtId="0" fontId="0" fillId="0" borderId="2" xfId="0" applyNumberFormat="1" applyBorder="1" applyAlignment="1">
      <alignment horizontal="left" vertical="center"/>
    </xf>
  </cellXfs>
  <cellStyles count="6">
    <cellStyle name="ハイパーリンク" xfId="5" builtinId="8"/>
    <cellStyle name="ハイパーリンク 2" xfId="1"/>
    <cellStyle name="通貨" xfId="4" builtinId="7"/>
    <cellStyle name="標準" xfId="0" builtinId="0"/>
    <cellStyle name="標準 2" xfId="2"/>
    <cellStyle name="標準 2 2" xfId="3"/>
  </cellStyles>
  <dxfs count="34">
    <dxf>
      <font>
        <b/>
        <i val="0"/>
        <color rgb="FFFF0000"/>
      </font>
    </dxf>
    <dxf>
      <font>
        <b/>
        <i val="0"/>
        <color theme="3"/>
      </font>
    </dxf>
    <dxf>
      <font>
        <b/>
        <i val="0"/>
        <color rgb="FFFF0000"/>
      </font>
    </dxf>
    <dxf>
      <font>
        <b/>
        <i val="0"/>
        <color rgb="FFFF0000"/>
      </font>
    </dxf>
    <dxf>
      <font>
        <b/>
        <i val="0"/>
        <strike val="0"/>
        <color rgb="FFFF0000"/>
      </font>
    </dxf>
    <dxf>
      <font>
        <b/>
        <i val="0"/>
        <color rgb="FFFF0000"/>
      </font>
    </dxf>
    <dxf>
      <font>
        <b/>
        <i val="0"/>
        <color rgb="FFFF0000"/>
      </font>
    </dxf>
    <dxf>
      <fill>
        <patternFill>
          <bgColor theme="0"/>
        </patternFill>
      </fill>
      <border>
        <left/>
        <right/>
        <top/>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border>
    </dxf>
    <dxf>
      <font>
        <color rgb="FFFF0000"/>
      </font>
    </dxf>
    <dxf>
      <font>
        <color rgb="FFFF0000"/>
      </font>
    </dxf>
    <dxf>
      <font>
        <color rgb="FFFF0000"/>
      </font>
    </dxf>
    <dxf>
      <font>
        <color theme="0"/>
      </font>
    </dxf>
    <dxf>
      <fill>
        <patternFill>
          <bgColor theme="0"/>
        </patternFill>
      </fill>
      <border>
        <left/>
        <right/>
        <top/>
        <bottom/>
        <vertical/>
        <horizontal/>
      </border>
    </dxf>
    <dxf>
      <font>
        <color theme="0"/>
      </font>
      <fill>
        <patternFill patternType="solid">
          <bgColor theme="0"/>
        </patternFill>
      </fill>
      <border>
        <left/>
        <right/>
        <top/>
        <bottom/>
        <vertical/>
        <horizontal/>
      </border>
    </dxf>
    <dxf>
      <font>
        <color rgb="FFFF0000"/>
      </font>
    </dxf>
    <dxf>
      <font>
        <color rgb="FFFF0000"/>
      </font>
    </dxf>
    <dxf>
      <fill>
        <patternFill>
          <bgColor theme="7" tint="0.79998168889431442"/>
        </patternFill>
      </fill>
      <border>
        <left style="thin">
          <color auto="1"/>
        </left>
        <right style="thin">
          <color auto="1"/>
        </right>
        <top style="thin">
          <color auto="1"/>
        </top>
        <bottom style="thin">
          <color auto="1"/>
        </bottom>
        <vertical/>
        <horizontal/>
      </border>
    </dxf>
    <dxf>
      <font>
        <color auto="1"/>
      </font>
      <fill>
        <patternFill>
          <bgColor theme="9" tint="0.79998168889431442"/>
        </patternFill>
      </fill>
      <border>
        <left style="thin">
          <color auto="1"/>
        </left>
        <right style="thin">
          <color auto="1"/>
        </right>
        <top style="thin">
          <color auto="1"/>
        </top>
        <bottom style="thin">
          <color auto="1"/>
        </bottom>
        <vertical/>
        <horizontal/>
      </border>
    </dxf>
    <dxf>
      <font>
        <color rgb="FFFF0000"/>
      </font>
    </dxf>
    <dxf>
      <fill>
        <patternFill>
          <bgColor theme="7" tint="0.79998168889431442"/>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
      <font>
        <color theme="0"/>
      </font>
      <fill>
        <patternFill patternType="none">
          <bgColor auto="1"/>
        </patternFill>
      </fill>
      <border>
        <left/>
        <right/>
        <top/>
        <bottom/>
      </border>
    </dxf>
    <dxf>
      <font>
        <color rgb="FFFF0000"/>
      </font>
    </dxf>
    <dxf>
      <font>
        <b/>
        <i val="0"/>
        <color rgb="FFFF0000"/>
      </font>
    </dxf>
    <dxf>
      <font>
        <color rgb="FFFF0000"/>
      </font>
    </dxf>
    <dxf>
      <font>
        <color auto="1"/>
      </font>
      <fill>
        <patternFill>
          <bgColor theme="0"/>
        </patternFill>
      </fill>
      <border>
        <left/>
        <right/>
        <top/>
        <bottom/>
      </border>
    </dxf>
    <dxf>
      <font>
        <color rgb="FFFF0000"/>
      </font>
    </dxf>
    <dxf>
      <font>
        <color rgb="FFFF0000"/>
      </font>
    </dxf>
    <dxf>
      <font>
        <color rgb="FFFF0000"/>
      </font>
    </dxf>
    <dxf>
      <font>
        <b/>
        <i val="0"/>
        <color rgb="FFFF0000"/>
      </font>
    </dxf>
  </dxfs>
  <tableStyles count="1" defaultTableStyle="TableStyleMedium9" defaultPivotStyle="PivotStyleLight16">
    <tableStyle name="①" pivot="0" count="0"/>
  </tableStyles>
  <colors>
    <mruColors>
      <color rgb="FFFF6600"/>
      <color rgb="FFEBF1DE"/>
      <color rgb="FF4F81BD"/>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552450</xdr:colOff>
      <xdr:row>48</xdr:row>
      <xdr:rowOff>47625</xdr:rowOff>
    </xdr:from>
    <xdr:to>
      <xdr:col>5</xdr:col>
      <xdr:colOff>1057275</xdr:colOff>
      <xdr:row>48</xdr:row>
      <xdr:rowOff>161925</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flipV="1">
          <a:off x="3276600" y="11877675"/>
          <a:ext cx="504825" cy="114300"/>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61912</xdr:colOff>
      <xdr:row>53</xdr:row>
      <xdr:rowOff>200024</xdr:rowOff>
    </xdr:from>
    <xdr:to>
      <xdr:col>8</xdr:col>
      <xdr:colOff>228599</xdr:colOff>
      <xdr:row>53</xdr:row>
      <xdr:rowOff>519112</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6200000" flipV="1">
          <a:off x="5900737" y="13315949"/>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54</xdr:row>
      <xdr:rowOff>142875</xdr:rowOff>
    </xdr:from>
    <xdr:to>
      <xdr:col>8</xdr:col>
      <xdr:colOff>233362</xdr:colOff>
      <xdr:row>54</xdr:row>
      <xdr:rowOff>461963</xdr:rowOff>
    </xdr:to>
    <xdr:sp macro="" textlink="">
      <xdr:nvSpPr>
        <xdr:cNvPr id="9" name="二等辺三角形 8">
          <a:extLst>
            <a:ext uri="{FF2B5EF4-FFF2-40B4-BE49-F238E27FC236}">
              <a16:creationId xmlns:a16="http://schemas.microsoft.com/office/drawing/2014/main" id="{00000000-0008-0000-0000-000009000000}"/>
            </a:ext>
          </a:extLst>
        </xdr:cNvPr>
        <xdr:cNvSpPr/>
      </xdr:nvSpPr>
      <xdr:spPr>
        <a:xfrm rot="16200000" flipV="1">
          <a:off x="5905500" y="13887450"/>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55</xdr:row>
      <xdr:rowOff>142875</xdr:rowOff>
    </xdr:from>
    <xdr:to>
      <xdr:col>8</xdr:col>
      <xdr:colOff>233362</xdr:colOff>
      <xdr:row>55</xdr:row>
      <xdr:rowOff>461963</xdr:rowOff>
    </xdr:to>
    <xdr:sp macro="" textlink="">
      <xdr:nvSpPr>
        <xdr:cNvPr id="10" name="二等辺三角形 9">
          <a:extLst>
            <a:ext uri="{FF2B5EF4-FFF2-40B4-BE49-F238E27FC236}">
              <a16:creationId xmlns:a16="http://schemas.microsoft.com/office/drawing/2014/main" id="{00000000-0008-0000-0000-00000A000000}"/>
            </a:ext>
          </a:extLst>
        </xdr:cNvPr>
        <xdr:cNvSpPr/>
      </xdr:nvSpPr>
      <xdr:spPr>
        <a:xfrm rot="16200000" flipV="1">
          <a:off x="5905500" y="14516100"/>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904876</xdr:colOff>
      <xdr:row>41</xdr:row>
      <xdr:rowOff>95250</xdr:rowOff>
    </xdr:from>
    <xdr:to>
      <xdr:col>5</xdr:col>
      <xdr:colOff>95250</xdr:colOff>
      <xdr:row>41</xdr:row>
      <xdr:rowOff>295275</xdr:rowOff>
    </xdr:to>
    <xdr:sp macro="" textlink="">
      <xdr:nvSpPr>
        <xdr:cNvPr id="11" name="二等辺三角形 10">
          <a:extLst>
            <a:ext uri="{FF2B5EF4-FFF2-40B4-BE49-F238E27FC236}">
              <a16:creationId xmlns:a16="http://schemas.microsoft.com/office/drawing/2014/main" id="{00000000-0008-0000-0000-00000B000000}"/>
            </a:ext>
          </a:extLst>
        </xdr:cNvPr>
        <xdr:cNvSpPr/>
      </xdr:nvSpPr>
      <xdr:spPr>
        <a:xfrm rot="16200000" flipV="1">
          <a:off x="2647950" y="10906126"/>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899160</xdr:colOff>
      <xdr:row>42</xdr:row>
      <xdr:rowOff>85725</xdr:rowOff>
    </xdr:from>
    <xdr:to>
      <xdr:col>5</xdr:col>
      <xdr:colOff>89534</xdr:colOff>
      <xdr:row>42</xdr:row>
      <xdr:rowOff>285750</xdr:rowOff>
    </xdr:to>
    <xdr:sp macro="" textlink="">
      <xdr:nvSpPr>
        <xdr:cNvPr id="17" name="二等辺三角形 16">
          <a:extLst>
            <a:ext uri="{FF2B5EF4-FFF2-40B4-BE49-F238E27FC236}">
              <a16:creationId xmlns:a16="http://schemas.microsoft.com/office/drawing/2014/main" id="{00000000-0008-0000-0000-000011000000}"/>
            </a:ext>
          </a:extLst>
        </xdr:cNvPr>
        <xdr:cNvSpPr/>
      </xdr:nvSpPr>
      <xdr:spPr>
        <a:xfrm rot="16200000" flipV="1">
          <a:off x="2638424" y="11292841"/>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114300</xdr:colOff>
      <xdr:row>1</xdr:row>
      <xdr:rowOff>38100</xdr:rowOff>
    </xdr:from>
    <xdr:to>
      <xdr:col>23</xdr:col>
      <xdr:colOff>111387</xdr:colOff>
      <xdr:row>7</xdr:row>
      <xdr:rowOff>219075</xdr:rowOff>
    </xdr:to>
    <xdr:sp macro="" textlink="">
      <xdr:nvSpPr>
        <xdr:cNvPr id="13" name="正方形/長方形 12"/>
        <xdr:cNvSpPr/>
      </xdr:nvSpPr>
      <xdr:spPr>
        <a:xfrm>
          <a:off x="11439525" y="419100"/>
          <a:ext cx="5102487" cy="166687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○ピンク色の入力欄に必要な事項を漏れなく入力、もしくは選択してください。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1</xdr:row>
      <xdr:rowOff>0</xdr:rowOff>
    </xdr:from>
    <xdr:to>
      <xdr:col>24</xdr:col>
      <xdr:colOff>3810</xdr:colOff>
      <xdr:row>6</xdr:row>
      <xdr:rowOff>254934</xdr:rowOff>
    </xdr:to>
    <xdr:sp macro="" textlink="">
      <xdr:nvSpPr>
        <xdr:cNvPr id="4" name="正方形/長方形 3"/>
        <xdr:cNvSpPr/>
      </xdr:nvSpPr>
      <xdr:spPr>
        <a:xfrm>
          <a:off x="11598088" y="381000"/>
          <a:ext cx="5102487" cy="166687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○ピンク色の入力欄に必要な事項を漏れなく入力、もしくは選択してください。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xdr:row>
      <xdr:rowOff>0</xdr:rowOff>
    </xdr:from>
    <xdr:to>
      <xdr:col>24</xdr:col>
      <xdr:colOff>3810</xdr:colOff>
      <xdr:row>8</xdr:row>
      <xdr:rowOff>120463</xdr:rowOff>
    </xdr:to>
    <xdr:sp macro="" textlink="">
      <xdr:nvSpPr>
        <xdr:cNvPr id="3" name="正方形/長方形 2"/>
        <xdr:cNvSpPr/>
      </xdr:nvSpPr>
      <xdr:spPr>
        <a:xfrm>
          <a:off x="11878235" y="381000"/>
          <a:ext cx="5102487" cy="166687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○ピンク色の入力欄に必要な事項を漏れなく入力、もしくは選択してください。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1159137</xdr:colOff>
      <xdr:row>7</xdr:row>
      <xdr:rowOff>85725</xdr:rowOff>
    </xdr:to>
    <xdr:sp macro="" textlink="">
      <xdr:nvSpPr>
        <xdr:cNvPr id="2" name="正方形/長方形 1"/>
        <xdr:cNvSpPr/>
      </xdr:nvSpPr>
      <xdr:spPr>
        <a:xfrm>
          <a:off x="12077700" y="381000"/>
          <a:ext cx="5102487" cy="166687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○ピンク色の入力欄に必要な事項を漏れなく入力、もしくは選択してください。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212912</xdr:colOff>
      <xdr:row>1</xdr:row>
      <xdr:rowOff>0</xdr:rowOff>
    </xdr:from>
    <xdr:to>
      <xdr:col>22</xdr:col>
      <xdr:colOff>205517</xdr:colOff>
      <xdr:row>7</xdr:row>
      <xdr:rowOff>86846</xdr:rowOff>
    </xdr:to>
    <xdr:sp macro="" textlink="">
      <xdr:nvSpPr>
        <xdr:cNvPr id="3" name="正方形/長方形 2"/>
        <xdr:cNvSpPr/>
      </xdr:nvSpPr>
      <xdr:spPr>
        <a:xfrm>
          <a:off x="11284324" y="381000"/>
          <a:ext cx="5102487" cy="166687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○ピンク色の入力欄に必要な事項を漏れなく入力、もしくは選択してください。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qt-jp-mice@ki.mlit.g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J112"/>
  <sheetViews>
    <sheetView showGridLines="0" tabSelected="1" view="pageBreakPreview" zoomScale="130" zoomScaleNormal="100" zoomScaleSheetLayoutView="130" workbookViewId="0">
      <selection activeCell="G36" sqref="G36"/>
    </sheetView>
  </sheetViews>
  <sheetFormatPr defaultRowHeight="13.5"/>
  <cols>
    <col min="1" max="1" width="1.75" style="179" customWidth="1"/>
    <col min="2" max="2" width="8.5" style="179" customWidth="1"/>
    <col min="3" max="9" width="9" style="179"/>
    <col min="10" max="10" width="15.875" style="179" customWidth="1"/>
    <col min="11" max="16384" width="9" style="179"/>
  </cols>
  <sheetData>
    <row r="1" spans="1:10">
      <c r="A1" s="228" t="s">
        <v>177</v>
      </c>
      <c r="B1" s="228"/>
      <c r="C1" s="228"/>
      <c r="D1" s="228"/>
      <c r="E1" s="228"/>
      <c r="F1" s="228"/>
      <c r="G1" s="228"/>
      <c r="H1" s="228"/>
      <c r="I1" s="228"/>
      <c r="J1" s="228"/>
    </row>
    <row r="2" spans="1:10">
      <c r="A2" s="178"/>
      <c r="B2" s="178"/>
      <c r="C2" s="178"/>
      <c r="D2" s="178"/>
      <c r="E2" s="178"/>
    </row>
    <row r="3" spans="1:10">
      <c r="A3" s="228" t="s">
        <v>178</v>
      </c>
      <c r="B3" s="228"/>
      <c r="C3" s="228"/>
      <c r="D3" s="228"/>
      <c r="E3" s="228"/>
      <c r="F3" s="228"/>
      <c r="G3" s="228"/>
      <c r="H3" s="228"/>
      <c r="I3" s="228"/>
      <c r="J3" s="228"/>
    </row>
    <row r="4" spans="1:10">
      <c r="A4" s="227" t="s">
        <v>328</v>
      </c>
      <c r="B4" s="234"/>
      <c r="C4" s="234"/>
      <c r="D4" s="234"/>
      <c r="E4" s="234"/>
      <c r="F4" s="234"/>
      <c r="G4" s="234"/>
      <c r="H4" s="234"/>
      <c r="I4" s="234"/>
      <c r="J4" s="234"/>
    </row>
    <row r="5" spans="1:10">
      <c r="A5" s="227" t="s">
        <v>329</v>
      </c>
      <c r="B5" s="234"/>
      <c r="C5" s="234"/>
      <c r="D5" s="234"/>
      <c r="E5" s="234"/>
      <c r="F5" s="234"/>
      <c r="G5" s="234"/>
      <c r="H5" s="234"/>
      <c r="I5" s="234"/>
      <c r="J5" s="234"/>
    </row>
    <row r="6" spans="1:10">
      <c r="A6" s="228" t="s">
        <v>330</v>
      </c>
      <c r="B6" s="229"/>
      <c r="C6" s="229"/>
      <c r="D6" s="229"/>
      <c r="E6" s="229"/>
      <c r="F6" s="229"/>
      <c r="G6" s="229"/>
      <c r="H6" s="229"/>
      <c r="I6" s="229"/>
      <c r="J6" s="229"/>
    </row>
    <row r="7" spans="1:10">
      <c r="A7" s="228" t="s">
        <v>201</v>
      </c>
      <c r="B7" s="229"/>
      <c r="C7" s="229"/>
      <c r="D7" s="229"/>
      <c r="E7" s="229"/>
      <c r="F7" s="229"/>
      <c r="G7" s="229"/>
      <c r="H7" s="229"/>
      <c r="I7" s="229"/>
      <c r="J7" s="229"/>
    </row>
    <row r="8" spans="1:10">
      <c r="A8" s="237" t="s">
        <v>331</v>
      </c>
      <c r="B8" s="237"/>
      <c r="C8" s="237"/>
      <c r="D8" s="237"/>
      <c r="E8" s="237"/>
      <c r="F8" s="237"/>
      <c r="G8" s="237"/>
      <c r="H8" s="237"/>
      <c r="I8" s="237"/>
      <c r="J8" s="237"/>
    </row>
    <row r="9" spans="1:10">
      <c r="A9" s="228" t="s">
        <v>259</v>
      </c>
      <c r="B9" s="229"/>
      <c r="C9" s="229"/>
      <c r="D9" s="229"/>
      <c r="E9" s="229"/>
      <c r="F9" s="229"/>
      <c r="G9" s="229"/>
      <c r="H9" s="229"/>
      <c r="I9" s="229"/>
      <c r="J9" s="229"/>
    </row>
    <row r="10" spans="1:10">
      <c r="A10" s="228" t="s">
        <v>260</v>
      </c>
      <c r="B10" s="228"/>
      <c r="C10" s="228"/>
      <c r="D10" s="228"/>
      <c r="E10" s="228"/>
      <c r="F10" s="228"/>
      <c r="G10" s="228"/>
      <c r="H10" s="228"/>
      <c r="I10" s="228"/>
      <c r="J10" s="228"/>
    </row>
    <row r="11" spans="1:10">
      <c r="A11" s="227" t="s">
        <v>332</v>
      </c>
      <c r="B11" s="227"/>
      <c r="C11" s="227"/>
      <c r="D11" s="227"/>
      <c r="E11" s="227"/>
      <c r="F11" s="227"/>
      <c r="G11" s="227"/>
      <c r="H11" s="227"/>
      <c r="I11" s="227"/>
      <c r="J11" s="227"/>
    </row>
    <row r="12" spans="1:10">
      <c r="A12" s="231" t="s">
        <v>184</v>
      </c>
      <c r="B12" s="232"/>
      <c r="C12" s="180"/>
      <c r="D12" s="233" t="s">
        <v>185</v>
      </c>
      <c r="E12" s="228"/>
      <c r="F12" s="228"/>
      <c r="G12" s="228"/>
      <c r="H12" s="228"/>
      <c r="I12" s="228"/>
      <c r="J12" s="228"/>
    </row>
    <row r="13" spans="1:10">
      <c r="A13" s="230" t="s">
        <v>362</v>
      </c>
      <c r="B13" s="230"/>
      <c r="C13" s="230"/>
      <c r="D13" s="230"/>
      <c r="E13" s="230"/>
      <c r="F13" s="230"/>
      <c r="G13" s="230"/>
      <c r="H13" s="230"/>
      <c r="I13" s="230"/>
      <c r="J13" s="230"/>
    </row>
    <row r="14" spans="1:10">
      <c r="A14" s="228" t="s">
        <v>261</v>
      </c>
      <c r="B14" s="229"/>
      <c r="C14" s="229"/>
      <c r="D14" s="229"/>
      <c r="E14" s="229"/>
      <c r="F14" s="229"/>
      <c r="G14" s="229"/>
      <c r="H14" s="229"/>
      <c r="I14" s="229"/>
      <c r="J14" s="229"/>
    </row>
    <row r="15" spans="1:10">
      <c r="A15" s="178"/>
      <c r="B15" s="178"/>
      <c r="C15" s="178"/>
      <c r="D15" s="178"/>
      <c r="E15" s="178"/>
    </row>
    <row r="16" spans="1:10">
      <c r="A16" s="228" t="s">
        <v>179</v>
      </c>
      <c r="B16" s="228"/>
      <c r="C16" s="228"/>
      <c r="D16" s="228"/>
      <c r="E16" s="228"/>
      <c r="F16" s="228"/>
      <c r="G16" s="228"/>
      <c r="H16" s="228"/>
      <c r="I16" s="228"/>
      <c r="J16" s="228"/>
    </row>
    <row r="17" spans="1:10">
      <c r="A17" s="227" t="s">
        <v>333</v>
      </c>
      <c r="B17" s="227"/>
      <c r="C17" s="227"/>
      <c r="D17" s="227"/>
      <c r="E17" s="227"/>
      <c r="F17" s="227"/>
      <c r="G17" s="227"/>
      <c r="H17" s="227"/>
      <c r="I17" s="227"/>
      <c r="J17" s="227"/>
    </row>
    <row r="18" spans="1:10">
      <c r="A18" s="178"/>
      <c r="B18" s="178"/>
      <c r="C18" s="178"/>
      <c r="D18" s="178"/>
      <c r="E18" s="178"/>
    </row>
    <row r="19" spans="1:10">
      <c r="A19" s="228" t="s">
        <v>180</v>
      </c>
      <c r="B19" s="228"/>
      <c r="C19" s="228"/>
      <c r="D19" s="228"/>
      <c r="E19" s="228"/>
      <c r="F19" s="228"/>
      <c r="G19" s="228"/>
      <c r="H19" s="228"/>
      <c r="I19" s="228"/>
      <c r="J19" s="228"/>
    </row>
    <row r="20" spans="1:10">
      <c r="A20" s="227" t="s">
        <v>334</v>
      </c>
      <c r="B20" s="227"/>
      <c r="C20" s="227"/>
      <c r="D20" s="227"/>
      <c r="E20" s="227"/>
      <c r="F20" s="227"/>
      <c r="G20" s="227"/>
      <c r="H20" s="227"/>
      <c r="I20" s="227"/>
      <c r="J20" s="227"/>
    </row>
    <row r="21" spans="1:10">
      <c r="A21" s="227" t="s">
        <v>335</v>
      </c>
      <c r="B21" s="227"/>
      <c r="C21" s="227"/>
      <c r="D21" s="227"/>
      <c r="E21" s="227"/>
      <c r="F21" s="227"/>
      <c r="G21" s="227"/>
      <c r="H21" s="227"/>
      <c r="I21" s="227"/>
      <c r="J21" s="227"/>
    </row>
    <row r="22" spans="1:10">
      <c r="A22" s="228" t="s">
        <v>278</v>
      </c>
      <c r="B22" s="228"/>
      <c r="C22" s="228"/>
      <c r="D22" s="228"/>
      <c r="E22" s="228"/>
      <c r="F22" s="228"/>
      <c r="G22" s="228"/>
      <c r="H22" s="228"/>
      <c r="I22" s="228"/>
      <c r="J22" s="228"/>
    </row>
    <row r="23" spans="1:10">
      <c r="A23" s="178"/>
      <c r="B23" s="178"/>
      <c r="C23" s="178"/>
      <c r="D23" s="178"/>
      <c r="E23" s="178"/>
    </row>
    <row r="24" spans="1:10">
      <c r="A24" s="227" t="s">
        <v>338</v>
      </c>
      <c r="B24" s="227"/>
      <c r="C24" s="227"/>
      <c r="D24" s="227"/>
      <c r="E24" s="227"/>
      <c r="F24" s="227"/>
      <c r="G24" s="227"/>
      <c r="H24" s="227"/>
      <c r="I24" s="227"/>
      <c r="J24" s="227"/>
    </row>
    <row r="25" spans="1:10">
      <c r="A25" s="227" t="s">
        <v>336</v>
      </c>
      <c r="B25" s="227"/>
      <c r="C25" s="227"/>
      <c r="D25" s="227"/>
      <c r="E25" s="227"/>
      <c r="F25" s="227"/>
      <c r="G25" s="227"/>
      <c r="H25" s="227"/>
      <c r="I25" s="227"/>
      <c r="J25" s="227"/>
    </row>
    <row r="26" spans="1:10">
      <c r="A26" s="227" t="s">
        <v>337</v>
      </c>
      <c r="B26" s="227"/>
      <c r="C26" s="227"/>
      <c r="D26" s="227"/>
      <c r="E26" s="227"/>
      <c r="F26" s="227"/>
      <c r="G26" s="227"/>
      <c r="H26" s="227"/>
      <c r="I26" s="227"/>
      <c r="J26" s="227"/>
    </row>
    <row r="27" spans="1:10">
      <c r="A27" s="178"/>
      <c r="B27" s="178"/>
      <c r="C27" s="178"/>
      <c r="D27" s="178"/>
      <c r="E27" s="178"/>
    </row>
    <row r="28" spans="1:10">
      <c r="A28" s="227" t="s">
        <v>339</v>
      </c>
      <c r="B28" s="227"/>
      <c r="C28" s="227"/>
      <c r="D28" s="227"/>
      <c r="E28" s="227"/>
      <c r="F28" s="227"/>
      <c r="G28" s="227"/>
      <c r="H28" s="227"/>
      <c r="I28" s="227"/>
      <c r="J28" s="227"/>
    </row>
    <row r="29" spans="1:10">
      <c r="A29" s="228" t="s">
        <v>202</v>
      </c>
      <c r="B29" s="228"/>
      <c r="C29" s="228"/>
      <c r="D29" s="228"/>
      <c r="E29" s="228"/>
      <c r="F29" s="228"/>
      <c r="G29" s="228"/>
      <c r="H29" s="228"/>
      <c r="I29" s="228"/>
      <c r="J29" s="228"/>
    </row>
    <row r="30" spans="1:10">
      <c r="A30" s="178"/>
      <c r="B30" s="178"/>
      <c r="C30" s="178"/>
      <c r="D30" s="178"/>
      <c r="E30" s="178"/>
    </row>
    <row r="31" spans="1:10">
      <c r="A31" s="228" t="s">
        <v>204</v>
      </c>
      <c r="B31" s="228"/>
      <c r="C31" s="228"/>
      <c r="D31" s="228"/>
      <c r="E31" s="228"/>
      <c r="F31" s="228"/>
      <c r="G31" s="228"/>
      <c r="H31" s="228"/>
      <c r="I31" s="228"/>
      <c r="J31" s="228"/>
    </row>
    <row r="32" spans="1:10">
      <c r="A32" s="228" t="s">
        <v>262</v>
      </c>
      <c r="B32" s="228"/>
      <c r="C32" s="228"/>
      <c r="D32" s="228"/>
      <c r="E32" s="228"/>
      <c r="F32" s="228"/>
      <c r="G32" s="228"/>
      <c r="H32" s="228"/>
      <c r="I32" s="228"/>
      <c r="J32" s="228"/>
    </row>
    <row r="33" spans="1:10">
      <c r="A33" s="228" t="s">
        <v>263</v>
      </c>
      <c r="B33" s="229"/>
      <c r="C33" s="229"/>
      <c r="D33" s="229"/>
      <c r="E33" s="229"/>
      <c r="F33" s="229"/>
      <c r="G33" s="229"/>
      <c r="H33" s="229"/>
      <c r="I33" s="229"/>
      <c r="J33" s="229"/>
    </row>
    <row r="34" spans="1:10">
      <c r="A34" s="228" t="s">
        <v>264</v>
      </c>
      <c r="B34" s="229"/>
      <c r="C34" s="229"/>
      <c r="D34" s="229"/>
      <c r="E34" s="229"/>
      <c r="F34" s="229"/>
      <c r="G34" s="229"/>
      <c r="H34" s="229"/>
      <c r="I34" s="229"/>
      <c r="J34" s="229"/>
    </row>
    <row r="35" spans="1:10">
      <c r="A35" s="227" t="s">
        <v>340</v>
      </c>
      <c r="B35" s="234"/>
      <c r="C35" s="234"/>
      <c r="D35" s="234"/>
      <c r="E35" s="234"/>
      <c r="F35" s="234"/>
      <c r="G35" s="234"/>
      <c r="H35" s="234"/>
      <c r="I35" s="234"/>
      <c r="J35" s="234"/>
    </row>
    <row r="36" spans="1:10">
      <c r="A36" s="178"/>
      <c r="B36" s="178"/>
      <c r="C36" s="178"/>
      <c r="D36" s="178"/>
      <c r="E36" s="178"/>
    </row>
    <row r="37" spans="1:10" ht="8.25" customHeight="1" thickBot="1">
      <c r="A37" s="178"/>
      <c r="B37" s="178"/>
      <c r="C37" s="178"/>
      <c r="D37" s="178"/>
      <c r="E37" s="178"/>
    </row>
    <row r="38" spans="1:10" ht="23.25" customHeight="1">
      <c r="A38" s="178"/>
      <c r="B38" s="238" t="s">
        <v>236</v>
      </c>
      <c r="C38" s="239"/>
      <c r="D38" s="239"/>
      <c r="E38" s="240"/>
      <c r="F38" s="235" t="s">
        <v>372</v>
      </c>
      <c r="G38" s="236"/>
      <c r="H38" s="236"/>
      <c r="I38" s="236"/>
      <c r="J38" s="236"/>
    </row>
    <row r="39" spans="1:10">
      <c r="A39" s="178"/>
      <c r="B39" s="241" t="s">
        <v>234</v>
      </c>
      <c r="C39" s="242"/>
      <c r="D39" s="242"/>
      <c r="E39" s="243"/>
      <c r="F39" s="235" t="s">
        <v>373</v>
      </c>
      <c r="G39" s="236"/>
      <c r="H39" s="236"/>
      <c r="I39" s="236"/>
      <c r="J39" s="236"/>
    </row>
    <row r="40" spans="1:10" ht="25.5" customHeight="1" thickBot="1">
      <c r="A40" s="178"/>
      <c r="B40" s="244" t="s">
        <v>235</v>
      </c>
      <c r="C40" s="245"/>
      <c r="D40" s="245"/>
      <c r="E40" s="246"/>
      <c r="F40" s="235" t="s">
        <v>374</v>
      </c>
      <c r="G40" s="236"/>
      <c r="H40" s="236"/>
      <c r="I40" s="236"/>
      <c r="J40" s="236"/>
    </row>
    <row r="41" spans="1:10">
      <c r="A41" s="178"/>
      <c r="B41" s="178"/>
      <c r="C41" s="178"/>
      <c r="D41" s="178"/>
      <c r="E41" s="178"/>
    </row>
    <row r="42" spans="1:10">
      <c r="A42" s="178"/>
      <c r="B42" s="178"/>
      <c r="C42" s="178"/>
      <c r="D42" s="178"/>
      <c r="E42" s="178"/>
    </row>
    <row r="43" spans="1:10">
      <c r="A43" s="178"/>
      <c r="B43" s="178"/>
      <c r="C43" s="178"/>
      <c r="D43" s="178"/>
      <c r="E43" s="178"/>
    </row>
    <row r="44" spans="1:10">
      <c r="A44" s="178"/>
      <c r="B44" s="178"/>
      <c r="C44" s="178"/>
      <c r="D44" s="178"/>
      <c r="E44" s="178"/>
    </row>
    <row r="45" spans="1:10">
      <c r="A45" s="178"/>
      <c r="B45" s="178"/>
      <c r="C45" s="178"/>
      <c r="D45" s="178"/>
      <c r="E45" s="178"/>
    </row>
    <row r="46" spans="1:10">
      <c r="A46" s="178"/>
      <c r="B46" s="178"/>
      <c r="C46" s="178"/>
      <c r="D46" s="178"/>
      <c r="E46" s="178"/>
    </row>
    <row r="47" spans="1:10">
      <c r="A47" s="178"/>
      <c r="B47" s="178"/>
      <c r="C47" s="178"/>
      <c r="D47" s="178"/>
      <c r="E47" s="178"/>
    </row>
    <row r="48" spans="1:10">
      <c r="A48" s="178"/>
      <c r="B48" s="178"/>
      <c r="C48" s="178"/>
      <c r="D48" s="178"/>
      <c r="E48" s="178"/>
    </row>
    <row r="49" spans="1:5">
      <c r="A49" s="178"/>
      <c r="B49" s="178"/>
      <c r="C49" s="178"/>
      <c r="D49" s="178"/>
      <c r="E49" s="178"/>
    </row>
    <row r="50" spans="1:5">
      <c r="A50" s="178"/>
      <c r="B50" s="178"/>
      <c r="C50" s="178"/>
      <c r="D50" s="178"/>
      <c r="E50" s="178"/>
    </row>
    <row r="51" spans="1:5">
      <c r="A51" s="178"/>
      <c r="B51" s="178"/>
      <c r="C51" s="178"/>
      <c r="D51" s="178"/>
      <c r="E51" s="178"/>
    </row>
    <row r="52" spans="1:5">
      <c r="A52" s="178"/>
      <c r="B52" s="178"/>
      <c r="C52" s="178"/>
      <c r="D52" s="178"/>
      <c r="E52" s="178"/>
    </row>
    <row r="53" spans="1:5">
      <c r="A53" s="178"/>
      <c r="B53" s="178"/>
      <c r="C53" s="178"/>
      <c r="D53" s="178"/>
      <c r="E53" s="178"/>
    </row>
    <row r="54" spans="1:5">
      <c r="A54" s="178"/>
      <c r="B54" s="178"/>
      <c r="C54" s="178"/>
      <c r="D54" s="178"/>
      <c r="E54" s="178"/>
    </row>
    <row r="55" spans="1:5">
      <c r="A55" s="178"/>
      <c r="B55" s="178"/>
      <c r="C55" s="178"/>
      <c r="D55" s="178"/>
      <c r="E55" s="178"/>
    </row>
    <row r="56" spans="1:5">
      <c r="A56" s="178"/>
      <c r="B56" s="178"/>
      <c r="C56" s="178"/>
      <c r="D56" s="178"/>
      <c r="E56" s="178"/>
    </row>
    <row r="57" spans="1:5">
      <c r="A57" s="178"/>
      <c r="B57" s="178"/>
      <c r="C57" s="178"/>
      <c r="D57" s="178"/>
      <c r="E57" s="178"/>
    </row>
    <row r="58" spans="1:5">
      <c r="A58" s="178"/>
      <c r="B58" s="178"/>
      <c r="C58" s="178"/>
      <c r="D58" s="178"/>
      <c r="E58" s="178"/>
    </row>
    <row r="59" spans="1:5">
      <c r="A59" s="178"/>
      <c r="B59" s="178"/>
      <c r="C59" s="178"/>
      <c r="D59" s="178"/>
      <c r="E59" s="178"/>
    </row>
    <row r="60" spans="1:5">
      <c r="A60" s="178"/>
      <c r="B60" s="178"/>
      <c r="C60" s="178"/>
      <c r="D60" s="178"/>
      <c r="E60" s="178"/>
    </row>
    <row r="61" spans="1:5">
      <c r="A61" s="178"/>
      <c r="B61" s="178"/>
      <c r="C61" s="178"/>
      <c r="D61" s="178"/>
      <c r="E61" s="178"/>
    </row>
    <row r="62" spans="1:5">
      <c r="A62" s="178"/>
      <c r="B62" s="178"/>
      <c r="C62" s="178"/>
      <c r="D62" s="178"/>
      <c r="E62" s="178"/>
    </row>
    <row r="63" spans="1:5">
      <c r="A63" s="178"/>
      <c r="B63" s="178"/>
      <c r="C63" s="178"/>
      <c r="D63" s="178"/>
      <c r="E63" s="178"/>
    </row>
    <row r="64" spans="1:5">
      <c r="A64" s="178"/>
      <c r="B64" s="178"/>
      <c r="C64" s="178"/>
      <c r="D64" s="178"/>
      <c r="E64" s="178"/>
    </row>
    <row r="65" spans="1:5">
      <c r="A65" s="178"/>
      <c r="B65" s="178"/>
      <c r="C65" s="178"/>
      <c r="D65" s="178"/>
      <c r="E65" s="178"/>
    </row>
    <row r="66" spans="1:5">
      <c r="A66" s="178"/>
      <c r="B66" s="178"/>
      <c r="C66" s="178"/>
      <c r="D66" s="178"/>
      <c r="E66" s="178"/>
    </row>
    <row r="67" spans="1:5">
      <c r="A67" s="178"/>
      <c r="B67" s="178"/>
      <c r="C67" s="178"/>
      <c r="D67" s="178"/>
      <c r="E67" s="178"/>
    </row>
    <row r="68" spans="1:5">
      <c r="A68" s="178"/>
      <c r="B68" s="178"/>
      <c r="C68" s="178"/>
      <c r="D68" s="178"/>
      <c r="E68" s="178"/>
    </row>
    <row r="69" spans="1:5">
      <c r="A69" s="178"/>
      <c r="B69" s="178"/>
      <c r="C69" s="178"/>
      <c r="D69" s="178"/>
      <c r="E69" s="178"/>
    </row>
    <row r="70" spans="1:5">
      <c r="A70" s="178"/>
      <c r="B70" s="178"/>
      <c r="C70" s="178"/>
      <c r="D70" s="178"/>
      <c r="E70" s="178"/>
    </row>
    <row r="71" spans="1:5">
      <c r="A71" s="178"/>
      <c r="B71" s="178"/>
      <c r="C71" s="178"/>
      <c r="D71" s="178"/>
      <c r="E71" s="178"/>
    </row>
    <row r="72" spans="1:5">
      <c r="A72" s="178"/>
      <c r="B72" s="178"/>
      <c r="C72" s="178"/>
      <c r="D72" s="178"/>
      <c r="E72" s="178"/>
    </row>
    <row r="73" spans="1:5">
      <c r="A73" s="178"/>
      <c r="B73" s="178"/>
      <c r="C73" s="178"/>
      <c r="D73" s="178"/>
      <c r="E73" s="178"/>
    </row>
    <row r="74" spans="1:5">
      <c r="A74" s="178"/>
      <c r="B74" s="178"/>
      <c r="C74" s="178"/>
      <c r="D74" s="178"/>
      <c r="E74" s="178"/>
    </row>
    <row r="75" spans="1:5">
      <c r="A75" s="178"/>
      <c r="B75" s="178"/>
      <c r="C75" s="178"/>
      <c r="D75" s="178"/>
      <c r="E75" s="178"/>
    </row>
    <row r="76" spans="1:5">
      <c r="A76" s="178"/>
      <c r="B76" s="178"/>
      <c r="C76" s="178"/>
      <c r="D76" s="178"/>
      <c r="E76" s="178"/>
    </row>
    <row r="77" spans="1:5">
      <c r="A77" s="178"/>
      <c r="B77" s="178"/>
      <c r="C77" s="178"/>
      <c r="D77" s="178"/>
      <c r="E77" s="178"/>
    </row>
    <row r="78" spans="1:5">
      <c r="A78" s="178"/>
      <c r="B78" s="178"/>
      <c r="C78" s="178"/>
      <c r="D78" s="178"/>
      <c r="E78" s="178"/>
    </row>
    <row r="79" spans="1:5">
      <c r="A79" s="178"/>
      <c r="B79" s="178"/>
      <c r="C79" s="178"/>
      <c r="D79" s="178"/>
      <c r="E79" s="178"/>
    </row>
    <row r="80" spans="1:5">
      <c r="A80" s="178"/>
      <c r="B80" s="178"/>
      <c r="C80" s="178"/>
      <c r="D80" s="178"/>
      <c r="E80" s="178"/>
    </row>
    <row r="81" spans="1:5">
      <c r="A81" s="178"/>
      <c r="B81" s="178"/>
      <c r="C81" s="178"/>
      <c r="D81" s="178"/>
      <c r="E81" s="178"/>
    </row>
    <row r="82" spans="1:5">
      <c r="A82" s="178"/>
      <c r="B82" s="178"/>
      <c r="C82" s="178"/>
      <c r="D82" s="178"/>
      <c r="E82" s="178"/>
    </row>
    <row r="83" spans="1:5">
      <c r="A83" s="178"/>
      <c r="B83" s="178"/>
      <c r="C83" s="178"/>
      <c r="D83" s="178"/>
      <c r="E83" s="178"/>
    </row>
    <row r="84" spans="1:5">
      <c r="A84" s="178"/>
      <c r="B84" s="178"/>
      <c r="C84" s="178"/>
      <c r="D84" s="178"/>
      <c r="E84" s="178"/>
    </row>
    <row r="85" spans="1:5">
      <c r="A85" s="178"/>
      <c r="B85" s="178"/>
      <c r="C85" s="178"/>
      <c r="D85" s="178"/>
      <c r="E85" s="178"/>
    </row>
    <row r="86" spans="1:5">
      <c r="A86" s="178"/>
      <c r="B86" s="178"/>
      <c r="C86" s="178"/>
      <c r="D86" s="178"/>
      <c r="E86" s="178"/>
    </row>
    <row r="87" spans="1:5">
      <c r="A87" s="178"/>
      <c r="B87" s="178"/>
      <c r="C87" s="178"/>
      <c r="D87" s="178"/>
      <c r="E87" s="178"/>
    </row>
    <row r="88" spans="1:5">
      <c r="A88" s="178"/>
      <c r="B88" s="178"/>
      <c r="C88" s="178"/>
      <c r="D88" s="178"/>
      <c r="E88" s="178"/>
    </row>
    <row r="89" spans="1:5">
      <c r="A89" s="178"/>
      <c r="B89" s="178"/>
      <c r="C89" s="178"/>
      <c r="D89" s="178"/>
      <c r="E89" s="178"/>
    </row>
    <row r="90" spans="1:5">
      <c r="A90" s="178"/>
      <c r="B90" s="178"/>
      <c r="C90" s="178"/>
      <c r="D90" s="178"/>
      <c r="E90" s="178"/>
    </row>
    <row r="91" spans="1:5">
      <c r="A91" s="178"/>
      <c r="B91" s="178"/>
      <c r="C91" s="178"/>
      <c r="D91" s="178"/>
      <c r="E91" s="178"/>
    </row>
    <row r="92" spans="1:5">
      <c r="A92" s="178"/>
      <c r="B92" s="178"/>
      <c r="C92" s="178"/>
      <c r="D92" s="178"/>
      <c r="E92" s="178"/>
    </row>
    <row r="93" spans="1:5">
      <c r="A93" s="178"/>
      <c r="B93" s="178"/>
      <c r="C93" s="178"/>
      <c r="D93" s="178"/>
      <c r="E93" s="178"/>
    </row>
    <row r="94" spans="1:5">
      <c r="A94" s="178"/>
      <c r="B94" s="178"/>
      <c r="C94" s="178"/>
      <c r="D94" s="178"/>
      <c r="E94" s="178"/>
    </row>
    <row r="95" spans="1:5">
      <c r="A95" s="178"/>
      <c r="B95" s="178"/>
      <c r="C95" s="178"/>
      <c r="D95" s="178"/>
      <c r="E95" s="178"/>
    </row>
    <row r="96" spans="1:5">
      <c r="A96" s="178"/>
      <c r="B96" s="178"/>
      <c r="C96" s="178"/>
      <c r="D96" s="178"/>
      <c r="E96" s="178"/>
    </row>
    <row r="97" spans="1:5">
      <c r="A97" s="178"/>
      <c r="B97" s="178"/>
      <c r="C97" s="178"/>
      <c r="D97" s="178"/>
      <c r="E97" s="178"/>
    </row>
    <row r="98" spans="1:5">
      <c r="A98" s="178"/>
      <c r="B98" s="178"/>
      <c r="C98" s="178"/>
      <c r="D98" s="178"/>
      <c r="E98" s="178"/>
    </row>
    <row r="99" spans="1:5">
      <c r="A99" s="178"/>
      <c r="B99" s="178"/>
      <c r="C99" s="178"/>
      <c r="D99" s="178"/>
      <c r="E99" s="178"/>
    </row>
    <row r="100" spans="1:5">
      <c r="A100" s="178"/>
      <c r="B100" s="178"/>
      <c r="C100" s="178"/>
      <c r="D100" s="178"/>
      <c r="E100" s="178"/>
    </row>
    <row r="101" spans="1:5">
      <c r="A101" s="178"/>
      <c r="B101" s="178"/>
      <c r="C101" s="178"/>
      <c r="D101" s="178"/>
      <c r="E101" s="178"/>
    </row>
    <row r="102" spans="1:5">
      <c r="A102" s="178"/>
      <c r="B102" s="178"/>
      <c r="C102" s="178"/>
      <c r="D102" s="178"/>
      <c r="E102" s="178"/>
    </row>
    <row r="103" spans="1:5">
      <c r="A103" s="178"/>
      <c r="B103" s="178"/>
      <c r="C103" s="178"/>
      <c r="D103" s="178"/>
      <c r="E103" s="178"/>
    </row>
    <row r="104" spans="1:5">
      <c r="A104" s="178"/>
      <c r="B104" s="178"/>
      <c r="C104" s="178"/>
      <c r="D104" s="178"/>
      <c r="E104" s="178"/>
    </row>
    <row r="105" spans="1:5">
      <c r="A105" s="178"/>
      <c r="B105" s="178"/>
      <c r="C105" s="178"/>
      <c r="D105" s="178"/>
      <c r="E105" s="178"/>
    </row>
    <row r="106" spans="1:5">
      <c r="A106" s="178"/>
      <c r="B106" s="178"/>
      <c r="C106" s="178"/>
      <c r="D106" s="178"/>
      <c r="E106" s="178"/>
    </row>
    <row r="107" spans="1:5">
      <c r="A107" s="178"/>
      <c r="B107" s="178"/>
      <c r="C107" s="178"/>
      <c r="D107" s="178"/>
      <c r="E107" s="178"/>
    </row>
    <row r="108" spans="1:5">
      <c r="A108" s="178"/>
      <c r="B108" s="178"/>
      <c r="C108" s="178"/>
      <c r="D108" s="178"/>
      <c r="E108" s="178"/>
    </row>
    <row r="109" spans="1:5">
      <c r="A109" s="178"/>
      <c r="B109" s="178"/>
      <c r="C109" s="178"/>
      <c r="D109" s="178"/>
      <c r="E109" s="178"/>
    </row>
    <row r="110" spans="1:5">
      <c r="A110" s="178"/>
      <c r="B110" s="178"/>
      <c r="C110" s="178"/>
      <c r="D110" s="178"/>
      <c r="E110" s="178"/>
    </row>
    <row r="111" spans="1:5">
      <c r="A111" s="178"/>
      <c r="B111" s="178"/>
      <c r="C111" s="178"/>
      <c r="D111" s="178"/>
      <c r="E111" s="178"/>
    </row>
    <row r="112" spans="1:5">
      <c r="A112" s="178"/>
    </row>
  </sheetData>
  <sheetProtection password="EA35" sheet="1" selectLockedCells="1" selectUnlockedCells="1"/>
  <mergeCells count="36">
    <mergeCell ref="F38:J38"/>
    <mergeCell ref="F39:J39"/>
    <mergeCell ref="F40:J40"/>
    <mergeCell ref="A8:J8"/>
    <mergeCell ref="B38:E38"/>
    <mergeCell ref="B39:E39"/>
    <mergeCell ref="B40:E40"/>
    <mergeCell ref="A14:J14"/>
    <mergeCell ref="A16:J16"/>
    <mergeCell ref="A32:J32"/>
    <mergeCell ref="A33:J33"/>
    <mergeCell ref="A34:J34"/>
    <mergeCell ref="A35:J35"/>
    <mergeCell ref="A29:J29"/>
    <mergeCell ref="A31:J31"/>
    <mergeCell ref="A25:J25"/>
    <mergeCell ref="A1:J1"/>
    <mergeCell ref="A3:J3"/>
    <mergeCell ref="A4:J4"/>
    <mergeCell ref="A5:J5"/>
    <mergeCell ref="A6:J6"/>
    <mergeCell ref="A7:J7"/>
    <mergeCell ref="A9:J9"/>
    <mergeCell ref="A10:J10"/>
    <mergeCell ref="A11:J11"/>
    <mergeCell ref="A13:J13"/>
    <mergeCell ref="A12:B12"/>
    <mergeCell ref="D12:J12"/>
    <mergeCell ref="A17:J17"/>
    <mergeCell ref="A26:J26"/>
    <mergeCell ref="A28:J28"/>
    <mergeCell ref="A19:J19"/>
    <mergeCell ref="A20:J20"/>
    <mergeCell ref="A21:J21"/>
    <mergeCell ref="A22:J22"/>
    <mergeCell ref="A24:J24"/>
  </mergeCells>
  <phoneticPr fontId="31"/>
  <hyperlinks>
    <hyperlink ref="B4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B1:AE68"/>
  <sheetViews>
    <sheetView showGridLines="0" view="pageBreakPreview" zoomScaleNormal="100" zoomScaleSheetLayoutView="100" workbookViewId="0">
      <pane xSplit="1" ySplit="1" topLeftCell="B14" activePane="bottomRight" state="frozen"/>
      <selection pane="topRight" activeCell="B1" sqref="B1"/>
      <selection pane="bottomLeft" activeCell="A2" sqref="A2"/>
      <selection pane="bottomRight" activeCell="M9" sqref="M9"/>
    </sheetView>
  </sheetViews>
  <sheetFormatPr defaultColWidth="12.625" defaultRowHeight="15" customHeight="1"/>
  <cols>
    <col min="1" max="2" width="1.875" style="99" customWidth="1"/>
    <col min="3" max="3" width="5.875" style="99" customWidth="1"/>
    <col min="4" max="4" width="16.125" style="98" customWidth="1"/>
    <col min="5" max="5" width="12.25" style="99" customWidth="1"/>
    <col min="6" max="6" width="21.375" style="99" customWidth="1"/>
    <col min="7" max="7" width="13.75" style="99" customWidth="1"/>
    <col min="8" max="8" width="18.75" style="99" customWidth="1"/>
    <col min="9" max="9" width="3.875" style="99" customWidth="1"/>
    <col min="10" max="10" width="21.75" style="99" customWidth="1"/>
    <col min="11" max="11" width="5.875" style="99" customWidth="1"/>
    <col min="12" max="12" width="3.875" style="99" customWidth="1"/>
    <col min="13" max="13" width="5.875" style="99" customWidth="1"/>
    <col min="14" max="14" width="3.875" style="99" customWidth="1"/>
    <col min="15" max="15" width="5.875" style="99" customWidth="1"/>
    <col min="16" max="16" width="3.875" style="99" customWidth="1"/>
    <col min="17" max="17" width="1.875" style="100" customWidth="1"/>
    <col min="18" max="18" width="3.875" style="100" customWidth="1"/>
    <col min="19" max="31" width="12.625" style="100"/>
    <col min="32" max="16384" width="12.625" style="99"/>
  </cols>
  <sheetData>
    <row r="1" spans="2:29" ht="30" customHeight="1">
      <c r="B1" s="107" t="s">
        <v>354</v>
      </c>
      <c r="H1" s="101"/>
      <c r="I1" s="101"/>
      <c r="J1" s="101"/>
    </row>
    <row r="2" spans="2:29" ht="20.100000000000001" customHeight="1">
      <c r="C2" s="93" t="s">
        <v>358</v>
      </c>
      <c r="D2" s="102"/>
      <c r="F2" s="54" t="s">
        <v>116</v>
      </c>
      <c r="G2" s="254" t="str">
        <f>'【様式2】提案書-1'!C14</f>
        <v>必須（プルダウン）</v>
      </c>
      <c r="H2" s="255"/>
      <c r="I2" s="255"/>
      <c r="J2" s="256"/>
      <c r="K2" s="262" t="s">
        <v>20</v>
      </c>
      <c r="L2" s="262"/>
      <c r="M2" s="262"/>
      <c r="N2" s="263" t="s">
        <v>299</v>
      </c>
      <c r="O2" s="263"/>
      <c r="P2" s="263"/>
      <c r="Q2" s="263"/>
      <c r="S2" s="170" t="s">
        <v>69</v>
      </c>
      <c r="T2" s="171" t="s">
        <v>97</v>
      </c>
      <c r="U2" s="171" t="s">
        <v>98</v>
      </c>
      <c r="V2" s="171" t="s">
        <v>99</v>
      </c>
      <c r="W2" s="166"/>
      <c r="X2" s="166"/>
      <c r="Y2" s="166"/>
      <c r="Z2" s="166"/>
      <c r="AA2" s="166"/>
      <c r="AB2" s="166"/>
      <c r="AC2" s="166"/>
    </row>
    <row r="3" spans="2:29" ht="20.100000000000001" customHeight="1">
      <c r="C3" s="40"/>
      <c r="D3" s="102"/>
      <c r="F3" s="261" t="s">
        <v>117</v>
      </c>
      <c r="G3" s="257" t="str">
        <f>'【様式2】提案書-1'!G14</f>
        <v>①訪日現地参加数と一人あたりの消費額の増加による経済効果の拡大　</v>
      </c>
      <c r="H3" s="258"/>
      <c r="I3" s="258"/>
      <c r="J3" s="258"/>
      <c r="K3" s="258"/>
      <c r="L3" s="258"/>
      <c r="M3" s="258"/>
      <c r="N3" s="258"/>
      <c r="O3" s="259"/>
      <c r="P3" s="264" t="str">
        <f>IF('【様式2】提案書-1'!M14="あり","●","×")</f>
        <v>×</v>
      </c>
      <c r="Q3" s="265"/>
      <c r="S3" s="170"/>
      <c r="T3" s="171"/>
      <c r="U3" s="171"/>
      <c r="V3" s="171"/>
      <c r="W3" s="166"/>
      <c r="X3" s="166"/>
      <c r="Y3" s="166"/>
      <c r="Z3" s="166"/>
      <c r="AA3" s="166"/>
      <c r="AB3" s="166"/>
      <c r="AC3" s="166"/>
    </row>
    <row r="4" spans="2:29" ht="20.100000000000001" customHeight="1">
      <c r="C4" s="1"/>
      <c r="D4" s="99"/>
      <c r="F4" s="261"/>
      <c r="G4" s="257" t="str">
        <f>'【様式2】提案書-1'!G15</f>
        <v>②自治体の枠を越えた広域連携による、今後の誘致や開催効果拡大のための新たな魅力の創出　</v>
      </c>
      <c r="H4" s="258"/>
      <c r="I4" s="258"/>
      <c r="J4" s="258"/>
      <c r="K4" s="258"/>
      <c r="L4" s="258"/>
      <c r="M4" s="258"/>
      <c r="N4" s="258"/>
      <c r="O4" s="259"/>
      <c r="P4" s="264" t="str">
        <f>IF('【様式2】提案書-1'!M15="あり","●","×")</f>
        <v>×</v>
      </c>
      <c r="Q4" s="265"/>
      <c r="S4" s="170" t="s">
        <v>69</v>
      </c>
      <c r="T4" s="171" t="s">
        <v>100</v>
      </c>
      <c r="U4" s="171" t="s">
        <v>101</v>
      </c>
      <c r="V4" s="171" t="s">
        <v>102</v>
      </c>
      <c r="W4" s="166"/>
      <c r="X4" s="166"/>
      <c r="Y4" s="166"/>
      <c r="Z4" s="166"/>
      <c r="AA4" s="166"/>
      <c r="AB4" s="166"/>
      <c r="AC4" s="166"/>
    </row>
    <row r="5" spans="2:29" ht="20.100000000000001" customHeight="1">
      <c r="C5" s="1"/>
      <c r="D5" s="2"/>
      <c r="E5" s="1"/>
      <c r="F5" s="261"/>
      <c r="G5" s="257" t="str">
        <f>'【様式2】提案書-1'!G16</f>
        <v>③開催地ステークホルダーとの連携・参加促進によるレガシーの創出　</v>
      </c>
      <c r="H5" s="258"/>
      <c r="I5" s="258"/>
      <c r="J5" s="258"/>
      <c r="K5" s="258"/>
      <c r="L5" s="258"/>
      <c r="M5" s="258"/>
      <c r="N5" s="258"/>
      <c r="O5" s="259"/>
      <c r="P5" s="264" t="str">
        <f>IF('【様式2】提案書-1'!M16="あり","●","×")</f>
        <v>×</v>
      </c>
      <c r="Q5" s="265"/>
      <c r="S5" s="166"/>
      <c r="T5" s="166"/>
      <c r="U5" s="166"/>
      <c r="V5" s="166"/>
      <c r="W5" s="166"/>
      <c r="X5" s="166"/>
      <c r="Y5" s="166"/>
      <c r="Z5" s="166"/>
      <c r="AA5" s="166"/>
      <c r="AB5" s="166"/>
      <c r="AC5" s="166"/>
    </row>
    <row r="6" spans="2:29" ht="15" customHeight="1">
      <c r="C6" s="1"/>
      <c r="D6" s="2"/>
      <c r="E6" s="1"/>
      <c r="F6" s="1"/>
      <c r="G6" s="1"/>
      <c r="H6" s="1"/>
      <c r="I6" s="1"/>
      <c r="J6" s="3"/>
      <c r="K6" s="3"/>
      <c r="L6" s="3"/>
      <c r="M6" s="34"/>
      <c r="N6" s="3"/>
      <c r="O6" s="3"/>
      <c r="P6" s="4"/>
      <c r="S6" s="166"/>
      <c r="T6" s="166"/>
      <c r="U6" s="166"/>
      <c r="V6" s="166"/>
      <c r="W6" s="166"/>
      <c r="X6" s="166"/>
      <c r="Y6" s="166"/>
      <c r="Z6" s="166"/>
      <c r="AA6" s="166"/>
      <c r="AB6" s="166"/>
      <c r="AC6" s="166"/>
    </row>
    <row r="7" spans="2:29" ht="24" customHeight="1">
      <c r="C7" s="260" t="s">
        <v>172</v>
      </c>
      <c r="D7" s="260"/>
      <c r="E7" s="260"/>
      <c r="F7" s="260"/>
      <c r="G7" s="260"/>
      <c r="H7" s="260"/>
      <c r="I7" s="260"/>
      <c r="J7" s="260"/>
      <c r="K7" s="260"/>
      <c r="L7" s="260"/>
      <c r="M7" s="260"/>
      <c r="N7" s="260"/>
      <c r="O7" s="260"/>
      <c r="P7" s="260"/>
      <c r="S7" s="166"/>
      <c r="T7" s="166"/>
      <c r="U7" s="166"/>
      <c r="V7" s="166"/>
      <c r="W7" s="166"/>
      <c r="X7" s="166"/>
      <c r="Y7" s="166"/>
      <c r="Z7" s="166"/>
      <c r="AA7" s="166"/>
      <c r="AB7" s="166"/>
      <c r="AC7" s="166"/>
    </row>
    <row r="8" spans="2:29" ht="24" customHeight="1">
      <c r="C8" s="260" t="s">
        <v>321</v>
      </c>
      <c r="D8" s="260"/>
      <c r="E8" s="260"/>
      <c r="F8" s="260"/>
      <c r="G8" s="260"/>
      <c r="H8" s="260"/>
      <c r="I8" s="260"/>
      <c r="J8" s="260"/>
      <c r="K8" s="260"/>
      <c r="L8" s="260"/>
      <c r="M8" s="260"/>
      <c r="N8" s="260"/>
      <c r="O8" s="260"/>
      <c r="P8" s="260"/>
      <c r="S8" s="166"/>
      <c r="T8" s="166"/>
      <c r="U8" s="166"/>
      <c r="V8" s="166"/>
      <c r="W8" s="166"/>
      <c r="X8" s="166"/>
      <c r="Y8" s="166"/>
      <c r="Z8" s="166"/>
      <c r="AA8" s="166"/>
      <c r="AB8" s="166"/>
      <c r="AC8" s="166"/>
    </row>
    <row r="9" spans="2:29" ht="18" customHeight="1">
      <c r="C9" s="5"/>
      <c r="D9" s="5"/>
      <c r="E9" s="5"/>
      <c r="F9" s="5"/>
      <c r="G9" s="5"/>
      <c r="H9" s="5"/>
      <c r="I9" s="5"/>
      <c r="J9" s="6" t="s">
        <v>79</v>
      </c>
      <c r="K9" s="8">
        <v>5</v>
      </c>
      <c r="L9" s="7" t="s">
        <v>21</v>
      </c>
      <c r="M9" s="96" t="s">
        <v>71</v>
      </c>
      <c r="N9" s="7" t="s">
        <v>22</v>
      </c>
      <c r="O9" s="96" t="s">
        <v>71</v>
      </c>
      <c r="P9" s="7" t="s">
        <v>23</v>
      </c>
      <c r="S9" s="166"/>
      <c r="T9" s="166"/>
      <c r="U9" s="166"/>
      <c r="V9" s="166"/>
      <c r="W9" s="166"/>
      <c r="X9" s="166"/>
      <c r="Y9" s="166"/>
      <c r="Z9" s="166"/>
      <c r="AA9" s="166"/>
      <c r="AB9" s="166"/>
      <c r="AC9" s="166"/>
    </row>
    <row r="10" spans="2:29" ht="18" customHeight="1">
      <c r="C10" s="9" t="s">
        <v>82</v>
      </c>
      <c r="D10" s="10"/>
      <c r="E10" s="10"/>
      <c r="F10" s="10"/>
      <c r="G10" s="10"/>
      <c r="H10" s="10"/>
      <c r="I10" s="10"/>
      <c r="J10" s="10"/>
      <c r="K10" s="10"/>
      <c r="L10" s="10"/>
      <c r="M10" s="10"/>
      <c r="N10" s="10"/>
      <c r="O10" s="10"/>
      <c r="P10" s="10"/>
      <c r="S10" s="166"/>
      <c r="T10" s="166"/>
      <c r="U10" s="166"/>
      <c r="V10" s="166"/>
      <c r="W10" s="166"/>
      <c r="X10" s="166"/>
      <c r="Y10" s="166"/>
      <c r="Z10" s="166"/>
      <c r="AA10" s="166"/>
      <c r="AB10" s="166"/>
      <c r="AC10" s="166"/>
    </row>
    <row r="11" spans="2:29" ht="18" customHeight="1">
      <c r="C11" s="9"/>
      <c r="D11" s="10"/>
      <c r="E11" s="10"/>
      <c r="F11" s="10"/>
      <c r="G11" s="10"/>
      <c r="H11" s="354" t="s">
        <v>78</v>
      </c>
      <c r="I11" s="354"/>
      <c r="J11" s="353" t="str">
        <f>IF(E17="","",E17)</f>
        <v/>
      </c>
      <c r="K11" s="353"/>
      <c r="L11" s="353"/>
      <c r="M11" s="353"/>
      <c r="N11" s="353"/>
      <c r="O11" s="353"/>
      <c r="P11" s="353"/>
      <c r="S11" s="166"/>
      <c r="T11" s="166"/>
      <c r="U11" s="166"/>
      <c r="V11" s="166"/>
      <c r="W11" s="166"/>
      <c r="X11" s="166"/>
      <c r="Y11" s="166"/>
      <c r="Z11" s="166"/>
      <c r="AA11" s="166"/>
      <c r="AB11" s="166"/>
      <c r="AC11" s="166"/>
    </row>
    <row r="12" spans="2:29" ht="18" customHeight="1">
      <c r="C12" s="9"/>
      <c r="D12" s="10"/>
      <c r="E12" s="10"/>
      <c r="F12" s="10"/>
      <c r="G12" s="10"/>
      <c r="H12" s="10"/>
      <c r="I12" s="10"/>
      <c r="J12" s="10"/>
      <c r="K12" s="10"/>
      <c r="L12" s="10"/>
      <c r="M12" s="10"/>
      <c r="N12" s="10"/>
      <c r="O12" s="10"/>
      <c r="P12" s="10"/>
      <c r="S12" s="166"/>
      <c r="T12" s="166"/>
      <c r="U12" s="166"/>
      <c r="V12" s="166"/>
      <c r="W12" s="166"/>
      <c r="X12" s="166"/>
      <c r="Y12" s="166"/>
      <c r="Z12" s="166"/>
      <c r="AA12" s="166"/>
      <c r="AB12" s="166"/>
      <c r="AC12" s="166"/>
    </row>
    <row r="13" spans="2:29" ht="18" customHeight="1">
      <c r="C13" s="39" t="s">
        <v>167</v>
      </c>
      <c r="D13" s="10"/>
      <c r="E13" s="10"/>
      <c r="F13" s="10"/>
      <c r="G13" s="10"/>
      <c r="H13" s="10"/>
      <c r="I13" s="10"/>
      <c r="J13" s="10"/>
      <c r="K13" s="10"/>
      <c r="L13" s="10"/>
      <c r="M13" s="10"/>
      <c r="N13" s="10"/>
      <c r="O13" s="10"/>
      <c r="P13" s="10"/>
      <c r="S13" s="166"/>
      <c r="T13" s="166"/>
      <c r="U13" s="166"/>
      <c r="V13" s="166"/>
      <c r="W13" s="166"/>
      <c r="X13" s="166"/>
      <c r="Y13" s="166"/>
      <c r="Z13" s="166"/>
      <c r="AA13" s="166"/>
      <c r="AB13" s="166"/>
      <c r="AC13" s="166"/>
    </row>
    <row r="14" spans="2:29" ht="18" customHeight="1">
      <c r="C14" s="9" t="s">
        <v>83</v>
      </c>
      <c r="D14" s="10"/>
      <c r="E14" s="10"/>
      <c r="F14" s="10"/>
      <c r="G14" s="10"/>
      <c r="H14" s="10"/>
      <c r="I14" s="10"/>
      <c r="J14" s="10"/>
      <c r="K14" s="10"/>
      <c r="L14" s="10"/>
      <c r="M14" s="10"/>
      <c r="N14" s="10"/>
      <c r="O14" s="10"/>
      <c r="P14" s="10"/>
      <c r="S14" s="166"/>
      <c r="T14" s="166"/>
      <c r="U14" s="166"/>
      <c r="V14" s="166"/>
      <c r="W14" s="166"/>
      <c r="X14" s="166"/>
      <c r="Y14" s="166"/>
      <c r="Z14" s="166"/>
      <c r="AA14" s="166"/>
      <c r="AB14" s="166"/>
      <c r="AC14" s="166"/>
    </row>
    <row r="15" spans="2:29" ht="6" customHeight="1">
      <c r="C15" s="9"/>
      <c r="D15" s="10"/>
      <c r="E15" s="10"/>
      <c r="F15" s="10"/>
      <c r="G15" s="10"/>
      <c r="H15" s="10"/>
      <c r="I15" s="10"/>
      <c r="J15" s="10"/>
      <c r="K15" s="10"/>
      <c r="L15" s="10"/>
      <c r="M15" s="10"/>
      <c r="N15" s="10"/>
      <c r="O15" s="10"/>
      <c r="P15" s="10"/>
      <c r="S15" s="166"/>
      <c r="T15" s="166"/>
      <c r="U15" s="166"/>
      <c r="V15" s="166"/>
      <c r="W15" s="166"/>
      <c r="X15" s="166"/>
      <c r="Y15" s="166"/>
      <c r="Z15" s="166"/>
      <c r="AA15" s="166"/>
      <c r="AB15" s="166"/>
      <c r="AC15" s="166"/>
    </row>
    <row r="16" spans="2:29" ht="18" customHeight="1">
      <c r="C16" s="358" t="s">
        <v>24</v>
      </c>
      <c r="D16" s="359"/>
      <c r="E16" s="250"/>
      <c r="F16" s="251"/>
      <c r="G16" s="251"/>
      <c r="H16" s="251"/>
      <c r="I16" s="251"/>
      <c r="J16" s="251"/>
      <c r="K16" s="251"/>
      <c r="L16" s="251"/>
      <c r="M16" s="251"/>
      <c r="N16" s="251"/>
      <c r="O16" s="251"/>
      <c r="P16" s="252"/>
      <c r="S16" s="172"/>
      <c r="T16" s="172"/>
      <c r="U16" s="172"/>
      <c r="V16" s="172"/>
      <c r="W16" s="172"/>
      <c r="X16" s="172"/>
      <c r="Y16" s="172"/>
      <c r="Z16" s="166"/>
      <c r="AA16" s="166"/>
      <c r="AB16" s="166"/>
      <c r="AC16" s="166"/>
    </row>
    <row r="17" spans="3:30" ht="30" customHeight="1">
      <c r="C17" s="360" t="s">
        <v>29</v>
      </c>
      <c r="D17" s="361"/>
      <c r="E17" s="247"/>
      <c r="F17" s="248"/>
      <c r="G17" s="248"/>
      <c r="H17" s="248"/>
      <c r="I17" s="248"/>
      <c r="J17" s="248"/>
      <c r="K17" s="248"/>
      <c r="L17" s="248"/>
      <c r="M17" s="248"/>
      <c r="N17" s="248"/>
      <c r="O17" s="248"/>
      <c r="P17" s="249"/>
      <c r="S17" s="173"/>
      <c r="T17" s="53"/>
      <c r="U17" s="53"/>
      <c r="V17" s="53"/>
      <c r="W17" s="53"/>
      <c r="X17" s="53"/>
      <c r="Y17" s="53"/>
      <c r="Z17" s="166"/>
      <c r="AA17" s="166"/>
      <c r="AB17" s="166"/>
      <c r="AC17" s="166"/>
    </row>
    <row r="18" spans="3:30" ht="18" customHeight="1">
      <c r="C18" s="358" t="s">
        <v>24</v>
      </c>
      <c r="D18" s="359"/>
      <c r="E18" s="250"/>
      <c r="F18" s="251"/>
      <c r="G18" s="251"/>
      <c r="H18" s="251"/>
      <c r="I18" s="251"/>
      <c r="J18" s="251"/>
      <c r="K18" s="251"/>
      <c r="L18" s="251"/>
      <c r="M18" s="251"/>
      <c r="N18" s="251"/>
      <c r="O18" s="251"/>
      <c r="P18" s="252"/>
      <c r="S18" s="173"/>
      <c r="T18" s="323"/>
      <c r="U18" s="323"/>
      <c r="V18" s="323"/>
      <c r="W18" s="323"/>
      <c r="X18" s="323"/>
      <c r="Y18" s="323"/>
      <c r="Z18" s="166"/>
      <c r="AA18" s="166"/>
      <c r="AB18" s="166"/>
      <c r="AC18" s="166"/>
    </row>
    <row r="19" spans="3:30" ht="30" customHeight="1">
      <c r="C19" s="360" t="s">
        <v>27</v>
      </c>
      <c r="D19" s="361"/>
      <c r="E19" s="247"/>
      <c r="F19" s="248"/>
      <c r="G19" s="248"/>
      <c r="H19" s="248"/>
      <c r="I19" s="248"/>
      <c r="J19" s="248"/>
      <c r="K19" s="248"/>
      <c r="L19" s="248"/>
      <c r="M19" s="248"/>
      <c r="N19" s="248"/>
      <c r="O19" s="248"/>
      <c r="P19" s="249"/>
      <c r="S19" s="172"/>
      <c r="T19" s="172"/>
      <c r="U19" s="172"/>
      <c r="V19" s="172"/>
      <c r="W19" s="172"/>
      <c r="X19" s="172"/>
      <c r="Y19" s="172"/>
      <c r="Z19" s="166"/>
      <c r="AA19" s="166"/>
      <c r="AB19" s="166"/>
      <c r="AC19" s="166"/>
    </row>
    <row r="20" spans="3:30" ht="18" customHeight="1">
      <c r="C20" s="358" t="s">
        <v>24</v>
      </c>
      <c r="D20" s="359"/>
      <c r="E20" s="250"/>
      <c r="F20" s="251"/>
      <c r="G20" s="251"/>
      <c r="H20" s="251"/>
      <c r="I20" s="251"/>
      <c r="J20" s="251"/>
      <c r="K20" s="251"/>
      <c r="L20" s="251"/>
      <c r="M20" s="251"/>
      <c r="N20" s="251"/>
      <c r="O20" s="251"/>
      <c r="P20" s="252"/>
      <c r="S20" s="166"/>
      <c r="T20" s="166"/>
      <c r="U20" s="166"/>
      <c r="V20" s="166"/>
      <c r="W20" s="166"/>
      <c r="X20" s="166"/>
      <c r="Y20" s="166"/>
      <c r="Z20" s="166"/>
      <c r="AA20" s="166"/>
      <c r="AB20" s="166"/>
      <c r="AC20" s="166"/>
    </row>
    <row r="21" spans="3:30" ht="30" customHeight="1">
      <c r="C21" s="360" t="s">
        <v>28</v>
      </c>
      <c r="D21" s="361"/>
      <c r="E21" s="355"/>
      <c r="F21" s="356"/>
      <c r="G21" s="356"/>
      <c r="H21" s="356"/>
      <c r="I21" s="356"/>
      <c r="J21" s="356"/>
      <c r="K21" s="356"/>
      <c r="L21" s="356"/>
      <c r="M21" s="356"/>
      <c r="N21" s="356"/>
      <c r="O21" s="356"/>
      <c r="P21" s="357"/>
      <c r="S21" s="166"/>
      <c r="T21" s="166"/>
      <c r="U21" s="166"/>
      <c r="V21" s="166"/>
      <c r="W21" s="166"/>
      <c r="X21" s="166"/>
      <c r="Y21" s="166"/>
      <c r="Z21" s="166"/>
      <c r="AA21" s="166"/>
      <c r="AB21" s="166"/>
      <c r="AC21" s="166"/>
    </row>
    <row r="22" spans="3:30" ht="18" customHeight="1">
      <c r="C22" s="326" t="s">
        <v>30</v>
      </c>
      <c r="D22" s="11" t="s">
        <v>32</v>
      </c>
      <c r="E22" s="333"/>
      <c r="F22" s="334"/>
      <c r="G22" s="335"/>
      <c r="H22" s="12" t="s">
        <v>33</v>
      </c>
      <c r="I22" s="327"/>
      <c r="J22" s="328"/>
      <c r="K22" s="328"/>
      <c r="L22" s="328"/>
      <c r="M22" s="328"/>
      <c r="N22" s="328"/>
      <c r="O22" s="328"/>
      <c r="P22" s="329"/>
      <c r="S22" s="166"/>
      <c r="T22" s="166"/>
      <c r="U22" s="166"/>
      <c r="V22" s="166"/>
      <c r="W22" s="166"/>
      <c r="X22" s="166"/>
      <c r="Y22" s="166"/>
      <c r="Z22" s="166"/>
      <c r="AA22" s="166"/>
      <c r="AB22" s="166"/>
      <c r="AC22" s="166"/>
    </row>
    <row r="23" spans="3:30" ht="18" customHeight="1">
      <c r="C23" s="326"/>
      <c r="D23" s="13" t="s">
        <v>31</v>
      </c>
      <c r="E23" s="362"/>
      <c r="F23" s="363"/>
      <c r="G23" s="364"/>
      <c r="H23" s="14" t="s">
        <v>34</v>
      </c>
      <c r="I23" s="330"/>
      <c r="J23" s="331"/>
      <c r="K23" s="331"/>
      <c r="L23" s="331"/>
      <c r="M23" s="331"/>
      <c r="N23" s="331"/>
      <c r="O23" s="331"/>
      <c r="P23" s="332"/>
      <c r="S23" s="166"/>
      <c r="T23" s="166"/>
      <c r="U23" s="166"/>
      <c r="V23" s="166"/>
      <c r="W23" s="166"/>
      <c r="X23" s="166"/>
      <c r="Y23" s="166"/>
      <c r="Z23" s="166"/>
      <c r="AA23" s="166"/>
      <c r="AB23" s="166"/>
      <c r="AC23" s="166"/>
    </row>
    <row r="24" spans="3:30" ht="18" customHeight="1">
      <c r="C24" s="326"/>
      <c r="D24" s="57" t="s">
        <v>66</v>
      </c>
      <c r="E24" s="276"/>
      <c r="F24" s="277"/>
      <c r="G24" s="277"/>
      <c r="H24" s="277"/>
      <c r="I24" s="277"/>
      <c r="J24" s="277"/>
      <c r="K24" s="277"/>
      <c r="L24" s="277"/>
      <c r="M24" s="277"/>
      <c r="N24" s="277"/>
      <c r="O24" s="277"/>
      <c r="P24" s="278"/>
      <c r="S24" s="166"/>
      <c r="T24" s="166"/>
      <c r="U24" s="166"/>
      <c r="V24" s="166"/>
      <c r="W24" s="166"/>
      <c r="X24" s="166"/>
      <c r="Y24" s="166"/>
      <c r="Z24" s="166"/>
      <c r="AA24" s="166"/>
      <c r="AB24" s="166"/>
      <c r="AC24" s="166"/>
    </row>
    <row r="25" spans="3:30" ht="7.5" customHeight="1">
      <c r="C25" s="9"/>
      <c r="D25" s="10"/>
      <c r="E25" s="10"/>
      <c r="F25" s="10"/>
      <c r="G25" s="10"/>
      <c r="H25" s="10"/>
      <c r="I25" s="10"/>
      <c r="J25" s="10"/>
      <c r="K25" s="10"/>
      <c r="L25" s="10"/>
      <c r="M25" s="10"/>
      <c r="N25" s="10"/>
      <c r="O25" s="10"/>
      <c r="P25" s="10"/>
      <c r="S25" s="166"/>
      <c r="T25" s="166"/>
      <c r="U25" s="166"/>
      <c r="V25" s="166"/>
      <c r="W25" s="166"/>
      <c r="X25" s="166"/>
      <c r="Y25" s="166"/>
      <c r="Z25" s="166"/>
      <c r="AA25" s="166"/>
      <c r="AB25" s="166"/>
      <c r="AC25" s="166"/>
    </row>
    <row r="26" spans="3:30" ht="18" customHeight="1">
      <c r="C26" s="9" t="s">
        <v>25</v>
      </c>
      <c r="D26" s="10"/>
      <c r="E26" s="10"/>
      <c r="F26" s="10"/>
      <c r="G26" s="10"/>
      <c r="H26" s="10"/>
      <c r="I26" s="10"/>
      <c r="J26" s="10"/>
      <c r="K26" s="10"/>
      <c r="L26" s="10"/>
      <c r="M26" s="10"/>
      <c r="N26" s="10"/>
      <c r="O26" s="10"/>
      <c r="P26" s="10"/>
      <c r="S26" s="166"/>
      <c r="T26" s="166"/>
      <c r="U26" s="166"/>
      <c r="V26" s="166"/>
      <c r="W26" s="166"/>
      <c r="X26" s="166"/>
      <c r="Y26" s="166"/>
      <c r="Z26" s="166"/>
      <c r="AA26" s="166"/>
      <c r="AB26" s="166"/>
      <c r="AC26" s="166"/>
    </row>
    <row r="27" spans="3:30" ht="6" customHeight="1">
      <c r="C27" s="9"/>
      <c r="D27" s="10"/>
      <c r="E27" s="10"/>
      <c r="F27" s="10"/>
      <c r="G27" s="10"/>
      <c r="H27" s="10"/>
      <c r="I27" s="10"/>
      <c r="J27" s="10"/>
      <c r="K27" s="10"/>
      <c r="L27" s="10"/>
      <c r="M27" s="10"/>
      <c r="N27" s="10"/>
      <c r="O27" s="10"/>
      <c r="P27" s="10"/>
      <c r="S27" s="166"/>
      <c r="T27" s="166"/>
      <c r="U27" s="166"/>
      <c r="V27" s="166"/>
      <c r="W27" s="166"/>
      <c r="X27" s="166"/>
      <c r="Y27" s="166"/>
      <c r="Z27" s="166"/>
      <c r="AA27" s="166"/>
      <c r="AB27" s="166"/>
      <c r="AC27" s="166"/>
    </row>
    <row r="28" spans="3:30" ht="18" customHeight="1">
      <c r="C28" s="268" t="s">
        <v>26</v>
      </c>
      <c r="D28" s="15" t="s">
        <v>24</v>
      </c>
      <c r="E28" s="250"/>
      <c r="F28" s="251"/>
      <c r="G28" s="251"/>
      <c r="H28" s="251"/>
      <c r="I28" s="251"/>
      <c r="J28" s="251"/>
      <c r="K28" s="251"/>
      <c r="L28" s="251"/>
      <c r="M28" s="251"/>
      <c r="N28" s="251"/>
      <c r="O28" s="251"/>
      <c r="P28" s="252"/>
      <c r="S28" s="166"/>
      <c r="T28" s="166"/>
      <c r="U28" s="166"/>
      <c r="V28" s="166"/>
      <c r="W28" s="166"/>
      <c r="X28" s="166"/>
      <c r="Y28" s="166"/>
      <c r="Z28" s="166"/>
      <c r="AA28" s="166"/>
      <c r="AB28" s="166"/>
      <c r="AC28" s="166"/>
    </row>
    <row r="29" spans="3:30" ht="30" customHeight="1">
      <c r="C29" s="269"/>
      <c r="D29" s="75" t="s">
        <v>38</v>
      </c>
      <c r="E29" s="247"/>
      <c r="F29" s="248"/>
      <c r="G29" s="248"/>
      <c r="H29" s="248"/>
      <c r="I29" s="248"/>
      <c r="J29" s="248"/>
      <c r="K29" s="248"/>
      <c r="L29" s="248"/>
      <c r="M29" s="248"/>
      <c r="N29" s="248"/>
      <c r="O29" s="248"/>
      <c r="P29" s="249"/>
      <c r="S29" s="166"/>
      <c r="T29" s="166"/>
      <c r="U29" s="166"/>
      <c r="V29" s="166"/>
      <c r="W29" s="166"/>
      <c r="X29" s="166"/>
      <c r="Y29" s="166"/>
      <c r="Z29" s="166"/>
      <c r="AA29" s="166"/>
      <c r="AB29" s="166"/>
      <c r="AC29" s="166"/>
    </row>
    <row r="30" spans="3:30" ht="18" customHeight="1">
      <c r="C30" s="269"/>
      <c r="D30" s="15" t="s">
        <v>24</v>
      </c>
      <c r="E30" s="250"/>
      <c r="F30" s="251"/>
      <c r="G30" s="251"/>
      <c r="H30" s="251"/>
      <c r="I30" s="251"/>
      <c r="J30" s="251"/>
      <c r="K30" s="251"/>
      <c r="L30" s="251"/>
      <c r="M30" s="251"/>
      <c r="N30" s="251"/>
      <c r="O30" s="251"/>
      <c r="P30" s="252"/>
      <c r="S30" s="166"/>
      <c r="T30" s="166"/>
      <c r="U30" s="166"/>
      <c r="V30" s="166"/>
      <c r="W30" s="166"/>
      <c r="X30" s="166"/>
      <c r="Y30" s="166"/>
      <c r="Z30" s="166"/>
      <c r="AA30" s="166"/>
      <c r="AB30" s="166"/>
      <c r="AC30" s="166"/>
    </row>
    <row r="31" spans="3:30" ht="30" customHeight="1">
      <c r="C31" s="270"/>
      <c r="D31" s="75" t="s">
        <v>39</v>
      </c>
      <c r="E31" s="247"/>
      <c r="F31" s="248"/>
      <c r="G31" s="248"/>
      <c r="H31" s="248"/>
      <c r="I31" s="248"/>
      <c r="J31" s="248"/>
      <c r="K31" s="248"/>
      <c r="L31" s="248"/>
      <c r="M31" s="248"/>
      <c r="N31" s="248"/>
      <c r="O31" s="248"/>
      <c r="P31" s="249"/>
      <c r="S31" s="166"/>
      <c r="T31" s="166"/>
      <c r="U31" s="166"/>
      <c r="V31" s="166"/>
      <c r="W31" s="166"/>
      <c r="X31" s="166"/>
      <c r="Y31" s="166"/>
      <c r="Z31" s="166"/>
      <c r="AA31" s="166"/>
      <c r="AB31" s="166"/>
      <c r="AC31" s="166"/>
    </row>
    <row r="32" spans="3:30" ht="20.100000000000001" customHeight="1">
      <c r="C32" s="324" t="s">
        <v>73</v>
      </c>
      <c r="D32" s="325"/>
      <c r="E32" s="300" t="s">
        <v>70</v>
      </c>
      <c r="F32" s="301"/>
      <c r="G32" s="301"/>
      <c r="H32" s="302"/>
      <c r="I32" s="303" t="s">
        <v>74</v>
      </c>
      <c r="J32" s="303"/>
      <c r="K32" s="300" t="s">
        <v>70</v>
      </c>
      <c r="L32" s="301"/>
      <c r="M32" s="301"/>
      <c r="N32" s="301"/>
      <c r="O32" s="301"/>
      <c r="P32" s="302"/>
      <c r="S32" s="171" t="s">
        <v>70</v>
      </c>
      <c r="T32" s="171" t="s">
        <v>45</v>
      </c>
      <c r="U32" s="171" t="s">
        <v>46</v>
      </c>
      <c r="V32" s="171" t="s">
        <v>47</v>
      </c>
      <c r="W32" s="171" t="s">
        <v>48</v>
      </c>
      <c r="X32" s="171" t="s">
        <v>49</v>
      </c>
      <c r="Y32" s="171" t="s">
        <v>50</v>
      </c>
      <c r="Z32" s="171" t="s">
        <v>51</v>
      </c>
      <c r="AA32" s="171" t="s">
        <v>52</v>
      </c>
      <c r="AB32" s="171" t="s">
        <v>53</v>
      </c>
      <c r="AC32" s="171" t="s">
        <v>54</v>
      </c>
      <c r="AD32" s="171" t="s">
        <v>55</v>
      </c>
    </row>
    <row r="33" spans="2:29" ht="20.100000000000001" customHeight="1">
      <c r="C33" s="294" t="s">
        <v>103</v>
      </c>
      <c r="D33" s="325"/>
      <c r="E33" s="336">
        <v>45047</v>
      </c>
      <c r="F33" s="337"/>
      <c r="G33" s="177" t="s">
        <v>170</v>
      </c>
      <c r="H33" s="253">
        <v>45291</v>
      </c>
      <c r="I33" s="253"/>
      <c r="J33" s="65">
        <f>H33-E33+1</f>
        <v>245</v>
      </c>
      <c r="K33" s="168" t="s">
        <v>228</v>
      </c>
      <c r="L33" s="266"/>
      <c r="M33" s="266"/>
      <c r="N33" s="266"/>
      <c r="O33" s="266"/>
      <c r="P33" s="267"/>
      <c r="S33" s="171" t="s">
        <v>70</v>
      </c>
      <c r="T33" s="171" t="s">
        <v>75</v>
      </c>
      <c r="U33" s="171" t="s">
        <v>76</v>
      </c>
      <c r="V33" s="171" t="s">
        <v>94</v>
      </c>
      <c r="W33" s="171"/>
      <c r="X33" s="166"/>
      <c r="Y33" s="166"/>
      <c r="Z33" s="166"/>
      <c r="AA33" s="166"/>
      <c r="AB33" s="166"/>
      <c r="AC33" s="166"/>
    </row>
    <row r="34" spans="2:29" ht="20.100000000000001" customHeight="1">
      <c r="C34" s="273" t="s">
        <v>92</v>
      </c>
      <c r="D34" s="274"/>
      <c r="E34" s="276"/>
      <c r="F34" s="277"/>
      <c r="G34" s="277"/>
      <c r="H34" s="277"/>
      <c r="I34" s="277"/>
      <c r="J34" s="277"/>
      <c r="K34" s="277"/>
      <c r="L34" s="277"/>
      <c r="M34" s="277"/>
      <c r="N34" s="277"/>
      <c r="O34" s="277"/>
      <c r="P34" s="278"/>
      <c r="S34" s="171"/>
      <c r="T34" s="171"/>
      <c r="U34" s="171"/>
      <c r="V34" s="170"/>
      <c r="W34" s="171"/>
      <c r="X34" s="166"/>
      <c r="Y34" s="166"/>
      <c r="Z34" s="166"/>
      <c r="AA34" s="166"/>
      <c r="AB34" s="166"/>
      <c r="AC34" s="166"/>
    </row>
    <row r="35" spans="2:29" ht="20.100000000000001" customHeight="1">
      <c r="C35" s="304" t="s">
        <v>42</v>
      </c>
      <c r="D35" s="305"/>
      <c r="E35" s="16" t="s">
        <v>43</v>
      </c>
      <c r="F35" s="276"/>
      <c r="G35" s="277"/>
      <c r="H35" s="277"/>
      <c r="I35" s="277"/>
      <c r="J35" s="277"/>
      <c r="K35" s="277"/>
      <c r="L35" s="277"/>
      <c r="M35" s="277"/>
      <c r="N35" s="277"/>
      <c r="O35" s="277"/>
      <c r="P35" s="278"/>
      <c r="S35" s="166"/>
      <c r="T35" s="166"/>
      <c r="U35" s="166"/>
      <c r="V35" s="166"/>
      <c r="W35" s="166"/>
      <c r="X35" s="166"/>
      <c r="Y35" s="166"/>
      <c r="Z35" s="166"/>
      <c r="AA35" s="166"/>
      <c r="AB35" s="166"/>
      <c r="AC35" s="166"/>
    </row>
    <row r="36" spans="2:29" ht="20.100000000000001" customHeight="1">
      <c r="C36" s="306"/>
      <c r="D36" s="307"/>
      <c r="E36" s="17" t="s">
        <v>44</v>
      </c>
      <c r="F36" s="276"/>
      <c r="G36" s="277"/>
      <c r="H36" s="277"/>
      <c r="I36" s="277"/>
      <c r="J36" s="277"/>
      <c r="K36" s="277"/>
      <c r="L36" s="277"/>
      <c r="M36" s="277"/>
      <c r="N36" s="277"/>
      <c r="O36" s="277"/>
      <c r="P36" s="278"/>
      <c r="S36" s="166"/>
      <c r="T36" s="166"/>
      <c r="U36" s="166"/>
      <c r="V36" s="166"/>
      <c r="W36" s="166"/>
      <c r="X36" s="166"/>
      <c r="Y36" s="166"/>
      <c r="Z36" s="166"/>
      <c r="AA36" s="166"/>
      <c r="AB36" s="166"/>
      <c r="AC36" s="166"/>
    </row>
    <row r="37" spans="2:29" ht="20.100000000000001" customHeight="1">
      <c r="B37" s="167"/>
      <c r="C37" s="304" t="s">
        <v>41</v>
      </c>
      <c r="D37" s="305"/>
      <c r="E37" s="18" t="s">
        <v>35</v>
      </c>
      <c r="F37" s="276"/>
      <c r="G37" s="277"/>
      <c r="H37" s="277"/>
      <c r="I37" s="277"/>
      <c r="J37" s="277"/>
      <c r="K37" s="277"/>
      <c r="L37" s="277"/>
      <c r="M37" s="277"/>
      <c r="N37" s="277"/>
      <c r="O37" s="277"/>
      <c r="P37" s="278"/>
      <c r="S37" s="166"/>
      <c r="T37" s="166"/>
      <c r="U37" s="166"/>
      <c r="V37" s="166"/>
      <c r="W37" s="166"/>
      <c r="X37" s="166"/>
      <c r="Y37" s="166"/>
      <c r="Z37" s="166"/>
      <c r="AA37" s="166"/>
      <c r="AB37" s="166"/>
      <c r="AC37" s="166"/>
    </row>
    <row r="38" spans="2:29" ht="20.100000000000001" customHeight="1">
      <c r="B38" s="167"/>
      <c r="C38" s="316"/>
      <c r="D38" s="317"/>
      <c r="E38" s="19" t="s">
        <v>36</v>
      </c>
      <c r="F38" s="276"/>
      <c r="G38" s="277"/>
      <c r="H38" s="277"/>
      <c r="I38" s="277"/>
      <c r="J38" s="277"/>
      <c r="K38" s="277"/>
      <c r="L38" s="277"/>
      <c r="M38" s="277"/>
      <c r="N38" s="277"/>
      <c r="O38" s="277"/>
      <c r="P38" s="278"/>
      <c r="S38" s="166"/>
      <c r="T38" s="166"/>
      <c r="U38" s="166"/>
      <c r="V38" s="166"/>
      <c r="W38" s="166"/>
      <c r="X38" s="166"/>
      <c r="Y38" s="166"/>
      <c r="Z38" s="166"/>
      <c r="AA38" s="166"/>
      <c r="AB38" s="166"/>
      <c r="AC38" s="166"/>
    </row>
    <row r="39" spans="2:29" ht="30" customHeight="1">
      <c r="B39" s="167"/>
      <c r="C39" s="306"/>
      <c r="D39" s="307"/>
      <c r="E39" s="20" t="s">
        <v>40</v>
      </c>
      <c r="F39" s="318"/>
      <c r="G39" s="319"/>
      <c r="H39" s="277"/>
      <c r="I39" s="277"/>
      <c r="J39" s="277"/>
      <c r="K39" s="277"/>
      <c r="L39" s="277"/>
      <c r="M39" s="277"/>
      <c r="N39" s="277"/>
      <c r="O39" s="277"/>
      <c r="P39" s="278"/>
      <c r="S39" s="166" t="s">
        <v>254</v>
      </c>
      <c r="T39" s="166"/>
      <c r="U39" s="166"/>
      <c r="V39" s="166"/>
      <c r="W39" s="166"/>
      <c r="X39" s="166"/>
      <c r="Y39" s="166"/>
      <c r="Z39" s="166"/>
      <c r="AA39" s="166"/>
      <c r="AB39" s="166"/>
      <c r="AC39" s="166"/>
    </row>
    <row r="40" spans="2:29" ht="21.6" customHeight="1">
      <c r="B40" s="1"/>
      <c r="C40" s="294" t="s">
        <v>80</v>
      </c>
      <c r="D40" s="296"/>
      <c r="E40" s="81" t="s">
        <v>70</v>
      </c>
      <c r="F40" s="320" t="s">
        <v>255</v>
      </c>
      <c r="G40" s="321"/>
      <c r="H40" s="321"/>
      <c r="I40" s="321"/>
      <c r="J40" s="321"/>
      <c r="K40" s="321"/>
      <c r="L40" s="321"/>
      <c r="M40" s="321"/>
      <c r="N40" s="321"/>
      <c r="O40" s="321"/>
      <c r="P40" s="322"/>
      <c r="S40" s="174" t="s">
        <v>70</v>
      </c>
      <c r="T40" s="171" t="s">
        <v>257</v>
      </c>
      <c r="U40" s="171" t="s">
        <v>239</v>
      </c>
      <c r="V40" s="171" t="s">
        <v>258</v>
      </c>
      <c r="W40" s="166"/>
      <c r="X40" s="166"/>
      <c r="Y40" s="166"/>
      <c r="Z40" s="166"/>
      <c r="AA40" s="166"/>
      <c r="AB40" s="166"/>
      <c r="AC40" s="166"/>
    </row>
    <row r="41" spans="2:29" ht="69.599999999999994" customHeight="1">
      <c r="B41" s="1"/>
      <c r="C41" s="294" t="s">
        <v>37</v>
      </c>
      <c r="D41" s="296"/>
      <c r="E41" s="313"/>
      <c r="F41" s="314"/>
      <c r="G41" s="314"/>
      <c r="H41" s="314"/>
      <c r="I41" s="314"/>
      <c r="J41" s="314"/>
      <c r="K41" s="314"/>
      <c r="L41" s="314"/>
      <c r="M41" s="314"/>
      <c r="N41" s="314"/>
      <c r="O41" s="314"/>
      <c r="P41" s="315"/>
      <c r="S41" s="166"/>
      <c r="T41" s="166"/>
      <c r="U41" s="166"/>
      <c r="V41" s="166"/>
      <c r="W41" s="166"/>
      <c r="X41" s="166"/>
      <c r="Y41" s="166"/>
      <c r="Z41" s="166"/>
      <c r="AA41" s="166"/>
      <c r="AB41" s="166"/>
      <c r="AC41" s="166"/>
    </row>
    <row r="42" spans="2:29" ht="30" customHeight="1">
      <c r="B42" s="1"/>
      <c r="C42" s="304" t="s">
        <v>96</v>
      </c>
      <c r="D42" s="305"/>
      <c r="E42" s="308" t="s">
        <v>70</v>
      </c>
      <c r="F42" s="271" t="s">
        <v>89</v>
      </c>
      <c r="G42" s="272"/>
      <c r="H42" s="310"/>
      <c r="I42" s="311"/>
      <c r="J42" s="311"/>
      <c r="K42" s="311"/>
      <c r="L42" s="311"/>
      <c r="M42" s="311"/>
      <c r="N42" s="311"/>
      <c r="O42" s="311"/>
      <c r="P42" s="312"/>
      <c r="S42" s="171" t="s">
        <v>70</v>
      </c>
      <c r="T42" s="171" t="s">
        <v>88</v>
      </c>
      <c r="U42" s="171" t="s">
        <v>87</v>
      </c>
      <c r="V42" s="171" t="s">
        <v>86</v>
      </c>
      <c r="W42" s="166"/>
      <c r="X42" s="166"/>
      <c r="Y42" s="166"/>
      <c r="Z42" s="166"/>
      <c r="AA42" s="166"/>
      <c r="AB42" s="166"/>
      <c r="AC42" s="166"/>
    </row>
    <row r="43" spans="2:29" ht="30" customHeight="1">
      <c r="B43" s="1"/>
      <c r="C43" s="306"/>
      <c r="D43" s="307"/>
      <c r="E43" s="309"/>
      <c r="F43" s="271" t="s">
        <v>90</v>
      </c>
      <c r="G43" s="272"/>
      <c r="H43" s="310"/>
      <c r="I43" s="311"/>
      <c r="J43" s="311"/>
      <c r="K43" s="311"/>
      <c r="L43" s="311"/>
      <c r="M43" s="311"/>
      <c r="N43" s="311"/>
      <c r="O43" s="311"/>
      <c r="P43" s="312"/>
      <c r="S43" s="166"/>
      <c r="T43" s="166"/>
      <c r="U43" s="166"/>
      <c r="V43" s="166"/>
      <c r="W43" s="166"/>
      <c r="X43" s="166"/>
      <c r="Y43" s="166"/>
      <c r="Z43" s="166"/>
      <c r="AA43" s="166"/>
      <c r="AB43" s="166"/>
      <c r="AC43" s="166"/>
    </row>
    <row r="44" spans="2:29" ht="10.5" customHeight="1">
      <c r="B44" s="1"/>
      <c r="C44" s="43"/>
      <c r="D44" s="44"/>
      <c r="E44" s="45"/>
      <c r="F44" s="51"/>
      <c r="G44" s="51"/>
      <c r="H44" s="50"/>
      <c r="I44" s="46"/>
      <c r="J44" s="46"/>
      <c r="K44" s="46"/>
      <c r="L44" s="46"/>
      <c r="M44" s="46"/>
      <c r="N44" s="46"/>
      <c r="O44" s="46"/>
      <c r="P44" s="46"/>
      <c r="S44" s="166"/>
      <c r="T44" s="166"/>
      <c r="U44" s="166"/>
      <c r="V44" s="166"/>
      <c r="W44" s="166"/>
      <c r="X44" s="166"/>
      <c r="Y44" s="166"/>
      <c r="Z44" s="166"/>
      <c r="AA44" s="166"/>
      <c r="AB44" s="166"/>
      <c r="AC44" s="166"/>
    </row>
    <row r="45" spans="2:29" ht="18" customHeight="1">
      <c r="B45" s="1"/>
      <c r="C45" s="338" t="s">
        <v>155</v>
      </c>
      <c r="D45" s="339"/>
      <c r="E45" s="339"/>
      <c r="F45" s="339"/>
      <c r="G45" s="340"/>
      <c r="H45" s="202" t="str">
        <f>IF(H48="","数",IF(AND(H46&gt;=100,H47&gt;=50,H48&gt;=2),"OK","NG"))</f>
        <v>数</v>
      </c>
      <c r="I45" s="22" t="s">
        <v>230</v>
      </c>
      <c r="J45" s="5"/>
      <c r="K45" s="5"/>
      <c r="L45" s="5"/>
      <c r="M45" s="5"/>
      <c r="N45" s="5"/>
      <c r="O45" s="5"/>
      <c r="P45" s="5"/>
      <c r="S45" s="166"/>
      <c r="T45" s="166"/>
      <c r="U45" s="166"/>
      <c r="V45" s="166"/>
      <c r="W45" s="166"/>
      <c r="X45" s="166"/>
      <c r="Y45" s="166"/>
      <c r="Z45" s="166"/>
      <c r="AA45" s="166"/>
      <c r="AB45" s="166"/>
      <c r="AC45" s="166"/>
    </row>
    <row r="46" spans="2:29" ht="18" customHeight="1">
      <c r="B46" s="1"/>
      <c r="C46" s="347" t="s">
        <v>319</v>
      </c>
      <c r="D46" s="348"/>
      <c r="E46" s="286">
        <f>H46+H47</f>
        <v>0</v>
      </c>
      <c r="F46" s="341" t="s">
        <v>186</v>
      </c>
      <c r="G46" s="342"/>
      <c r="H46" s="82"/>
      <c r="I46" s="22" t="s">
        <v>320</v>
      </c>
      <c r="J46" s="5"/>
      <c r="K46" s="5"/>
      <c r="L46" s="5"/>
      <c r="M46" s="5"/>
      <c r="N46" s="5"/>
      <c r="O46" s="5"/>
      <c r="P46" s="5"/>
      <c r="S46" s="175">
        <f>IF(E46&gt;=100,1,0)</f>
        <v>0</v>
      </c>
      <c r="T46" s="171"/>
      <c r="U46" s="171"/>
      <c r="V46" s="171"/>
      <c r="W46" s="166"/>
      <c r="X46" s="166"/>
      <c r="Y46" s="166"/>
      <c r="Z46" s="166"/>
      <c r="AA46" s="166"/>
      <c r="AB46" s="166"/>
      <c r="AC46" s="166"/>
    </row>
    <row r="47" spans="2:29" ht="18" customHeight="1">
      <c r="B47" s="1"/>
      <c r="C47" s="349"/>
      <c r="D47" s="350"/>
      <c r="E47" s="287"/>
      <c r="F47" s="343" t="s">
        <v>229</v>
      </c>
      <c r="G47" s="344"/>
      <c r="H47" s="83"/>
      <c r="I47" s="22" t="s">
        <v>189</v>
      </c>
      <c r="J47" s="5"/>
      <c r="K47" s="5"/>
      <c r="L47" s="5"/>
      <c r="M47" s="5"/>
      <c r="N47" s="5"/>
      <c r="O47" s="5"/>
      <c r="P47" s="5"/>
      <c r="S47" s="176">
        <f>IF(H47&gt;=50,1,0)</f>
        <v>0</v>
      </c>
      <c r="T47" s="171"/>
      <c r="U47" s="171"/>
      <c r="V47" s="171"/>
      <c r="W47" s="166"/>
      <c r="X47" s="166"/>
      <c r="Y47" s="166"/>
      <c r="Z47" s="166"/>
      <c r="AA47" s="166"/>
      <c r="AB47" s="166"/>
      <c r="AC47" s="166"/>
    </row>
    <row r="48" spans="2:29" ht="18" customHeight="1">
      <c r="B48" s="1"/>
      <c r="C48" s="351"/>
      <c r="D48" s="352"/>
      <c r="E48" s="288"/>
      <c r="F48" s="345" t="s">
        <v>188</v>
      </c>
      <c r="G48" s="346"/>
      <c r="H48" s="84"/>
      <c r="I48" s="22" t="s">
        <v>104</v>
      </c>
      <c r="J48" s="5"/>
      <c r="K48" s="5"/>
      <c r="L48" s="5"/>
      <c r="M48" s="5"/>
      <c r="N48" s="5"/>
      <c r="O48" s="5"/>
      <c r="P48" s="5"/>
      <c r="S48" s="176">
        <f>IF(H48&gt;=2,1,0)</f>
        <v>0</v>
      </c>
      <c r="T48" s="166"/>
      <c r="U48" s="166"/>
      <c r="V48" s="166"/>
      <c r="W48" s="166"/>
      <c r="X48" s="166"/>
      <c r="Y48" s="166"/>
      <c r="Z48" s="166"/>
      <c r="AA48" s="166"/>
      <c r="AB48" s="166"/>
      <c r="AC48" s="166"/>
    </row>
    <row r="49" spans="2:29" ht="15.6" customHeight="1">
      <c r="B49" s="1"/>
      <c r="C49" s="36"/>
      <c r="D49" s="36"/>
      <c r="E49" s="36"/>
      <c r="F49" s="37"/>
      <c r="G49" s="37"/>
      <c r="H49" s="38"/>
      <c r="I49" s="22"/>
      <c r="J49" s="5"/>
      <c r="K49" s="5"/>
      <c r="L49" s="5"/>
      <c r="M49" s="5"/>
      <c r="N49" s="5"/>
      <c r="O49" s="5"/>
      <c r="P49" s="5"/>
      <c r="S49" s="176">
        <f>S46+S47+S48</f>
        <v>0</v>
      </c>
      <c r="T49" s="166"/>
      <c r="U49" s="166"/>
      <c r="V49" s="166"/>
      <c r="W49" s="166"/>
      <c r="X49" s="166"/>
      <c r="Y49" s="166"/>
      <c r="Z49" s="166"/>
      <c r="AA49" s="166"/>
      <c r="AB49" s="166"/>
      <c r="AC49" s="166"/>
    </row>
    <row r="50" spans="2:29" ht="30" customHeight="1">
      <c r="B50" s="1"/>
      <c r="C50" s="294" t="s">
        <v>95</v>
      </c>
      <c r="D50" s="295"/>
      <c r="E50" s="295"/>
      <c r="F50" s="295"/>
      <c r="G50" s="296"/>
      <c r="H50" s="283"/>
      <c r="I50" s="284"/>
      <c r="J50" s="284"/>
      <c r="K50" s="284"/>
      <c r="L50" s="284"/>
      <c r="M50" s="284"/>
      <c r="N50" s="284"/>
      <c r="O50" s="284"/>
      <c r="P50" s="285"/>
      <c r="S50" s="166"/>
      <c r="T50" s="166"/>
      <c r="U50" s="166"/>
      <c r="V50" s="166"/>
      <c r="W50" s="166"/>
      <c r="X50" s="166"/>
      <c r="Y50" s="166"/>
      <c r="Z50" s="166"/>
      <c r="AA50" s="166"/>
      <c r="AB50" s="166"/>
      <c r="AC50" s="166"/>
    </row>
    <row r="51" spans="2:29" ht="30" customHeight="1">
      <c r="B51" s="1"/>
      <c r="C51" s="294" t="s">
        <v>85</v>
      </c>
      <c r="D51" s="295"/>
      <c r="E51" s="295"/>
      <c r="F51" s="295"/>
      <c r="G51" s="296"/>
      <c r="H51" s="291"/>
      <c r="I51" s="292"/>
      <c r="J51" s="292"/>
      <c r="K51" s="292"/>
      <c r="L51" s="292"/>
      <c r="M51" s="292"/>
      <c r="N51" s="292"/>
      <c r="O51" s="292"/>
      <c r="P51" s="293"/>
      <c r="S51" s="166"/>
      <c r="T51" s="166"/>
      <c r="U51" s="166"/>
      <c r="V51" s="166"/>
      <c r="W51" s="166"/>
      <c r="X51" s="166"/>
      <c r="Y51" s="166"/>
      <c r="Z51" s="166"/>
      <c r="AA51" s="166"/>
      <c r="AB51" s="166"/>
      <c r="AC51" s="166"/>
    </row>
    <row r="52" spans="2:29" ht="8.25" customHeight="1">
      <c r="B52" s="1"/>
      <c r="C52" s="21"/>
      <c r="D52" s="21"/>
      <c r="E52" s="21"/>
      <c r="F52" s="23"/>
      <c r="G52" s="23"/>
      <c r="H52" s="5"/>
      <c r="I52" s="5"/>
      <c r="S52" s="166"/>
      <c r="T52" s="166"/>
      <c r="U52" s="166"/>
      <c r="V52" s="166"/>
      <c r="W52" s="166"/>
      <c r="X52" s="166"/>
      <c r="Y52" s="166"/>
      <c r="Z52" s="166"/>
      <c r="AA52" s="166"/>
      <c r="AB52" s="166"/>
      <c r="AC52" s="166"/>
    </row>
    <row r="53" spans="2:29" ht="30" customHeight="1">
      <c r="B53" s="1"/>
      <c r="C53" s="297" t="s">
        <v>81</v>
      </c>
      <c r="D53" s="298"/>
      <c r="E53" s="298"/>
      <c r="F53" s="298"/>
      <c r="G53" s="299"/>
      <c r="H53" s="85" t="s">
        <v>70</v>
      </c>
      <c r="I53" s="24"/>
      <c r="J53" s="289" t="s">
        <v>58</v>
      </c>
      <c r="K53" s="290"/>
      <c r="L53" s="290"/>
      <c r="M53" s="290"/>
      <c r="N53" s="290"/>
      <c r="O53" s="290"/>
      <c r="P53" s="290"/>
      <c r="S53" s="171" t="s">
        <v>70</v>
      </c>
      <c r="T53" s="171" t="s">
        <v>56</v>
      </c>
      <c r="U53" s="171" t="s">
        <v>57</v>
      </c>
      <c r="V53" s="166"/>
      <c r="W53" s="166"/>
      <c r="X53" s="166"/>
      <c r="Y53" s="166"/>
      <c r="Z53" s="166"/>
      <c r="AA53" s="166"/>
      <c r="AB53" s="166"/>
      <c r="AC53" s="166"/>
    </row>
    <row r="54" spans="2:29" ht="49.9" customHeight="1">
      <c r="B54" s="1"/>
      <c r="C54" s="297" t="s">
        <v>93</v>
      </c>
      <c r="D54" s="298"/>
      <c r="E54" s="298"/>
      <c r="F54" s="298"/>
      <c r="G54" s="299"/>
      <c r="H54" s="85" t="s">
        <v>70</v>
      </c>
      <c r="I54" s="24"/>
      <c r="J54" s="282" t="s">
        <v>60</v>
      </c>
      <c r="K54" s="282"/>
      <c r="L54" s="282"/>
      <c r="M54" s="282"/>
      <c r="N54" s="282"/>
      <c r="O54" s="282"/>
      <c r="P54" s="282"/>
      <c r="S54" s="166"/>
      <c r="T54" s="176"/>
      <c r="U54" s="176"/>
      <c r="V54" s="166"/>
      <c r="W54" s="166"/>
      <c r="X54" s="166"/>
      <c r="Y54" s="166"/>
      <c r="Z54" s="166"/>
      <c r="AA54" s="166"/>
      <c r="AB54" s="166"/>
      <c r="AC54" s="166"/>
    </row>
    <row r="55" spans="2:29" ht="49.9" customHeight="1">
      <c r="B55" s="1"/>
      <c r="C55" s="297" t="s">
        <v>187</v>
      </c>
      <c r="D55" s="298"/>
      <c r="E55" s="298"/>
      <c r="F55" s="298"/>
      <c r="G55" s="299"/>
      <c r="H55" s="86" t="s">
        <v>70</v>
      </c>
      <c r="I55" s="24"/>
      <c r="J55" s="279" t="s">
        <v>59</v>
      </c>
      <c r="K55" s="280"/>
      <c r="L55" s="280"/>
      <c r="M55" s="280"/>
      <c r="N55" s="280"/>
      <c r="O55" s="280"/>
      <c r="P55" s="281"/>
      <c r="S55" s="176"/>
      <c r="T55" s="176"/>
      <c r="U55" s="166"/>
      <c r="V55" s="166"/>
      <c r="W55" s="166"/>
      <c r="X55" s="166"/>
      <c r="Y55" s="166"/>
      <c r="Z55" s="166"/>
      <c r="AA55" s="166"/>
      <c r="AB55" s="166"/>
      <c r="AC55" s="166"/>
    </row>
    <row r="56" spans="2:29" ht="70.5" customHeight="1">
      <c r="B56" s="1"/>
      <c r="C56" s="297" t="s">
        <v>72</v>
      </c>
      <c r="D56" s="298"/>
      <c r="E56" s="298"/>
      <c r="F56" s="298"/>
      <c r="G56" s="299"/>
      <c r="H56" s="86" t="s">
        <v>70</v>
      </c>
      <c r="I56" s="24"/>
      <c r="J56" s="279" t="s">
        <v>273</v>
      </c>
      <c r="K56" s="280"/>
      <c r="L56" s="280"/>
      <c r="M56" s="280"/>
      <c r="N56" s="280"/>
      <c r="O56" s="280"/>
      <c r="P56" s="281"/>
      <c r="S56" s="176"/>
      <c r="T56" s="176"/>
      <c r="U56" s="166"/>
      <c r="V56" s="166"/>
      <c r="W56" s="166"/>
      <c r="X56" s="166"/>
      <c r="Y56" s="166"/>
      <c r="Z56" s="166"/>
      <c r="AA56" s="166"/>
      <c r="AB56" s="166"/>
      <c r="AC56" s="166"/>
    </row>
    <row r="57" spans="2:29" s="100" customFormat="1" ht="15" customHeight="1">
      <c r="C57" s="275"/>
      <c r="D57" s="275"/>
      <c r="E57" s="275"/>
      <c r="F57" s="275"/>
      <c r="G57" s="275"/>
      <c r="H57" s="275"/>
      <c r="I57" s="275"/>
      <c r="J57" s="275"/>
      <c r="K57" s="275"/>
      <c r="L57" s="275"/>
      <c r="M57" s="275"/>
      <c r="N57" s="275"/>
      <c r="O57" s="275"/>
      <c r="P57" s="275"/>
    </row>
    <row r="58" spans="2:29" s="100" customFormat="1" ht="15" customHeight="1">
      <c r="C58" s="275"/>
      <c r="D58" s="275"/>
      <c r="E58" s="275"/>
      <c r="F58" s="275"/>
      <c r="G58" s="275"/>
      <c r="H58" s="275"/>
      <c r="I58" s="275"/>
      <c r="J58" s="275"/>
      <c r="K58" s="275"/>
      <c r="L58" s="275"/>
      <c r="M58" s="275"/>
      <c r="N58" s="275"/>
      <c r="O58" s="275"/>
      <c r="P58" s="275"/>
    </row>
    <row r="59" spans="2:29" s="100" customFormat="1" ht="15" customHeight="1">
      <c r="C59" s="275"/>
      <c r="D59" s="275"/>
      <c r="E59" s="275"/>
      <c r="F59" s="275"/>
      <c r="G59" s="275"/>
      <c r="H59" s="275"/>
      <c r="I59" s="275"/>
      <c r="J59" s="275"/>
      <c r="K59" s="275"/>
      <c r="L59" s="275"/>
      <c r="M59" s="275"/>
      <c r="N59" s="275"/>
      <c r="O59" s="275"/>
      <c r="P59" s="275"/>
    </row>
    <row r="60" spans="2:29" s="100" customFormat="1" ht="15" customHeight="1">
      <c r="C60" s="275"/>
      <c r="D60" s="275"/>
      <c r="E60" s="275"/>
      <c r="F60" s="275"/>
      <c r="G60" s="275"/>
      <c r="H60" s="275"/>
      <c r="I60" s="275"/>
      <c r="J60" s="275"/>
      <c r="K60" s="275"/>
      <c r="L60" s="275"/>
      <c r="M60" s="275"/>
      <c r="N60" s="275"/>
      <c r="O60" s="275"/>
      <c r="P60" s="275"/>
    </row>
    <row r="61" spans="2:29" s="100" customFormat="1" ht="15" customHeight="1">
      <c r="C61" s="275"/>
      <c r="D61" s="275"/>
      <c r="E61" s="275"/>
      <c r="F61" s="275"/>
      <c r="G61" s="275"/>
      <c r="H61" s="275"/>
      <c r="I61" s="275"/>
      <c r="J61" s="275"/>
      <c r="K61" s="275"/>
      <c r="L61" s="275"/>
      <c r="M61" s="275"/>
      <c r="N61" s="275"/>
      <c r="O61" s="275"/>
      <c r="P61" s="275"/>
    </row>
    <row r="62" spans="2:29" s="100" customFormat="1" ht="15" customHeight="1">
      <c r="C62" s="275"/>
      <c r="D62" s="275"/>
      <c r="E62" s="275"/>
      <c r="F62" s="275"/>
      <c r="G62" s="275"/>
      <c r="H62" s="275"/>
      <c r="I62" s="275"/>
      <c r="J62" s="275"/>
      <c r="K62" s="275"/>
      <c r="L62" s="275"/>
      <c r="M62" s="275"/>
      <c r="N62" s="275"/>
      <c r="O62" s="275"/>
      <c r="P62" s="275"/>
    </row>
    <row r="63" spans="2:29" s="100" customFormat="1" ht="15" customHeight="1">
      <c r="C63" s="275"/>
      <c r="D63" s="275"/>
      <c r="E63" s="275"/>
      <c r="F63" s="275"/>
      <c r="G63" s="275"/>
      <c r="H63" s="275"/>
      <c r="I63" s="275"/>
      <c r="J63" s="275"/>
      <c r="K63" s="275"/>
      <c r="L63" s="275"/>
      <c r="M63" s="275"/>
      <c r="N63" s="275"/>
      <c r="O63" s="275"/>
      <c r="P63" s="275"/>
    </row>
    <row r="64" spans="2:29" s="100" customFormat="1" ht="15" customHeight="1">
      <c r="C64" s="275"/>
      <c r="D64" s="275"/>
      <c r="E64" s="275"/>
      <c r="F64" s="275"/>
      <c r="G64" s="275"/>
      <c r="H64" s="275"/>
      <c r="I64" s="275"/>
      <c r="J64" s="275"/>
      <c r="K64" s="275"/>
      <c r="L64" s="275"/>
      <c r="M64" s="275"/>
      <c r="N64" s="275"/>
      <c r="O64" s="275"/>
      <c r="P64" s="275"/>
    </row>
    <row r="65" spans="3:16" s="100" customFormat="1" ht="15" customHeight="1">
      <c r="C65" s="275"/>
      <c r="D65" s="275"/>
      <c r="E65" s="275"/>
      <c r="F65" s="275"/>
      <c r="G65" s="275"/>
      <c r="H65" s="275"/>
      <c r="I65" s="275"/>
      <c r="J65" s="275"/>
      <c r="K65" s="275"/>
      <c r="L65" s="275"/>
      <c r="M65" s="275"/>
      <c r="N65" s="275"/>
      <c r="O65" s="275"/>
      <c r="P65" s="275"/>
    </row>
    <row r="66" spans="3:16" s="100" customFormat="1" ht="15" customHeight="1">
      <c r="C66" s="275"/>
      <c r="D66" s="275"/>
      <c r="E66" s="275"/>
      <c r="F66" s="275"/>
      <c r="G66" s="275"/>
      <c r="H66" s="275"/>
      <c r="I66" s="275"/>
      <c r="J66" s="275"/>
      <c r="K66" s="275"/>
      <c r="L66" s="275"/>
      <c r="M66" s="275"/>
      <c r="N66" s="275"/>
      <c r="O66" s="275"/>
      <c r="P66" s="275"/>
    </row>
    <row r="67" spans="3:16" s="100" customFormat="1" ht="15" customHeight="1">
      <c r="C67" s="275"/>
      <c r="D67" s="275"/>
      <c r="E67" s="275"/>
      <c r="F67" s="275"/>
      <c r="G67" s="275"/>
      <c r="H67" s="275"/>
      <c r="I67" s="275"/>
      <c r="J67" s="275"/>
      <c r="K67" s="275"/>
      <c r="L67" s="275"/>
      <c r="M67" s="275"/>
      <c r="N67" s="275"/>
      <c r="O67" s="275"/>
      <c r="P67" s="275"/>
    </row>
    <row r="68" spans="3:16" s="100" customFormat="1" ht="15" customHeight="1">
      <c r="C68" s="275"/>
      <c r="D68" s="275"/>
      <c r="E68" s="275"/>
      <c r="F68" s="275"/>
      <c r="G68" s="275"/>
      <c r="H68" s="275"/>
      <c r="I68" s="275"/>
      <c r="J68" s="275"/>
      <c r="K68" s="275"/>
      <c r="L68" s="275"/>
      <c r="M68" s="275"/>
      <c r="N68" s="275"/>
      <c r="O68" s="275"/>
      <c r="P68" s="275"/>
    </row>
  </sheetData>
  <sheetProtection password="EA35" sheet="1" formatCells="0" formatColumns="0" formatRows="0" insertColumns="0" insertRows="0" selectLockedCells="1"/>
  <mergeCells count="97">
    <mergeCell ref="E29:P29"/>
    <mergeCell ref="C16:D16"/>
    <mergeCell ref="E24:P24"/>
    <mergeCell ref="C19:D19"/>
    <mergeCell ref="C20:D20"/>
    <mergeCell ref="C21:D21"/>
    <mergeCell ref="E23:G23"/>
    <mergeCell ref="C17:D17"/>
    <mergeCell ref="C18:D18"/>
    <mergeCell ref="J11:P11"/>
    <mergeCell ref="H11:I11"/>
    <mergeCell ref="E17:P17"/>
    <mergeCell ref="E28:P28"/>
    <mergeCell ref="E16:P16"/>
    <mergeCell ref="E21:P21"/>
    <mergeCell ref="C45:G45"/>
    <mergeCell ref="F46:G46"/>
    <mergeCell ref="F47:G47"/>
    <mergeCell ref="F48:G48"/>
    <mergeCell ref="C50:G50"/>
    <mergeCell ref="C46:D48"/>
    <mergeCell ref="X18:Y18"/>
    <mergeCell ref="E34:P34"/>
    <mergeCell ref="C35:D36"/>
    <mergeCell ref="C32:D32"/>
    <mergeCell ref="C33:D33"/>
    <mergeCell ref="F36:P36"/>
    <mergeCell ref="C22:C24"/>
    <mergeCell ref="E18:P18"/>
    <mergeCell ref="E19:P19"/>
    <mergeCell ref="I22:P22"/>
    <mergeCell ref="I23:P23"/>
    <mergeCell ref="E20:P20"/>
    <mergeCell ref="E22:G22"/>
    <mergeCell ref="T18:U18"/>
    <mergeCell ref="V18:W18"/>
    <mergeCell ref="E33:F33"/>
    <mergeCell ref="C40:D40"/>
    <mergeCell ref="K32:P32"/>
    <mergeCell ref="I32:J32"/>
    <mergeCell ref="E32:H32"/>
    <mergeCell ref="C42:D43"/>
    <mergeCell ref="E42:E43"/>
    <mergeCell ref="H42:P42"/>
    <mergeCell ref="C41:D41"/>
    <mergeCell ref="E41:P41"/>
    <mergeCell ref="H43:P43"/>
    <mergeCell ref="C37:D39"/>
    <mergeCell ref="F35:P35"/>
    <mergeCell ref="F37:P37"/>
    <mergeCell ref="F39:P39"/>
    <mergeCell ref="F40:P40"/>
    <mergeCell ref="F42:G42"/>
    <mergeCell ref="J56:P56"/>
    <mergeCell ref="J54:P54"/>
    <mergeCell ref="J55:P55"/>
    <mergeCell ref="H50:P50"/>
    <mergeCell ref="E46:E48"/>
    <mergeCell ref="J53:P53"/>
    <mergeCell ref="H51:P51"/>
    <mergeCell ref="C51:G51"/>
    <mergeCell ref="C53:G53"/>
    <mergeCell ref="C55:G55"/>
    <mergeCell ref="C54:G54"/>
    <mergeCell ref="C56:G56"/>
    <mergeCell ref="F43:G43"/>
    <mergeCell ref="C34:D34"/>
    <mergeCell ref="C8:P8"/>
    <mergeCell ref="C68:P68"/>
    <mergeCell ref="C63:P63"/>
    <mergeCell ref="C64:P64"/>
    <mergeCell ref="C65:P65"/>
    <mergeCell ref="C66:P66"/>
    <mergeCell ref="C67:P67"/>
    <mergeCell ref="C58:P58"/>
    <mergeCell ref="C59:P59"/>
    <mergeCell ref="C60:P60"/>
    <mergeCell ref="C61:P61"/>
    <mergeCell ref="C62:P62"/>
    <mergeCell ref="C57:P57"/>
    <mergeCell ref="F38:P38"/>
    <mergeCell ref="E31:P31"/>
    <mergeCell ref="E30:P30"/>
    <mergeCell ref="H33:I33"/>
    <mergeCell ref="G2:J2"/>
    <mergeCell ref="G3:O3"/>
    <mergeCell ref="G4:O4"/>
    <mergeCell ref="G5:O5"/>
    <mergeCell ref="C7:P7"/>
    <mergeCell ref="F3:F5"/>
    <mergeCell ref="K2:M2"/>
    <mergeCell ref="N2:Q2"/>
    <mergeCell ref="P3:Q3"/>
    <mergeCell ref="P4:Q4"/>
    <mergeCell ref="P5:Q5"/>
    <mergeCell ref="L33:P33"/>
    <mergeCell ref="C28:C31"/>
  </mergeCells>
  <phoneticPr fontId="4"/>
  <conditionalFormatting sqref="H45">
    <cfRule type="containsText" dxfId="33" priority="5" operator="containsText" text="NG">
      <formula>NOT(ISERROR(SEARCH("NG",H45)))</formula>
    </cfRule>
  </conditionalFormatting>
  <conditionalFormatting sqref="M9 O9">
    <cfRule type="containsText" dxfId="32" priority="3" operator="containsText" text="選択">
      <formula>NOT(ISERROR(SEARCH("選択",M9)))</formula>
    </cfRule>
  </conditionalFormatting>
  <conditionalFormatting sqref="E32:H32 K32:P32 H53:H56">
    <cfRule type="containsText" dxfId="31" priority="2" operator="containsText" text="必須">
      <formula>NOT(ISERROR(SEARCH("必須",E32)))</formula>
    </cfRule>
  </conditionalFormatting>
  <dataValidations xWindow="599" yWindow="448" count="24">
    <dataValidation type="list" allowBlank="1" showInputMessage="1" showErrorMessage="1" sqref="K32">
      <formula1>$S$32:$AD$32</formula1>
    </dataValidation>
    <dataValidation allowBlank="1" showInputMessage="1" showErrorMessage="1" prompt="選定結果はこのメールアドレスに対して、メールでのみ通知いたします" sqref="I23:P23"/>
    <dataValidation allowBlank="1" showInputMessage="1" showErrorMessage="1" prompt="申請内容についてヒアリング等を行う場合があるため、連絡のつく電話番号を必ず入力してください" sqref="I22:P22"/>
    <dataValidation type="list" allowBlank="1" showErrorMessage="1" sqref="H53">
      <formula1>$S$53:$U$53</formula1>
    </dataValidation>
    <dataValidation type="list" allowBlank="1" showInputMessage="1" showErrorMessage="1" sqref="M9">
      <formula1>"選択,1,2,3,4,5,6,7,8"</formula1>
    </dataValidation>
    <dataValidation type="list" allowBlank="1" showInputMessage="1" showErrorMessage="1" sqref="O9">
      <formula1>"選択,1,2,3,4,5,6,7,8,9,10,11,12,13,14,15,16,17,18,19,20,21,22,23,24,25,26,27,28,29,30,31"</formula1>
    </dataValidation>
    <dataValidation type="list" allowBlank="1" showInputMessage="1" showErrorMessage="1" sqref="E32:H32">
      <formula1>$S$33:$V$33</formula1>
    </dataValidation>
    <dataValidation type="list" allowBlank="1" showInputMessage="1" showErrorMessage="1" sqref="E40">
      <formula1>$R$40:$V$40</formula1>
    </dataValidation>
    <dataValidation type="list" allowBlank="1" showInputMessage="1" showErrorMessage="1" sqref="H54:H56">
      <formula1>$S$53:$U$53</formula1>
    </dataValidation>
    <dataValidation type="list" allowBlank="1" showInputMessage="1" showErrorMessage="1" sqref="E42:E44">
      <formula1>$S$42:$V$42</formula1>
    </dataValidation>
    <dataValidation allowBlank="1" showErrorMessage="1" sqref="E34:P34 E46:E48"/>
    <dataValidation allowBlank="1" showInputMessage="1" showErrorMessage="1" prompt="オンデマンド配信期間などは含めず、現地会場におけるプログラム実施期間のみを_x000a_入力してください" sqref="J33 G33"/>
    <dataValidation allowBlank="1" showInputMessage="1" showErrorMessage="1" prompt="１つの国際会議が複数の都市にまたがって開催される場合、それぞれの都市名を全て記載してください" sqref="F36:P36"/>
    <dataValidation type="date" allowBlank="1" showInputMessage="1" showErrorMessage="1" prompt="オンデマンド配信期間などは含めず、現地会場におけるプログラム実施期間のみを_x000a_入力してください" sqref="E33:F33 H33:I33">
      <formula1>45017</formula1>
      <formula2>45291</formula2>
    </dataValidation>
    <dataValidation allowBlank="1" showInputMessage="1" showErrorMessage="1" prompt="会議の概要について文章で端的に説明してください" sqref="E41:P41"/>
    <dataValidation allowBlank="1" showInputMessage="1" showErrorMessage="1" prompt="「ある（２回以上）」の選択者のみ、_x000a_①開催地、②参加国数、③実地参加総数及びそのうち開催国以外からの外国人実地参加者数の３点を入力してください" sqref="H43:P43"/>
    <dataValidation allowBlank="1" showInputMessage="1" showErrorMessage="1" prompt="「ある（１回のみ）」もしくは「ある（２回以上）」の選択者は、_x000a_①開催地、②参加国数、③実地参加総数及びそのうち開催国以外からの外国人実地参加者数の３点を入力してください" sqref="H42:P42"/>
    <dataValidation allowBlank="1" showInputMessage="1" showErrorMessage="1" prompt="競合都市名や開催都市の決め手について端的に説明してください" sqref="J54:P54"/>
    <dataValidation allowBlank="1" showInputMessage="1" showErrorMessage="1" prompt="機関名や助成内容・金額について具体的に記載してください_x000a_" sqref="J55:P55"/>
    <dataValidation allowBlank="1" showInputMessage="1" showErrorMessage="1" prompt="・各事業者名_x000a_・担当者名_x000a_・電話番号_x000a_を記載してください" sqref="J56:P56"/>
    <dataValidation allowBlank="1" showInputMessage="1" showErrorMessage="1" prompt="会期について何か伝達事項があれば簡潔に記入してください。" sqref="L33:P33"/>
    <dataValidation allowBlank="1" showInputMessage="1" showErrorMessage="1" prompt="本会議の会場名" sqref="F37:P37"/>
    <dataValidation allowBlank="1" showInputMessage="1" showErrorMessage="1" prompt="本会議の開催都市" sqref="F35:P35"/>
    <dataValidation allowBlank="1" showInputMessage="1" showErrorMessage="1" prompt="半角英数" sqref="N2:Q2"/>
  </dataValidations>
  <printOptions horizontalCentered="1"/>
  <pageMargins left="0.39370078740157483" right="0.39370078740157483" top="0.39370078740157483" bottom="0.39370078740157483" header="0.31496062992125984" footer="0.31496062992125984"/>
  <pageSetup paperSize="9" scale="6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B1:AH60"/>
  <sheetViews>
    <sheetView showGridLines="0" view="pageBreakPreview" zoomScale="85" zoomScaleNormal="100" zoomScaleSheetLayoutView="85" workbookViewId="0">
      <pane xSplit="1" ySplit="1" topLeftCell="B2" activePane="bottomRight" state="frozen"/>
      <selection pane="topRight" activeCell="B1" sqref="B1"/>
      <selection pane="bottomLeft" activeCell="A2" sqref="A2"/>
      <selection pane="bottomRight" activeCell="C11" sqref="C11:J13"/>
    </sheetView>
  </sheetViews>
  <sheetFormatPr defaultColWidth="12.625" defaultRowHeight="15" customHeight="1"/>
  <cols>
    <col min="1" max="2" width="1.875" style="99" customWidth="1"/>
    <col min="3" max="3" width="5.875" style="99" customWidth="1"/>
    <col min="4" max="4" width="16.125" style="98" customWidth="1"/>
    <col min="5" max="5" width="13.875" style="99" customWidth="1"/>
    <col min="6" max="6" width="1.25" style="99" customWidth="1"/>
    <col min="7" max="7" width="22.75" style="99" customWidth="1"/>
    <col min="8" max="8" width="0.75" style="99" customWidth="1"/>
    <col min="9" max="9" width="5.625" style="99" customWidth="1"/>
    <col min="10" max="10" width="7.25" style="99" customWidth="1"/>
    <col min="11" max="11" width="17.75" style="99" customWidth="1"/>
    <col min="12" max="12" width="20.125" style="99" customWidth="1"/>
    <col min="13" max="15" width="5.875" style="99" customWidth="1"/>
    <col min="16" max="16" width="3.875" style="99" customWidth="1"/>
    <col min="17" max="17" width="5.875" style="99" customWidth="1"/>
    <col min="18" max="18" width="3.875" style="99" customWidth="1"/>
    <col min="19" max="19" width="1.875" style="100" customWidth="1"/>
    <col min="20" max="20" width="3.875" style="100" customWidth="1"/>
    <col min="21" max="21" width="12.625" style="99"/>
    <col min="22" max="22" width="23.125" style="99" customWidth="1"/>
    <col min="23" max="23" width="18.5" style="99" customWidth="1"/>
    <col min="24" max="16384" width="12.625" style="99"/>
  </cols>
  <sheetData>
    <row r="1" spans="2:31" ht="30" customHeight="1">
      <c r="B1" s="107" t="s">
        <v>355</v>
      </c>
      <c r="C1" s="97"/>
    </row>
    <row r="2" spans="2:31" ht="30" customHeight="1">
      <c r="C2" s="93" t="s">
        <v>359</v>
      </c>
      <c r="D2" s="102"/>
      <c r="E2" s="102"/>
      <c r="F2" s="102"/>
      <c r="G2" s="102"/>
      <c r="H2" s="102"/>
      <c r="I2" s="102"/>
      <c r="J2" s="102"/>
      <c r="K2" s="102"/>
      <c r="L2" s="102"/>
      <c r="M2" s="412" t="s">
        <v>20</v>
      </c>
      <c r="N2" s="412"/>
      <c r="O2" s="412"/>
      <c r="P2" s="413" t="str">
        <f>'【様式1】申請書Ａ-1'!N2</f>
        <v>（事務局記入）</v>
      </c>
      <c r="Q2" s="413"/>
      <c r="R2" s="413"/>
      <c r="S2" s="413"/>
      <c r="U2" s="103"/>
      <c r="V2" s="102"/>
      <c r="W2" s="102"/>
      <c r="X2" s="102"/>
      <c r="Y2" s="104"/>
      <c r="Z2" s="104"/>
      <c r="AA2" s="104"/>
      <c r="AB2" s="104"/>
      <c r="AC2" s="104"/>
      <c r="AD2" s="104"/>
      <c r="AE2" s="104"/>
    </row>
    <row r="3" spans="2:31" ht="8.25" customHeight="1">
      <c r="E3" s="102"/>
      <c r="F3" s="102"/>
      <c r="G3" s="102"/>
      <c r="H3" s="102"/>
      <c r="I3" s="102"/>
      <c r="J3" s="102"/>
      <c r="K3" s="102"/>
      <c r="L3" s="102"/>
      <c r="M3" s="102"/>
      <c r="N3" s="102"/>
      <c r="O3" s="102"/>
      <c r="P3" s="102"/>
      <c r="Q3" s="102"/>
      <c r="R3" s="102"/>
      <c r="U3" s="103"/>
      <c r="V3" s="102"/>
      <c r="W3" s="102"/>
      <c r="X3" s="102"/>
      <c r="Y3" s="104"/>
      <c r="Z3" s="104"/>
      <c r="AA3" s="104"/>
      <c r="AB3" s="104"/>
      <c r="AC3" s="104"/>
      <c r="AD3" s="104"/>
      <c r="AE3" s="104"/>
    </row>
    <row r="4" spans="2:31" ht="24.95" customHeight="1">
      <c r="E4" s="98"/>
      <c r="F4" s="414" t="s">
        <v>78</v>
      </c>
      <c r="G4" s="414"/>
      <c r="H4" s="415" t="str">
        <f>'【様式1】申請書Ａ-1'!J11</f>
        <v/>
      </c>
      <c r="I4" s="415"/>
      <c r="J4" s="415"/>
      <c r="K4" s="415"/>
      <c r="L4" s="415"/>
      <c r="M4" s="415"/>
      <c r="N4" s="415"/>
      <c r="O4" s="415"/>
      <c r="P4" s="415"/>
      <c r="Q4" s="415"/>
      <c r="R4" s="415"/>
      <c r="S4" s="415"/>
      <c r="U4" s="104"/>
      <c r="V4" s="104"/>
      <c r="W4" s="104"/>
      <c r="X4" s="104"/>
      <c r="Y4" s="104"/>
      <c r="Z4" s="104"/>
      <c r="AA4" s="104"/>
      <c r="AB4" s="104"/>
      <c r="AC4" s="104"/>
      <c r="AD4" s="104"/>
      <c r="AE4" s="104"/>
    </row>
    <row r="5" spans="2:31" ht="24.95" customHeight="1">
      <c r="E5" s="98"/>
      <c r="F5" s="414" t="s">
        <v>160</v>
      </c>
      <c r="G5" s="414"/>
      <c r="H5" s="415" t="str">
        <f>IF('【様式1】申請書Ａ-1'!E29="","",'【様式1】申請書Ａ-1'!E29)</f>
        <v/>
      </c>
      <c r="I5" s="415"/>
      <c r="J5" s="415"/>
      <c r="K5" s="415"/>
      <c r="L5" s="415"/>
      <c r="M5" s="415"/>
      <c r="N5" s="415"/>
      <c r="O5" s="415"/>
      <c r="P5" s="415"/>
      <c r="Q5" s="415"/>
      <c r="R5" s="415"/>
      <c r="S5" s="415"/>
      <c r="U5" s="104"/>
      <c r="V5" s="104"/>
      <c r="W5" s="104"/>
      <c r="X5" s="104"/>
      <c r="Y5" s="104"/>
      <c r="Z5" s="104"/>
      <c r="AA5" s="104"/>
      <c r="AB5" s="104"/>
      <c r="AC5" s="104"/>
      <c r="AD5" s="104"/>
      <c r="AE5" s="104"/>
    </row>
    <row r="6" spans="2:31" ht="24" customHeight="1">
      <c r="C6" s="260" t="s">
        <v>173</v>
      </c>
      <c r="D6" s="260"/>
      <c r="E6" s="260"/>
      <c r="F6" s="260"/>
      <c r="G6" s="260"/>
      <c r="H6" s="260"/>
      <c r="I6" s="260"/>
      <c r="J6" s="260"/>
      <c r="K6" s="260"/>
      <c r="L6" s="260"/>
      <c r="M6" s="260"/>
      <c r="N6" s="260"/>
      <c r="O6" s="260"/>
      <c r="P6" s="260"/>
      <c r="Q6" s="260"/>
      <c r="R6" s="260"/>
      <c r="U6" s="104"/>
      <c r="V6" s="104"/>
      <c r="W6" s="104"/>
      <c r="X6" s="104"/>
      <c r="Y6" s="104"/>
      <c r="Z6" s="104"/>
      <c r="AA6" s="104"/>
      <c r="AB6" s="104"/>
      <c r="AC6" s="104"/>
      <c r="AD6" s="104"/>
      <c r="AE6" s="104"/>
    </row>
    <row r="7" spans="2:31" ht="24" customHeight="1">
      <c r="C7" s="260" t="s">
        <v>322</v>
      </c>
      <c r="D7" s="260"/>
      <c r="E7" s="260"/>
      <c r="F7" s="260"/>
      <c r="G7" s="260"/>
      <c r="H7" s="260"/>
      <c r="I7" s="260"/>
      <c r="J7" s="260"/>
      <c r="K7" s="260"/>
      <c r="L7" s="260"/>
      <c r="M7" s="260"/>
      <c r="N7" s="260"/>
      <c r="O7" s="260"/>
      <c r="P7" s="260"/>
      <c r="Q7" s="260"/>
      <c r="R7" s="260"/>
      <c r="U7" s="104"/>
      <c r="V7" s="104"/>
      <c r="W7" s="104"/>
      <c r="X7" s="104"/>
      <c r="Y7" s="104"/>
      <c r="Z7" s="104"/>
      <c r="AA7" s="104"/>
      <c r="AB7" s="104"/>
      <c r="AC7" s="104"/>
      <c r="AD7" s="104"/>
      <c r="AE7" s="104"/>
    </row>
    <row r="8" spans="2:31" ht="18" customHeight="1">
      <c r="C8" s="9" t="s">
        <v>212</v>
      </c>
      <c r="D8" s="10"/>
      <c r="E8" s="10"/>
      <c r="F8" s="10"/>
      <c r="G8" s="72"/>
      <c r="H8" s="72"/>
      <c r="I8" s="72"/>
      <c r="J8" s="72"/>
      <c r="K8" s="72"/>
      <c r="L8" s="72"/>
      <c r="M8" s="72"/>
      <c r="N8" s="72"/>
      <c r="O8" s="72"/>
      <c r="P8" s="72"/>
      <c r="Q8" s="72"/>
      <c r="R8" s="72"/>
      <c r="U8" s="104"/>
      <c r="V8" s="104"/>
      <c r="W8" s="104"/>
      <c r="X8" s="104"/>
      <c r="Y8" s="104"/>
      <c r="Z8" s="104"/>
      <c r="AA8" s="104"/>
      <c r="AB8" s="104"/>
      <c r="AC8" s="104"/>
      <c r="AD8" s="104"/>
      <c r="AE8" s="104"/>
    </row>
    <row r="9" spans="2:31" ht="13.5" customHeight="1" thickBot="1">
      <c r="C9" s="9"/>
      <c r="D9" s="10"/>
      <c r="E9" s="10"/>
      <c r="F9" s="10"/>
      <c r="G9" s="72"/>
      <c r="H9" s="72"/>
      <c r="I9" s="72"/>
      <c r="J9" s="72"/>
      <c r="K9" s="72"/>
      <c r="L9" s="72"/>
      <c r="M9" s="72"/>
      <c r="N9" s="72"/>
      <c r="O9" s="72"/>
      <c r="P9" s="72"/>
      <c r="Q9" s="72"/>
      <c r="R9" s="72"/>
      <c r="U9" s="104"/>
      <c r="V9" s="104"/>
      <c r="W9" s="104"/>
      <c r="X9" s="104"/>
      <c r="Y9" s="104"/>
      <c r="Z9" s="104"/>
      <c r="AA9" s="104"/>
      <c r="AB9" s="104"/>
      <c r="AC9" s="104"/>
      <c r="AD9" s="104"/>
      <c r="AE9" s="104"/>
    </row>
    <row r="10" spans="2:31" ht="20.100000000000001" customHeight="1">
      <c r="C10" s="416" t="s">
        <v>150</v>
      </c>
      <c r="D10" s="417"/>
      <c r="E10" s="417"/>
      <c r="F10" s="417"/>
      <c r="G10" s="417"/>
      <c r="H10" s="417"/>
      <c r="I10" s="417"/>
      <c r="J10" s="418"/>
      <c r="K10" s="72"/>
      <c r="L10" s="411" t="str">
        <f>IF(C11=W10,"部門2","入力不要")</f>
        <v>入力不要</v>
      </c>
      <c r="M10" s="411"/>
      <c r="N10" s="411"/>
      <c r="O10" s="72"/>
      <c r="P10" s="72"/>
      <c r="Q10" s="72"/>
      <c r="R10" s="72"/>
      <c r="U10" s="104" t="s">
        <v>106</v>
      </c>
      <c r="V10" s="104" t="s">
        <v>226</v>
      </c>
      <c r="W10" s="104" t="s">
        <v>119</v>
      </c>
      <c r="X10" s="104" t="s">
        <v>120</v>
      </c>
      <c r="Y10" s="104"/>
      <c r="Z10" s="104"/>
      <c r="AA10" s="104"/>
      <c r="AB10" s="104"/>
      <c r="AC10" s="104"/>
      <c r="AD10" s="104"/>
      <c r="AE10" s="104"/>
    </row>
    <row r="11" spans="2:31" ht="20.100000000000001" customHeight="1">
      <c r="C11" s="429" t="s">
        <v>106</v>
      </c>
      <c r="D11" s="430"/>
      <c r="E11" s="430"/>
      <c r="F11" s="430"/>
      <c r="G11" s="430"/>
      <c r="H11" s="430"/>
      <c r="I11" s="430"/>
      <c r="J11" s="431"/>
      <c r="K11" s="72"/>
      <c r="L11" s="438" t="str">
        <f>IF(C11=W10,U14,"入力不要")</f>
        <v>入力不要</v>
      </c>
      <c r="M11" s="439" t="str">
        <f>IF(C11=W10,U13,"入力不要")</f>
        <v>入力不要</v>
      </c>
      <c r="N11" s="439"/>
      <c r="O11" s="72"/>
      <c r="P11" s="72"/>
      <c r="Q11" s="72"/>
      <c r="R11" s="72"/>
      <c r="U11" s="104" t="s">
        <v>106</v>
      </c>
      <c r="V11" s="104" t="s">
        <v>198</v>
      </c>
      <c r="W11" s="104" t="s">
        <v>118</v>
      </c>
      <c r="X11" s="104" t="s">
        <v>200</v>
      </c>
      <c r="Y11" s="104"/>
      <c r="Z11" s="104"/>
      <c r="AA11" s="104"/>
      <c r="AB11" s="104"/>
      <c r="AC11" s="104"/>
      <c r="AD11" s="104"/>
      <c r="AE11" s="104"/>
    </row>
    <row r="12" spans="2:31" ht="20.100000000000001" customHeight="1">
      <c r="C12" s="432"/>
      <c r="D12" s="433"/>
      <c r="E12" s="433"/>
      <c r="F12" s="433"/>
      <c r="G12" s="433"/>
      <c r="H12" s="433"/>
      <c r="I12" s="433"/>
      <c r="J12" s="434"/>
      <c r="K12" s="72"/>
      <c r="L12" s="438"/>
      <c r="M12" s="439"/>
      <c r="N12" s="439"/>
      <c r="O12" s="72"/>
      <c r="P12" s="72"/>
      <c r="Q12" s="72"/>
      <c r="R12" s="72"/>
      <c r="U12" s="104" t="s">
        <v>107</v>
      </c>
      <c r="V12" s="104" t="s">
        <v>199</v>
      </c>
      <c r="W12" s="104" t="s">
        <v>118</v>
      </c>
      <c r="X12" s="104" t="s">
        <v>200</v>
      </c>
      <c r="Y12" s="104"/>
      <c r="Z12" s="104"/>
      <c r="AA12" s="104"/>
      <c r="AB12" s="104"/>
      <c r="AC12" s="104"/>
      <c r="AD12" s="104"/>
      <c r="AE12" s="104"/>
    </row>
    <row r="13" spans="2:31" ht="20.100000000000001" customHeight="1" thickBot="1">
      <c r="C13" s="435"/>
      <c r="D13" s="436"/>
      <c r="E13" s="436"/>
      <c r="F13" s="436"/>
      <c r="G13" s="436"/>
      <c r="H13" s="436"/>
      <c r="I13" s="436"/>
      <c r="J13" s="437"/>
      <c r="K13" s="72"/>
      <c r="O13" s="72"/>
      <c r="P13" s="72"/>
      <c r="Q13" s="72"/>
      <c r="R13" s="72"/>
      <c r="U13" s="104" t="s">
        <v>208</v>
      </c>
      <c r="V13" s="104" t="s">
        <v>209</v>
      </c>
      <c r="W13" s="104" t="s">
        <v>210</v>
      </c>
      <c r="X13" s="155" t="str">
        <f>IF(C11=W10,U13,"入力不要")</f>
        <v>入力不要</v>
      </c>
      <c r="Y13" s="104"/>
      <c r="Z13" s="104"/>
      <c r="AA13" s="104"/>
      <c r="AB13" s="104"/>
      <c r="AC13" s="104"/>
      <c r="AD13" s="104"/>
      <c r="AE13" s="104"/>
    </row>
    <row r="14" spans="2:31" ht="20.100000000000001" customHeight="1">
      <c r="C14" s="10"/>
      <c r="D14" s="10"/>
      <c r="E14" s="10"/>
      <c r="F14" s="10"/>
      <c r="G14" s="72"/>
      <c r="H14" s="72"/>
      <c r="I14" s="72"/>
      <c r="J14" s="72"/>
      <c r="K14" s="72"/>
      <c r="O14" s="72"/>
      <c r="P14" s="72"/>
      <c r="Q14" s="72"/>
      <c r="R14" s="72"/>
      <c r="U14" s="104" t="s">
        <v>207</v>
      </c>
      <c r="V14" s="104"/>
      <c r="W14" s="104"/>
      <c r="X14" s="104"/>
      <c r="Y14" s="104"/>
      <c r="Z14" s="104"/>
      <c r="AA14" s="104"/>
      <c r="AB14" s="104"/>
      <c r="AC14" s="104"/>
      <c r="AD14" s="104"/>
      <c r="AE14" s="104"/>
    </row>
    <row r="15" spans="2:31" ht="15" customHeight="1">
      <c r="C15" s="9" t="s">
        <v>211</v>
      </c>
      <c r="N15" s="440" t="s">
        <v>287</v>
      </c>
      <c r="O15" s="440"/>
      <c r="P15" s="441" t="s">
        <v>123</v>
      </c>
      <c r="Q15" s="441"/>
      <c r="R15" s="441"/>
      <c r="U15" s="104"/>
      <c r="V15" s="104"/>
      <c r="W15" s="104"/>
    </row>
    <row r="16" spans="2:31" ht="15" customHeight="1">
      <c r="G16" s="365" t="str">
        <f>"※条件：　"&amp;IF(C11=V10,U16,IF(C11=W10,V16,IF(C11=X10,W16,"部門選択をして下さい。")))</f>
        <v>※条件：　部門選択をして下さい。</v>
      </c>
      <c r="H16" s="365"/>
      <c r="I16" s="365"/>
      <c r="J16" s="365"/>
      <c r="K16" s="365"/>
      <c r="L16" s="365"/>
      <c r="M16" s="366"/>
      <c r="N16" s="440"/>
      <c r="O16" s="440"/>
      <c r="P16" s="441"/>
      <c r="Q16" s="441"/>
      <c r="R16" s="441"/>
      <c r="U16" s="104" t="s">
        <v>225</v>
      </c>
      <c r="V16" s="104" t="s">
        <v>284</v>
      </c>
      <c r="W16" s="104" t="s">
        <v>227</v>
      </c>
    </row>
    <row r="17" spans="3:31" s="157" customFormat="1" ht="20.100000000000001" customHeight="1">
      <c r="C17" s="389" t="s">
        <v>109</v>
      </c>
      <c r="D17" s="389"/>
      <c r="E17" s="389"/>
      <c r="F17" s="389"/>
      <c r="G17" s="389"/>
      <c r="H17" s="389"/>
      <c r="I17" s="389"/>
      <c r="J17" s="389"/>
      <c r="K17" s="389"/>
      <c r="L17" s="405"/>
      <c r="M17" s="406"/>
      <c r="N17" s="400" t="str">
        <f>IF(OR(C11=V10,C11=W10),V17,W17)</f>
        <v>←記入不要</v>
      </c>
      <c r="O17" s="401"/>
      <c r="P17" s="442" t="str">
        <f>IF(L17="","",IF(C11=V10,U20,(IF(C11=W10,U21,(IF(C11=X10,U22,""))))))</f>
        <v/>
      </c>
      <c r="Q17" s="442"/>
      <c r="R17" s="442"/>
      <c r="S17" s="156"/>
      <c r="T17" s="156"/>
      <c r="U17" s="105"/>
      <c r="V17" s="105" t="s">
        <v>153</v>
      </c>
      <c r="W17" s="105" t="s">
        <v>154</v>
      </c>
      <c r="X17" s="105"/>
      <c r="Y17" s="105"/>
    </row>
    <row r="18" spans="3:31" s="157" customFormat="1" ht="20.100000000000001" customHeight="1">
      <c r="C18" s="389" t="s">
        <v>191</v>
      </c>
      <c r="D18" s="389"/>
      <c r="E18" s="389"/>
      <c r="F18" s="389"/>
      <c r="G18" s="389"/>
      <c r="H18" s="389"/>
      <c r="I18" s="389"/>
      <c r="J18" s="389"/>
      <c r="K18" s="389"/>
      <c r="L18" s="405"/>
      <c r="M18" s="406"/>
      <c r="N18" s="400" t="str">
        <f>IF(OR(C11=V10,C11=W10),V17,W17)</f>
        <v>←記入不要</v>
      </c>
      <c r="O18" s="409"/>
      <c r="P18" s="158" t="str">
        <f>IF(L18="","",IF(C11=V10,V20,(IF(C11=W10,V21,(IF(C11=X10,V22,""))))))</f>
        <v/>
      </c>
      <c r="Q18" s="443" t="str">
        <f>IFERROR(L18/L17," ")</f>
        <v xml:space="preserve"> </v>
      </c>
      <c r="R18" s="444"/>
      <c r="S18" s="156"/>
      <c r="T18" s="156"/>
      <c r="U18" s="105" t="s">
        <v>193</v>
      </c>
      <c r="V18" s="105" t="s">
        <v>192</v>
      </c>
      <c r="W18" s="105" t="str">
        <f>IF(N18=W17,"",IF(OR(L18&lt;L17/10,L18=""),U18,V18))</f>
        <v/>
      </c>
      <c r="X18" s="105" t="str">
        <f>IF(N18=W17,"",IF(OR(L18&lt;L17/10,L18=""),U18,V18))</f>
        <v/>
      </c>
      <c r="Y18" s="105"/>
    </row>
    <row r="19" spans="3:31" s="157" customFormat="1" ht="20.100000000000001" customHeight="1">
      <c r="C19" s="389" t="s">
        <v>111</v>
      </c>
      <c r="D19" s="389"/>
      <c r="E19" s="389"/>
      <c r="F19" s="389"/>
      <c r="G19" s="389"/>
      <c r="H19" s="389"/>
      <c r="I19" s="389"/>
      <c r="J19" s="389"/>
      <c r="K19" s="389"/>
      <c r="L19" s="407" t="s">
        <v>121</v>
      </c>
      <c r="M19" s="408"/>
      <c r="N19" s="409" t="str">
        <f>IF(C11=W10,V17,W17)</f>
        <v>←記入不要</v>
      </c>
      <c r="O19" s="400"/>
      <c r="P19" s="410" t="str">
        <f>IF(L19=U19,"",IF(N19=W17,"",IF(OR(L19=V19,L19=W19,L19=X19,L19=Y19),V18,U18)))</f>
        <v/>
      </c>
      <c r="Q19" s="410"/>
      <c r="R19" s="410"/>
      <c r="S19" s="156"/>
      <c r="T19" s="156"/>
      <c r="U19" s="105" t="s">
        <v>122</v>
      </c>
      <c r="V19" s="105" t="s">
        <v>112</v>
      </c>
      <c r="W19" s="105" t="s">
        <v>113</v>
      </c>
      <c r="X19" s="105" t="s">
        <v>114</v>
      </c>
      <c r="Y19" s="105" t="s">
        <v>282</v>
      </c>
    </row>
    <row r="20" spans="3:31" s="157" customFormat="1" ht="20.100000000000001" customHeight="1">
      <c r="C20" s="389" t="s">
        <v>110</v>
      </c>
      <c r="D20" s="389"/>
      <c r="E20" s="389"/>
      <c r="F20" s="389"/>
      <c r="G20" s="389"/>
      <c r="H20" s="389"/>
      <c r="I20" s="389"/>
      <c r="J20" s="389"/>
      <c r="K20" s="389"/>
      <c r="L20" s="405"/>
      <c r="M20" s="406"/>
      <c r="N20" s="400" t="str">
        <f>IF(C11=X10,V17,W17)</f>
        <v>←記入不要</v>
      </c>
      <c r="O20" s="401"/>
      <c r="P20" s="402" t="str">
        <f>IF(L20="","",IF(N20=W17,"",IF(L20&gt;=50,V18,U18)))</f>
        <v/>
      </c>
      <c r="Q20" s="402"/>
      <c r="R20" s="402"/>
      <c r="S20" s="156"/>
      <c r="T20" s="156"/>
      <c r="U20" s="159" t="str">
        <f>V20</f>
        <v>NG</v>
      </c>
      <c r="V20" s="105" t="str">
        <f>IF(AND(L18&gt;=30,Q18&gt;=20%),V18,U18)</f>
        <v>NG</v>
      </c>
    </row>
    <row r="21" spans="3:31" ht="15" customHeight="1">
      <c r="U21" s="104" t="str">
        <f>IF(L17&gt;=30,V18,U18)</f>
        <v>NG</v>
      </c>
      <c r="V21" s="104" t="str">
        <f>IF(AND(L18&gt;=10,Q18&gt;=20%),V18,U18)</f>
        <v>NG</v>
      </c>
    </row>
    <row r="22" spans="3:31" ht="18" customHeight="1">
      <c r="C22" s="9" t="s">
        <v>213</v>
      </c>
      <c r="D22" s="10"/>
      <c r="E22" s="10"/>
      <c r="F22" s="10"/>
      <c r="G22" s="10"/>
      <c r="H22" s="10"/>
      <c r="I22" s="10"/>
      <c r="J22" s="10"/>
      <c r="K22" s="10"/>
      <c r="L22" s="10"/>
      <c r="M22" s="10"/>
      <c r="N22" s="10"/>
      <c r="O22" s="10"/>
      <c r="P22" s="10"/>
      <c r="Q22" s="10"/>
      <c r="R22" s="10"/>
      <c r="U22" s="105" t="str">
        <f>IF(L17&gt;=50,V18,U18)</f>
        <v>NG</v>
      </c>
      <c r="V22" s="104" t="str">
        <f>U22</f>
        <v>NG</v>
      </c>
      <c r="W22" s="104"/>
      <c r="X22" s="104"/>
      <c r="Y22" s="104"/>
      <c r="Z22" s="104"/>
      <c r="AA22" s="104"/>
      <c r="AB22" s="104"/>
      <c r="AC22" s="104"/>
      <c r="AD22" s="104"/>
      <c r="AE22" s="104"/>
    </row>
    <row r="23" spans="3:31" ht="20.100000000000001" customHeight="1">
      <c r="C23" s="403" t="s">
        <v>108</v>
      </c>
      <c r="D23" s="403"/>
      <c r="E23" s="403"/>
      <c r="F23" s="273" t="s">
        <v>194</v>
      </c>
      <c r="G23" s="404"/>
      <c r="H23" s="404"/>
      <c r="I23" s="404"/>
      <c r="J23" s="274"/>
      <c r="K23" s="403" t="s">
        <v>195</v>
      </c>
      <c r="L23" s="403"/>
      <c r="M23" s="273" t="s">
        <v>196</v>
      </c>
      <c r="N23" s="404"/>
      <c r="O23" s="404"/>
      <c r="P23" s="404"/>
      <c r="Q23" s="274"/>
      <c r="R23" s="76" t="s">
        <v>182</v>
      </c>
      <c r="U23" s="104"/>
      <c r="V23" s="104"/>
      <c r="W23" s="104"/>
      <c r="X23" s="104"/>
      <c r="Y23" s="104"/>
      <c r="Z23" s="104"/>
      <c r="AA23" s="104"/>
      <c r="AB23" s="104"/>
      <c r="AC23" s="104"/>
      <c r="AD23" s="104"/>
      <c r="AE23" s="104"/>
    </row>
    <row r="24" spans="3:31" ht="20.100000000000001" customHeight="1">
      <c r="C24" s="369" t="str">
        <f>IF(C11=V10,66000,IF(L19=V19,55000,(IF(L19=W19,22000,IF(L19=X19,11000,(IF(L19=Y19,11000,"-")))))))</f>
        <v>-</v>
      </c>
      <c r="D24" s="369"/>
      <c r="E24" s="369"/>
      <c r="F24" s="377" t="str">
        <f>IF(C11=V10,9900000,IF(C11=W10,3300000,(IF(C11=X10,3300000,"-"))))</f>
        <v>-</v>
      </c>
      <c r="G24" s="378"/>
      <c r="H24" s="378"/>
      <c r="I24" s="378"/>
      <c r="J24" s="379"/>
      <c r="K24" s="370" t="str">
        <f>(IFERROR(IF(C11=X10,3300000,IF(C24*L17&gt;F24,F24,C24*L17)),"-"))</f>
        <v>-</v>
      </c>
      <c r="L24" s="370"/>
      <c r="M24" s="381">
        <f>'【様式2】提案書-2'!K40</f>
        <v>0</v>
      </c>
      <c r="N24" s="382"/>
      <c r="O24" s="382"/>
      <c r="P24" s="382"/>
      <c r="Q24" s="383"/>
      <c r="R24" s="160" t="str">
        <f>IF(M24=0,"",IFERROR(IF(T24&gt;=0,"OK","NG")," "))</f>
        <v/>
      </c>
      <c r="T24" s="161" t="e">
        <f>K24-M24</f>
        <v>#VALUE!</v>
      </c>
      <c r="U24" s="104"/>
      <c r="V24" s="104" t="s">
        <v>105</v>
      </c>
      <c r="W24" s="104" t="s">
        <v>124</v>
      </c>
      <c r="X24" s="104" t="s">
        <v>125</v>
      </c>
      <c r="Y24" s="104"/>
      <c r="Z24" s="104"/>
      <c r="AA24" s="104"/>
    </row>
    <row r="25" spans="3:31" ht="15" customHeight="1">
      <c r="C25" s="384" t="s">
        <v>283</v>
      </c>
      <c r="D25" s="384"/>
      <c r="E25" s="384"/>
      <c r="F25" s="384"/>
      <c r="G25" s="384"/>
      <c r="H25" s="384"/>
      <c r="I25" s="384"/>
      <c r="J25" s="384"/>
      <c r="K25" s="384"/>
      <c r="L25" s="384"/>
      <c r="M25" s="384"/>
      <c r="N25" s="56"/>
      <c r="O25" s="385" t="s">
        <v>127</v>
      </c>
      <c r="P25" s="385"/>
      <c r="Q25" s="385"/>
      <c r="R25" s="385"/>
      <c r="U25" s="104">
        <f>IF(C11=V10,2,IF(C11=W10,3,IF(C11=X10,4,0)))</f>
        <v>0</v>
      </c>
      <c r="V25" s="104"/>
      <c r="W25" s="104"/>
      <c r="X25" s="104"/>
      <c r="Y25" s="104"/>
      <c r="Z25" s="104"/>
      <c r="AA25" s="104"/>
    </row>
    <row r="26" spans="3:31" ht="15.75" customHeight="1">
      <c r="C26" s="69" t="s">
        <v>183</v>
      </c>
      <c r="D26" s="69"/>
      <c r="E26" s="69"/>
      <c r="F26" s="69"/>
      <c r="G26" s="69"/>
      <c r="H26" s="69"/>
      <c r="I26" s="69"/>
      <c r="J26" s="69"/>
      <c r="K26" s="69"/>
      <c r="L26" s="69"/>
      <c r="M26" s="69"/>
      <c r="N26" s="56"/>
      <c r="O26" s="56"/>
      <c r="P26" s="56"/>
      <c r="Q26" s="56"/>
      <c r="R26" s="56"/>
      <c r="U26" s="104"/>
      <c r="V26" s="104"/>
      <c r="W26" s="104"/>
      <c r="X26" s="104"/>
      <c r="Y26" s="104"/>
      <c r="Z26" s="104"/>
      <c r="AA26" s="104"/>
    </row>
    <row r="27" spans="3:31" ht="15.75" customHeight="1">
      <c r="C27" s="69" t="s">
        <v>311</v>
      </c>
      <c r="D27" s="69"/>
      <c r="E27" s="69"/>
      <c r="F27" s="69"/>
      <c r="G27" s="69"/>
      <c r="H27" s="69"/>
      <c r="I27" s="69"/>
      <c r="J27" s="69"/>
      <c r="K27" s="69"/>
      <c r="L27" s="69"/>
      <c r="M27" s="69"/>
      <c r="N27" s="56"/>
      <c r="O27" s="56"/>
      <c r="P27" s="56"/>
      <c r="Q27" s="56"/>
      <c r="R27" s="56"/>
      <c r="U27" s="104"/>
      <c r="V27" s="104"/>
      <c r="W27" s="104"/>
      <c r="X27" s="104"/>
      <c r="Y27" s="104"/>
      <c r="Z27" s="104"/>
      <c r="AA27" s="104"/>
    </row>
    <row r="28" spans="3:31" ht="15.75" customHeight="1">
      <c r="C28" s="69"/>
      <c r="D28" s="69"/>
      <c r="E28" s="69"/>
      <c r="F28" s="69"/>
      <c r="G28" s="69"/>
      <c r="H28" s="69"/>
      <c r="I28" s="69"/>
      <c r="J28" s="69"/>
      <c r="K28" s="69"/>
      <c r="L28" s="69"/>
      <c r="M28" s="69"/>
      <c r="N28" s="56"/>
      <c r="O28" s="56"/>
      <c r="P28" s="56"/>
      <c r="Q28" s="56"/>
      <c r="R28" s="56"/>
      <c r="U28" s="104"/>
      <c r="V28" s="104"/>
      <c r="W28" s="104"/>
      <c r="X28" s="104"/>
      <c r="Y28" s="104"/>
      <c r="Z28" s="104"/>
      <c r="AA28" s="104"/>
    </row>
    <row r="29" spans="3:31" ht="15.75" customHeight="1" thickBot="1">
      <c r="C29" s="9" t="s">
        <v>285</v>
      </c>
      <c r="D29" s="69"/>
      <c r="E29" s="69"/>
      <c r="F29" s="69"/>
      <c r="G29" s="69"/>
      <c r="H29" s="69"/>
      <c r="I29" s="69"/>
      <c r="J29" s="69"/>
      <c r="K29" s="69"/>
      <c r="L29" s="69"/>
      <c r="M29" s="69"/>
      <c r="N29" s="56"/>
      <c r="O29" s="56"/>
      <c r="P29" s="56"/>
      <c r="Q29" s="56"/>
      <c r="R29" s="56"/>
      <c r="U29" s="104"/>
      <c r="V29" s="104"/>
      <c r="W29" s="104"/>
      <c r="X29" s="104"/>
      <c r="Y29" s="104"/>
      <c r="Z29" s="104"/>
      <c r="AA29" s="104"/>
    </row>
    <row r="30" spans="3:31" ht="15.75" customHeight="1">
      <c r="C30" s="371"/>
      <c r="D30" s="372"/>
      <c r="E30" s="372"/>
      <c r="F30" s="372"/>
      <c r="G30" s="372"/>
      <c r="H30" s="372"/>
      <c r="I30" s="372"/>
      <c r="J30" s="372"/>
      <c r="K30" s="372"/>
      <c r="L30" s="372"/>
      <c r="M30" s="372"/>
      <c r="N30" s="372"/>
      <c r="O30" s="372"/>
      <c r="P30" s="372"/>
      <c r="Q30" s="372"/>
      <c r="R30" s="373"/>
      <c r="U30" s="104"/>
      <c r="V30" s="104"/>
      <c r="W30" s="104"/>
      <c r="X30" s="104"/>
      <c r="Y30" s="104"/>
      <c r="Z30" s="104"/>
      <c r="AA30" s="104"/>
    </row>
    <row r="31" spans="3:31" ht="93" customHeight="1" thickBot="1">
      <c r="C31" s="374"/>
      <c r="D31" s="375"/>
      <c r="E31" s="375"/>
      <c r="F31" s="375"/>
      <c r="G31" s="375"/>
      <c r="H31" s="375"/>
      <c r="I31" s="375"/>
      <c r="J31" s="375"/>
      <c r="K31" s="375"/>
      <c r="L31" s="375"/>
      <c r="M31" s="375"/>
      <c r="N31" s="375"/>
      <c r="O31" s="375"/>
      <c r="P31" s="375"/>
      <c r="Q31" s="375"/>
      <c r="R31" s="376"/>
      <c r="U31" s="104"/>
      <c r="V31" s="104"/>
      <c r="W31" s="104"/>
      <c r="X31" s="104"/>
      <c r="Y31" s="104"/>
      <c r="Z31" s="104"/>
      <c r="AA31" s="104"/>
    </row>
    <row r="32" spans="3:31" ht="15.75" customHeight="1">
      <c r="C32" s="69"/>
      <c r="D32" s="69"/>
      <c r="E32" s="69"/>
      <c r="F32" s="69"/>
      <c r="G32" s="69"/>
      <c r="H32" s="69"/>
      <c r="I32" s="69"/>
      <c r="J32" s="69"/>
      <c r="K32" s="69"/>
      <c r="L32" s="69"/>
      <c r="M32" s="69"/>
      <c r="N32" s="56"/>
      <c r="O32" s="56"/>
      <c r="P32" s="56"/>
      <c r="Q32" s="56"/>
      <c r="R32" s="56"/>
      <c r="U32" s="104"/>
      <c r="V32" s="104"/>
      <c r="W32" s="104"/>
      <c r="X32" s="104"/>
      <c r="Y32" s="104"/>
      <c r="Z32" s="104"/>
      <c r="AA32" s="104"/>
    </row>
    <row r="33" spans="3:34" ht="15.75" customHeight="1" thickBot="1">
      <c r="C33" s="9" t="s">
        <v>279</v>
      </c>
      <c r="D33" s="10"/>
      <c r="E33" s="10"/>
      <c r="F33" s="10"/>
      <c r="G33" s="10"/>
      <c r="H33" s="10"/>
      <c r="I33" s="10"/>
      <c r="J33" s="10"/>
      <c r="K33" s="10"/>
      <c r="L33" s="10"/>
      <c r="M33" s="10"/>
      <c r="N33" s="10"/>
      <c r="O33" s="10"/>
      <c r="P33" s="10"/>
      <c r="Q33" s="56"/>
      <c r="R33" s="56"/>
      <c r="U33" s="104"/>
      <c r="V33" s="104"/>
      <c r="W33" s="104"/>
      <c r="X33" s="104"/>
      <c r="Y33" s="104"/>
      <c r="Z33" s="104"/>
      <c r="AA33" s="104"/>
    </row>
    <row r="34" spans="3:34" ht="49.5" customHeight="1">
      <c r="C34" s="423"/>
      <c r="D34" s="424"/>
      <c r="E34" s="424"/>
      <c r="F34" s="424"/>
      <c r="G34" s="424"/>
      <c r="H34" s="424"/>
      <c r="I34" s="424"/>
      <c r="J34" s="424"/>
      <c r="K34" s="424"/>
      <c r="L34" s="424"/>
      <c r="M34" s="424"/>
      <c r="N34" s="424"/>
      <c r="O34" s="424"/>
      <c r="P34" s="424"/>
      <c r="Q34" s="424"/>
      <c r="R34" s="425"/>
      <c r="U34" s="104"/>
      <c r="V34" s="104"/>
      <c r="W34" s="104"/>
      <c r="X34" s="104"/>
      <c r="Y34" s="104"/>
      <c r="Z34" s="104"/>
      <c r="AA34" s="104"/>
    </row>
    <row r="35" spans="3:34" ht="50.1" customHeight="1" thickBot="1">
      <c r="C35" s="426"/>
      <c r="D35" s="427"/>
      <c r="E35" s="427"/>
      <c r="F35" s="427"/>
      <c r="G35" s="427"/>
      <c r="H35" s="427"/>
      <c r="I35" s="427"/>
      <c r="J35" s="427"/>
      <c r="K35" s="427"/>
      <c r="L35" s="427"/>
      <c r="M35" s="427"/>
      <c r="N35" s="427"/>
      <c r="O35" s="427"/>
      <c r="P35" s="427"/>
      <c r="Q35" s="427"/>
      <c r="R35" s="428"/>
      <c r="U35" s="104"/>
      <c r="V35" s="104"/>
      <c r="W35" s="104"/>
      <c r="X35" s="104"/>
      <c r="Y35" s="104"/>
      <c r="Z35" s="104"/>
      <c r="AA35" s="104"/>
    </row>
    <row r="36" spans="3:34" ht="15.75" customHeight="1">
      <c r="C36" s="69"/>
      <c r="D36" s="69"/>
      <c r="E36" s="69"/>
      <c r="F36" s="69"/>
      <c r="G36" s="69"/>
      <c r="H36" s="69"/>
      <c r="I36" s="69"/>
      <c r="J36" s="69"/>
      <c r="K36" s="69"/>
      <c r="L36" s="69"/>
      <c r="M36" s="69"/>
      <c r="N36" s="56"/>
      <c r="O36" s="56"/>
      <c r="P36" s="56"/>
      <c r="Q36" s="56"/>
      <c r="R36" s="56"/>
      <c r="U36" s="104"/>
      <c r="V36" s="104"/>
      <c r="W36" s="104"/>
      <c r="X36" s="104"/>
      <c r="Y36" s="104"/>
      <c r="Z36" s="104"/>
      <c r="AA36" s="104"/>
    </row>
    <row r="37" spans="3:34" s="100" customFormat="1" ht="15" customHeight="1">
      <c r="C37" s="394" t="s">
        <v>215</v>
      </c>
      <c r="D37" s="394"/>
      <c r="E37" s="394"/>
      <c r="F37" s="394"/>
      <c r="G37" s="394"/>
      <c r="H37" s="394"/>
      <c r="I37" s="394"/>
      <c r="J37" s="394"/>
      <c r="K37" s="394"/>
      <c r="L37" s="394"/>
      <c r="M37" s="394"/>
      <c r="N37" s="394"/>
      <c r="O37" s="394"/>
      <c r="P37" s="394"/>
      <c r="Q37" s="394"/>
      <c r="R37" s="394"/>
    </row>
    <row r="38" spans="3:34" s="100" customFormat="1" ht="15" customHeight="1">
      <c r="C38" s="395" t="s">
        <v>220</v>
      </c>
      <c r="D38" s="395"/>
      <c r="E38" s="395"/>
      <c r="F38" s="395"/>
      <c r="G38" s="395"/>
      <c r="H38" s="395"/>
      <c r="I38" s="395"/>
      <c r="J38" s="395"/>
      <c r="K38" s="395"/>
      <c r="L38" s="395"/>
      <c r="M38" s="395"/>
      <c r="N38" s="395"/>
      <c r="O38" s="395"/>
      <c r="P38" s="395"/>
      <c r="Q38" s="395"/>
      <c r="R38" s="395"/>
    </row>
    <row r="39" spans="3:34" s="100" customFormat="1" ht="19.5" customHeight="1">
      <c r="C39" s="367" t="s">
        <v>164</v>
      </c>
      <c r="D39" s="367"/>
      <c r="E39" s="396" t="s">
        <v>157</v>
      </c>
      <c r="F39" s="397"/>
      <c r="G39" s="398"/>
      <c r="I39" s="386" t="str">
        <f>IF(E39=W51,U39," ")</f>
        <v xml:space="preserve"> </v>
      </c>
      <c r="J39" s="387"/>
      <c r="K39" s="387"/>
      <c r="L39" s="387"/>
      <c r="M39" s="387"/>
      <c r="N39" s="387"/>
      <c r="O39" s="387"/>
      <c r="P39" s="387"/>
      <c r="Q39" s="387"/>
      <c r="R39" s="388"/>
      <c r="U39" s="390" t="s">
        <v>174</v>
      </c>
      <c r="V39" s="390"/>
      <c r="W39" s="390"/>
      <c r="X39" s="390"/>
      <c r="Y39" s="390"/>
      <c r="Z39" s="390"/>
      <c r="AA39" s="2"/>
      <c r="AB39" s="2"/>
      <c r="AC39" s="2"/>
      <c r="AD39" s="2"/>
      <c r="AE39" s="2"/>
      <c r="AF39" s="2"/>
      <c r="AG39" s="2"/>
      <c r="AH39" s="2"/>
    </row>
    <row r="40" spans="3:34" s="100" customFormat="1" ht="10.5" customHeight="1">
      <c r="U40" s="2"/>
      <c r="V40" s="2"/>
      <c r="W40" s="2"/>
      <c r="X40" s="2"/>
      <c r="Y40" s="2"/>
      <c r="Z40" s="2"/>
      <c r="AA40" s="2"/>
      <c r="AB40" s="2"/>
      <c r="AC40" s="2"/>
      <c r="AD40" s="2"/>
      <c r="AE40" s="2"/>
      <c r="AF40" s="2"/>
      <c r="AG40" s="2"/>
      <c r="AH40" s="2"/>
    </row>
    <row r="41" spans="3:34" s="100" customFormat="1" ht="19.5" customHeight="1">
      <c r="C41" s="162" t="s">
        <v>324</v>
      </c>
      <c r="U41" s="2"/>
      <c r="V41" s="2"/>
      <c r="W41" s="2"/>
      <c r="X41" s="2"/>
      <c r="Y41" s="2"/>
      <c r="Z41" s="2"/>
      <c r="AA41" s="2"/>
      <c r="AB41" s="2"/>
      <c r="AC41" s="2"/>
      <c r="AD41" s="2"/>
      <c r="AE41" s="2"/>
      <c r="AF41" s="2"/>
      <c r="AG41" s="2"/>
      <c r="AH41" s="2"/>
    </row>
    <row r="42" spans="3:34" s="100" customFormat="1" ht="19.5" customHeight="1">
      <c r="C42" s="367" t="s">
        <v>164</v>
      </c>
      <c r="D42" s="367"/>
      <c r="E42" s="368" t="s">
        <v>157</v>
      </c>
      <c r="F42" s="368"/>
      <c r="G42" s="368"/>
      <c r="I42" s="386" t="str">
        <f>IF(E42=W51,U39," ")</f>
        <v xml:space="preserve"> </v>
      </c>
      <c r="J42" s="387"/>
      <c r="K42" s="387"/>
      <c r="L42" s="387"/>
      <c r="M42" s="387"/>
      <c r="N42" s="387"/>
      <c r="O42" s="387"/>
      <c r="P42" s="387"/>
      <c r="Q42" s="387"/>
      <c r="R42" s="388"/>
      <c r="U42" s="2"/>
      <c r="V42" s="2"/>
      <c r="W42" s="2"/>
      <c r="X42" s="2"/>
      <c r="Y42" s="2"/>
      <c r="Z42" s="2"/>
      <c r="AA42" s="2"/>
      <c r="AB42" s="2"/>
      <c r="AC42" s="2"/>
      <c r="AD42" s="2"/>
      <c r="AE42" s="2"/>
      <c r="AF42" s="2"/>
      <c r="AG42" s="2"/>
      <c r="AH42" s="2"/>
    </row>
    <row r="43" spans="3:34" s="100" customFormat="1" ht="12.75" customHeight="1">
      <c r="J43" s="220"/>
      <c r="K43" s="220"/>
      <c r="L43" s="220"/>
      <c r="M43" s="220"/>
      <c r="N43" s="220"/>
      <c r="O43" s="220"/>
      <c r="P43" s="220"/>
      <c r="Q43" s="220"/>
      <c r="R43" s="220"/>
      <c r="U43" s="2"/>
      <c r="V43" s="2"/>
      <c r="W43" s="2"/>
      <c r="X43" s="2"/>
      <c r="Y43" s="2"/>
      <c r="Z43" s="2"/>
      <c r="AA43" s="2"/>
      <c r="AB43" s="2"/>
      <c r="AC43" s="2"/>
      <c r="AD43" s="2"/>
      <c r="AE43" s="2"/>
      <c r="AF43" s="2"/>
      <c r="AG43" s="2"/>
      <c r="AH43" s="2"/>
    </row>
    <row r="44" spans="3:34" s="100" customFormat="1" ht="34.5" customHeight="1">
      <c r="C44" s="399" t="s">
        <v>363</v>
      </c>
      <c r="D44" s="399"/>
      <c r="E44" s="399"/>
      <c r="F44" s="399"/>
      <c r="G44" s="399"/>
      <c r="H44" s="399"/>
      <c r="I44" s="399"/>
      <c r="J44" s="399"/>
      <c r="K44" s="399"/>
      <c r="L44" s="399"/>
      <c r="M44" s="399"/>
      <c r="N44" s="399"/>
      <c r="O44" s="399"/>
      <c r="P44" s="399"/>
      <c r="Q44" s="399"/>
      <c r="R44" s="399"/>
      <c r="U44" s="2"/>
      <c r="V44" s="2"/>
      <c r="W44" s="2"/>
      <c r="X44" s="2"/>
      <c r="Y44" s="2"/>
      <c r="Z44" s="2"/>
      <c r="AA44" s="2"/>
      <c r="AB44" s="2"/>
      <c r="AC44" s="2"/>
      <c r="AD44" s="2"/>
      <c r="AE44" s="2"/>
      <c r="AF44" s="2"/>
      <c r="AG44" s="2"/>
      <c r="AH44" s="2"/>
    </row>
    <row r="45" spans="3:34" s="100" customFormat="1" ht="19.5" customHeight="1">
      <c r="C45" s="367" t="s">
        <v>164</v>
      </c>
      <c r="D45" s="367"/>
      <c r="E45" s="368" t="s">
        <v>157</v>
      </c>
      <c r="F45" s="368"/>
      <c r="G45" s="368"/>
      <c r="I45" s="386" t="str">
        <f>IF(E45=W51,U39," ")</f>
        <v xml:space="preserve"> </v>
      </c>
      <c r="J45" s="387"/>
      <c r="K45" s="387"/>
      <c r="L45" s="387"/>
      <c r="M45" s="387"/>
      <c r="N45" s="387"/>
      <c r="O45" s="387"/>
      <c r="P45" s="387"/>
      <c r="Q45" s="387"/>
      <c r="R45" s="388"/>
      <c r="U45" s="2"/>
      <c r="V45" s="2"/>
      <c r="W45" s="2"/>
      <c r="X45" s="2"/>
      <c r="Y45" s="2"/>
      <c r="Z45" s="2"/>
      <c r="AA45" s="2"/>
      <c r="AB45" s="2"/>
      <c r="AC45" s="2"/>
      <c r="AD45" s="2"/>
      <c r="AE45" s="2"/>
      <c r="AF45" s="2"/>
      <c r="AG45" s="2"/>
      <c r="AH45" s="2"/>
    </row>
    <row r="46" spans="3:34" s="100" customFormat="1" ht="11.25" customHeight="1">
      <c r="U46" s="390" t="s">
        <v>349</v>
      </c>
      <c r="V46" s="390"/>
      <c r="W46" s="390"/>
      <c r="X46" s="390"/>
      <c r="Y46" s="390"/>
      <c r="Z46" s="2"/>
      <c r="AA46" s="2"/>
      <c r="AB46" s="2"/>
      <c r="AC46" s="2"/>
      <c r="AD46" s="2"/>
      <c r="AE46" s="2"/>
      <c r="AF46" s="2"/>
      <c r="AG46" s="2"/>
      <c r="AH46" s="2"/>
    </row>
    <row r="47" spans="3:34" s="100" customFormat="1" ht="15" customHeight="1">
      <c r="C47" s="162" t="str">
        <f>IF(C11=V10,U46,IF(C11=W10,U47,"3."))</f>
        <v>3.</v>
      </c>
      <c r="U47" s="390" t="s">
        <v>350</v>
      </c>
      <c r="V47" s="390"/>
      <c r="W47" s="390"/>
      <c r="X47" s="390"/>
      <c r="Y47" s="390"/>
      <c r="Z47" s="163"/>
      <c r="AA47" s="2"/>
      <c r="AB47" s="2"/>
      <c r="AC47" s="2"/>
      <c r="AD47" s="2"/>
      <c r="AE47" s="2"/>
      <c r="AF47" s="2"/>
      <c r="AG47" s="2"/>
      <c r="AH47" s="2"/>
    </row>
    <row r="48" spans="3:34" s="100" customFormat="1" ht="22.5" customHeight="1">
      <c r="C48" s="367" t="str">
        <f>IF(C47="3.","入力不要→","必須事項→")</f>
        <v>入力不要→</v>
      </c>
      <c r="D48" s="367"/>
      <c r="E48" s="368" t="str">
        <f>IF(C48="入力不要→","",U51)</f>
        <v/>
      </c>
      <c r="F48" s="368"/>
      <c r="G48" s="368"/>
      <c r="I48" s="386" t="str">
        <f>IF(E48=W51,U39," ")</f>
        <v xml:space="preserve"> </v>
      </c>
      <c r="J48" s="387"/>
      <c r="K48" s="387"/>
      <c r="L48" s="387"/>
      <c r="M48" s="387"/>
      <c r="N48" s="387"/>
      <c r="O48" s="387"/>
      <c r="P48" s="387"/>
      <c r="Q48" s="387"/>
      <c r="R48" s="388"/>
      <c r="U48" s="390" t="s">
        <v>351</v>
      </c>
      <c r="V48" s="390"/>
      <c r="W48" s="390"/>
      <c r="X48" s="390"/>
      <c r="Y48" s="390"/>
    </row>
    <row r="49" spans="2:31" s="100" customFormat="1" ht="2.25" customHeight="1">
      <c r="B49" s="109"/>
      <c r="C49" s="164"/>
      <c r="D49" s="164"/>
      <c r="E49" s="164"/>
      <c r="F49" s="164"/>
      <c r="G49" s="164"/>
      <c r="H49" s="165"/>
      <c r="I49" s="165"/>
      <c r="J49" s="165"/>
      <c r="K49" s="165"/>
      <c r="L49" s="165"/>
      <c r="M49" s="165"/>
      <c r="N49" s="165"/>
      <c r="O49" s="165"/>
      <c r="P49" s="165"/>
      <c r="Q49" s="165"/>
      <c r="R49" s="165"/>
      <c r="U49" s="163"/>
      <c r="V49" s="163"/>
      <c r="W49" s="163"/>
      <c r="X49" s="163"/>
      <c r="Y49" s="163"/>
    </row>
    <row r="50" spans="2:31" s="100" customFormat="1" ht="19.5" customHeight="1">
      <c r="C50" s="391" t="str">
        <f>IF(M11=V13,U52," ")</f>
        <v xml:space="preserve"> </v>
      </c>
      <c r="D50" s="391"/>
      <c r="E50" s="392" t="str">
        <f>C50</f>
        <v xml:space="preserve"> </v>
      </c>
      <c r="F50" s="392"/>
      <c r="G50" s="392"/>
      <c r="H50" s="391" t="str">
        <f>IF(M11=V13,W52," ")</f>
        <v xml:space="preserve"> </v>
      </c>
      <c r="I50" s="391"/>
      <c r="J50" s="391"/>
      <c r="K50" s="392" t="str">
        <f>H50</f>
        <v xml:space="preserve"> </v>
      </c>
      <c r="L50" s="392"/>
      <c r="M50" s="391" t="str">
        <f>IF(M11=V13,Y52," ")</f>
        <v xml:space="preserve"> </v>
      </c>
      <c r="N50" s="391"/>
      <c r="O50" s="393" t="str">
        <f>M50</f>
        <v xml:space="preserve"> </v>
      </c>
      <c r="P50" s="393"/>
      <c r="Q50" s="393"/>
      <c r="R50" s="393"/>
      <c r="U50" s="166"/>
      <c r="V50" s="166"/>
      <c r="W50" s="166"/>
      <c r="Y50" s="166"/>
    </row>
    <row r="51" spans="2:31" s="100" customFormat="1" ht="15" customHeight="1">
      <c r="C51" s="380" t="str">
        <f>IF(C11=W10,U48,"4.")</f>
        <v>4.</v>
      </c>
      <c r="D51" s="380"/>
      <c r="E51" s="380"/>
      <c r="F51" s="380"/>
      <c r="G51" s="380"/>
      <c r="H51" s="380"/>
      <c r="I51" s="380"/>
      <c r="J51" s="380"/>
      <c r="K51" s="380"/>
      <c r="L51" s="380"/>
      <c r="M51" s="380"/>
      <c r="N51" s="380"/>
      <c r="O51" s="380"/>
      <c r="P51" s="380"/>
      <c r="Q51" s="380"/>
      <c r="R51" s="380"/>
      <c r="U51" s="166" t="s">
        <v>157</v>
      </c>
      <c r="V51" s="166" t="s">
        <v>156</v>
      </c>
      <c r="W51" s="166" t="s">
        <v>158</v>
      </c>
      <c r="X51" s="166" t="str">
        <f>IF(C48="入力不要→","",U51)</f>
        <v/>
      </c>
      <c r="Y51" s="166" t="str">
        <f>IF(C52="入力不要→","",U51)</f>
        <v/>
      </c>
    </row>
    <row r="52" spans="2:31" s="100" customFormat="1" ht="18" customHeight="1">
      <c r="C52" s="367" t="str">
        <f>IF(C51="4.","入力不要→","必須事項→")</f>
        <v>入力不要→</v>
      </c>
      <c r="D52" s="367"/>
      <c r="E52" s="368" t="str">
        <f>IF(C52="入力不要→","",U51)</f>
        <v/>
      </c>
      <c r="F52" s="368"/>
      <c r="G52" s="368"/>
      <c r="I52" s="386" t="str">
        <f>IF(E52=W51,U39," ")</f>
        <v xml:space="preserve"> </v>
      </c>
      <c r="J52" s="387"/>
      <c r="K52" s="387"/>
      <c r="L52" s="387"/>
      <c r="M52" s="387"/>
      <c r="N52" s="387"/>
      <c r="O52" s="387"/>
      <c r="P52" s="387"/>
      <c r="Q52" s="387"/>
      <c r="R52" s="388"/>
      <c r="U52" s="166" t="s">
        <v>214</v>
      </c>
      <c r="V52" s="166"/>
      <c r="W52" s="166" t="s">
        <v>205</v>
      </c>
      <c r="X52" s="166"/>
      <c r="Y52" s="166" t="s">
        <v>206</v>
      </c>
    </row>
    <row r="53" spans="2:31" s="100" customFormat="1" ht="15" customHeight="1">
      <c r="C53" s="275"/>
      <c r="D53" s="275"/>
      <c r="E53" s="275"/>
      <c r="F53" s="275"/>
      <c r="G53" s="275"/>
      <c r="H53" s="275"/>
      <c r="I53" s="275"/>
      <c r="J53" s="275"/>
      <c r="K53" s="275"/>
      <c r="L53" s="275"/>
      <c r="M53" s="275"/>
      <c r="N53" s="275"/>
      <c r="O53" s="275"/>
      <c r="P53" s="275"/>
      <c r="Q53" s="275"/>
      <c r="R53" s="275"/>
    </row>
    <row r="54" spans="2:31" ht="46.5" customHeight="1" thickBot="1">
      <c r="B54" s="1"/>
      <c r="C54" s="419" t="s">
        <v>221</v>
      </c>
      <c r="D54" s="419"/>
      <c r="E54" s="419"/>
      <c r="F54" s="419"/>
      <c r="G54" s="419"/>
      <c r="H54" s="419"/>
      <c r="I54" s="419"/>
      <c r="J54" s="419"/>
      <c r="K54" s="419"/>
      <c r="L54" s="419"/>
      <c r="M54" s="419"/>
      <c r="N54" s="419"/>
      <c r="O54" s="419"/>
      <c r="P54" s="419"/>
      <c r="Q54" s="419"/>
      <c r="R54" s="419"/>
      <c r="S54" s="10"/>
      <c r="U54" s="104"/>
      <c r="V54" s="104"/>
      <c r="W54" s="104"/>
      <c r="X54" s="104"/>
      <c r="Y54" s="104"/>
      <c r="Z54" s="104"/>
      <c r="AA54" s="104"/>
      <c r="AB54" s="104"/>
      <c r="AC54" s="104"/>
      <c r="AD54" s="104"/>
      <c r="AE54" s="104"/>
    </row>
    <row r="55" spans="2:31" ht="20.100000000000001" customHeight="1">
      <c r="B55" s="1"/>
      <c r="C55" s="445" t="s">
        <v>150</v>
      </c>
      <c r="D55" s="446"/>
      <c r="E55" s="446"/>
      <c r="F55" s="446"/>
      <c r="G55" s="447"/>
      <c r="H55" s="92"/>
      <c r="I55" s="92"/>
      <c r="J55" s="92"/>
      <c r="K55" s="445" t="s">
        <v>150</v>
      </c>
      <c r="L55" s="446"/>
      <c r="M55" s="446"/>
      <c r="N55" s="446"/>
      <c r="O55" s="447"/>
      <c r="P55" s="92"/>
      <c r="Q55" s="92"/>
      <c r="R55" s="92"/>
      <c r="S55" s="10"/>
      <c r="U55" s="104"/>
      <c r="V55" s="104"/>
      <c r="W55" s="104"/>
      <c r="X55" s="104"/>
      <c r="Y55" s="104"/>
      <c r="Z55" s="104"/>
      <c r="AA55" s="104"/>
      <c r="AB55" s="104"/>
      <c r="AC55" s="104"/>
      <c r="AD55" s="104"/>
      <c r="AE55" s="104"/>
    </row>
    <row r="56" spans="2:31" ht="20.100000000000001" customHeight="1">
      <c r="B56" s="1"/>
      <c r="C56" s="448" t="s">
        <v>106</v>
      </c>
      <c r="D56" s="449"/>
      <c r="E56" s="449"/>
      <c r="F56" s="449"/>
      <c r="G56" s="450"/>
      <c r="H56" s="92"/>
      <c r="I56" s="92"/>
      <c r="J56" s="92"/>
      <c r="K56" s="448" t="s">
        <v>106</v>
      </c>
      <c r="L56" s="449"/>
      <c r="M56" s="449"/>
      <c r="N56" s="449"/>
      <c r="O56" s="450"/>
      <c r="P56" s="92"/>
      <c r="Q56" s="92"/>
      <c r="R56" s="92"/>
      <c r="S56" s="10"/>
      <c r="U56" s="104" t="s">
        <v>190</v>
      </c>
      <c r="V56" s="104" t="s">
        <v>115</v>
      </c>
      <c r="W56" s="104" t="s">
        <v>226</v>
      </c>
      <c r="X56" s="104" t="s">
        <v>119</v>
      </c>
      <c r="Y56" s="104" t="s">
        <v>120</v>
      </c>
      <c r="Z56" s="104"/>
      <c r="AA56" s="104"/>
      <c r="AB56" s="104"/>
      <c r="AC56" s="104"/>
      <c r="AD56" s="104"/>
      <c r="AE56" s="104"/>
    </row>
    <row r="57" spans="2:31" ht="20.100000000000001" customHeight="1">
      <c r="B57" s="1"/>
      <c r="C57" s="448"/>
      <c r="D57" s="449"/>
      <c r="E57" s="449"/>
      <c r="F57" s="449"/>
      <c r="G57" s="450"/>
      <c r="H57" s="92"/>
      <c r="I57" s="92"/>
      <c r="J57" s="92"/>
      <c r="K57" s="448"/>
      <c r="L57" s="449"/>
      <c r="M57" s="449"/>
      <c r="N57" s="449"/>
      <c r="O57" s="450"/>
      <c r="P57" s="92"/>
      <c r="Q57" s="92"/>
      <c r="R57" s="92"/>
      <c r="S57" s="10"/>
      <c r="U57" s="104" t="s">
        <v>106</v>
      </c>
      <c r="V57" s="104" t="s">
        <v>199</v>
      </c>
      <c r="W57" s="104" t="s">
        <v>118</v>
      </c>
      <c r="X57" s="104" t="s">
        <v>200</v>
      </c>
      <c r="Y57" s="104"/>
      <c r="Z57" s="104"/>
      <c r="AA57" s="104"/>
      <c r="AB57" s="104"/>
      <c r="AC57" s="104"/>
      <c r="AD57" s="104"/>
      <c r="AE57" s="104"/>
    </row>
    <row r="58" spans="2:31" ht="20.100000000000001" customHeight="1" thickBot="1">
      <c r="B58" s="1"/>
      <c r="C58" s="451"/>
      <c r="D58" s="452"/>
      <c r="E58" s="452"/>
      <c r="F58" s="452"/>
      <c r="G58" s="453"/>
      <c r="H58" s="92"/>
      <c r="I58" s="92"/>
      <c r="J58" s="92"/>
      <c r="K58" s="451"/>
      <c r="L58" s="452"/>
      <c r="M58" s="452"/>
      <c r="N58" s="452"/>
      <c r="O58" s="453"/>
      <c r="P58" s="92"/>
      <c r="Q58" s="92"/>
      <c r="R58" s="92"/>
      <c r="S58" s="10"/>
      <c r="U58" s="104" t="s">
        <v>107</v>
      </c>
      <c r="V58" s="104" t="s">
        <v>199</v>
      </c>
      <c r="W58" s="104" t="s">
        <v>118</v>
      </c>
      <c r="X58" s="104" t="s">
        <v>200</v>
      </c>
      <c r="Y58" s="104"/>
      <c r="Z58" s="104"/>
      <c r="AA58" s="104"/>
      <c r="AB58" s="104"/>
      <c r="AC58" s="104"/>
      <c r="AD58" s="104"/>
      <c r="AE58" s="104"/>
    </row>
    <row r="59" spans="2:31" ht="20.100000000000001" customHeight="1" thickBot="1">
      <c r="B59" s="1"/>
      <c r="C59" s="420" t="s">
        <v>20</v>
      </c>
      <c r="D59" s="421"/>
      <c r="E59" s="421"/>
      <c r="F59" s="422"/>
      <c r="G59" s="95" t="s">
        <v>68</v>
      </c>
      <c r="J59" s="92"/>
      <c r="K59" s="454" t="s">
        <v>20</v>
      </c>
      <c r="L59" s="455"/>
      <c r="M59" s="456" t="s">
        <v>68</v>
      </c>
      <c r="N59" s="456"/>
      <c r="O59" s="457"/>
      <c r="P59" s="92"/>
      <c r="Q59" s="92"/>
      <c r="R59" s="92"/>
      <c r="S59" s="10"/>
      <c r="U59" s="104"/>
      <c r="V59" s="104"/>
      <c r="W59" s="104"/>
      <c r="X59" s="104"/>
      <c r="Y59" s="104"/>
      <c r="Z59" s="104"/>
      <c r="AA59" s="104"/>
      <c r="AB59" s="104"/>
      <c r="AC59" s="104"/>
      <c r="AD59" s="104"/>
      <c r="AE59" s="104"/>
    </row>
    <row r="60" spans="2:31" ht="20.100000000000001" customHeight="1">
      <c r="B60" s="1"/>
      <c r="C60" s="9"/>
      <c r="D60" s="10"/>
      <c r="E60" s="10"/>
      <c r="F60" s="59"/>
      <c r="G60" s="92"/>
      <c r="H60" s="92"/>
      <c r="I60" s="92"/>
      <c r="J60" s="92"/>
      <c r="K60" s="92"/>
      <c r="L60" s="92"/>
      <c r="M60" s="92"/>
      <c r="N60" s="92"/>
      <c r="O60" s="92"/>
      <c r="P60" s="92"/>
      <c r="Q60" s="92"/>
      <c r="R60" s="92"/>
      <c r="S60" s="10"/>
      <c r="T60" s="10"/>
      <c r="U60" s="104"/>
      <c r="V60" s="104"/>
      <c r="W60" s="104"/>
      <c r="X60" s="104"/>
      <c r="Y60" s="104"/>
      <c r="Z60" s="104"/>
      <c r="AA60" s="104"/>
      <c r="AB60" s="104"/>
      <c r="AC60" s="104"/>
      <c r="AD60" s="104"/>
      <c r="AE60" s="104"/>
    </row>
  </sheetData>
  <sheetProtection password="EA35" sheet="1" objects="1" scenarios="1" formatCells="0" formatColumns="0" formatRows="0" insertColumns="0" insertRows="0" selectLockedCells="1"/>
  <mergeCells count="82">
    <mergeCell ref="C56:G58"/>
    <mergeCell ref="K55:O55"/>
    <mergeCell ref="K56:O58"/>
    <mergeCell ref="K59:L59"/>
    <mergeCell ref="M59:O59"/>
    <mergeCell ref="C54:R54"/>
    <mergeCell ref="C59:F59"/>
    <mergeCell ref="C34:R35"/>
    <mergeCell ref="C11:J13"/>
    <mergeCell ref="L11:L12"/>
    <mergeCell ref="M11:N12"/>
    <mergeCell ref="N15:O16"/>
    <mergeCell ref="P15:R16"/>
    <mergeCell ref="C17:K17"/>
    <mergeCell ref="N17:O17"/>
    <mergeCell ref="P17:R17"/>
    <mergeCell ref="L17:M17"/>
    <mergeCell ref="C18:K18"/>
    <mergeCell ref="N18:O18"/>
    <mergeCell ref="Q18:R18"/>
    <mergeCell ref="C55:G55"/>
    <mergeCell ref="L10:N10"/>
    <mergeCell ref="C6:R6"/>
    <mergeCell ref="C7:R7"/>
    <mergeCell ref="M2:O2"/>
    <mergeCell ref="P2:S2"/>
    <mergeCell ref="F4:G4"/>
    <mergeCell ref="H4:S4"/>
    <mergeCell ref="F5:G5"/>
    <mergeCell ref="H5:S5"/>
    <mergeCell ref="C10:J10"/>
    <mergeCell ref="C19:K19"/>
    <mergeCell ref="L19:M19"/>
    <mergeCell ref="N19:O19"/>
    <mergeCell ref="P19:R19"/>
    <mergeCell ref="L18:M18"/>
    <mergeCell ref="N20:O20"/>
    <mergeCell ref="P20:R20"/>
    <mergeCell ref="C23:E23"/>
    <mergeCell ref="K23:L23"/>
    <mergeCell ref="M23:Q23"/>
    <mergeCell ref="L20:M20"/>
    <mergeCell ref="F23:J23"/>
    <mergeCell ref="U47:Y47"/>
    <mergeCell ref="C37:R37"/>
    <mergeCell ref="C38:R38"/>
    <mergeCell ref="C39:D39"/>
    <mergeCell ref="E39:G39"/>
    <mergeCell ref="U39:Z39"/>
    <mergeCell ref="C42:D42"/>
    <mergeCell ref="E42:G42"/>
    <mergeCell ref="U46:Y46"/>
    <mergeCell ref="I39:R39"/>
    <mergeCell ref="I42:R42"/>
    <mergeCell ref="C44:R44"/>
    <mergeCell ref="C45:D45"/>
    <mergeCell ref="E45:G45"/>
    <mergeCell ref="I45:R45"/>
    <mergeCell ref="U48:Y48"/>
    <mergeCell ref="C50:D50"/>
    <mergeCell ref="E50:G50"/>
    <mergeCell ref="H50:J50"/>
    <mergeCell ref="K50:L50"/>
    <mergeCell ref="M50:N50"/>
    <mergeCell ref="O50:R50"/>
    <mergeCell ref="I48:R48"/>
    <mergeCell ref="G16:M16"/>
    <mergeCell ref="C53:R53"/>
    <mergeCell ref="C48:D48"/>
    <mergeCell ref="E48:G48"/>
    <mergeCell ref="C24:E24"/>
    <mergeCell ref="K24:L24"/>
    <mergeCell ref="C30:R31"/>
    <mergeCell ref="F24:J24"/>
    <mergeCell ref="C51:R51"/>
    <mergeCell ref="C52:D52"/>
    <mergeCell ref="E52:G52"/>
    <mergeCell ref="M24:Q24"/>
    <mergeCell ref="C25:M25"/>
    <mergeCell ref="O25:R25"/>
    <mergeCell ref="I52:R52"/>
    <mergeCell ref="C20:K20"/>
  </mergeCells>
  <phoneticPr fontId="31"/>
  <conditionalFormatting sqref="C39:D39 C42:D42 C48:D48 C52:D52 C49:R49">
    <cfRule type="containsText" dxfId="30" priority="28" operator="containsText" text="必須">
      <formula>NOT(ISERROR(SEARCH("必須",C39)))</formula>
    </cfRule>
  </conditionalFormatting>
  <conditionalFormatting sqref="I39:R39 I42:R42 I48:R48 I52:R52 J43:R43 I45:R45">
    <cfRule type="containsBlanks" dxfId="29" priority="56">
      <formula>LEN(TRIM(I39))=0</formula>
    </cfRule>
  </conditionalFormatting>
  <conditionalFormatting sqref="R24">
    <cfRule type="containsText" dxfId="28" priority="26" operator="containsText" text="NG">
      <formula>NOT(ISERROR(SEARCH("NG",R24)))</formula>
    </cfRule>
  </conditionalFormatting>
  <conditionalFormatting sqref="P17:R20">
    <cfRule type="containsText" dxfId="27" priority="36" operator="containsText" text="NG">
      <formula>NOT(ISERROR(SEARCH("NG",P17)))</formula>
    </cfRule>
  </conditionalFormatting>
  <conditionalFormatting sqref="C11">
    <cfRule type="containsText" dxfId="26" priority="24" operator="containsText" text="必須">
      <formula>NOT(ISERROR(SEARCH("必須",C11)))</formula>
    </cfRule>
  </conditionalFormatting>
  <conditionalFormatting sqref="E50:G50">
    <cfRule type="containsBlanks" dxfId="25" priority="50">
      <formula>LEN(TRIM(E50))=0</formula>
    </cfRule>
  </conditionalFormatting>
  <conditionalFormatting sqref="K50:L50">
    <cfRule type="containsBlanks" dxfId="24" priority="20">
      <formula>LEN(TRIM(K50))=0</formula>
    </cfRule>
  </conditionalFormatting>
  <conditionalFormatting sqref="O50:R50">
    <cfRule type="containsBlanks" dxfId="23" priority="19">
      <formula>LEN(TRIM(O50))=0</formula>
    </cfRule>
  </conditionalFormatting>
  <conditionalFormatting sqref="L11:L12">
    <cfRule type="notContainsBlanks" dxfId="22" priority="42">
      <formula>LEN(TRIM(L11))&gt;0</formula>
    </cfRule>
  </conditionalFormatting>
  <conditionalFormatting sqref="M11:N12">
    <cfRule type="containsText" dxfId="21" priority="16" operator="containsText" text="プルダウン">
      <formula>NOT(ISERROR(SEARCH("プルダウン",M11)))</formula>
    </cfRule>
    <cfRule type="notContainsBlanks" dxfId="20" priority="45">
      <formula>LEN(TRIM(M11))&gt;0</formula>
    </cfRule>
  </conditionalFormatting>
  <conditionalFormatting sqref="L10:N10">
    <cfRule type="notContainsBlanks" dxfId="19" priority="43">
      <formula>LEN(TRIM(L10))&gt;0</formula>
    </cfRule>
  </conditionalFormatting>
  <conditionalFormatting sqref="C56">
    <cfRule type="containsText" dxfId="18" priority="13" operator="containsText" text="必須">
      <formula>NOT(ISERROR(SEARCH("必須",C56)))</formula>
    </cfRule>
  </conditionalFormatting>
  <conditionalFormatting sqref="K56 E39 E42 E48 E52">
    <cfRule type="containsText" dxfId="17" priority="9" operator="containsText" text="プル">
      <formula>NOT(ISERROR(SEARCH("プル",E39)))</formula>
    </cfRule>
  </conditionalFormatting>
  <conditionalFormatting sqref="C48:D48 C52:D52 C49:R49">
    <cfRule type="containsText" dxfId="16" priority="6" operator="containsText" text="不要">
      <formula>NOT(ISERROR(SEARCH("不要",C48)))</formula>
    </cfRule>
  </conditionalFormatting>
  <conditionalFormatting sqref="E48:G48 E52:G52">
    <cfRule type="containsBlanks" dxfId="15" priority="57">
      <formula>LEN(TRIM(E48))=0</formula>
    </cfRule>
  </conditionalFormatting>
  <conditionalFormatting sqref="C47 C51:R51">
    <cfRule type="notContainsText" dxfId="14" priority="3" operator="notContains" text="。">
      <formula>ISERROR(SEARCH("。",C47))</formula>
    </cfRule>
  </conditionalFormatting>
  <conditionalFormatting sqref="C45:D45">
    <cfRule type="containsText" dxfId="13" priority="2" operator="containsText" text="必須">
      <formula>NOT(ISERROR(SEARCH("必須",C45)))</formula>
    </cfRule>
  </conditionalFormatting>
  <conditionalFormatting sqref="E45">
    <cfRule type="containsText" dxfId="12" priority="1" operator="containsText" text="プル">
      <formula>NOT(ISERROR(SEARCH("プル",E45)))</formula>
    </cfRule>
  </conditionalFormatting>
  <dataValidations xWindow="603" yWindow="584" count="8">
    <dataValidation type="list" allowBlank="1" showInputMessage="1" showErrorMessage="1" sqref="E39:G39 E42:G42 E45:G45">
      <formula1>$U$51:$W$51</formula1>
    </dataValidation>
    <dataValidation type="list" allowBlank="1" showInputMessage="1" showErrorMessage="1" sqref="C11">
      <formula1>$U$10:$X$10</formula1>
    </dataValidation>
    <dataValidation type="list" allowBlank="1" showInputMessage="1" showErrorMessage="1" sqref="L19:M19">
      <formula1>$U$19:$Y$19</formula1>
    </dataValidation>
    <dataValidation type="list" allowBlank="1" showInputMessage="1" showErrorMessage="1" sqref="M11:N12">
      <formula1>$U$13:$X$13</formula1>
    </dataValidation>
    <dataValidation type="list" allowBlank="1" showInputMessage="1" showErrorMessage="1" sqref="C56 K56">
      <formula1>$U$56:$Y$56</formula1>
    </dataValidation>
    <dataValidation type="list" allowBlank="1" showInputMessage="1" showErrorMessage="1" sqref="E52:G52 E48:G48">
      <formula1>$U$51:$Y$51</formula1>
    </dataValidation>
    <dataValidation allowBlank="1" showInputMessage="1" showErrorMessage="1" prompt="_x000a_記入の際、枠内に入りきらない場合は、印刷時に表示されるよう、行の高さを調整して下さい" sqref="C30:R31"/>
    <dataValidation allowBlank="1" showInputMessage="1" showErrorMessage="1" prompt="本プログラム実施にあたり、地域の情報（施設・企業や住民との交流など）をＳＮＳなどで本プログラム参加者に発信してもらうことで地域の魅力などを世界に発信されることを目的とします。_x000a_ＳＮＳ等での発信を参加者に促す取組を記入してください。_x000a__x000a_アピール内容を記入して下さい。_x000a_記入の際、枠内に入りきらない場合は、印刷時に表示されるよう、行の高さを調整して下さい。" sqref="C34:R35"/>
  </dataValidations>
  <printOptions horizontalCentered="1"/>
  <pageMargins left="0.39370078740157483" right="0.39370078740157483" top="0.39370078740157483" bottom="0.39370078740157483" header="0.31496062992125984" footer="0.31496062992125984"/>
  <pageSetup paperSize="9" scale="66"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9" operator="containsText" id="{3F303C3A-18C4-4354-8810-BDB6802DB354}">
            <xm:f>NOT(ISERROR(SEARCH($V$17,N17)))</xm:f>
            <xm:f>$V$17</xm:f>
            <x14:dxf>
              <font>
                <color rgb="FFFF0000"/>
              </font>
            </x14:dxf>
          </x14:cfRule>
          <xm:sqref>N17:O20</xm:sqref>
        </x14:conditionalFormatting>
        <x14:conditionalFormatting xmlns:xm="http://schemas.microsoft.com/office/excel/2006/main">
          <x14:cfRule type="containsText" priority="47" operator="containsText" id="{0AB59C99-F7ED-446F-932F-A31152BE0FAD}">
            <xm:f>NOT(ISERROR(SEARCH($U$52,C50)))</xm:f>
            <xm:f>$U$52</xm:f>
            <x14:dxf>
              <fill>
                <patternFill>
                  <bgColor theme="7" tint="0.79998168889431442"/>
                </patternFill>
              </fill>
              <border>
                <left style="thin">
                  <color auto="1"/>
                </left>
                <right style="thin">
                  <color auto="1"/>
                </right>
                <top style="thin">
                  <color auto="1"/>
                </top>
                <bottom style="thin">
                  <color auto="1"/>
                </bottom>
              </border>
            </x14:dxf>
          </x14:cfRule>
          <xm:sqref>C50:D50</xm:sqref>
        </x14:conditionalFormatting>
        <x14:conditionalFormatting xmlns:xm="http://schemas.microsoft.com/office/excel/2006/main">
          <x14:cfRule type="containsText" priority="48" operator="containsText" id="{AF80A45D-7DD8-4EE7-B8E9-9E97A9F78CEA}">
            <xm:f>NOT(ISERROR(SEARCH($W$52,H50)))</xm:f>
            <xm:f>$W$52</xm:f>
            <x14:dxf>
              <fill>
                <patternFill>
                  <bgColor theme="7" tint="0.79998168889431442"/>
                </patternFill>
              </fill>
              <border>
                <left style="thin">
                  <color auto="1"/>
                </left>
                <right style="thin">
                  <color auto="1"/>
                </right>
                <top style="thin">
                  <color auto="1"/>
                </top>
                <bottom style="thin">
                  <color auto="1"/>
                </bottom>
                <vertical/>
                <horizontal/>
              </border>
            </x14:dxf>
          </x14:cfRule>
          <xm:sqref>H50:J50</xm:sqref>
        </x14:conditionalFormatting>
        <x14:conditionalFormatting xmlns:xm="http://schemas.microsoft.com/office/excel/2006/main">
          <x14:cfRule type="containsText" priority="49" operator="containsText" id="{01DA8234-112D-46B6-A56B-23B5223B6767}">
            <xm:f>NOT(ISERROR(SEARCH($Y$52,M50)))</xm:f>
            <xm:f>$Y$52</xm:f>
            <x14:dxf>
              <fill>
                <patternFill>
                  <bgColor theme="7" tint="0.79998168889431442"/>
                </patternFill>
              </fill>
              <border>
                <left style="thin">
                  <color auto="1"/>
                </left>
                <right style="thin">
                  <color auto="1"/>
                </right>
                <top style="thin">
                  <color auto="1"/>
                </top>
                <bottom style="thin">
                  <color auto="1"/>
                </bottom>
                <vertical/>
                <horizontal/>
              </border>
            </x14:dxf>
          </x14:cfRule>
          <xm:sqref>M50:N50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outlinePr summaryBelow="0" summaryRight="0"/>
    <pageSetUpPr fitToPage="1"/>
  </sheetPr>
  <dimension ref="B1:AE62"/>
  <sheetViews>
    <sheetView showGridLines="0" view="pageBreakPreview" zoomScale="70" zoomScaleNormal="100" zoomScaleSheetLayoutView="70" workbookViewId="0">
      <pane xSplit="1" ySplit="1" topLeftCell="B2" activePane="bottomRight" state="frozen"/>
      <selection pane="topRight" activeCell="B1" sqref="B1"/>
      <selection pane="bottomLeft" activeCell="A2" sqref="A2"/>
      <selection pane="bottomRight" activeCell="M14" sqref="M14:N14"/>
    </sheetView>
  </sheetViews>
  <sheetFormatPr defaultColWidth="12.625" defaultRowHeight="15" customHeight="1"/>
  <cols>
    <col min="1" max="2" width="1.875" style="99" customWidth="1"/>
    <col min="3" max="3" width="5.875" style="99" customWidth="1"/>
    <col min="4" max="4" width="16.125" style="98" customWidth="1"/>
    <col min="5" max="5" width="13.875" style="99" customWidth="1"/>
    <col min="6" max="6" width="1.25" style="99" customWidth="1"/>
    <col min="7" max="7" width="22.75" style="99" customWidth="1"/>
    <col min="8" max="8" width="5.625" style="99" customWidth="1"/>
    <col min="9" max="9" width="7.25" style="99" customWidth="1"/>
    <col min="10" max="10" width="17.75" style="99" customWidth="1"/>
    <col min="11" max="11" width="10.25" style="99" customWidth="1"/>
    <col min="12" max="12" width="16.375" style="99" customWidth="1"/>
    <col min="13" max="13" width="5.875" style="99" customWidth="1"/>
    <col min="14" max="14" width="3.875" style="99" customWidth="1"/>
    <col min="15" max="15" width="5.875" style="99" customWidth="1"/>
    <col min="16" max="16" width="3.875" style="99" customWidth="1"/>
    <col min="17" max="17" width="5.875" style="99" customWidth="1"/>
    <col min="18" max="18" width="3.875" style="99" customWidth="1"/>
    <col min="19" max="19" width="1.875" style="100" customWidth="1"/>
    <col min="20" max="20" width="3.875" style="100" customWidth="1"/>
    <col min="21" max="21" width="12.625" style="99"/>
    <col min="22" max="22" width="23.125" style="99" customWidth="1"/>
    <col min="23" max="23" width="18.5" style="99" customWidth="1"/>
    <col min="24" max="16384" width="12.625" style="99"/>
  </cols>
  <sheetData>
    <row r="1" spans="2:31" ht="30" customHeight="1">
      <c r="B1" s="107" t="s">
        <v>356</v>
      </c>
      <c r="C1" s="97"/>
    </row>
    <row r="2" spans="2:31" ht="30" customHeight="1">
      <c r="B2" s="101"/>
      <c r="C2" s="93" t="s">
        <v>360</v>
      </c>
      <c r="D2" s="102"/>
      <c r="E2" s="102"/>
      <c r="F2" s="102"/>
      <c r="G2" s="102"/>
      <c r="H2" s="102"/>
      <c r="I2" s="102"/>
      <c r="J2" s="102"/>
      <c r="K2" s="102"/>
      <c r="L2" s="102"/>
      <c r="M2" s="412" t="s">
        <v>20</v>
      </c>
      <c r="N2" s="412"/>
      <c r="O2" s="412"/>
      <c r="P2" s="413" t="str">
        <f>'【様式1】申請書Ａ-1'!N2</f>
        <v>（事務局記入）</v>
      </c>
      <c r="Q2" s="413"/>
      <c r="R2" s="413"/>
      <c r="S2" s="413"/>
      <c r="U2" s="103"/>
      <c r="V2" s="102"/>
      <c r="W2" s="102"/>
      <c r="X2" s="102"/>
      <c r="Y2" s="104"/>
      <c r="Z2" s="104"/>
      <c r="AA2" s="104"/>
      <c r="AB2" s="104"/>
      <c r="AC2" s="104"/>
      <c r="AD2" s="104"/>
      <c r="AE2" s="104"/>
    </row>
    <row r="3" spans="2:31" ht="8.25" customHeight="1">
      <c r="E3" s="102"/>
      <c r="F3" s="102"/>
      <c r="G3" s="102"/>
      <c r="H3" s="102"/>
      <c r="I3" s="102"/>
      <c r="J3" s="102"/>
      <c r="K3" s="102"/>
      <c r="L3" s="102"/>
      <c r="M3" s="102"/>
      <c r="N3" s="102"/>
      <c r="O3" s="102"/>
      <c r="P3" s="102"/>
      <c r="Q3" s="102"/>
      <c r="R3" s="102"/>
      <c r="U3" s="103"/>
      <c r="V3" s="102"/>
      <c r="W3" s="102"/>
      <c r="X3" s="102"/>
      <c r="Y3" s="104"/>
      <c r="Z3" s="104"/>
      <c r="AA3" s="104"/>
      <c r="AB3" s="104"/>
      <c r="AC3" s="104"/>
      <c r="AD3" s="104"/>
      <c r="AE3" s="104"/>
    </row>
    <row r="4" spans="2:31" ht="24" customHeight="1">
      <c r="C4" s="260" t="s">
        <v>173</v>
      </c>
      <c r="D4" s="260"/>
      <c r="E4" s="260"/>
      <c r="F4" s="260"/>
      <c r="G4" s="260"/>
      <c r="H4" s="260"/>
      <c r="I4" s="260"/>
      <c r="J4" s="260"/>
      <c r="K4" s="260"/>
      <c r="L4" s="260"/>
      <c r="M4" s="260"/>
      <c r="N4" s="260"/>
      <c r="O4" s="260"/>
      <c r="P4" s="260"/>
      <c r="Q4" s="260"/>
      <c r="R4" s="260"/>
      <c r="U4" s="104"/>
      <c r="V4" s="104"/>
      <c r="W4" s="104"/>
      <c r="X4" s="104"/>
      <c r="Y4" s="104"/>
      <c r="Z4" s="104"/>
      <c r="AA4" s="104"/>
      <c r="AB4" s="104"/>
      <c r="AC4" s="104"/>
      <c r="AD4" s="104"/>
      <c r="AE4" s="104"/>
    </row>
    <row r="5" spans="2:31" ht="24" customHeight="1">
      <c r="C5" s="260" t="s">
        <v>218</v>
      </c>
      <c r="D5" s="260"/>
      <c r="E5" s="260"/>
      <c r="F5" s="260"/>
      <c r="G5" s="260"/>
      <c r="H5" s="260"/>
      <c r="I5" s="260"/>
      <c r="J5" s="260"/>
      <c r="K5" s="260"/>
      <c r="L5" s="260"/>
      <c r="M5" s="260"/>
      <c r="N5" s="260"/>
      <c r="O5" s="260"/>
      <c r="P5" s="260"/>
      <c r="Q5" s="260"/>
      <c r="R5" s="260"/>
      <c r="U5" s="104"/>
      <c r="V5" s="104"/>
      <c r="W5" s="104"/>
      <c r="X5" s="104"/>
      <c r="Y5" s="104"/>
      <c r="Z5" s="104"/>
      <c r="AA5" s="104"/>
      <c r="AB5" s="104"/>
      <c r="AC5" s="104"/>
      <c r="AD5" s="104"/>
      <c r="AE5" s="104"/>
    </row>
    <row r="6" spans="2:31" ht="6" customHeight="1">
      <c r="C6" s="74"/>
      <c r="D6" s="74"/>
      <c r="E6" s="74"/>
      <c r="F6" s="74"/>
      <c r="G6" s="74"/>
      <c r="H6" s="74"/>
      <c r="I6" s="74"/>
      <c r="J6" s="74"/>
      <c r="K6" s="181"/>
      <c r="L6" s="74"/>
      <c r="M6" s="74"/>
      <c r="N6" s="74"/>
      <c r="O6" s="74"/>
      <c r="P6" s="74"/>
      <c r="Q6" s="74"/>
      <c r="R6" s="74"/>
      <c r="U6" s="104"/>
      <c r="V6" s="104"/>
      <c r="W6" s="104"/>
      <c r="X6" s="104"/>
      <c r="Y6" s="104"/>
      <c r="Z6" s="104"/>
      <c r="AA6" s="104"/>
      <c r="AB6" s="104"/>
      <c r="AC6" s="104"/>
      <c r="AD6" s="104"/>
      <c r="AE6" s="104"/>
    </row>
    <row r="7" spans="2:31" ht="24" customHeight="1">
      <c r="C7" s="9" t="s">
        <v>82</v>
      </c>
      <c r="D7" s="74"/>
      <c r="E7" s="74"/>
      <c r="F7" s="74"/>
      <c r="G7" s="74"/>
      <c r="H7" s="74"/>
      <c r="I7" s="74"/>
      <c r="J7" s="74"/>
      <c r="K7" s="181"/>
      <c r="L7" s="74"/>
      <c r="M7" s="74"/>
      <c r="N7" s="74"/>
      <c r="O7" s="74"/>
      <c r="P7" s="74"/>
      <c r="Q7" s="74"/>
      <c r="R7" s="74"/>
      <c r="U7" s="104"/>
      <c r="V7" s="104"/>
      <c r="W7" s="104"/>
      <c r="X7" s="104"/>
      <c r="Y7" s="104"/>
      <c r="Z7" s="104"/>
      <c r="AA7" s="104"/>
      <c r="AB7" s="104"/>
      <c r="AC7" s="104"/>
      <c r="AD7" s="104"/>
      <c r="AE7" s="104"/>
    </row>
    <row r="8" spans="2:31" ht="6" customHeight="1">
      <c r="C8" s="9"/>
      <c r="D8" s="74"/>
      <c r="E8" s="74"/>
      <c r="F8" s="74"/>
      <c r="G8" s="74"/>
      <c r="H8" s="74"/>
      <c r="I8" s="74"/>
      <c r="J8" s="74"/>
      <c r="K8" s="181"/>
      <c r="L8" s="74"/>
      <c r="M8" s="74"/>
      <c r="N8" s="74"/>
      <c r="O8" s="74"/>
      <c r="P8" s="74"/>
      <c r="Q8" s="74"/>
      <c r="R8" s="74"/>
      <c r="U8" s="104"/>
      <c r="V8" s="104"/>
      <c r="W8" s="104"/>
      <c r="X8" s="104"/>
      <c r="Y8" s="104"/>
      <c r="Z8" s="104"/>
      <c r="AA8" s="104"/>
      <c r="AB8" s="104"/>
      <c r="AC8" s="104"/>
      <c r="AD8" s="104"/>
      <c r="AE8" s="104"/>
    </row>
    <row r="9" spans="2:31" s="222" customFormat="1" ht="30.75" customHeight="1">
      <c r="C9" s="509" t="s">
        <v>348</v>
      </c>
      <c r="D9" s="509"/>
      <c r="E9" s="509"/>
      <c r="F9" s="509"/>
      <c r="G9" s="509"/>
      <c r="H9" s="509"/>
      <c r="I9" s="509"/>
      <c r="J9" s="509"/>
      <c r="K9" s="509"/>
      <c r="L9" s="509"/>
      <c r="M9" s="509"/>
      <c r="N9" s="509"/>
      <c r="O9" s="509"/>
      <c r="P9" s="509"/>
      <c r="Q9" s="509"/>
      <c r="R9" s="509"/>
      <c r="S9" s="223"/>
      <c r="T9" s="223"/>
      <c r="U9" s="224"/>
      <c r="V9" s="224"/>
      <c r="W9" s="224"/>
      <c r="X9" s="224"/>
      <c r="Y9" s="224"/>
      <c r="Z9" s="224"/>
      <c r="AA9" s="224"/>
      <c r="AB9" s="224"/>
      <c r="AC9" s="224"/>
      <c r="AD9" s="224"/>
      <c r="AE9" s="224"/>
    </row>
    <row r="10" spans="2:31" ht="13.5" customHeight="1">
      <c r="C10" s="74"/>
      <c r="D10" s="74"/>
      <c r="E10" s="74"/>
      <c r="F10" s="74"/>
      <c r="G10" s="74"/>
      <c r="H10" s="74"/>
      <c r="I10" s="74"/>
      <c r="J10" s="74"/>
      <c r="K10" s="181"/>
      <c r="L10" s="74"/>
      <c r="M10" s="74"/>
      <c r="N10" s="74"/>
      <c r="O10" s="74"/>
      <c r="P10" s="74"/>
      <c r="Q10" s="74"/>
      <c r="R10" s="74"/>
      <c r="U10" s="104"/>
      <c r="V10" s="104"/>
      <c r="W10" s="104"/>
      <c r="X10" s="104"/>
      <c r="Y10" s="104"/>
      <c r="Z10" s="104"/>
      <c r="AA10" s="104"/>
      <c r="AB10" s="104"/>
      <c r="AC10" s="104"/>
      <c r="AD10" s="104"/>
      <c r="AE10" s="104"/>
    </row>
    <row r="11" spans="2:31" ht="18" customHeight="1">
      <c r="C11" s="9" t="s">
        <v>216</v>
      </c>
      <c r="D11" s="10"/>
      <c r="E11" s="10"/>
      <c r="F11" s="10"/>
      <c r="G11" s="10"/>
      <c r="H11" s="10"/>
      <c r="I11" s="10"/>
      <c r="J11" s="10"/>
      <c r="K11" s="10"/>
      <c r="L11" s="10"/>
      <c r="M11" s="10"/>
      <c r="N11" s="10"/>
      <c r="O11" s="10"/>
      <c r="P11" s="10"/>
      <c r="Q11" s="10"/>
      <c r="R11" s="10"/>
      <c r="U11" s="104"/>
      <c r="V11" s="104"/>
      <c r="W11" s="104"/>
      <c r="X11" s="104"/>
      <c r="Y11" s="104"/>
      <c r="Z11" s="104"/>
      <c r="AA11" s="104"/>
      <c r="AB11" s="104"/>
      <c r="AC11" s="104"/>
      <c r="AD11" s="104"/>
      <c r="AE11" s="104"/>
    </row>
    <row r="12" spans="2:31" ht="13.5" customHeight="1">
      <c r="C12" s="9"/>
      <c r="D12" s="10"/>
      <c r="E12" s="10"/>
      <c r="F12" s="10"/>
      <c r="G12" s="505" t="s">
        <v>219</v>
      </c>
      <c r="H12" s="505"/>
      <c r="I12" s="505"/>
      <c r="J12" s="505"/>
      <c r="K12" s="505"/>
      <c r="L12" s="505"/>
      <c r="M12" s="505"/>
      <c r="N12" s="505"/>
      <c r="O12" s="505"/>
      <c r="P12" s="505"/>
      <c r="Q12" s="505"/>
      <c r="R12" s="505"/>
      <c r="U12" s="104"/>
      <c r="V12" s="104"/>
      <c r="W12" s="104"/>
      <c r="X12" s="104"/>
      <c r="Y12" s="104"/>
      <c r="Z12" s="104"/>
      <c r="AA12" s="104"/>
      <c r="AB12" s="104"/>
      <c r="AC12" s="104"/>
      <c r="AD12" s="104"/>
      <c r="AE12" s="104"/>
    </row>
    <row r="13" spans="2:31" ht="20.100000000000001" customHeight="1">
      <c r="C13" s="506" t="s">
        <v>150</v>
      </c>
      <c r="D13" s="507"/>
      <c r="E13" s="508"/>
      <c r="F13" s="10"/>
      <c r="G13" s="324" t="s">
        <v>149</v>
      </c>
      <c r="H13" s="501"/>
      <c r="I13" s="501"/>
      <c r="J13" s="501"/>
      <c r="K13" s="501"/>
      <c r="L13" s="325"/>
      <c r="M13" s="502" t="s">
        <v>162</v>
      </c>
      <c r="N13" s="503"/>
      <c r="O13" s="504" t="s">
        <v>165</v>
      </c>
      <c r="P13" s="504"/>
      <c r="Q13" s="504"/>
      <c r="R13" s="504"/>
      <c r="U13" s="104"/>
      <c r="V13" s="104"/>
      <c r="W13" s="104"/>
      <c r="X13" s="104"/>
      <c r="Y13" s="104"/>
      <c r="Z13" s="104"/>
      <c r="AA13" s="104"/>
      <c r="AB13" s="104"/>
      <c r="AC13" s="104"/>
      <c r="AD13" s="104"/>
      <c r="AE13" s="104"/>
    </row>
    <row r="14" spans="2:31" ht="30" customHeight="1">
      <c r="C14" s="511" t="str">
        <f>IF('【様式1】申請書Ａ-2'!C11=U13,"提案書-1の「3.申請カテゴリー」を選択してください。",'【様式1】申請書Ａ-2'!C11)</f>
        <v>必須（プルダウン）</v>
      </c>
      <c r="D14" s="512"/>
      <c r="E14" s="513"/>
      <c r="F14" s="73"/>
      <c r="G14" s="520" t="s">
        <v>345</v>
      </c>
      <c r="H14" s="520"/>
      <c r="I14" s="520"/>
      <c r="J14" s="520"/>
      <c r="K14" s="520"/>
      <c r="L14" s="520"/>
      <c r="M14" s="521" t="s">
        <v>286</v>
      </c>
      <c r="N14" s="522"/>
      <c r="O14" s="510"/>
      <c r="P14" s="510"/>
      <c r="Q14" s="510"/>
      <c r="R14" s="510"/>
      <c r="U14" s="104" t="s">
        <v>266</v>
      </c>
      <c r="V14" s="104" t="s">
        <v>267</v>
      </c>
      <c r="W14" s="104" t="s">
        <v>268</v>
      </c>
      <c r="X14" s="104"/>
      <c r="Y14" s="104"/>
      <c r="Z14" s="104"/>
      <c r="AA14" s="104"/>
      <c r="AB14" s="104"/>
      <c r="AC14" s="104"/>
      <c r="AD14" s="104"/>
      <c r="AE14" s="104"/>
    </row>
    <row r="15" spans="2:31" ht="20.100000000000001" customHeight="1">
      <c r="C15" s="514"/>
      <c r="D15" s="515"/>
      <c r="E15" s="516"/>
      <c r="F15" s="73"/>
      <c r="G15" s="520" t="s">
        <v>346</v>
      </c>
      <c r="H15" s="520"/>
      <c r="I15" s="520"/>
      <c r="J15" s="520"/>
      <c r="K15" s="520"/>
      <c r="L15" s="520"/>
      <c r="M15" s="521" t="s">
        <v>286</v>
      </c>
      <c r="N15" s="522"/>
      <c r="O15" s="510"/>
      <c r="P15" s="510"/>
      <c r="Q15" s="510"/>
      <c r="R15" s="510"/>
      <c r="U15" s="104"/>
      <c r="V15" s="104"/>
      <c r="W15" s="104"/>
      <c r="X15" s="104"/>
      <c r="Y15" s="104"/>
      <c r="Z15" s="104"/>
      <c r="AA15" s="104"/>
      <c r="AB15" s="104"/>
      <c r="AC15" s="104"/>
      <c r="AD15" s="104"/>
      <c r="AE15" s="104"/>
    </row>
    <row r="16" spans="2:31" ht="20.100000000000001" customHeight="1">
      <c r="C16" s="517"/>
      <c r="D16" s="518"/>
      <c r="E16" s="519"/>
      <c r="F16" s="73"/>
      <c r="G16" s="520" t="s">
        <v>347</v>
      </c>
      <c r="H16" s="520"/>
      <c r="I16" s="520"/>
      <c r="J16" s="520"/>
      <c r="K16" s="520"/>
      <c r="L16" s="520"/>
      <c r="M16" s="521" t="s">
        <v>286</v>
      </c>
      <c r="N16" s="522"/>
      <c r="O16" s="510"/>
      <c r="P16" s="510"/>
      <c r="Q16" s="510"/>
      <c r="R16" s="510"/>
      <c r="U16" s="104"/>
      <c r="V16" s="104"/>
      <c r="W16" s="104"/>
      <c r="X16" s="104"/>
      <c r="Y16" s="104"/>
      <c r="Z16" s="104"/>
      <c r="AA16" s="104"/>
      <c r="AB16" s="104"/>
      <c r="AC16" s="104"/>
      <c r="AD16" s="104"/>
      <c r="AE16" s="104"/>
    </row>
    <row r="17" spans="2:31" ht="20.100000000000001" customHeight="1">
      <c r="C17" s="10"/>
      <c r="D17" s="10"/>
      <c r="E17" s="10"/>
      <c r="F17" s="10"/>
      <c r="G17" s="528" t="s">
        <v>280</v>
      </c>
      <c r="H17" s="528"/>
      <c r="I17" s="528"/>
      <c r="J17" s="528"/>
      <c r="K17" s="186"/>
      <c r="L17" s="187" t="s">
        <v>159</v>
      </c>
      <c r="M17" s="529">
        <f>COUNTIF(M14:N16,V14)</f>
        <v>0</v>
      </c>
      <c r="N17" s="529"/>
      <c r="O17" s="540"/>
      <c r="P17" s="541"/>
      <c r="Q17" s="541"/>
      <c r="R17" s="542"/>
      <c r="U17" s="104"/>
      <c r="V17" s="104"/>
      <c r="W17" s="104"/>
      <c r="X17" s="104"/>
      <c r="Y17" s="104"/>
      <c r="Z17" s="104"/>
      <c r="AA17" s="104"/>
      <c r="AB17" s="104"/>
      <c r="AC17" s="104"/>
      <c r="AD17" s="104"/>
      <c r="AE17" s="104"/>
    </row>
    <row r="18" spans="2:31" ht="6.75" customHeight="1" thickBot="1">
      <c r="C18" s="10"/>
      <c r="D18" s="52"/>
      <c r="E18" s="52"/>
      <c r="F18" s="52"/>
      <c r="G18" s="52"/>
      <c r="H18" s="52"/>
      <c r="I18" s="52"/>
      <c r="J18" s="52"/>
      <c r="K18" s="52"/>
      <c r="L18" s="52"/>
      <c r="M18" s="52"/>
      <c r="N18" s="52"/>
      <c r="O18" s="52"/>
      <c r="P18" s="52"/>
      <c r="Q18" s="52"/>
      <c r="R18" s="52"/>
      <c r="T18" s="104">
        <f>IF(C14=V13,2,IF(C14=W13,3,IF(C14=X13,4,0)))</f>
        <v>0</v>
      </c>
      <c r="U18" s="104">
        <v>1</v>
      </c>
      <c r="V18" s="104">
        <v>2</v>
      </c>
      <c r="W18" s="104">
        <v>3</v>
      </c>
      <c r="X18" s="104"/>
      <c r="Z18" s="104"/>
      <c r="AA18" s="104"/>
    </row>
    <row r="19" spans="2:31" ht="31.5" customHeight="1">
      <c r="C19" s="532" t="s">
        <v>237</v>
      </c>
      <c r="D19" s="533"/>
      <c r="E19" s="534"/>
      <c r="F19" s="534"/>
      <c r="G19" s="534"/>
      <c r="H19" s="169" t="s">
        <v>238</v>
      </c>
      <c r="I19" s="534"/>
      <c r="J19" s="534"/>
      <c r="K19" s="534"/>
      <c r="L19" s="534"/>
      <c r="M19" s="536">
        <f>IFERROR(I19-E19+1,"●日間")</f>
        <v>1</v>
      </c>
      <c r="N19" s="536"/>
      <c r="O19" s="536"/>
      <c r="P19" s="537" t="s">
        <v>244</v>
      </c>
      <c r="Q19" s="537"/>
      <c r="R19" s="538"/>
      <c r="S19" s="99"/>
      <c r="T19" s="99"/>
      <c r="U19" s="104" t="s">
        <v>244</v>
      </c>
      <c r="V19" s="104" t="s">
        <v>242</v>
      </c>
      <c r="W19" s="104" t="s">
        <v>243</v>
      </c>
      <c r="X19" s="105"/>
      <c r="Y19" s="104"/>
      <c r="Z19" s="104"/>
      <c r="AA19" s="104"/>
      <c r="AB19" s="104"/>
      <c r="AC19" s="104"/>
      <c r="AD19" s="104"/>
      <c r="AE19" s="104"/>
    </row>
    <row r="20" spans="2:31" ht="30" customHeight="1">
      <c r="C20" s="535" t="s">
        <v>240</v>
      </c>
      <c r="D20" s="504"/>
      <c r="E20" s="539" t="s">
        <v>247</v>
      </c>
      <c r="F20" s="539"/>
      <c r="G20" s="530" t="s">
        <v>256</v>
      </c>
      <c r="H20" s="530"/>
      <c r="I20" s="530"/>
      <c r="J20" s="530"/>
      <c r="K20" s="530"/>
      <c r="L20" s="530"/>
      <c r="M20" s="530"/>
      <c r="N20" s="530"/>
      <c r="O20" s="530"/>
      <c r="P20" s="530"/>
      <c r="Q20" s="530"/>
      <c r="R20" s="531"/>
      <c r="S20" s="99"/>
      <c r="T20" s="99"/>
      <c r="U20" s="104" t="s">
        <v>247</v>
      </c>
      <c r="V20" s="104" t="s">
        <v>241</v>
      </c>
      <c r="W20" s="104" t="s">
        <v>245</v>
      </c>
      <c r="X20" s="105" t="s">
        <v>246</v>
      </c>
      <c r="Y20" s="104"/>
      <c r="Z20" s="104"/>
      <c r="AA20" s="104"/>
      <c r="AB20" s="104"/>
      <c r="AC20" s="104"/>
      <c r="AD20" s="104"/>
      <c r="AE20" s="104"/>
    </row>
    <row r="21" spans="2:31" ht="26.25" customHeight="1" thickBot="1">
      <c r="B21" s="1"/>
      <c r="C21" s="526" t="str">
        <f>"参考："&amp;'【様式1】申請書Ａ-1'!C40</f>
        <v>参考：会議専用ウェブサイト</v>
      </c>
      <c r="D21" s="527"/>
      <c r="E21" s="523" t="str">
        <f>'【様式1】申請書Ａ-1'!E40</f>
        <v>必須 （プルダウン）</v>
      </c>
      <c r="F21" s="523"/>
      <c r="G21" s="524" t="str">
        <f>'【様式1】申請書Ａ-1'!F40</f>
        <v>「既にある」の選択者はURLを記載してください</v>
      </c>
      <c r="H21" s="524"/>
      <c r="I21" s="524"/>
      <c r="J21" s="524"/>
      <c r="K21" s="524"/>
      <c r="L21" s="524"/>
      <c r="M21" s="524"/>
      <c r="N21" s="524"/>
      <c r="O21" s="524"/>
      <c r="P21" s="524"/>
      <c r="Q21" s="524"/>
      <c r="R21" s="525"/>
      <c r="S21" s="10"/>
      <c r="U21" s="104"/>
      <c r="V21" s="104"/>
      <c r="W21" s="104"/>
      <c r="X21" s="104"/>
      <c r="Y21" s="104"/>
      <c r="Z21" s="104"/>
      <c r="AA21" s="104"/>
      <c r="AB21" s="104"/>
      <c r="AC21" s="104"/>
      <c r="AD21" s="104"/>
      <c r="AE21" s="104"/>
    </row>
    <row r="22" spans="2:31" ht="5.25" customHeight="1" thickBot="1">
      <c r="C22" s="499"/>
      <c r="D22" s="499"/>
      <c r="E22" s="499"/>
      <c r="F22" s="499"/>
      <c r="G22" s="499"/>
      <c r="H22" s="499"/>
      <c r="I22" s="499"/>
      <c r="J22" s="499"/>
      <c r="K22" s="182"/>
      <c r="M22" s="106"/>
      <c r="N22" s="106"/>
      <c r="O22" s="106"/>
      <c r="P22" s="106"/>
      <c r="Q22" s="106"/>
      <c r="R22" s="106"/>
      <c r="S22" s="99"/>
      <c r="T22" s="99"/>
      <c r="U22" s="104" t="s">
        <v>233</v>
      </c>
      <c r="V22" s="104"/>
      <c r="W22" s="104"/>
      <c r="X22" s="105"/>
      <c r="Y22" s="104"/>
      <c r="Z22" s="104"/>
      <c r="AA22" s="104"/>
      <c r="AB22" s="104"/>
      <c r="AC22" s="104"/>
      <c r="AD22" s="104"/>
      <c r="AE22" s="104"/>
    </row>
    <row r="23" spans="2:31" ht="15.75" customHeight="1">
      <c r="C23" s="499"/>
      <c r="D23" s="499"/>
      <c r="E23" s="499"/>
      <c r="F23" s="499"/>
      <c r="G23" s="499"/>
      <c r="H23" s="499"/>
      <c r="I23" s="499"/>
      <c r="J23" s="499"/>
      <c r="K23" s="182"/>
      <c r="N23" s="487" t="s">
        <v>281</v>
      </c>
      <c r="O23" s="488"/>
      <c r="P23" s="493" t="s">
        <v>369</v>
      </c>
      <c r="Q23" s="494"/>
      <c r="R23" s="495"/>
      <c r="S23" s="99"/>
      <c r="T23" s="99"/>
      <c r="U23" s="104"/>
      <c r="V23" s="104"/>
      <c r="W23" s="104"/>
      <c r="X23" s="105"/>
      <c r="Y23" s="104"/>
      <c r="Z23" s="104"/>
      <c r="AA23" s="104"/>
      <c r="AB23" s="104"/>
      <c r="AC23" s="104"/>
      <c r="AD23" s="104"/>
      <c r="AE23" s="104"/>
    </row>
    <row r="24" spans="2:31" ht="25.5" customHeight="1" thickBot="1">
      <c r="C24" s="9" t="s">
        <v>265</v>
      </c>
      <c r="D24" s="10"/>
      <c r="E24" s="491" t="s">
        <v>325</v>
      </c>
      <c r="F24" s="491"/>
      <c r="G24" s="491"/>
      <c r="H24" s="491"/>
      <c r="I24" s="491"/>
      <c r="J24" s="491"/>
      <c r="K24" s="491"/>
      <c r="L24" s="491"/>
      <c r="M24" s="492"/>
      <c r="N24" s="489"/>
      <c r="O24" s="490"/>
      <c r="P24" s="496"/>
      <c r="Q24" s="497"/>
      <c r="R24" s="498"/>
      <c r="S24" s="99"/>
      <c r="T24" s="99"/>
      <c r="U24" s="104" t="s">
        <v>105</v>
      </c>
      <c r="V24" s="104" t="s">
        <v>124</v>
      </c>
      <c r="W24" s="104" t="s">
        <v>125</v>
      </c>
      <c r="X24" s="105"/>
      <c r="Y24" s="104"/>
      <c r="Z24" s="104"/>
      <c r="AA24" s="104"/>
      <c r="AB24" s="104"/>
      <c r="AC24" s="104"/>
      <c r="AD24" s="104"/>
      <c r="AE24" s="104"/>
    </row>
    <row r="25" spans="2:31" ht="39.950000000000003" customHeight="1">
      <c r="C25" s="371"/>
      <c r="D25" s="372"/>
      <c r="E25" s="372"/>
      <c r="F25" s="372"/>
      <c r="G25" s="372"/>
      <c r="H25" s="372"/>
      <c r="I25" s="372"/>
      <c r="J25" s="372"/>
      <c r="K25" s="372"/>
      <c r="L25" s="372"/>
      <c r="M25" s="372"/>
      <c r="N25" s="372"/>
      <c r="O25" s="372"/>
      <c r="P25" s="372"/>
      <c r="Q25" s="372"/>
      <c r="R25" s="373"/>
      <c r="S25" s="99"/>
      <c r="T25" s="99"/>
      <c r="U25" s="104"/>
      <c r="V25" s="104"/>
      <c r="W25" s="104"/>
      <c r="X25" s="105"/>
      <c r="Y25" s="104"/>
      <c r="Z25" s="104"/>
      <c r="AA25" s="104"/>
      <c r="AB25" s="104"/>
      <c r="AC25" s="104"/>
      <c r="AD25" s="104"/>
      <c r="AE25" s="104"/>
    </row>
    <row r="26" spans="2:31" ht="39.950000000000003" customHeight="1" thickBot="1">
      <c r="C26" s="374"/>
      <c r="D26" s="375"/>
      <c r="E26" s="375"/>
      <c r="F26" s="375"/>
      <c r="G26" s="375"/>
      <c r="H26" s="375"/>
      <c r="I26" s="375"/>
      <c r="J26" s="375"/>
      <c r="K26" s="375"/>
      <c r="L26" s="375"/>
      <c r="M26" s="375"/>
      <c r="N26" s="375"/>
      <c r="O26" s="375"/>
      <c r="P26" s="375"/>
      <c r="Q26" s="375"/>
      <c r="R26" s="376"/>
      <c r="S26" s="99"/>
      <c r="T26" s="99"/>
      <c r="U26" s="104"/>
      <c r="V26" s="104"/>
      <c r="W26" s="104"/>
      <c r="X26" s="105"/>
      <c r="Y26" s="104"/>
      <c r="Z26" s="104"/>
      <c r="AA26" s="104"/>
      <c r="AB26" s="104"/>
      <c r="AC26" s="104"/>
      <c r="AD26" s="104"/>
      <c r="AE26" s="104"/>
    </row>
    <row r="27" spans="2:31" ht="6" customHeight="1">
      <c r="C27" s="500"/>
      <c r="D27" s="500"/>
      <c r="E27" s="500"/>
      <c r="F27" s="500"/>
      <c r="G27" s="500"/>
      <c r="H27" s="500"/>
      <c r="I27" s="500"/>
      <c r="J27" s="500"/>
      <c r="K27" s="500"/>
      <c r="L27" s="500"/>
      <c r="M27" s="500"/>
      <c r="N27" s="500"/>
      <c r="O27" s="500"/>
      <c r="P27" s="500"/>
      <c r="Q27" s="500"/>
      <c r="R27" s="500"/>
      <c r="S27" s="99"/>
      <c r="T27" s="99"/>
      <c r="U27" s="104"/>
      <c r="V27" s="104"/>
      <c r="W27" s="104"/>
      <c r="X27" s="105"/>
      <c r="Y27" s="104"/>
      <c r="Z27" s="104"/>
      <c r="AA27" s="104"/>
      <c r="AB27" s="104"/>
      <c r="AC27" s="104"/>
      <c r="AD27" s="104"/>
      <c r="AE27" s="104"/>
    </row>
    <row r="28" spans="2:31" ht="23.25" customHeight="1">
      <c r="C28" s="9" t="s">
        <v>326</v>
      </c>
      <c r="D28" s="9"/>
      <c r="E28" s="9"/>
      <c r="F28" s="9"/>
      <c r="G28" s="9"/>
      <c r="H28" s="9"/>
      <c r="I28" s="9"/>
      <c r="J28" s="9"/>
      <c r="K28" s="9"/>
      <c r="L28" s="9"/>
      <c r="M28" s="9"/>
      <c r="N28" s="9"/>
      <c r="O28" s="9"/>
      <c r="P28" s="9"/>
      <c r="Q28" s="9"/>
      <c r="R28" s="9"/>
      <c r="S28" s="99"/>
      <c r="T28" s="99"/>
      <c r="U28" s="104"/>
      <c r="V28" s="104"/>
      <c r="W28" s="104"/>
      <c r="X28" s="105"/>
      <c r="Y28" s="104"/>
      <c r="Z28" s="104"/>
      <c r="AA28" s="104"/>
      <c r="AB28" s="104"/>
      <c r="AC28" s="104"/>
      <c r="AD28" s="104"/>
      <c r="AE28" s="104"/>
    </row>
    <row r="29" spans="2:31" s="217" customFormat="1" ht="50.25" customHeight="1" thickBot="1">
      <c r="C29" s="419" t="str">
        <f>"「"&amp;IF(M14=V14,G14,"")&amp;IF(M15=V14,G15,"")&amp;IF(M16=V14,G16,"")&amp;"」"&amp;"について、本プログラムにより期待しうる効果の観点に照らして記載してください。※注意：記載のない項目には配点されません。"</f>
        <v>「」について、本プログラムにより期待しうる効果の観点に照らして記載してください。※注意：記載のない項目には配点されません。</v>
      </c>
      <c r="D29" s="419"/>
      <c r="E29" s="419"/>
      <c r="F29" s="419"/>
      <c r="G29" s="419"/>
      <c r="H29" s="419"/>
      <c r="I29" s="419"/>
      <c r="J29" s="419"/>
      <c r="K29" s="419"/>
      <c r="L29" s="419"/>
      <c r="M29" s="419"/>
      <c r="N29" s="419"/>
      <c r="O29" s="419"/>
      <c r="P29" s="419"/>
      <c r="Q29" s="419"/>
      <c r="R29" s="419"/>
      <c r="U29" s="218"/>
      <c r="V29" s="218"/>
      <c r="W29" s="218"/>
      <c r="X29" s="219"/>
      <c r="Y29" s="218"/>
      <c r="Z29" s="218"/>
      <c r="AA29" s="218"/>
      <c r="AB29" s="218"/>
      <c r="AC29" s="218"/>
      <c r="AD29" s="218"/>
      <c r="AE29" s="218"/>
    </row>
    <row r="30" spans="2:31" ht="18" customHeight="1">
      <c r="C30" s="462" t="s">
        <v>343</v>
      </c>
      <c r="D30" s="463"/>
      <c r="E30" s="463"/>
      <c r="F30" s="463"/>
      <c r="G30" s="463"/>
      <c r="H30" s="463"/>
      <c r="I30" s="463"/>
      <c r="J30" s="463"/>
      <c r="K30" s="463"/>
      <c r="L30" s="463"/>
      <c r="M30" s="463"/>
      <c r="N30" s="463"/>
      <c r="O30" s="463"/>
      <c r="P30" s="463"/>
      <c r="Q30" s="463"/>
      <c r="R30" s="464"/>
      <c r="S30" s="99"/>
      <c r="T30" s="99"/>
      <c r="U30" s="104"/>
      <c r="V30" s="104"/>
      <c r="W30" s="104"/>
      <c r="X30" s="105"/>
      <c r="Y30" s="104"/>
      <c r="Z30" s="104"/>
      <c r="AA30" s="104"/>
      <c r="AB30" s="104"/>
      <c r="AC30" s="104"/>
      <c r="AD30" s="104"/>
      <c r="AE30" s="104"/>
    </row>
    <row r="31" spans="2:31" ht="30" customHeight="1">
      <c r="C31" s="472"/>
      <c r="D31" s="473"/>
      <c r="E31" s="473"/>
      <c r="F31" s="473"/>
      <c r="G31" s="473"/>
      <c r="H31" s="473"/>
      <c r="I31" s="473"/>
      <c r="J31" s="473"/>
      <c r="K31" s="473"/>
      <c r="L31" s="473"/>
      <c r="M31" s="473"/>
      <c r="N31" s="473"/>
      <c r="O31" s="473"/>
      <c r="P31" s="473"/>
      <c r="Q31" s="473"/>
      <c r="R31" s="474"/>
      <c r="S31" s="99"/>
      <c r="T31" s="99"/>
      <c r="U31" s="104"/>
      <c r="V31" s="104"/>
      <c r="W31" s="104"/>
      <c r="X31" s="105"/>
      <c r="Y31" s="104"/>
      <c r="Z31" s="104"/>
      <c r="AA31" s="104"/>
      <c r="AB31" s="104"/>
      <c r="AC31" s="104"/>
      <c r="AD31" s="104"/>
      <c r="AE31" s="104"/>
    </row>
    <row r="32" spans="2:31" ht="30" customHeight="1" thickBot="1">
      <c r="C32" s="374"/>
      <c r="D32" s="375"/>
      <c r="E32" s="375"/>
      <c r="F32" s="375"/>
      <c r="G32" s="375"/>
      <c r="H32" s="375"/>
      <c r="I32" s="375"/>
      <c r="J32" s="375"/>
      <c r="K32" s="375"/>
      <c r="L32" s="375"/>
      <c r="M32" s="375"/>
      <c r="N32" s="375"/>
      <c r="O32" s="375"/>
      <c r="P32" s="375"/>
      <c r="Q32" s="375"/>
      <c r="R32" s="376"/>
      <c r="S32" s="99"/>
      <c r="T32" s="99"/>
      <c r="U32" s="104"/>
      <c r="V32" s="104"/>
      <c r="W32" s="104"/>
      <c r="X32" s="105"/>
      <c r="Y32" s="104"/>
      <c r="Z32" s="104"/>
      <c r="AA32" s="104"/>
      <c r="AB32" s="104"/>
      <c r="AC32" s="104"/>
      <c r="AD32" s="104"/>
      <c r="AE32" s="104"/>
    </row>
    <row r="33" spans="3:31" ht="18" customHeight="1">
      <c r="C33" s="462" t="s">
        <v>352</v>
      </c>
      <c r="D33" s="463"/>
      <c r="E33" s="463"/>
      <c r="F33" s="463"/>
      <c r="G33" s="463"/>
      <c r="H33" s="463"/>
      <c r="I33" s="463"/>
      <c r="J33" s="463"/>
      <c r="K33" s="463"/>
      <c r="L33" s="463"/>
      <c r="M33" s="463"/>
      <c r="N33" s="463"/>
      <c r="O33" s="463"/>
      <c r="P33" s="463"/>
      <c r="Q33" s="463"/>
      <c r="R33" s="464"/>
      <c r="S33" s="99"/>
      <c r="T33" s="99"/>
      <c r="U33" s="104"/>
      <c r="V33" s="104"/>
      <c r="W33" s="104"/>
      <c r="X33" s="105"/>
      <c r="Y33" s="104"/>
      <c r="Z33" s="104"/>
      <c r="AA33" s="104"/>
      <c r="AB33" s="104"/>
      <c r="AC33" s="104"/>
      <c r="AD33" s="104"/>
      <c r="AE33" s="104"/>
    </row>
    <row r="34" spans="3:31" ht="30" customHeight="1">
      <c r="C34" s="472"/>
      <c r="D34" s="473"/>
      <c r="E34" s="473"/>
      <c r="F34" s="473"/>
      <c r="G34" s="473"/>
      <c r="H34" s="473"/>
      <c r="I34" s="473"/>
      <c r="J34" s="473"/>
      <c r="K34" s="473"/>
      <c r="L34" s="473"/>
      <c r="M34" s="473"/>
      <c r="N34" s="473"/>
      <c r="O34" s="473"/>
      <c r="P34" s="473"/>
      <c r="Q34" s="473"/>
      <c r="R34" s="474"/>
      <c r="S34" s="99"/>
      <c r="T34" s="99"/>
      <c r="U34" s="104"/>
      <c r="V34" s="104"/>
      <c r="W34" s="104"/>
      <c r="X34" s="105"/>
      <c r="Y34" s="104"/>
      <c r="Z34" s="104"/>
      <c r="AA34" s="104"/>
      <c r="AB34" s="104"/>
      <c r="AC34" s="104"/>
      <c r="AD34" s="104"/>
      <c r="AE34" s="104"/>
    </row>
    <row r="35" spans="3:31" ht="30" customHeight="1" thickBot="1">
      <c r="C35" s="374"/>
      <c r="D35" s="375"/>
      <c r="E35" s="375"/>
      <c r="F35" s="375"/>
      <c r="G35" s="375"/>
      <c r="H35" s="375"/>
      <c r="I35" s="375"/>
      <c r="J35" s="375"/>
      <c r="K35" s="375"/>
      <c r="L35" s="375"/>
      <c r="M35" s="375"/>
      <c r="N35" s="375"/>
      <c r="O35" s="375"/>
      <c r="P35" s="375"/>
      <c r="Q35" s="375"/>
      <c r="R35" s="376"/>
      <c r="S35" s="99"/>
      <c r="T35" s="99"/>
      <c r="U35" s="104"/>
      <c r="V35" s="104"/>
      <c r="W35" s="104"/>
      <c r="X35" s="105"/>
      <c r="Y35" s="104"/>
      <c r="Z35" s="104"/>
      <c r="AA35" s="104"/>
      <c r="AB35" s="104"/>
      <c r="AC35" s="104"/>
      <c r="AD35" s="104"/>
      <c r="AE35" s="104"/>
    </row>
    <row r="36" spans="3:31" ht="18" customHeight="1">
      <c r="C36" s="462" t="s">
        <v>353</v>
      </c>
      <c r="D36" s="463"/>
      <c r="E36" s="463"/>
      <c r="F36" s="463"/>
      <c r="G36" s="463"/>
      <c r="H36" s="463"/>
      <c r="I36" s="463"/>
      <c r="J36" s="463"/>
      <c r="K36" s="463"/>
      <c r="L36" s="463"/>
      <c r="M36" s="463"/>
      <c r="N36" s="463"/>
      <c r="O36" s="463"/>
      <c r="P36" s="463"/>
      <c r="Q36" s="463"/>
      <c r="R36" s="464"/>
      <c r="S36" s="99"/>
      <c r="T36" s="99"/>
      <c r="U36" s="104"/>
      <c r="V36" s="104"/>
      <c r="W36" s="104"/>
      <c r="X36" s="105"/>
      <c r="Y36" s="104"/>
      <c r="Z36" s="104"/>
      <c r="AA36" s="104"/>
      <c r="AB36" s="104"/>
      <c r="AC36" s="104"/>
      <c r="AD36" s="104"/>
      <c r="AE36" s="104"/>
    </row>
    <row r="37" spans="3:31" ht="30" customHeight="1">
      <c r="C37" s="472"/>
      <c r="D37" s="473"/>
      <c r="E37" s="473"/>
      <c r="F37" s="473"/>
      <c r="G37" s="473"/>
      <c r="H37" s="473"/>
      <c r="I37" s="473"/>
      <c r="J37" s="473"/>
      <c r="K37" s="473"/>
      <c r="L37" s="473"/>
      <c r="M37" s="473"/>
      <c r="N37" s="473"/>
      <c r="O37" s="473"/>
      <c r="P37" s="473"/>
      <c r="Q37" s="473"/>
      <c r="R37" s="474"/>
      <c r="S37" s="99"/>
      <c r="T37" s="99"/>
      <c r="U37" s="104"/>
      <c r="V37" s="104"/>
      <c r="W37" s="104"/>
      <c r="X37" s="105"/>
      <c r="Y37" s="104"/>
      <c r="Z37" s="104"/>
      <c r="AA37" s="104"/>
      <c r="AB37" s="104"/>
      <c r="AC37" s="104"/>
      <c r="AD37" s="104"/>
      <c r="AE37" s="104"/>
    </row>
    <row r="38" spans="3:31" ht="30" customHeight="1" thickBot="1">
      <c r="C38" s="374"/>
      <c r="D38" s="375"/>
      <c r="E38" s="375"/>
      <c r="F38" s="375"/>
      <c r="G38" s="375"/>
      <c r="H38" s="375"/>
      <c r="I38" s="375"/>
      <c r="J38" s="375"/>
      <c r="K38" s="375"/>
      <c r="L38" s="375"/>
      <c r="M38" s="375"/>
      <c r="N38" s="375"/>
      <c r="O38" s="375"/>
      <c r="P38" s="375"/>
      <c r="Q38" s="375"/>
      <c r="R38" s="376"/>
      <c r="S38" s="99"/>
      <c r="T38" s="99"/>
      <c r="U38" s="104"/>
      <c r="V38" s="104"/>
      <c r="W38" s="104"/>
      <c r="X38" s="105"/>
      <c r="Y38" s="104"/>
      <c r="Z38" s="104"/>
      <c r="AA38" s="104"/>
      <c r="AB38" s="104"/>
      <c r="AC38" s="104"/>
      <c r="AD38" s="104"/>
      <c r="AE38" s="104"/>
    </row>
    <row r="39" spans="3:31" ht="15" customHeight="1">
      <c r="C39" s="462" t="s">
        <v>344</v>
      </c>
      <c r="D39" s="463"/>
      <c r="E39" s="463"/>
      <c r="F39" s="463"/>
      <c r="G39" s="463"/>
      <c r="H39" s="463"/>
      <c r="I39" s="463"/>
      <c r="J39" s="463"/>
      <c r="K39" s="463"/>
      <c r="L39" s="463"/>
      <c r="M39" s="463"/>
      <c r="N39" s="463"/>
      <c r="O39" s="463"/>
      <c r="P39" s="463"/>
      <c r="Q39" s="463"/>
      <c r="R39" s="464"/>
    </row>
    <row r="40" spans="3:31" ht="30" customHeight="1">
      <c r="C40" s="472"/>
      <c r="D40" s="473"/>
      <c r="E40" s="473"/>
      <c r="F40" s="473"/>
      <c r="G40" s="473"/>
      <c r="H40" s="473"/>
      <c r="I40" s="473"/>
      <c r="J40" s="473"/>
      <c r="K40" s="473"/>
      <c r="L40" s="473"/>
      <c r="M40" s="473"/>
      <c r="N40" s="473"/>
      <c r="O40" s="473"/>
      <c r="P40" s="473"/>
      <c r="Q40" s="473"/>
      <c r="R40" s="474"/>
    </row>
    <row r="41" spans="3:31" ht="30" customHeight="1" thickBot="1">
      <c r="C41" s="374"/>
      <c r="D41" s="375"/>
      <c r="E41" s="375"/>
      <c r="F41" s="375"/>
      <c r="G41" s="375"/>
      <c r="H41" s="375"/>
      <c r="I41" s="375"/>
      <c r="J41" s="375"/>
      <c r="K41" s="375"/>
      <c r="L41" s="375"/>
      <c r="M41" s="375"/>
      <c r="N41" s="375"/>
      <c r="O41" s="375"/>
      <c r="P41" s="375"/>
      <c r="Q41" s="375"/>
      <c r="R41" s="376"/>
    </row>
    <row r="42" spans="3:31" s="101" customFormat="1" ht="15" customHeight="1">
      <c r="C42" s="469" t="s">
        <v>365</v>
      </c>
      <c r="D42" s="470"/>
      <c r="E42" s="470"/>
      <c r="F42" s="470"/>
      <c r="G42" s="470"/>
      <c r="H42" s="470"/>
      <c r="I42" s="470"/>
      <c r="J42" s="470"/>
      <c r="K42" s="470"/>
      <c r="L42" s="470"/>
      <c r="M42" s="470"/>
      <c r="N42" s="470"/>
      <c r="O42" s="470"/>
      <c r="P42" s="470"/>
      <c r="Q42" s="470"/>
      <c r="R42" s="471"/>
      <c r="S42" s="221"/>
      <c r="T42" s="221"/>
    </row>
    <row r="43" spans="3:31" ht="30" customHeight="1">
      <c r="C43" s="472"/>
      <c r="D43" s="473"/>
      <c r="E43" s="473"/>
      <c r="F43" s="473"/>
      <c r="G43" s="473"/>
      <c r="H43" s="473"/>
      <c r="I43" s="473"/>
      <c r="J43" s="473"/>
      <c r="K43" s="473"/>
      <c r="L43" s="473"/>
      <c r="M43" s="473"/>
      <c r="N43" s="473"/>
      <c r="O43" s="473"/>
      <c r="P43" s="473"/>
      <c r="Q43" s="473"/>
      <c r="R43" s="474"/>
    </row>
    <row r="44" spans="3:31" ht="30" customHeight="1" thickBot="1">
      <c r="C44" s="374"/>
      <c r="D44" s="375"/>
      <c r="E44" s="375"/>
      <c r="F44" s="375"/>
      <c r="G44" s="375"/>
      <c r="H44" s="375"/>
      <c r="I44" s="375"/>
      <c r="J44" s="375"/>
      <c r="K44" s="375"/>
      <c r="L44" s="375"/>
      <c r="M44" s="375"/>
      <c r="N44" s="375"/>
      <c r="O44" s="375"/>
      <c r="P44" s="375"/>
      <c r="Q44" s="375"/>
      <c r="R44" s="376"/>
    </row>
    <row r="45" spans="3:31" s="101" customFormat="1" ht="44.25" customHeight="1">
      <c r="C45" s="469" t="s">
        <v>366</v>
      </c>
      <c r="D45" s="470"/>
      <c r="E45" s="470"/>
      <c r="F45" s="470"/>
      <c r="G45" s="470"/>
      <c r="H45" s="470"/>
      <c r="I45" s="470"/>
      <c r="J45" s="470"/>
      <c r="K45" s="470"/>
      <c r="L45" s="470"/>
      <c r="M45" s="470"/>
      <c r="N45" s="470"/>
      <c r="O45" s="470"/>
      <c r="P45" s="470"/>
      <c r="Q45" s="470"/>
      <c r="R45" s="471"/>
      <c r="S45" s="221"/>
      <c r="T45" s="221"/>
    </row>
    <row r="46" spans="3:31" ht="30" customHeight="1">
      <c r="C46" s="472"/>
      <c r="D46" s="473"/>
      <c r="E46" s="473"/>
      <c r="F46" s="473"/>
      <c r="G46" s="473"/>
      <c r="H46" s="473"/>
      <c r="I46" s="473"/>
      <c r="J46" s="473"/>
      <c r="K46" s="473"/>
      <c r="L46" s="473"/>
      <c r="M46" s="473"/>
      <c r="N46" s="473"/>
      <c r="O46" s="473"/>
      <c r="P46" s="473"/>
      <c r="Q46" s="473"/>
      <c r="R46" s="474"/>
    </row>
    <row r="47" spans="3:31" ht="30" customHeight="1" thickBot="1">
      <c r="C47" s="374"/>
      <c r="D47" s="375"/>
      <c r="E47" s="375"/>
      <c r="F47" s="375"/>
      <c r="G47" s="375"/>
      <c r="H47" s="375"/>
      <c r="I47" s="375"/>
      <c r="J47" s="375"/>
      <c r="K47" s="375"/>
      <c r="L47" s="375"/>
      <c r="M47" s="375"/>
      <c r="N47" s="375"/>
      <c r="O47" s="375"/>
      <c r="P47" s="375"/>
      <c r="Q47" s="375"/>
      <c r="R47" s="376"/>
    </row>
    <row r="48" spans="3:31" s="101" customFormat="1" ht="29.25" customHeight="1">
      <c r="C48" s="469" t="s">
        <v>370</v>
      </c>
      <c r="D48" s="470"/>
      <c r="E48" s="470"/>
      <c r="F48" s="470"/>
      <c r="G48" s="470"/>
      <c r="H48" s="470"/>
      <c r="I48" s="470"/>
      <c r="J48" s="470"/>
      <c r="K48" s="470"/>
      <c r="L48" s="470"/>
      <c r="M48" s="470"/>
      <c r="N48" s="470"/>
      <c r="O48" s="470"/>
      <c r="P48" s="470"/>
      <c r="Q48" s="470"/>
      <c r="R48" s="471"/>
      <c r="S48" s="221"/>
      <c r="T48" s="221"/>
    </row>
    <row r="49" spans="2:31" ht="30" customHeight="1">
      <c r="C49" s="472"/>
      <c r="D49" s="473"/>
      <c r="E49" s="473"/>
      <c r="F49" s="473"/>
      <c r="G49" s="473"/>
      <c r="H49" s="473"/>
      <c r="I49" s="473"/>
      <c r="J49" s="473"/>
      <c r="K49" s="473"/>
      <c r="L49" s="473"/>
      <c r="M49" s="473"/>
      <c r="N49" s="473"/>
      <c r="O49" s="473"/>
      <c r="P49" s="473"/>
      <c r="Q49" s="473"/>
      <c r="R49" s="474"/>
    </row>
    <row r="50" spans="2:31" ht="30" customHeight="1" thickBot="1">
      <c r="C50" s="374"/>
      <c r="D50" s="375"/>
      <c r="E50" s="375"/>
      <c r="F50" s="375"/>
      <c r="G50" s="375"/>
      <c r="H50" s="375"/>
      <c r="I50" s="375"/>
      <c r="J50" s="375"/>
      <c r="K50" s="473"/>
      <c r="L50" s="473"/>
      <c r="M50" s="473"/>
      <c r="N50" s="473"/>
      <c r="O50" s="473"/>
      <c r="P50" s="473"/>
      <c r="Q50" s="473"/>
      <c r="R50" s="474"/>
    </row>
    <row r="51" spans="2:31" ht="24.95" customHeight="1">
      <c r="K51" s="475" t="s">
        <v>364</v>
      </c>
      <c r="L51" s="476"/>
      <c r="M51" s="476"/>
      <c r="N51" s="476"/>
      <c r="O51" s="476"/>
      <c r="P51" s="467" t="str">
        <f>'【様式1】申請書Ａ-2'!Q18</f>
        <v xml:space="preserve"> </v>
      </c>
      <c r="Q51" s="467"/>
      <c r="R51" s="468"/>
    </row>
    <row r="52" spans="2:31" ht="24.95" customHeight="1" thickBot="1">
      <c r="K52" s="477" t="s">
        <v>368</v>
      </c>
      <c r="L52" s="478"/>
      <c r="M52" s="478"/>
      <c r="N52" s="478"/>
      <c r="O52" s="478"/>
      <c r="P52" s="465" t="str">
        <f>IFERROR('【様式2】提案書-2'!K40/'【様式2】提案書-2'!J40,"未入力")</f>
        <v>未入力</v>
      </c>
      <c r="Q52" s="465"/>
      <c r="R52" s="466"/>
    </row>
    <row r="53" spans="2:31" ht="6" customHeight="1" thickBot="1"/>
    <row r="54" spans="2:31" ht="20.100000000000001" customHeight="1">
      <c r="B54" s="1"/>
      <c r="C54" s="458" t="str">
        <f>IF(P$23=V$24,U54,"")</f>
        <v/>
      </c>
      <c r="D54" s="459"/>
      <c r="E54" s="460" t="str">
        <f>IF(P$23=V$24,V54,"")</f>
        <v/>
      </c>
      <c r="F54" s="460"/>
      <c r="G54" s="460"/>
      <c r="H54" s="460"/>
      <c r="I54" s="460"/>
      <c r="J54" s="460"/>
      <c r="K54" s="460"/>
      <c r="L54" s="460"/>
      <c r="M54" s="460"/>
      <c r="N54" s="460"/>
      <c r="O54" s="460"/>
      <c r="P54" s="460"/>
      <c r="Q54" s="460"/>
      <c r="R54" s="461"/>
      <c r="S54" s="10"/>
      <c r="U54" s="104" t="s">
        <v>248</v>
      </c>
      <c r="V54" s="104" t="s">
        <v>253</v>
      </c>
      <c r="W54" s="104"/>
      <c r="X54" s="104"/>
      <c r="Y54" s="104"/>
      <c r="Z54" s="104"/>
      <c r="AA54" s="104"/>
      <c r="AB54" s="104"/>
      <c r="AC54" s="104"/>
      <c r="AD54" s="104"/>
      <c r="AE54" s="104"/>
    </row>
    <row r="55" spans="2:31" ht="20.100000000000001" customHeight="1">
      <c r="B55" s="1"/>
      <c r="C55" s="479" t="str">
        <f>IF(P$23=V$24,U55,"")</f>
        <v/>
      </c>
      <c r="D55" s="480"/>
      <c r="E55" s="483" t="str">
        <f>IF(P$23=V$24,V55,"")</f>
        <v/>
      </c>
      <c r="F55" s="483"/>
      <c r="G55" s="483"/>
      <c r="H55" s="483"/>
      <c r="I55" s="483"/>
      <c r="J55" s="483"/>
      <c r="K55" s="483"/>
      <c r="L55" s="483"/>
      <c r="M55" s="483"/>
      <c r="N55" s="483"/>
      <c r="O55" s="483"/>
      <c r="P55" s="483"/>
      <c r="Q55" s="483"/>
      <c r="R55" s="484"/>
      <c r="S55" s="10"/>
      <c r="U55" s="104" t="s">
        <v>249</v>
      </c>
      <c r="V55" s="104" t="s">
        <v>253</v>
      </c>
      <c r="W55" s="104"/>
      <c r="X55" s="104"/>
      <c r="Y55" s="104"/>
      <c r="Z55" s="104"/>
      <c r="AA55" s="104"/>
      <c r="AB55" s="104"/>
      <c r="AC55" s="104"/>
      <c r="AD55" s="104"/>
      <c r="AE55" s="104"/>
    </row>
    <row r="56" spans="2:31" ht="20.100000000000001" customHeight="1">
      <c r="B56" s="1"/>
      <c r="C56" s="479" t="str">
        <f>IF(P$23=V$24,U56,"")</f>
        <v/>
      </c>
      <c r="D56" s="480"/>
      <c r="E56" s="483" t="str">
        <f>IF(P$23=V$24,V56,"")</f>
        <v/>
      </c>
      <c r="F56" s="483"/>
      <c r="G56" s="483"/>
      <c r="H56" s="483"/>
      <c r="I56" s="483"/>
      <c r="J56" s="483"/>
      <c r="K56" s="483"/>
      <c r="L56" s="483"/>
      <c r="M56" s="483"/>
      <c r="N56" s="483"/>
      <c r="O56" s="483"/>
      <c r="P56" s="483"/>
      <c r="Q56" s="483"/>
      <c r="R56" s="484"/>
      <c r="S56" s="10"/>
      <c r="U56" s="104" t="s">
        <v>250</v>
      </c>
      <c r="V56" s="104" t="s">
        <v>253</v>
      </c>
      <c r="W56" s="104"/>
      <c r="X56" s="104"/>
      <c r="Y56" s="104"/>
      <c r="Z56" s="104"/>
      <c r="AA56" s="104"/>
      <c r="AB56" s="104"/>
      <c r="AC56" s="104"/>
      <c r="AD56" s="104"/>
      <c r="AE56" s="104"/>
    </row>
    <row r="57" spans="2:31" ht="20.100000000000001" customHeight="1">
      <c r="B57" s="1"/>
      <c r="C57" s="479" t="str">
        <f>IF(P$23=V$24,U57,"")</f>
        <v/>
      </c>
      <c r="D57" s="480"/>
      <c r="E57" s="483" t="str">
        <f>IF(P$23=V$24,V57,"")</f>
        <v/>
      </c>
      <c r="F57" s="483"/>
      <c r="G57" s="483"/>
      <c r="H57" s="483"/>
      <c r="I57" s="483"/>
      <c r="J57" s="483"/>
      <c r="K57" s="483"/>
      <c r="L57" s="483"/>
      <c r="M57" s="483"/>
      <c r="N57" s="483"/>
      <c r="O57" s="483"/>
      <c r="P57" s="483"/>
      <c r="Q57" s="483"/>
      <c r="R57" s="484"/>
      <c r="S57" s="10"/>
      <c r="U57" s="104" t="s">
        <v>251</v>
      </c>
      <c r="V57" s="104" t="s">
        <v>253</v>
      </c>
      <c r="W57" s="104"/>
      <c r="X57" s="104"/>
      <c r="Y57" s="104"/>
      <c r="Z57" s="104"/>
      <c r="AA57" s="104"/>
      <c r="AB57" s="104"/>
      <c r="AC57" s="104"/>
      <c r="AD57" s="104"/>
      <c r="AE57" s="104"/>
    </row>
    <row r="58" spans="2:31" ht="20.100000000000001" customHeight="1" thickBot="1">
      <c r="B58" s="1"/>
      <c r="C58" s="481" t="str">
        <f>IF(P$23=V$24,U58,"")</f>
        <v/>
      </c>
      <c r="D58" s="482"/>
      <c r="E58" s="485" t="str">
        <f>IF(P$23=V$24,V58,"")</f>
        <v/>
      </c>
      <c r="F58" s="485"/>
      <c r="G58" s="485"/>
      <c r="H58" s="485"/>
      <c r="I58" s="485"/>
      <c r="J58" s="485"/>
      <c r="K58" s="485"/>
      <c r="L58" s="485"/>
      <c r="M58" s="485"/>
      <c r="N58" s="485"/>
      <c r="O58" s="485"/>
      <c r="P58" s="485"/>
      <c r="Q58" s="485"/>
      <c r="R58" s="486"/>
      <c r="S58" s="10"/>
      <c r="U58" s="104" t="s">
        <v>252</v>
      </c>
      <c r="V58" s="104" t="s">
        <v>253</v>
      </c>
      <c r="W58" s="104"/>
      <c r="X58" s="104"/>
      <c r="Y58" s="104"/>
      <c r="Z58" s="104"/>
      <c r="AA58" s="104"/>
      <c r="AB58" s="104"/>
      <c r="AC58" s="104"/>
      <c r="AD58" s="104"/>
      <c r="AE58" s="104"/>
    </row>
    <row r="59" spans="2:31" ht="12" customHeight="1">
      <c r="B59" s="1"/>
      <c r="C59" s="64"/>
      <c r="D59" s="64"/>
      <c r="E59" s="64"/>
      <c r="F59" s="64"/>
      <c r="G59" s="64"/>
      <c r="H59" s="64"/>
      <c r="I59" s="64"/>
      <c r="J59" s="64"/>
      <c r="K59" s="64"/>
      <c r="L59" s="64"/>
      <c r="M59" s="64"/>
      <c r="N59" s="64"/>
      <c r="O59" s="64"/>
      <c r="P59" s="64"/>
      <c r="Q59" s="64"/>
      <c r="R59" s="64"/>
      <c r="U59" s="104"/>
      <c r="V59" s="105"/>
      <c r="W59" s="105"/>
      <c r="X59" s="104"/>
      <c r="Y59" s="104"/>
      <c r="Z59" s="104"/>
      <c r="AA59" s="104"/>
      <c r="AB59" s="104"/>
      <c r="AC59" s="104"/>
      <c r="AD59" s="104"/>
      <c r="AE59" s="104"/>
    </row>
    <row r="60" spans="2:31" s="100" customFormat="1" ht="15" customHeight="1">
      <c r="C60" s="64"/>
      <c r="D60" s="64"/>
      <c r="E60" s="64"/>
      <c r="F60" s="64"/>
      <c r="G60" s="64"/>
      <c r="H60" s="64"/>
      <c r="I60" s="64"/>
      <c r="J60" s="64"/>
      <c r="K60" s="64"/>
      <c r="L60" s="64"/>
      <c r="M60" s="64"/>
      <c r="N60" s="64"/>
      <c r="O60" s="64"/>
      <c r="P60" s="64"/>
      <c r="Q60" s="64"/>
      <c r="R60" s="64"/>
    </row>
    <row r="61" spans="2:31" s="100" customFormat="1" ht="15" customHeight="1">
      <c r="C61" s="64"/>
      <c r="D61" s="64"/>
      <c r="E61" s="64"/>
      <c r="F61" s="64"/>
      <c r="G61" s="64"/>
      <c r="H61" s="64"/>
      <c r="I61" s="64"/>
      <c r="J61" s="64"/>
      <c r="K61" s="64"/>
      <c r="L61" s="64"/>
      <c r="M61" s="64"/>
      <c r="N61" s="64"/>
      <c r="O61" s="64"/>
      <c r="P61" s="64"/>
      <c r="Q61" s="64"/>
      <c r="R61" s="64"/>
    </row>
    <row r="62" spans="2:31" s="100" customFormat="1" ht="15" customHeight="1">
      <c r="C62" s="275"/>
      <c r="D62" s="275"/>
      <c r="E62" s="275"/>
      <c r="F62" s="275"/>
      <c r="G62" s="275"/>
      <c r="H62" s="275"/>
      <c r="I62" s="275"/>
      <c r="J62" s="275"/>
      <c r="K62" s="275"/>
      <c r="L62" s="275"/>
      <c r="M62" s="275"/>
      <c r="N62" s="275"/>
      <c r="O62" s="275"/>
      <c r="P62" s="275"/>
      <c r="Q62" s="275"/>
      <c r="R62" s="275"/>
    </row>
  </sheetData>
  <sheetProtection password="EA35" sheet="1" objects="1" scenarios="1" formatCells="0" formatColumns="0" formatRows="0" insertColumns="0" insertRows="0" selectLockedCells="1"/>
  <mergeCells count="70">
    <mergeCell ref="E21:F21"/>
    <mergeCell ref="G21:R21"/>
    <mergeCell ref="C21:D21"/>
    <mergeCell ref="G17:J17"/>
    <mergeCell ref="M17:N17"/>
    <mergeCell ref="G20:R20"/>
    <mergeCell ref="C19:D19"/>
    <mergeCell ref="E19:G19"/>
    <mergeCell ref="I19:L19"/>
    <mergeCell ref="C20:D20"/>
    <mergeCell ref="M19:O19"/>
    <mergeCell ref="P19:R19"/>
    <mergeCell ref="E20:F20"/>
    <mergeCell ref="O17:R17"/>
    <mergeCell ref="O14:R14"/>
    <mergeCell ref="O15:R15"/>
    <mergeCell ref="O16:R16"/>
    <mergeCell ref="C14:E16"/>
    <mergeCell ref="G14:L14"/>
    <mergeCell ref="G15:L15"/>
    <mergeCell ref="G16:L16"/>
    <mergeCell ref="M16:N16"/>
    <mergeCell ref="M15:N15"/>
    <mergeCell ref="M14:N14"/>
    <mergeCell ref="M2:O2"/>
    <mergeCell ref="P2:S2"/>
    <mergeCell ref="G13:L13"/>
    <mergeCell ref="M13:N13"/>
    <mergeCell ref="O13:R13"/>
    <mergeCell ref="G12:R12"/>
    <mergeCell ref="C4:R4"/>
    <mergeCell ref="C5:R5"/>
    <mergeCell ref="C13:E13"/>
    <mergeCell ref="C9:R9"/>
    <mergeCell ref="N23:O24"/>
    <mergeCell ref="E24:M24"/>
    <mergeCell ref="P23:R24"/>
    <mergeCell ref="C25:R26"/>
    <mergeCell ref="C56:D56"/>
    <mergeCell ref="E56:R56"/>
    <mergeCell ref="C22:J23"/>
    <mergeCell ref="C27:R27"/>
    <mergeCell ref="C30:R30"/>
    <mergeCell ref="C49:R50"/>
    <mergeCell ref="C55:D55"/>
    <mergeCell ref="C31:R32"/>
    <mergeCell ref="C34:R35"/>
    <mergeCell ref="C37:R38"/>
    <mergeCell ref="C40:R41"/>
    <mergeCell ref="E55:R55"/>
    <mergeCell ref="C29:R29"/>
    <mergeCell ref="C33:R33"/>
    <mergeCell ref="C36:R36"/>
    <mergeCell ref="C62:R62"/>
    <mergeCell ref="C57:D57"/>
    <mergeCell ref="C58:D58"/>
    <mergeCell ref="E57:R57"/>
    <mergeCell ref="E58:R58"/>
    <mergeCell ref="C54:D54"/>
    <mergeCell ref="E54:R54"/>
    <mergeCell ref="C39:R39"/>
    <mergeCell ref="P52:R52"/>
    <mergeCell ref="P51:R51"/>
    <mergeCell ref="C45:R45"/>
    <mergeCell ref="C42:R42"/>
    <mergeCell ref="C43:R44"/>
    <mergeCell ref="C46:R47"/>
    <mergeCell ref="K51:O51"/>
    <mergeCell ref="C48:R48"/>
    <mergeCell ref="K52:O52"/>
  </mergeCells>
  <phoneticPr fontId="31"/>
  <conditionalFormatting sqref="C54:R58">
    <cfRule type="containsBlanks" dxfId="7" priority="4">
      <formula>LEN(TRIM(C54))=0</formula>
    </cfRule>
  </conditionalFormatting>
  <conditionalFormatting sqref="C14:E16">
    <cfRule type="containsText" dxfId="6" priority="3" operator="containsText" text="選択">
      <formula>NOT(ISERROR(SEARCH("選択",C14)))</formula>
    </cfRule>
  </conditionalFormatting>
  <conditionalFormatting sqref="E20:F20 P19 M14:N16">
    <cfRule type="containsText" dxfId="5" priority="2" operator="containsText" text="プル">
      <formula>NOT(ISERROR(SEARCH("プル",E14)))</formula>
    </cfRule>
  </conditionalFormatting>
  <conditionalFormatting sqref="M14:N16">
    <cfRule type="containsText" dxfId="4" priority="1" operator="containsText" text="あり">
      <formula>NOT(ISERROR(SEARCH("あり",M14)))</formula>
    </cfRule>
  </conditionalFormatting>
  <dataValidations xWindow="850" yWindow="485" count="8">
    <dataValidation type="list" allowBlank="1" showInputMessage="1" showErrorMessage="1" sqref="P23:R24">
      <formula1>$U$24:$W$24</formula1>
    </dataValidation>
    <dataValidation type="list" allowBlank="1" showInputMessage="1" showErrorMessage="1" sqref="P19:R19">
      <formula1>$U$19:$W$19</formula1>
    </dataValidation>
    <dataValidation type="list" allowBlank="1" showInputMessage="1" showErrorMessage="1" sqref="E20">
      <formula1>$U$20:$X$20</formula1>
    </dataValidation>
    <dataValidation type="list" allowBlank="1" showInputMessage="1" showErrorMessage="1" sqref="M14:N16">
      <formula1>$U$14:$W$14</formula1>
    </dataValidation>
    <dataValidation allowBlank="1" showInputMessage="1" showErrorMessage="1" prompt="本プログラムの内容を記入してください。_x000a_記入の際、枠内に入りきらない場合は、印刷時に表示されるよう、行の高さを調整して下さい。" sqref="C25:R26"/>
    <dataValidation allowBlank="1" showInputMessage="1" showErrorMessage="1" prompt="アピール内容を記入して下さい。_x000a_記入の際、枠内に入りきらない場合は、印刷時に表示されるよう、行の高さを調整して下さい。" sqref="C46 C31 C40 C43 C49"/>
    <dataValidation allowBlank="1" showInputMessage="1" showErrorMessage="1" prompt="アピール内容を記入して下さい。_x000a__x000a_記入の際、枠内に入りきらない場合は、印刷時に表示されるよう、行の高さを調整して下さい。" sqref="C34"/>
    <dataValidation allowBlank="1" showInputMessage="1" showErrorMessage="1" prompt="アピール内容を記入して下さい。_x000a_※Ｃの説明が十分でないと考えられる場合採択されません。_x000a__x000a_記入の際、枠内に入りきらない場合は、印刷時に表示されるよう、行の高さを調整して下さい。" sqref="C37"/>
  </dataValidations>
  <printOptions horizontalCentered="1"/>
  <pageMargins left="0.39370078740157483" right="0.39370078740157483" top="0.39370078740157483" bottom="0.39370078740157483" header="0.31496062992125984" footer="0.31496062992125984"/>
  <pageSetup paperSize="9" scale="64"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2" operator="containsText" id="{CB2E4139-E6F3-45BB-BB1F-085FA38FAB2B}">
            <xm:f>NOT(ISERROR(SEARCH($U$24,P23)))</xm:f>
            <xm:f>$U$24</xm:f>
            <x14:dxf>
              <font>
                <b/>
                <i val="0"/>
                <color rgb="FFFF0000"/>
              </font>
            </x14:dxf>
          </x14:cfRule>
          <xm:sqref>P23</xm:sqref>
        </x14:conditionalFormatting>
        <x14:conditionalFormatting xmlns:xm="http://schemas.microsoft.com/office/excel/2006/main">
          <x14:cfRule type="containsText" priority="11" operator="containsText" id="{7B1BA7B1-96FF-454E-9BA3-E2AEC0BCF94A}">
            <xm:f>NOT(ISERROR(SEARCH($V$24,P23)))</xm:f>
            <xm:f>$V$24</xm:f>
            <x14:dxf>
              <font>
                <b/>
                <i val="0"/>
                <color rgb="FFFF0000"/>
              </font>
            </x14:dxf>
          </x14:cfRule>
          <xm:sqref>P23:R24</xm:sqref>
        </x14:conditionalFormatting>
        <x14:conditionalFormatting xmlns:xm="http://schemas.microsoft.com/office/excel/2006/main">
          <x14:cfRule type="containsText" priority="5" operator="containsText" id="{41C79C0F-5EC3-4E92-89FC-A304AA509721}">
            <xm:f>NOT(ISERROR(SEARCH($V$54,E54)))</xm:f>
            <xm:f>$V$54</xm:f>
            <x14:dxf>
              <font>
                <b/>
                <i val="0"/>
                <color theme="3"/>
              </font>
            </x14:dxf>
          </x14:cfRule>
          <xm:sqref>E54:R58</xm:sqref>
        </x14:conditionalFormatting>
        <x14:conditionalFormatting xmlns:xm="http://schemas.microsoft.com/office/excel/2006/main">
          <x14:cfRule type="containsText" priority="57" operator="containsText" id="{55A29D32-81BB-46CF-BDE7-6655C9743912}">
            <xm:f>NOT(ISERROR(SEARCH(#REF!,M14)))</xm:f>
            <xm:f>#REF!</xm:f>
            <x14:dxf>
              <font>
                <b/>
                <i val="0"/>
                <color rgb="FFFF0000"/>
              </font>
            </x14:dxf>
          </x14:cfRule>
          <xm:sqref>M14:N16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S69"/>
  <sheetViews>
    <sheetView showGridLines="0" showZeros="0" view="pageBreakPreview" zoomScaleNormal="115" zoomScaleSheetLayoutView="100" workbookViewId="0">
      <pane xSplit="1" ySplit="1" topLeftCell="B2" activePane="bottomRight" state="frozen"/>
      <selection pane="topRight" activeCell="B1" sqref="B1"/>
      <selection pane="bottomLeft" activeCell="A2" sqref="A2"/>
      <selection pane="bottomRight" activeCell="C21" sqref="C21:E21"/>
    </sheetView>
  </sheetViews>
  <sheetFormatPr defaultColWidth="9" defaultRowHeight="13.5"/>
  <cols>
    <col min="1" max="1" width="1.875" style="113" customWidth="1"/>
    <col min="2" max="2" width="2.375" style="113" customWidth="1"/>
    <col min="3" max="3" width="5.125" style="113" customWidth="1"/>
    <col min="4" max="4" width="44.875" style="113" customWidth="1"/>
    <col min="5" max="5" width="13.375" style="113" customWidth="1"/>
    <col min="6" max="6" width="19.75" style="113" customWidth="1"/>
    <col min="7" max="7" width="12.125" style="113" customWidth="1"/>
    <col min="8" max="8" width="5.625" style="113" customWidth="1"/>
    <col min="9" max="9" width="5.625" style="114" customWidth="1"/>
    <col min="10" max="12" width="13.875" style="113" customWidth="1"/>
    <col min="13" max="13" width="1.875" style="113" customWidth="1"/>
    <col min="14" max="14" width="4.25" style="113" customWidth="1"/>
    <col min="15" max="15" width="42.75" style="113" customWidth="1"/>
    <col min="16" max="16" width="9" style="113"/>
    <col min="17" max="17" width="15.875" style="113" customWidth="1"/>
    <col min="18" max="18" width="13.375" style="113" customWidth="1"/>
    <col min="19" max="19" width="13.75" style="113" customWidth="1"/>
    <col min="20" max="16384" width="9" style="113"/>
  </cols>
  <sheetData>
    <row r="1" spans="2:15" ht="30" customHeight="1">
      <c r="B1" s="107" t="s">
        <v>367</v>
      </c>
    </row>
    <row r="2" spans="2:15" ht="25.5" customHeight="1">
      <c r="C2" s="94" t="s">
        <v>361</v>
      </c>
      <c r="D2" s="28"/>
      <c r="E2" s="31"/>
      <c r="F2" s="32"/>
      <c r="G2" s="31"/>
      <c r="H2" s="412" t="s">
        <v>20</v>
      </c>
      <c r="I2" s="412"/>
      <c r="J2" s="412"/>
      <c r="K2" s="550" t="str">
        <f>'【様式1】申請書Ａ-1'!N2</f>
        <v>（事務局記入）</v>
      </c>
      <c r="L2" s="551"/>
      <c r="M2" s="552"/>
    </row>
    <row r="3" spans="2:15" s="115" customFormat="1" ht="24" customHeight="1">
      <c r="C3" s="568" t="s">
        <v>171</v>
      </c>
      <c r="D3" s="568"/>
      <c r="E3" s="568"/>
      <c r="F3" s="568"/>
      <c r="G3" s="568"/>
      <c r="H3" s="568"/>
      <c r="I3" s="568"/>
      <c r="J3" s="568"/>
      <c r="K3" s="568"/>
      <c r="L3" s="568"/>
      <c r="N3" s="113"/>
    </row>
    <row r="4" spans="2:15" ht="24" customHeight="1">
      <c r="C4" s="568" t="s">
        <v>217</v>
      </c>
      <c r="D4" s="568"/>
      <c r="E4" s="568"/>
      <c r="F4" s="568"/>
      <c r="G4" s="568"/>
      <c r="H4" s="568"/>
      <c r="I4" s="568"/>
      <c r="J4" s="568"/>
      <c r="K4" s="568"/>
      <c r="L4" s="568"/>
    </row>
    <row r="5" spans="2:15" ht="9.75" customHeight="1">
      <c r="C5" s="78"/>
      <c r="D5" s="78"/>
      <c r="E5" s="78"/>
      <c r="F5" s="78"/>
      <c r="G5" s="78"/>
      <c r="H5" s="78"/>
      <c r="I5" s="78"/>
      <c r="J5" s="78"/>
      <c r="K5" s="78"/>
      <c r="L5" s="78"/>
    </row>
    <row r="6" spans="2:15" ht="16.5">
      <c r="C6" s="9" t="s">
        <v>82</v>
      </c>
      <c r="D6" s="78"/>
      <c r="E6" s="78"/>
      <c r="F6" s="78"/>
      <c r="G6" s="78"/>
      <c r="H6" s="78"/>
      <c r="I6" s="78"/>
      <c r="J6" s="78"/>
      <c r="K6" s="78"/>
      <c r="L6" s="78"/>
    </row>
    <row r="7" spans="2:15" ht="24.95" customHeight="1">
      <c r="C7" s="9"/>
      <c r="D7" s="78"/>
      <c r="E7" s="77" t="s">
        <v>77</v>
      </c>
      <c r="F7" s="573" t="str">
        <f>'【様式1】申請書Ａ-1'!J11</f>
        <v/>
      </c>
      <c r="G7" s="573"/>
      <c r="H7" s="573"/>
      <c r="I7" s="573"/>
      <c r="J7" s="573"/>
      <c r="K7" s="573"/>
      <c r="L7" s="573"/>
    </row>
    <row r="8" spans="2:15" ht="24.95" customHeight="1">
      <c r="C8" s="78"/>
      <c r="D8" s="78"/>
      <c r="E8" s="77" t="s">
        <v>160</v>
      </c>
      <c r="F8" s="574">
        <f>'【様式1】申請書Ａ-1'!E29</f>
        <v>0</v>
      </c>
      <c r="G8" s="575"/>
      <c r="H8" s="575"/>
      <c r="I8" s="575"/>
      <c r="J8" s="575"/>
      <c r="K8" s="575"/>
      <c r="L8" s="576"/>
    </row>
    <row r="9" spans="2:15" ht="20.45" customHeight="1">
      <c r="C9" s="569" t="s">
        <v>175</v>
      </c>
      <c r="D9" s="569"/>
      <c r="E9" s="569"/>
      <c r="F9" s="569"/>
      <c r="G9" s="569"/>
      <c r="H9" s="569"/>
      <c r="I9" s="569"/>
      <c r="J9" s="569"/>
      <c r="K9" s="569"/>
      <c r="L9" s="569"/>
    </row>
    <row r="10" spans="2:15" ht="12" customHeight="1">
      <c r="C10" s="78"/>
      <c r="D10" s="78"/>
      <c r="E10" s="78"/>
      <c r="F10" s="78"/>
      <c r="G10" s="78"/>
      <c r="H10" s="78"/>
      <c r="I10" s="78"/>
      <c r="J10" s="78"/>
      <c r="K10" s="78"/>
      <c r="L10" s="78"/>
    </row>
    <row r="11" spans="2:15" ht="18.600000000000001" customHeight="1">
      <c r="C11" s="25"/>
      <c r="D11" s="61" t="s">
        <v>161</v>
      </c>
      <c r="E11" s="25"/>
      <c r="F11" s="25"/>
      <c r="G11" s="25"/>
      <c r="H11" s="25"/>
      <c r="I11" s="25"/>
      <c r="J11" s="25"/>
      <c r="K11" s="25"/>
      <c r="L11" s="25"/>
      <c r="O11" s="116"/>
    </row>
    <row r="12" spans="2:15" ht="18.600000000000001" customHeight="1">
      <c r="C12" s="55"/>
      <c r="D12" s="60" t="str">
        <f>'【様式2】提案書-1'!C14</f>
        <v>必須（プルダウン）</v>
      </c>
      <c r="E12" s="55"/>
      <c r="F12" s="55"/>
      <c r="G12" s="55"/>
      <c r="H12" s="55"/>
      <c r="I12" s="570" t="s">
        <v>197</v>
      </c>
      <c r="J12" s="570"/>
      <c r="K12" s="571" t="str">
        <f>'【様式1】申請書Ａ-2'!K24</f>
        <v>-</v>
      </c>
      <c r="L12" s="572"/>
      <c r="O12" s="116"/>
    </row>
    <row r="13" spans="2:15" ht="22.7" customHeight="1">
      <c r="C13" s="55"/>
      <c r="D13" s="55"/>
      <c r="E13" s="55"/>
      <c r="F13" s="55"/>
      <c r="G13" s="55"/>
      <c r="H13" s="55"/>
      <c r="I13" s="80"/>
      <c r="J13" s="33"/>
      <c r="K13" s="579" t="s">
        <v>126</v>
      </c>
      <c r="L13" s="579"/>
      <c r="O13" s="116"/>
    </row>
    <row r="14" spans="2:15" ht="9" customHeight="1">
      <c r="C14" s="117"/>
      <c r="D14" s="117"/>
      <c r="E14" s="117"/>
      <c r="F14" s="117"/>
      <c r="G14" s="118"/>
      <c r="H14" s="117"/>
      <c r="I14" s="117"/>
      <c r="J14" s="119"/>
      <c r="K14" s="120"/>
      <c r="L14" s="121"/>
      <c r="O14" s="116"/>
    </row>
    <row r="15" spans="2:15" ht="24.95" customHeight="1">
      <c r="C15" s="80"/>
      <c r="D15" s="80"/>
      <c r="E15" s="80"/>
      <c r="F15" s="80"/>
      <c r="G15" s="122"/>
      <c r="H15" s="80"/>
      <c r="I15" s="80"/>
      <c r="J15" s="33"/>
      <c r="K15" s="123"/>
      <c r="L15" s="124"/>
      <c r="O15" s="116"/>
    </row>
    <row r="16" spans="2:15" ht="30" customHeight="1">
      <c r="C16" s="580" t="s">
        <v>65</v>
      </c>
      <c r="D16" s="580"/>
      <c r="E16" s="580"/>
      <c r="F16" s="580"/>
      <c r="G16" s="580"/>
      <c r="H16" s="580"/>
      <c r="I16" s="580"/>
      <c r="J16" s="580"/>
      <c r="K16" s="580"/>
      <c r="L16" s="580"/>
      <c r="O16" s="116"/>
    </row>
    <row r="17" spans="3:19" ht="20.45" customHeight="1" thickBot="1">
      <c r="C17" s="125"/>
      <c r="D17" s="125"/>
      <c r="E17" s="125"/>
      <c r="F17" s="125"/>
      <c r="G17" s="125"/>
      <c r="H17" s="126"/>
      <c r="I17" s="127"/>
      <c r="J17" s="126"/>
      <c r="K17" s="126"/>
      <c r="L17" s="35" t="s">
        <v>316</v>
      </c>
      <c r="O17" s="116"/>
    </row>
    <row r="18" spans="3:19" s="128" customFormat="1" ht="21" customHeight="1">
      <c r="C18" s="581" t="s">
        <v>61</v>
      </c>
      <c r="D18" s="582"/>
      <c r="E18" s="583"/>
      <c r="F18" s="584" t="s">
        <v>10</v>
      </c>
      <c r="G18" s="586" t="s">
        <v>4</v>
      </c>
      <c r="H18" s="586" t="s">
        <v>2</v>
      </c>
      <c r="I18" s="588" t="s">
        <v>1</v>
      </c>
      <c r="J18" s="589" t="s">
        <v>64</v>
      </c>
      <c r="K18" s="26"/>
      <c r="L18" s="29"/>
      <c r="N18" s="129"/>
      <c r="O18" s="130"/>
    </row>
    <row r="19" spans="3:19" s="131" customFormat="1" ht="48.75" customHeight="1" thickBot="1">
      <c r="C19" s="590" t="s">
        <v>271</v>
      </c>
      <c r="D19" s="591"/>
      <c r="E19" s="592"/>
      <c r="F19" s="585"/>
      <c r="G19" s="587"/>
      <c r="H19" s="587"/>
      <c r="I19" s="585"/>
      <c r="J19" s="587"/>
      <c r="K19" s="70" t="s">
        <v>84</v>
      </c>
      <c r="L19" s="30" t="s">
        <v>62</v>
      </c>
      <c r="O19" s="132" t="s">
        <v>145</v>
      </c>
      <c r="P19" s="133"/>
      <c r="Q19" s="133"/>
      <c r="R19" s="133"/>
    </row>
    <row r="20" spans="3:19" s="131" customFormat="1" ht="24" customHeight="1">
      <c r="C20" s="188" t="s">
        <v>166</v>
      </c>
      <c r="D20" s="577" t="s">
        <v>272</v>
      </c>
      <c r="E20" s="578"/>
      <c r="F20" s="189" t="s">
        <v>129</v>
      </c>
      <c r="G20" s="190">
        <v>1200000</v>
      </c>
      <c r="H20" s="191">
        <v>1</v>
      </c>
      <c r="I20" s="192"/>
      <c r="J20" s="193">
        <f>G20*H20</f>
        <v>1200000</v>
      </c>
      <c r="K20" s="193">
        <v>1000000</v>
      </c>
      <c r="L20" s="194">
        <f>J20-K20</f>
        <v>200000</v>
      </c>
      <c r="O20" s="134" t="s">
        <v>67</v>
      </c>
    </row>
    <row r="21" spans="3:19" s="131" customFormat="1" ht="30" customHeight="1">
      <c r="C21" s="543"/>
      <c r="D21" s="544"/>
      <c r="E21" s="545"/>
      <c r="F21" s="87" t="s">
        <v>67</v>
      </c>
      <c r="G21" s="88"/>
      <c r="H21" s="89"/>
      <c r="I21" s="90"/>
      <c r="J21" s="68">
        <f t="shared" ref="J21:J39" si="0">G21*H21</f>
        <v>0</v>
      </c>
      <c r="K21" s="91"/>
      <c r="L21" s="66">
        <f>J21-K21</f>
        <v>0</v>
      </c>
      <c r="O21" s="135" t="str">
        <f>IF('【様式1】申請書Ａ-2'!C$11='【様式1】申請書Ａ-2'!V$10,'【様式2】提案書-2'!Q22,IF('【様式1】申請書Ａ-2'!C$11='【様式1】申請書Ａ-2'!W$10,'【様式2】提案書-2'!R22,'【様式2】提案書-2'!S22))</f>
        <v>Ｃ　会場使用料</v>
      </c>
      <c r="Q21" s="135" t="s">
        <v>128</v>
      </c>
      <c r="R21" s="136" t="s">
        <v>135</v>
      </c>
      <c r="S21" s="134" t="s">
        <v>141</v>
      </c>
    </row>
    <row r="22" spans="3:19" s="131" customFormat="1" ht="30" customHeight="1">
      <c r="C22" s="543"/>
      <c r="D22" s="544"/>
      <c r="E22" s="545"/>
      <c r="F22" s="87" t="s">
        <v>67</v>
      </c>
      <c r="G22" s="88"/>
      <c r="H22" s="89"/>
      <c r="I22" s="90"/>
      <c r="J22" s="68">
        <f t="shared" si="0"/>
        <v>0</v>
      </c>
      <c r="K22" s="91"/>
      <c r="L22" s="66">
        <f t="shared" ref="L22:L39" si="1">J22-K22</f>
        <v>0</v>
      </c>
      <c r="O22" s="135" t="str">
        <f>IF('【様式1】申請書Ａ-2'!C$11='【様式1】申請書Ａ-2'!V$10,'【様式2】提案書-2'!Q23,IF('【様式1】申請書Ａ-2'!C$11='【様式1】申請書Ａ-2'!W$10,'【様式2】提案書-2'!R23,'【様式2】提案書-2'!S23))</f>
        <v>Ｃ　機材レンタル費</v>
      </c>
      <c r="Q22" s="134" t="s">
        <v>129</v>
      </c>
      <c r="R22" s="134" t="s">
        <v>136</v>
      </c>
      <c r="S22" s="134" t="s">
        <v>142</v>
      </c>
    </row>
    <row r="23" spans="3:19" s="131" customFormat="1" ht="30" customHeight="1">
      <c r="C23" s="543"/>
      <c r="D23" s="544"/>
      <c r="E23" s="545"/>
      <c r="F23" s="87" t="s">
        <v>67</v>
      </c>
      <c r="G23" s="88"/>
      <c r="H23" s="89"/>
      <c r="I23" s="90"/>
      <c r="J23" s="68">
        <f t="shared" si="0"/>
        <v>0</v>
      </c>
      <c r="K23" s="91"/>
      <c r="L23" s="66">
        <f t="shared" si="1"/>
        <v>0</v>
      </c>
      <c r="O23" s="135" t="str">
        <f>IF('【様式1】申請書Ａ-2'!C$11='【様式1】申請書Ａ-2'!V$10,'【様式2】提案書-2'!Q24,IF('【様式1】申請書Ａ-2'!C$11='【様式1】申請書Ａ-2'!W$10,'【様式2】提案書-2'!R24,'【様式2】提案書-2'!S24))</f>
        <v>Ｃ　企画・運営費</v>
      </c>
      <c r="Q23" s="134" t="s">
        <v>130</v>
      </c>
      <c r="R23" s="134" t="s">
        <v>147</v>
      </c>
      <c r="S23" s="134" t="s">
        <v>143</v>
      </c>
    </row>
    <row r="24" spans="3:19" s="131" customFormat="1" ht="30" customHeight="1">
      <c r="C24" s="543"/>
      <c r="D24" s="544"/>
      <c r="E24" s="545"/>
      <c r="F24" s="87" t="s">
        <v>67</v>
      </c>
      <c r="G24" s="88"/>
      <c r="H24" s="89"/>
      <c r="I24" s="90"/>
      <c r="J24" s="68">
        <f t="shared" si="0"/>
        <v>0</v>
      </c>
      <c r="K24" s="91"/>
      <c r="L24" s="66">
        <f t="shared" si="1"/>
        <v>0</v>
      </c>
      <c r="O24" s="135" t="str">
        <f>IF('【様式1】申請書Ａ-2'!C$11='【様式1】申請書Ａ-2'!V$10,'【様式2】提案書-2'!Q25,IF('【様式1】申請書Ａ-2'!C$11='【様式1】申請書Ａ-2'!W$10,'【様式2】提案書-2'!R25,'【様式2】提案書-2'!S25))</f>
        <v>Ｃ　広報費</v>
      </c>
      <c r="Q24" s="134" t="s">
        <v>131</v>
      </c>
      <c r="R24" s="134" t="s">
        <v>137</v>
      </c>
      <c r="S24" s="134" t="s">
        <v>144</v>
      </c>
    </row>
    <row r="25" spans="3:19" s="131" customFormat="1" ht="30" customHeight="1">
      <c r="C25" s="543"/>
      <c r="D25" s="544"/>
      <c r="E25" s="545"/>
      <c r="F25" s="87" t="s">
        <v>67</v>
      </c>
      <c r="G25" s="88"/>
      <c r="H25" s="89"/>
      <c r="I25" s="90"/>
      <c r="J25" s="68">
        <f t="shared" si="0"/>
        <v>0</v>
      </c>
      <c r="K25" s="91"/>
      <c r="L25" s="66">
        <f t="shared" si="1"/>
        <v>0</v>
      </c>
      <c r="O25" s="135" t="str">
        <f>IF('【様式1】申請書Ａ-2'!C$11='【様式1】申請書Ａ-2'!V$10,'【様式2】提案書-2'!Q26,IF('【様式1】申請書Ａ-2'!C$11='【様式1】申請書Ａ-2'!W$10,'【様式2】提案書-2'!R26,'【様式2】提案書-2'!S26))</f>
        <v>Ｃ　飲食代（※1）</v>
      </c>
      <c r="Q25" s="134" t="s">
        <v>132</v>
      </c>
      <c r="R25" s="134" t="s">
        <v>138</v>
      </c>
      <c r="S25" s="134" t="s">
        <v>146</v>
      </c>
    </row>
    <row r="26" spans="3:19" s="131" customFormat="1" ht="30" customHeight="1">
      <c r="C26" s="543"/>
      <c r="D26" s="544"/>
      <c r="E26" s="545"/>
      <c r="F26" s="87" t="s">
        <v>67</v>
      </c>
      <c r="G26" s="88"/>
      <c r="H26" s="89"/>
      <c r="I26" s="90"/>
      <c r="J26" s="68">
        <f t="shared" si="0"/>
        <v>0</v>
      </c>
      <c r="K26" s="91"/>
      <c r="L26" s="66">
        <f t="shared" si="1"/>
        <v>0</v>
      </c>
      <c r="O26" s="135" t="str">
        <f>IF('【様式1】申請書Ａ-2'!C$11='【様式1】申請書Ａ-2'!V$10,'【様式2】提案書-2'!Q27,IF('【様式1】申請書Ａ-2'!C$11='【様式1】申請書Ａ-2'!W$10,'【様式2】提案書-2'!R27,'【様式2】提案書-2'!S27))</f>
        <v>Ｃ　通訳に係る経費</v>
      </c>
      <c r="Q26" s="134" t="s">
        <v>133</v>
      </c>
      <c r="R26" s="134" t="s">
        <v>139</v>
      </c>
      <c r="S26" s="134" t="s">
        <v>222</v>
      </c>
    </row>
    <row r="27" spans="3:19" s="131" customFormat="1" ht="30" customHeight="1">
      <c r="C27" s="543"/>
      <c r="D27" s="544"/>
      <c r="E27" s="545"/>
      <c r="F27" s="87" t="s">
        <v>67</v>
      </c>
      <c r="G27" s="88"/>
      <c r="H27" s="89"/>
      <c r="I27" s="90"/>
      <c r="J27" s="68">
        <f>G27*H27</f>
        <v>0</v>
      </c>
      <c r="K27" s="91"/>
      <c r="L27" s="66">
        <f t="shared" si="1"/>
        <v>0</v>
      </c>
      <c r="O27" s="135" t="str">
        <f>IF('【様式1】申請書Ａ-2'!C$11='【様式1】申請書Ａ-2'!V$10,'【様式2】提案書-2'!Q28,IF('【様式1】申請書Ａ-2'!C$11='【様式1】申請書Ａ-2'!W$10,'【様式2】提案書-2'!R28,'【様式2】提案書-2'!S28))</f>
        <v>Ｃ　その他</v>
      </c>
      <c r="Q27" s="134" t="s">
        <v>269</v>
      </c>
      <c r="R27" s="134" t="s">
        <v>270</v>
      </c>
      <c r="S27" s="134" t="s">
        <v>317</v>
      </c>
    </row>
    <row r="28" spans="3:19" s="131" customFormat="1" ht="30" customHeight="1">
      <c r="C28" s="543"/>
      <c r="D28" s="544"/>
      <c r="E28" s="545"/>
      <c r="F28" s="87" t="s">
        <v>67</v>
      </c>
      <c r="G28" s="88"/>
      <c r="H28" s="89"/>
      <c r="I28" s="90"/>
      <c r="J28" s="68">
        <f t="shared" si="0"/>
        <v>0</v>
      </c>
      <c r="K28" s="91"/>
      <c r="L28" s="66">
        <f t="shared" si="1"/>
        <v>0</v>
      </c>
      <c r="O28" s="135" t="str">
        <f>IF('【様式1】申請書Ａ-2'!C$11='【様式1】申請書Ａ-2'!V$10,'【様式2】提案書-2'!Q29,IF('【様式1】申請書Ａ-2'!C$11='【様式1】申請書Ａ-2'!W$10,'【様式2】提案書-2'!R29,'【様式2】提案書-2'!S29))</f>
        <v>Ｃ　消費税</v>
      </c>
      <c r="Q28" s="134" t="s">
        <v>134</v>
      </c>
      <c r="R28" s="134" t="s">
        <v>140</v>
      </c>
      <c r="S28" s="134" t="s">
        <v>223</v>
      </c>
    </row>
    <row r="29" spans="3:19" s="131" customFormat="1" ht="30" customHeight="1">
      <c r="C29" s="543"/>
      <c r="D29" s="544"/>
      <c r="E29" s="545"/>
      <c r="F29" s="87" t="s">
        <v>67</v>
      </c>
      <c r="G29" s="88"/>
      <c r="H29" s="89"/>
      <c r="I29" s="90"/>
      <c r="J29" s="68">
        <f t="shared" si="0"/>
        <v>0</v>
      </c>
      <c r="K29" s="91"/>
      <c r="L29" s="66">
        <f t="shared" si="1"/>
        <v>0</v>
      </c>
      <c r="O29" s="135">
        <f>IF('【様式1】申請書Ａ-2'!C$11='【様式1】申請書Ａ-2'!V$10,'【様式2】提案書-2'!Q30,IF('【様式1】申請書Ａ-2'!C$11='【様式1】申請書Ａ-2'!W$10,'【様式2】提案書-2'!R30,'【様式2】提案書-2'!S30))</f>
        <v>0</v>
      </c>
      <c r="Q29" s="134" t="s">
        <v>312</v>
      </c>
      <c r="R29" s="134" t="s">
        <v>313</v>
      </c>
      <c r="S29" s="134" t="s">
        <v>314</v>
      </c>
    </row>
    <row r="30" spans="3:19" s="131" customFormat="1" ht="30" customHeight="1">
      <c r="C30" s="543"/>
      <c r="D30" s="544"/>
      <c r="E30" s="545"/>
      <c r="F30" s="87" t="s">
        <v>67</v>
      </c>
      <c r="G30" s="88"/>
      <c r="H30" s="89"/>
      <c r="I30" s="90"/>
      <c r="J30" s="68">
        <f t="shared" si="0"/>
        <v>0</v>
      </c>
      <c r="K30" s="91"/>
      <c r="L30" s="66">
        <f t="shared" si="1"/>
        <v>0</v>
      </c>
      <c r="O30" s="135">
        <f>IF('【様式1】申請書Ａ-2'!C$11='【様式1】申請書Ａ-2'!V$10,'【様式2】提案書-2'!Q31,IF('【様式1】申請書Ａ-2'!C$11='【様式1】申請書Ａ-2'!W$10,'【様式2】提案書-2'!R31,'【様式2】提案書-2'!S31))</f>
        <v>0</v>
      </c>
    </row>
    <row r="31" spans="3:19" s="131" customFormat="1" ht="30" customHeight="1">
      <c r="C31" s="543"/>
      <c r="D31" s="544"/>
      <c r="E31" s="545"/>
      <c r="F31" s="87" t="s">
        <v>67</v>
      </c>
      <c r="G31" s="88"/>
      <c r="H31" s="89"/>
      <c r="I31" s="90"/>
      <c r="J31" s="68">
        <f t="shared" si="0"/>
        <v>0</v>
      </c>
      <c r="K31" s="91"/>
      <c r="L31" s="66">
        <f t="shared" si="1"/>
        <v>0</v>
      </c>
      <c r="O31" s="135">
        <f>IF('【様式1】申請書Ａ-2'!C$11='【様式1】申請書Ａ-2'!V$10,'【様式2】提案書-2'!Q32,IF('【様式1】申請書Ａ-2'!C$11='【様式1】申請書Ａ-2'!W$10,'【様式2】提案書-2'!R32,'【様式2】提案書-2'!S32))</f>
        <v>0</v>
      </c>
    </row>
    <row r="32" spans="3:19" s="131" customFormat="1" ht="30" customHeight="1">
      <c r="C32" s="543"/>
      <c r="D32" s="544"/>
      <c r="E32" s="545"/>
      <c r="F32" s="87" t="s">
        <v>67</v>
      </c>
      <c r="G32" s="88"/>
      <c r="H32" s="89"/>
      <c r="I32" s="90"/>
      <c r="J32" s="68">
        <f>G32*H32</f>
        <v>0</v>
      </c>
      <c r="K32" s="91"/>
      <c r="L32" s="66">
        <f t="shared" si="1"/>
        <v>0</v>
      </c>
      <c r="O32" s="135">
        <f>IF('【様式1】申請書Ａ-2'!C$11='【様式1】申請書Ａ-2'!V$10,'【様式2】提案書-2'!Q33,IF('【様式1】申請書Ａ-2'!C$11='【様式1】申請書Ａ-2'!W$10,'【様式2】提案書-2'!R33,'【様式2】提案書-2'!S33))</f>
        <v>0</v>
      </c>
    </row>
    <row r="33" spans="3:15" s="131" customFormat="1" ht="30" customHeight="1">
      <c r="C33" s="543"/>
      <c r="D33" s="544"/>
      <c r="E33" s="545"/>
      <c r="F33" s="87" t="s">
        <v>67</v>
      </c>
      <c r="G33" s="88"/>
      <c r="H33" s="89"/>
      <c r="I33" s="90"/>
      <c r="J33" s="68">
        <f t="shared" si="0"/>
        <v>0</v>
      </c>
      <c r="K33" s="91"/>
      <c r="L33" s="66">
        <f t="shared" si="1"/>
        <v>0</v>
      </c>
      <c r="O33" s="135">
        <f>IF('【様式1】申請書Ａ-2'!C$11='【様式1】申請書Ａ-2'!V$10,'【様式2】提案書-2'!Q34,IF('【様式1】申請書Ａ-2'!C$11='【様式1】申請書Ａ-2'!W$10,'【様式2】提案書-2'!R34,'【様式2】提案書-2'!S34))</f>
        <v>0</v>
      </c>
    </row>
    <row r="34" spans="3:15" s="131" customFormat="1" ht="30" customHeight="1">
      <c r="C34" s="543"/>
      <c r="D34" s="544"/>
      <c r="E34" s="545"/>
      <c r="F34" s="87" t="s">
        <v>67</v>
      </c>
      <c r="G34" s="88"/>
      <c r="H34" s="89"/>
      <c r="I34" s="90"/>
      <c r="J34" s="68">
        <f t="shared" si="0"/>
        <v>0</v>
      </c>
      <c r="K34" s="91"/>
      <c r="L34" s="66">
        <f t="shared" si="1"/>
        <v>0</v>
      </c>
      <c r="O34" s="134"/>
    </row>
    <row r="35" spans="3:15" s="131" customFormat="1" ht="30" customHeight="1">
      <c r="C35" s="543"/>
      <c r="D35" s="544"/>
      <c r="E35" s="545"/>
      <c r="F35" s="87" t="s">
        <v>67</v>
      </c>
      <c r="G35" s="88"/>
      <c r="H35" s="89"/>
      <c r="I35" s="90"/>
      <c r="J35" s="68">
        <f t="shared" si="0"/>
        <v>0</v>
      </c>
      <c r="K35" s="91"/>
      <c r="L35" s="66">
        <f t="shared" si="1"/>
        <v>0</v>
      </c>
      <c r="O35" s="134"/>
    </row>
    <row r="36" spans="3:15" s="131" customFormat="1" ht="30" customHeight="1">
      <c r="C36" s="543"/>
      <c r="D36" s="544"/>
      <c r="E36" s="545"/>
      <c r="F36" s="87" t="s">
        <v>67</v>
      </c>
      <c r="G36" s="88"/>
      <c r="H36" s="89"/>
      <c r="I36" s="90"/>
      <c r="J36" s="68">
        <f t="shared" si="0"/>
        <v>0</v>
      </c>
      <c r="K36" s="91"/>
      <c r="L36" s="66">
        <f t="shared" si="1"/>
        <v>0</v>
      </c>
      <c r="O36" s="134"/>
    </row>
    <row r="37" spans="3:15" s="131" customFormat="1" ht="30" customHeight="1">
      <c r="C37" s="543"/>
      <c r="D37" s="544"/>
      <c r="E37" s="545"/>
      <c r="F37" s="87" t="s">
        <v>67</v>
      </c>
      <c r="G37" s="88"/>
      <c r="H37" s="89"/>
      <c r="I37" s="90"/>
      <c r="J37" s="68">
        <f t="shared" si="0"/>
        <v>0</v>
      </c>
      <c r="K37" s="91"/>
      <c r="L37" s="66">
        <f t="shared" si="1"/>
        <v>0</v>
      </c>
      <c r="O37" s="134"/>
    </row>
    <row r="38" spans="3:15" s="131" customFormat="1" ht="30" customHeight="1">
      <c r="C38" s="543"/>
      <c r="D38" s="544"/>
      <c r="E38" s="545"/>
      <c r="F38" s="87" t="s">
        <v>67</v>
      </c>
      <c r="G38" s="88"/>
      <c r="H38" s="89"/>
      <c r="I38" s="90"/>
      <c r="J38" s="68">
        <f>G38*H38</f>
        <v>0</v>
      </c>
      <c r="K38" s="91"/>
      <c r="L38" s="66">
        <f t="shared" si="1"/>
        <v>0</v>
      </c>
      <c r="O38" s="134"/>
    </row>
    <row r="39" spans="3:15" s="131" customFormat="1" ht="30" customHeight="1" thickBot="1">
      <c r="C39" s="546"/>
      <c r="D39" s="547"/>
      <c r="E39" s="548"/>
      <c r="F39" s="195" t="s">
        <v>67</v>
      </c>
      <c r="G39" s="196"/>
      <c r="H39" s="197"/>
      <c r="I39" s="198"/>
      <c r="J39" s="199">
        <f t="shared" si="0"/>
        <v>0</v>
      </c>
      <c r="K39" s="200"/>
      <c r="L39" s="201">
        <f t="shared" si="1"/>
        <v>0</v>
      </c>
      <c r="O39" s="134"/>
    </row>
    <row r="40" spans="3:15" s="131" customFormat="1" ht="24" customHeight="1" thickBot="1">
      <c r="C40" s="555" t="s">
        <v>315</v>
      </c>
      <c r="D40" s="556"/>
      <c r="E40" s="557"/>
      <c r="F40" s="557"/>
      <c r="G40" s="557"/>
      <c r="H40" s="557"/>
      <c r="I40" s="557"/>
      <c r="J40" s="47">
        <f>SUM(J21:J39)</f>
        <v>0</v>
      </c>
      <c r="K40" s="71">
        <f>SUM(K21:K39)</f>
        <v>0</v>
      </c>
      <c r="L40" s="41">
        <f>SUM(L21:L39)</f>
        <v>0</v>
      </c>
      <c r="O40" s="134"/>
    </row>
    <row r="41" spans="3:15" s="140" customFormat="1" ht="20.100000000000001" customHeight="1">
      <c r="C41" s="553" t="str">
        <f>"※費目は"&amp;D12&amp;"から選択してください。"</f>
        <v>※費目は必須（プルダウン）から選択してください。</v>
      </c>
      <c r="D41" s="553"/>
      <c r="E41" s="553"/>
      <c r="F41" s="553"/>
      <c r="G41" s="553"/>
      <c r="H41" s="553"/>
      <c r="I41" s="553"/>
      <c r="J41" s="139"/>
      <c r="K41" s="566" t="str">
        <f>IF(AND(K40&lt;=K12),"↑OK：精算時の実証経費申請上限額となります。","↑NG: 実証経費の上限額を超過しています。")</f>
        <v>↑OK：精算時の実証経費申請上限額となります。</v>
      </c>
      <c r="L41" s="566"/>
      <c r="O41" s="134"/>
    </row>
    <row r="42" spans="3:15" s="140" customFormat="1" ht="20.100000000000001" customHeight="1">
      <c r="C42" s="549" t="s">
        <v>224</v>
      </c>
      <c r="D42" s="549"/>
      <c r="E42" s="549"/>
      <c r="F42" s="549"/>
      <c r="G42" s="549"/>
      <c r="H42" s="79"/>
      <c r="I42" s="79"/>
      <c r="J42" s="139"/>
      <c r="K42" s="567"/>
      <c r="L42" s="567"/>
      <c r="O42" s="134"/>
    </row>
    <row r="43" spans="3:15" s="140" customFormat="1" ht="20.100000000000001" customHeight="1">
      <c r="C43" s="549" t="s">
        <v>288</v>
      </c>
      <c r="D43" s="549"/>
      <c r="E43" s="549"/>
      <c r="F43" s="549"/>
      <c r="G43" s="549"/>
      <c r="H43" s="549"/>
      <c r="I43" s="549"/>
      <c r="J43" s="549"/>
      <c r="K43" s="27"/>
      <c r="O43" s="134"/>
    </row>
    <row r="44" spans="3:15" s="140" customFormat="1" ht="20.100000000000001" customHeight="1">
      <c r="C44" s="549" t="s">
        <v>148</v>
      </c>
      <c r="D44" s="549"/>
      <c r="E44" s="549"/>
      <c r="F44" s="549"/>
      <c r="G44" s="549"/>
      <c r="H44" s="549"/>
      <c r="I44" s="549"/>
      <c r="J44" s="549"/>
      <c r="K44" s="27"/>
      <c r="O44" s="134"/>
    </row>
    <row r="45" spans="3:15" s="140" customFormat="1" ht="20.100000000000001" customHeight="1">
      <c r="C45" s="549" t="s">
        <v>152</v>
      </c>
      <c r="D45" s="549"/>
      <c r="E45" s="549"/>
      <c r="F45" s="549"/>
      <c r="G45" s="549"/>
      <c r="H45" s="549"/>
      <c r="I45" s="549"/>
      <c r="J45" s="549"/>
      <c r="K45" s="549"/>
      <c r="O45" s="134"/>
    </row>
    <row r="46" spans="3:15" s="140" customFormat="1" ht="35.25" customHeight="1">
      <c r="C46" s="549" t="s">
        <v>231</v>
      </c>
      <c r="D46" s="549"/>
      <c r="E46" s="549"/>
      <c r="F46" s="549"/>
      <c r="G46" s="549"/>
      <c r="H46" s="549"/>
      <c r="I46" s="549"/>
      <c r="J46" s="549"/>
      <c r="K46" s="549"/>
      <c r="L46" s="549"/>
      <c r="O46" s="183"/>
    </row>
    <row r="47" spans="3:15" s="140" customFormat="1" ht="35.25" customHeight="1">
      <c r="C47" s="549" t="s">
        <v>232</v>
      </c>
      <c r="D47" s="549"/>
      <c r="E47" s="549"/>
      <c r="F47" s="549"/>
      <c r="G47" s="549"/>
      <c r="H47" s="549"/>
      <c r="I47" s="549"/>
      <c r="J47" s="549"/>
      <c r="K47" s="549"/>
      <c r="L47" s="549"/>
      <c r="O47" s="141"/>
    </row>
    <row r="48" spans="3:15" s="140" customFormat="1" ht="19.350000000000001" customHeight="1">
      <c r="C48" s="558" t="s">
        <v>63</v>
      </c>
      <c r="D48" s="558"/>
      <c r="E48" s="142"/>
      <c r="F48" s="79"/>
      <c r="G48" s="79"/>
      <c r="H48" s="79"/>
      <c r="I48" s="79"/>
      <c r="J48" s="139"/>
      <c r="K48" s="27"/>
    </row>
    <row r="49" spans="3:15" s="140" customFormat="1" ht="101.45" customHeight="1">
      <c r="C49" s="559"/>
      <c r="D49" s="560"/>
      <c r="E49" s="560"/>
      <c r="F49" s="560"/>
      <c r="G49" s="560"/>
      <c r="H49" s="560"/>
      <c r="I49" s="560"/>
      <c r="J49" s="560"/>
      <c r="K49" s="560"/>
      <c r="L49" s="561"/>
    </row>
    <row r="50" spans="3:15" s="140" customFormat="1" ht="75" customHeight="1">
      <c r="C50" s="562" t="s">
        <v>91</v>
      </c>
      <c r="D50" s="563"/>
      <c r="E50" s="563"/>
      <c r="F50" s="563"/>
      <c r="G50" s="563"/>
      <c r="H50" s="563"/>
      <c r="I50" s="563"/>
      <c r="J50" s="563"/>
      <c r="K50" s="563"/>
      <c r="L50" s="563"/>
      <c r="O50" s="138"/>
    </row>
    <row r="51" spans="3:15" s="143" customFormat="1">
      <c r="C51" s="144"/>
      <c r="D51" s="144"/>
      <c r="E51" s="145"/>
      <c r="F51" s="142"/>
      <c r="G51" s="146"/>
      <c r="H51" s="144"/>
      <c r="O51" s="137"/>
    </row>
    <row r="52" spans="3:15" s="143" customFormat="1">
      <c r="C52" s="144"/>
      <c r="D52" s="144"/>
      <c r="E52" s="146"/>
      <c r="F52" s="79"/>
      <c r="G52" s="146"/>
      <c r="H52" s="146"/>
      <c r="I52" s="79"/>
      <c r="J52" s="146"/>
      <c r="K52" s="146"/>
      <c r="L52" s="146"/>
      <c r="O52" s="137"/>
    </row>
    <row r="53" spans="3:15" s="147" customFormat="1" ht="14.25" customHeight="1">
      <c r="C53" s="148"/>
      <c r="D53" s="148"/>
      <c r="E53" s="148"/>
      <c r="F53" s="149"/>
      <c r="G53" s="149"/>
      <c r="H53" s="149"/>
      <c r="I53" s="150"/>
      <c r="J53" s="150"/>
      <c r="K53" s="150"/>
      <c r="L53" s="150"/>
    </row>
    <row r="54" spans="3:15" s="147" customFormat="1" ht="14.25" customHeight="1">
      <c r="C54" s="148"/>
      <c r="D54" s="148"/>
      <c r="E54" s="565"/>
      <c r="F54" s="565"/>
      <c r="G54" s="565"/>
      <c r="H54" s="149"/>
      <c r="I54" s="150"/>
      <c r="J54" s="150"/>
      <c r="K54" s="150"/>
      <c r="L54" s="150"/>
    </row>
    <row r="55" spans="3:15" s="147" customFormat="1" ht="14.25" customHeight="1">
      <c r="C55" s="148"/>
      <c r="D55" s="148"/>
      <c r="E55" s="148"/>
      <c r="F55" s="48"/>
      <c r="G55" s="149"/>
      <c r="H55" s="149"/>
      <c r="I55" s="150"/>
      <c r="J55" s="150"/>
      <c r="K55" s="150"/>
      <c r="L55" s="150"/>
    </row>
    <row r="56" spans="3:15" s="147" customFormat="1" ht="14.25" customHeight="1">
      <c r="C56" s="148"/>
      <c r="D56" s="148"/>
      <c r="E56" s="148"/>
      <c r="F56" s="48"/>
      <c r="G56" s="149"/>
      <c r="H56" s="149"/>
      <c r="I56" s="150"/>
      <c r="J56" s="150"/>
      <c r="K56" s="150"/>
      <c r="L56" s="150"/>
    </row>
    <row r="57" spans="3:15" s="147" customFormat="1" ht="14.25" customHeight="1">
      <c r="C57" s="148"/>
      <c r="D57" s="148"/>
      <c r="E57" s="148"/>
      <c r="F57" s="49"/>
      <c r="G57" s="149"/>
      <c r="H57" s="149"/>
      <c r="I57" s="150"/>
      <c r="J57" s="150"/>
      <c r="K57" s="150"/>
      <c r="L57" s="150"/>
    </row>
    <row r="58" spans="3:15" s="147" customFormat="1" ht="14.25" customHeight="1">
      <c r="C58" s="148"/>
      <c r="D58" s="148"/>
      <c r="E58" s="148"/>
      <c r="F58" s="149"/>
      <c r="G58" s="149"/>
      <c r="H58" s="149"/>
      <c r="I58" s="150"/>
      <c r="J58" s="150"/>
      <c r="K58" s="150"/>
      <c r="L58" s="150"/>
    </row>
    <row r="59" spans="3:15" s="147" customFormat="1" ht="14.25" customHeight="1">
      <c r="C59" s="148"/>
      <c r="D59" s="148"/>
      <c r="E59" s="148"/>
      <c r="F59" s="149"/>
      <c r="G59" s="149"/>
      <c r="H59" s="149"/>
      <c r="I59" s="150"/>
      <c r="J59" s="150"/>
      <c r="K59" s="150"/>
      <c r="L59" s="150"/>
    </row>
    <row r="60" spans="3:15" s="147" customFormat="1" ht="14.25" customHeight="1">
      <c r="C60" s="148"/>
      <c r="D60" s="148"/>
      <c r="E60" s="148"/>
      <c r="F60" s="149"/>
      <c r="G60" s="149"/>
      <c r="H60" s="149"/>
      <c r="I60" s="150"/>
      <c r="J60" s="150"/>
      <c r="K60" s="150"/>
      <c r="L60" s="150"/>
    </row>
    <row r="61" spans="3:15" s="147" customFormat="1" ht="14.25" customHeight="1">
      <c r="C61" s="148"/>
      <c r="D61" s="148"/>
      <c r="E61" s="148"/>
      <c r="F61" s="149"/>
      <c r="G61" s="149"/>
      <c r="H61" s="149"/>
      <c r="I61" s="150"/>
      <c r="J61" s="150"/>
      <c r="K61" s="150"/>
      <c r="L61" s="150"/>
    </row>
    <row r="62" spans="3:15" s="147" customFormat="1" ht="14.25" customHeight="1">
      <c r="C62" s="148"/>
      <c r="D62" s="148"/>
      <c r="E62" s="148"/>
      <c r="F62" s="149"/>
      <c r="G62" s="149"/>
      <c r="H62" s="149"/>
      <c r="I62" s="150"/>
      <c r="J62" s="150"/>
      <c r="K62" s="150"/>
      <c r="L62" s="150"/>
    </row>
    <row r="63" spans="3:15" s="147" customFormat="1" ht="14.25" customHeight="1">
      <c r="C63" s="148"/>
      <c r="D63" s="148"/>
      <c r="E63" s="148"/>
      <c r="F63" s="149"/>
      <c r="G63" s="149"/>
      <c r="H63" s="149"/>
      <c r="I63" s="150"/>
      <c r="J63" s="150"/>
      <c r="K63" s="150"/>
      <c r="L63" s="150"/>
    </row>
    <row r="64" spans="3:15" s="147" customFormat="1">
      <c r="C64" s="148"/>
      <c r="D64" s="148"/>
      <c r="E64" s="148"/>
      <c r="F64" s="149"/>
      <c r="G64" s="149"/>
      <c r="H64" s="149"/>
      <c r="I64" s="150"/>
      <c r="J64" s="150"/>
      <c r="K64" s="150"/>
      <c r="L64" s="150"/>
    </row>
    <row r="65" spans="3:12" s="147" customFormat="1">
      <c r="C65" s="148"/>
      <c r="D65" s="148"/>
      <c r="E65" s="148"/>
      <c r="F65" s="151"/>
      <c r="G65" s="149"/>
      <c r="H65" s="149"/>
      <c r="I65" s="150"/>
      <c r="J65" s="150"/>
      <c r="K65" s="150"/>
      <c r="L65" s="150"/>
    </row>
    <row r="66" spans="3:12" s="147" customFormat="1">
      <c r="C66" s="148"/>
      <c r="D66" s="148"/>
      <c r="E66" s="148"/>
      <c r="F66" s="149"/>
      <c r="G66" s="149"/>
      <c r="H66" s="149"/>
      <c r="I66" s="150"/>
      <c r="J66" s="150"/>
      <c r="K66" s="150"/>
      <c r="L66" s="150"/>
    </row>
    <row r="67" spans="3:12" s="147" customFormat="1">
      <c r="C67" s="152"/>
      <c r="D67" s="152"/>
      <c r="E67" s="152"/>
      <c r="F67" s="564"/>
      <c r="G67" s="564"/>
      <c r="H67" s="564"/>
      <c r="I67" s="564"/>
      <c r="J67" s="150"/>
      <c r="K67" s="150"/>
      <c r="L67" s="150"/>
    </row>
    <row r="68" spans="3:12" s="147" customFormat="1" ht="15" customHeight="1">
      <c r="C68" s="565"/>
      <c r="D68" s="565"/>
      <c r="E68" s="565"/>
      <c r="F68" s="153"/>
      <c r="G68" s="149"/>
      <c r="H68" s="149"/>
      <c r="I68" s="150"/>
      <c r="J68" s="150"/>
      <c r="K68" s="150"/>
      <c r="L68" s="150"/>
    </row>
    <row r="69" spans="3:12" s="147" customFormat="1" ht="14.25">
      <c r="C69" s="554"/>
      <c r="D69" s="554"/>
      <c r="E69" s="554"/>
      <c r="F69" s="554"/>
      <c r="G69" s="554"/>
      <c r="H69" s="554"/>
      <c r="I69" s="554"/>
      <c r="J69" s="154"/>
      <c r="K69" s="154"/>
      <c r="L69" s="154"/>
    </row>
  </sheetData>
  <sheetProtection sheet="1" objects="1" scenarios="1" formatCells="0" formatColumns="0" formatRows="0" insertColumns="0" insertRows="0" selectLockedCells="1"/>
  <mergeCells count="54">
    <mergeCell ref="D20:E20"/>
    <mergeCell ref="C21:E21"/>
    <mergeCell ref="C22:E22"/>
    <mergeCell ref="C23:E23"/>
    <mergeCell ref="K13:L13"/>
    <mergeCell ref="C16:L16"/>
    <mergeCell ref="C18:E18"/>
    <mergeCell ref="F18:F19"/>
    <mergeCell ref="G18:G19"/>
    <mergeCell ref="H18:H19"/>
    <mergeCell ref="I18:I19"/>
    <mergeCell ref="J18:J19"/>
    <mergeCell ref="C19:E19"/>
    <mergeCell ref="C3:L3"/>
    <mergeCell ref="C4:L4"/>
    <mergeCell ref="C9:L9"/>
    <mergeCell ref="I12:J12"/>
    <mergeCell ref="K12:L12"/>
    <mergeCell ref="F7:L7"/>
    <mergeCell ref="F8:L8"/>
    <mergeCell ref="C69:I69"/>
    <mergeCell ref="C40:I40"/>
    <mergeCell ref="C48:D48"/>
    <mergeCell ref="C49:L49"/>
    <mergeCell ref="C50:L50"/>
    <mergeCell ref="F67:I67"/>
    <mergeCell ref="C68:E68"/>
    <mergeCell ref="E54:G54"/>
    <mergeCell ref="C45:K45"/>
    <mergeCell ref="C47:L47"/>
    <mergeCell ref="C46:L46"/>
    <mergeCell ref="K41:L42"/>
    <mergeCell ref="C43:J43"/>
    <mergeCell ref="H2:J2"/>
    <mergeCell ref="K2:M2"/>
    <mergeCell ref="C41:I41"/>
    <mergeCell ref="C44:J44"/>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2:G42"/>
  </mergeCells>
  <phoneticPr fontId="31"/>
  <dataValidations xWindow="558" yWindow="373" count="3">
    <dataValidation type="list" allowBlank="1" showInputMessage="1" showErrorMessage="1" sqref="F20">
      <formula1>$O$20:$O$46</formula1>
    </dataValidation>
    <dataValidation type="list" allowBlank="1" showInputMessage="1" showErrorMessage="1" sqref="F21:F39">
      <formula1>$O$20:$O$31</formula1>
    </dataValidation>
    <dataValidation allowBlank="1" showInputMessage="1" showErrorMessage="1" prompt="具体的に記入してください。" sqref="C21:E39"/>
  </dataValidations>
  <printOptions horizontalCentered="1"/>
  <pageMargins left="0.39370078740157483" right="0.39370078740157483" top="0.39370078740157483" bottom="0.39370078740157483" header="0.31496062992125984" footer="0.19685039370078741"/>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pageSetUpPr fitToPage="1"/>
  </sheetPr>
  <dimension ref="B1:AD79"/>
  <sheetViews>
    <sheetView showGridLines="0" view="pageBreakPreview" zoomScale="85" zoomScaleNormal="100" zoomScaleSheetLayoutView="85" workbookViewId="0">
      <pane xSplit="1" ySplit="1" topLeftCell="B2" activePane="bottomRight" state="frozen"/>
      <selection pane="topRight" activeCell="B1" sqref="B1"/>
      <selection pane="bottomLeft" activeCell="A2" sqref="A2"/>
      <selection pane="bottomRight" activeCell="E9" sqref="E9:G9"/>
    </sheetView>
  </sheetViews>
  <sheetFormatPr defaultColWidth="12.625" defaultRowHeight="15" customHeight="1"/>
  <cols>
    <col min="1" max="2" width="1.875" style="99" customWidth="1"/>
    <col min="3" max="3" width="5.875" style="99" customWidth="1"/>
    <col min="4" max="4" width="16.125" style="98" customWidth="1"/>
    <col min="5" max="5" width="13.875" style="99" customWidth="1"/>
    <col min="6" max="6" width="22.75" style="99" customWidth="1"/>
    <col min="7" max="7" width="5.625" style="99" customWidth="1"/>
    <col min="8" max="8" width="24.375" style="99" customWidth="1"/>
    <col min="9" max="9" width="21.75" style="99" customWidth="1"/>
    <col min="10" max="10" width="5.875" style="99" customWidth="1"/>
    <col min="11" max="11" width="3.875" style="99" customWidth="1"/>
    <col min="12" max="12" width="5.875" style="99" customWidth="1"/>
    <col min="13" max="13" width="3.875" style="99" customWidth="1"/>
    <col min="14" max="14" width="5.875" style="99" customWidth="1"/>
    <col min="15" max="15" width="3.875" style="99" customWidth="1"/>
    <col min="16" max="16" width="1.875" style="100" customWidth="1"/>
    <col min="17" max="17" width="3.875" style="100" customWidth="1"/>
    <col min="18" max="16384" width="12.625" style="99"/>
  </cols>
  <sheetData>
    <row r="1" spans="2:30" ht="30" customHeight="1">
      <c r="B1" s="107" t="s">
        <v>357</v>
      </c>
    </row>
    <row r="2" spans="2:30" ht="26.25" customHeight="1">
      <c r="B2" s="101"/>
      <c r="C2" s="93" t="s">
        <v>163</v>
      </c>
      <c r="D2" s="102"/>
      <c r="E2" s="102"/>
      <c r="F2" s="102"/>
      <c r="G2" s="102"/>
      <c r="H2" s="102"/>
      <c r="I2" s="102"/>
      <c r="J2" s="412" t="s">
        <v>20</v>
      </c>
      <c r="K2" s="412"/>
      <c r="L2" s="412"/>
      <c r="M2" s="413" t="str">
        <f>'【様式1】申請書Ａ-1'!N2</f>
        <v>（事務局記入）</v>
      </c>
      <c r="N2" s="413"/>
      <c r="O2" s="413"/>
      <c r="P2" s="413"/>
      <c r="R2" s="103" t="s">
        <v>151</v>
      </c>
      <c r="S2" s="102"/>
      <c r="T2" s="102"/>
      <c r="U2" s="102"/>
      <c r="V2" s="104"/>
      <c r="W2" s="104"/>
      <c r="X2" s="104"/>
      <c r="Y2" s="104"/>
      <c r="Z2" s="104"/>
      <c r="AA2" s="104"/>
      <c r="AB2" s="104"/>
    </row>
    <row r="3" spans="2:30" ht="26.25" customHeight="1">
      <c r="B3" s="568" t="s">
        <v>171</v>
      </c>
      <c r="C3" s="568"/>
      <c r="D3" s="568"/>
      <c r="E3" s="568"/>
      <c r="F3" s="568"/>
      <c r="G3" s="568"/>
      <c r="H3" s="568"/>
      <c r="I3" s="568"/>
      <c r="J3" s="568"/>
      <c r="K3" s="568"/>
      <c r="L3" s="568"/>
      <c r="M3" s="568"/>
      <c r="N3" s="568"/>
      <c r="O3" s="568"/>
      <c r="P3" s="568"/>
      <c r="R3" s="103"/>
      <c r="S3" s="102"/>
      <c r="T3" s="102"/>
      <c r="U3" s="102"/>
      <c r="V3" s="104"/>
      <c r="W3" s="104"/>
      <c r="X3" s="104"/>
      <c r="Y3" s="104"/>
      <c r="Z3" s="104"/>
      <c r="AA3" s="104"/>
      <c r="AB3" s="104"/>
    </row>
    <row r="4" spans="2:30" ht="26.25" customHeight="1">
      <c r="B4" s="568" t="s">
        <v>323</v>
      </c>
      <c r="C4" s="568"/>
      <c r="D4" s="568"/>
      <c r="E4" s="568"/>
      <c r="F4" s="568"/>
      <c r="G4" s="568"/>
      <c r="H4" s="568"/>
      <c r="I4" s="568"/>
      <c r="J4" s="568"/>
      <c r="K4" s="568"/>
      <c r="L4" s="568"/>
      <c r="M4" s="568"/>
      <c r="N4" s="568"/>
      <c r="O4" s="568"/>
      <c r="P4" s="568"/>
      <c r="R4" s="103"/>
      <c r="S4" s="102"/>
      <c r="T4" s="102"/>
      <c r="U4" s="102"/>
      <c r="V4" s="104"/>
      <c r="W4" s="104"/>
      <c r="X4" s="104"/>
      <c r="Y4" s="104"/>
      <c r="Z4" s="104"/>
      <c r="AA4" s="104"/>
      <c r="AB4" s="104"/>
    </row>
    <row r="5" spans="2:30" ht="15" customHeight="1">
      <c r="C5" s="1"/>
      <c r="D5" s="102"/>
      <c r="E5" s="102"/>
      <c r="F5" s="102"/>
      <c r="G5" s="102"/>
      <c r="H5" s="102"/>
      <c r="I5" s="102"/>
      <c r="J5" s="102"/>
      <c r="K5" s="102"/>
      <c r="L5" s="102"/>
      <c r="M5" s="102"/>
      <c r="N5" s="102"/>
      <c r="O5" s="102"/>
      <c r="R5" s="103"/>
      <c r="S5" s="102"/>
      <c r="T5" s="102"/>
      <c r="U5" s="102"/>
      <c r="V5" s="104"/>
      <c r="W5" s="104"/>
      <c r="X5" s="104"/>
      <c r="Y5" s="104"/>
      <c r="Z5" s="104"/>
      <c r="AA5" s="104"/>
      <c r="AB5" s="104"/>
    </row>
    <row r="6" spans="2:30" ht="15" customHeight="1">
      <c r="B6" s="9" t="s">
        <v>82</v>
      </c>
      <c r="C6" s="78"/>
      <c r="D6" s="78"/>
      <c r="E6" s="78"/>
      <c r="F6" s="78"/>
      <c r="G6" s="78"/>
      <c r="H6" s="78"/>
      <c r="I6" s="78"/>
      <c r="J6" s="78"/>
      <c r="K6" s="78"/>
      <c r="L6" s="58"/>
      <c r="M6" s="58"/>
      <c r="N6" s="58"/>
      <c r="O6" s="58"/>
      <c r="P6" s="58"/>
      <c r="R6" s="104"/>
      <c r="S6" s="104"/>
      <c r="T6" s="104"/>
      <c r="U6" s="104"/>
      <c r="V6" s="104"/>
      <c r="W6" s="104"/>
      <c r="X6" s="104"/>
      <c r="Y6" s="104"/>
      <c r="Z6" s="104"/>
      <c r="AA6" s="104"/>
      <c r="AB6" s="104"/>
    </row>
    <row r="7" spans="2:30" ht="15" customHeight="1">
      <c r="B7" s="9"/>
      <c r="C7" s="78"/>
      <c r="D7" s="78"/>
      <c r="E7" s="78"/>
      <c r="F7" s="78"/>
      <c r="G7" s="78"/>
      <c r="H7" s="78"/>
      <c r="I7" s="78"/>
      <c r="J7" s="78"/>
      <c r="K7" s="78"/>
      <c r="L7" s="58"/>
      <c r="M7" s="58"/>
      <c r="N7" s="58"/>
      <c r="O7" s="58"/>
      <c r="P7" s="58"/>
      <c r="R7" s="104"/>
      <c r="S7" s="104"/>
      <c r="T7" s="104"/>
      <c r="U7" s="104"/>
      <c r="V7" s="104"/>
      <c r="W7" s="104"/>
      <c r="X7" s="104"/>
      <c r="Y7" s="104"/>
      <c r="Z7" s="104"/>
      <c r="AA7" s="104"/>
      <c r="AB7" s="104"/>
    </row>
    <row r="8" spans="2:30" ht="24.95" customHeight="1">
      <c r="B8" s="78"/>
      <c r="C8" s="593" t="s">
        <v>327</v>
      </c>
      <c r="D8" s="594"/>
      <c r="E8" s="594"/>
      <c r="F8" s="594"/>
      <c r="G8" s="594"/>
      <c r="H8" s="594"/>
      <c r="I8" s="594"/>
      <c r="J8" s="594"/>
      <c r="K8" s="594"/>
      <c r="L8" s="594"/>
      <c r="M8" s="594"/>
      <c r="N8" s="594"/>
      <c r="O8" s="595"/>
      <c r="P8" s="78"/>
      <c r="R8" s="104"/>
      <c r="S8" s="104"/>
      <c r="T8" s="104"/>
      <c r="U8" s="104"/>
      <c r="V8" s="104"/>
      <c r="W8" s="104"/>
      <c r="X8" s="104"/>
      <c r="Y8" s="104"/>
      <c r="Z8" s="104"/>
      <c r="AA8" s="104"/>
      <c r="AB8" s="104"/>
    </row>
    <row r="9" spans="2:30" ht="24.95" customHeight="1">
      <c r="B9" s="78"/>
      <c r="C9" s="326" t="s">
        <v>30</v>
      </c>
      <c r="D9" s="11" t="s">
        <v>24</v>
      </c>
      <c r="E9" s="596"/>
      <c r="F9" s="597"/>
      <c r="G9" s="598"/>
      <c r="H9" s="204" t="s">
        <v>33</v>
      </c>
      <c r="I9" s="328"/>
      <c r="J9" s="328"/>
      <c r="K9" s="328"/>
      <c r="L9" s="328"/>
      <c r="M9" s="328"/>
      <c r="N9" s="328"/>
      <c r="O9" s="329"/>
      <c r="P9" s="78"/>
      <c r="R9" s="104"/>
      <c r="S9" s="104"/>
      <c r="T9" s="104"/>
      <c r="U9" s="104"/>
      <c r="V9" s="104"/>
      <c r="W9" s="104"/>
      <c r="X9" s="104"/>
      <c r="Y9" s="104"/>
      <c r="Z9" s="104"/>
      <c r="AA9" s="104"/>
      <c r="AB9" s="104"/>
    </row>
    <row r="10" spans="2:30" ht="24.95" customHeight="1">
      <c r="B10" s="78"/>
      <c r="C10" s="326"/>
      <c r="D10" s="13" t="s">
        <v>31</v>
      </c>
      <c r="E10" s="599"/>
      <c r="F10" s="600"/>
      <c r="G10" s="601"/>
      <c r="H10" s="203" t="s">
        <v>34</v>
      </c>
      <c r="I10" s="328"/>
      <c r="J10" s="328"/>
      <c r="K10" s="328"/>
      <c r="L10" s="328"/>
      <c r="M10" s="328"/>
      <c r="N10" s="328"/>
      <c r="O10" s="329"/>
      <c r="P10" s="78"/>
    </row>
    <row r="11" spans="2:30" ht="24.95" customHeight="1">
      <c r="B11" s="78"/>
      <c r="C11" s="326"/>
      <c r="D11" s="57" t="s">
        <v>168</v>
      </c>
      <c r="E11" s="276"/>
      <c r="F11" s="277"/>
      <c r="G11" s="277"/>
      <c r="H11" s="277"/>
      <c r="I11" s="202" t="s">
        <v>169</v>
      </c>
      <c r="J11" s="276"/>
      <c r="K11" s="277"/>
      <c r="L11" s="277"/>
      <c r="M11" s="277"/>
      <c r="N11" s="277"/>
      <c r="O11" s="278"/>
      <c r="P11" s="78"/>
    </row>
    <row r="12" spans="2:30" ht="14.25" customHeight="1">
      <c r="B12" s="78"/>
      <c r="C12" s="78"/>
      <c r="D12" s="78"/>
      <c r="E12" s="78"/>
      <c r="F12" s="62"/>
      <c r="G12" s="79"/>
      <c r="H12" s="79"/>
      <c r="I12" s="79"/>
      <c r="J12" s="79"/>
      <c r="K12" s="79"/>
      <c r="L12" s="79"/>
      <c r="M12" s="79"/>
      <c r="N12" s="79"/>
      <c r="O12" s="78"/>
      <c r="P12" s="78"/>
      <c r="R12" s="104"/>
      <c r="S12" s="104"/>
      <c r="T12" s="104"/>
      <c r="U12" s="104"/>
      <c r="V12" s="104"/>
      <c r="W12" s="104"/>
      <c r="X12" s="104"/>
      <c r="Y12" s="104"/>
      <c r="Z12" s="104"/>
      <c r="AA12" s="104"/>
      <c r="AB12" s="104"/>
    </row>
    <row r="13" spans="2:30" ht="29.25" customHeight="1">
      <c r="B13" s="79"/>
      <c r="C13" s="609" t="s">
        <v>176</v>
      </c>
      <c r="D13" s="609"/>
      <c r="E13" s="602" t="str">
        <f>IF('【様式1】申請書Ａ-1'!E17="","",'【様式1】申請書Ａ-1'!E17)</f>
        <v/>
      </c>
      <c r="F13" s="602"/>
      <c r="G13" s="602"/>
      <c r="H13" s="602"/>
      <c r="I13" s="602"/>
      <c r="J13" s="602"/>
      <c r="K13" s="602"/>
      <c r="L13" s="602"/>
      <c r="M13" s="602"/>
      <c r="N13" s="602"/>
      <c r="O13" s="602"/>
      <c r="P13" s="58"/>
      <c r="R13" s="104"/>
      <c r="S13" s="104"/>
      <c r="T13" s="104"/>
      <c r="U13" s="104"/>
      <c r="V13" s="104"/>
      <c r="W13" s="104"/>
      <c r="X13" s="104"/>
      <c r="Y13" s="104"/>
      <c r="Z13" s="104"/>
      <c r="AA13" s="104"/>
      <c r="AB13" s="104"/>
    </row>
    <row r="14" spans="2:30" ht="29.25" customHeight="1">
      <c r="B14" s="79"/>
      <c r="C14" s="609" t="s">
        <v>160</v>
      </c>
      <c r="D14" s="609"/>
      <c r="E14" s="602" t="str">
        <f>IF('【様式1】申請書Ａ-1'!E29="","",'【様式1】申請書Ａ-1'!E29)</f>
        <v/>
      </c>
      <c r="F14" s="602"/>
      <c r="G14" s="602"/>
      <c r="H14" s="602"/>
      <c r="I14" s="602"/>
      <c r="J14" s="602"/>
      <c r="K14" s="602"/>
      <c r="L14" s="602"/>
      <c r="M14" s="602"/>
      <c r="N14" s="602"/>
      <c r="O14" s="602"/>
      <c r="P14" s="58"/>
      <c r="R14" s="104"/>
      <c r="S14" s="104"/>
      <c r="T14" s="104"/>
      <c r="U14" s="104"/>
      <c r="V14" s="104"/>
      <c r="W14" s="104"/>
      <c r="X14" s="104"/>
      <c r="Y14" s="104"/>
      <c r="Z14" s="104"/>
      <c r="AA14" s="104"/>
      <c r="AB14" s="104"/>
    </row>
    <row r="15" spans="2:30" ht="10.5" customHeight="1">
      <c r="B15" s="100"/>
      <c r="D15" s="67"/>
      <c r="E15" s="67"/>
      <c r="F15" s="67"/>
      <c r="G15" s="67"/>
      <c r="H15" s="67"/>
      <c r="I15" s="67"/>
      <c r="J15" s="67"/>
      <c r="K15" s="67"/>
      <c r="L15" s="67"/>
      <c r="M15" s="67"/>
      <c r="N15" s="67"/>
      <c r="O15" s="67"/>
      <c r="R15" s="64"/>
      <c r="S15" s="64"/>
      <c r="T15" s="64"/>
      <c r="U15" s="64"/>
      <c r="V15" s="64"/>
      <c r="W15" s="64"/>
      <c r="X15" s="64"/>
      <c r="Y15" s="64"/>
      <c r="Z15" s="64"/>
      <c r="AA15" s="64"/>
      <c r="AB15" s="64"/>
      <c r="AC15" s="64"/>
      <c r="AD15" s="64"/>
    </row>
    <row r="16" spans="2:30" ht="63" customHeight="1">
      <c r="B16" s="100"/>
      <c r="C16" s="603" t="s">
        <v>341</v>
      </c>
      <c r="D16" s="603"/>
      <c r="E16" s="603"/>
      <c r="F16" s="603"/>
      <c r="G16" s="603"/>
      <c r="H16" s="603"/>
      <c r="I16" s="603"/>
      <c r="J16" s="603"/>
      <c r="K16" s="603"/>
      <c r="L16" s="603"/>
      <c r="M16" s="603"/>
      <c r="N16" s="603"/>
      <c r="O16" s="603"/>
      <c r="R16" s="64"/>
      <c r="S16" s="64"/>
      <c r="T16" s="64"/>
      <c r="U16" s="64"/>
      <c r="V16" s="64"/>
      <c r="W16" s="64"/>
      <c r="X16" s="64"/>
      <c r="Y16" s="64"/>
      <c r="Z16" s="64"/>
      <c r="AA16" s="64"/>
      <c r="AB16" s="64"/>
      <c r="AC16" s="64"/>
      <c r="AD16" s="64"/>
    </row>
    <row r="17" spans="2:30" ht="24.75" customHeight="1">
      <c r="B17" s="100"/>
      <c r="C17" s="42" t="s">
        <v>342</v>
      </c>
      <c r="D17" s="216"/>
      <c r="E17" s="216"/>
      <c r="F17" s="216"/>
      <c r="G17" s="216"/>
      <c r="H17" s="216"/>
      <c r="I17" s="216"/>
      <c r="J17" s="216"/>
      <c r="K17" s="216"/>
      <c r="L17" s="216"/>
      <c r="M17" s="216"/>
      <c r="N17" s="216"/>
      <c r="O17" s="216"/>
      <c r="R17" s="185" t="str">
        <f>IF('【様式1】申請書Ａ-2'!C11='【様式1】申請書Ａ-2'!X10,"",【様式3】申請書Ｂ!R18)</f>
        <v>「申請プログラムにて利用する施設に対してGoogle ビジネスプロフィールに本プログラム概要の入力を促すこと」</v>
      </c>
      <c r="S17" s="64"/>
      <c r="T17" s="64"/>
      <c r="U17" s="64"/>
      <c r="V17" s="64"/>
      <c r="W17" s="64"/>
      <c r="X17" s="64"/>
      <c r="Y17" s="64"/>
      <c r="Z17" s="64"/>
      <c r="AA17" s="64"/>
      <c r="AB17" s="64"/>
      <c r="AC17" s="64"/>
      <c r="AD17" s="64"/>
    </row>
    <row r="18" spans="2:30" ht="46.5" customHeight="1">
      <c r="B18" s="100"/>
      <c r="C18" s="603" t="s">
        <v>371</v>
      </c>
      <c r="D18" s="603"/>
      <c r="E18" s="603"/>
      <c r="F18" s="603"/>
      <c r="G18" s="603"/>
      <c r="H18" s="603"/>
      <c r="I18" s="603"/>
      <c r="J18" s="603"/>
      <c r="K18" s="603"/>
      <c r="L18" s="603"/>
      <c r="M18" s="603"/>
      <c r="N18" s="603"/>
      <c r="O18" s="603"/>
      <c r="R18" s="184" t="s">
        <v>276</v>
      </c>
      <c r="S18" s="185" t="s">
        <v>277</v>
      </c>
      <c r="T18" s="64"/>
      <c r="U18" s="64"/>
      <c r="V18" s="64"/>
      <c r="W18" s="64"/>
      <c r="X18" s="64"/>
      <c r="Y18" s="64"/>
      <c r="Z18" s="64"/>
      <c r="AA18" s="64"/>
      <c r="AB18" s="64"/>
      <c r="AC18" s="64"/>
      <c r="AD18" s="64"/>
    </row>
    <row r="19" spans="2:30" ht="49.5" customHeight="1" thickBot="1">
      <c r="B19" s="100"/>
      <c r="C19" s="608" t="str">
        <f>"・本事業では、「参加者に対し、口コミ・SNS投稿を促進し、地域のコンテンツの発信を促すこと」"&amp;IF('【様式1】申請書Ａ-2'!C11='【様式1】申請書Ａ-2'!X10,"",【様式3】申請書Ｂ!R18)&amp;"を主催者にお願いしています。コンベンションビューロー等においても、協力をお願いします。（参考：【様式1】申請書-2　の７"&amp;IF(R17="","",S18)&amp;"）"</f>
        <v>・本事業では、「参加者に対し、口コミ・SNS投稿を促進し、地域のコンテンツの発信を促すこと」「申請プログラムにて利用する施設に対してGoogle ビジネスプロフィールに本プログラム概要の入力を促すこと」を主催者にお願いしています。コンベンションビューロー等においても、協力をお願いします。（参考：【様式1】申請書-2　の７及び8）</v>
      </c>
      <c r="D19" s="608"/>
      <c r="E19" s="608"/>
      <c r="F19" s="608"/>
      <c r="G19" s="608"/>
      <c r="H19" s="608"/>
      <c r="I19" s="608"/>
      <c r="J19" s="608"/>
      <c r="K19" s="608"/>
      <c r="L19" s="608"/>
      <c r="M19" s="608"/>
      <c r="N19" s="608"/>
      <c r="O19" s="608"/>
      <c r="R19" s="64"/>
      <c r="S19" s="64"/>
      <c r="T19" s="64"/>
      <c r="U19" s="64"/>
      <c r="V19" s="64"/>
      <c r="W19" s="64"/>
      <c r="X19" s="64"/>
      <c r="Y19" s="64"/>
      <c r="Z19" s="64"/>
      <c r="AA19" s="64"/>
      <c r="AB19" s="64"/>
      <c r="AC19" s="64"/>
      <c r="AD19" s="64"/>
    </row>
    <row r="20" spans="2:30" ht="87.75" customHeight="1" thickBot="1">
      <c r="C20" s="605" t="s">
        <v>318</v>
      </c>
      <c r="D20" s="606"/>
      <c r="E20" s="606"/>
      <c r="F20" s="606"/>
      <c r="G20" s="606"/>
      <c r="H20" s="606"/>
      <c r="I20" s="606"/>
      <c r="J20" s="606"/>
      <c r="K20" s="606"/>
      <c r="L20" s="606"/>
      <c r="M20" s="606"/>
      <c r="N20" s="606"/>
      <c r="O20" s="607"/>
      <c r="R20" s="104" t="s">
        <v>318</v>
      </c>
      <c r="S20" s="108" t="s">
        <v>275</v>
      </c>
      <c r="T20" s="108" t="s">
        <v>274</v>
      </c>
      <c r="U20" s="104"/>
      <c r="V20" s="104"/>
      <c r="W20" s="104"/>
      <c r="X20" s="104"/>
      <c r="Y20" s="104"/>
    </row>
    <row r="21" spans="2:30" ht="20.100000000000001" customHeight="1">
      <c r="C21" s="604" t="str">
        <f>IF(C20=S20,R21," ")</f>
        <v xml:space="preserve"> </v>
      </c>
      <c r="D21" s="604"/>
      <c r="E21" s="604"/>
      <c r="F21" s="604"/>
      <c r="G21" s="604"/>
      <c r="H21" s="604"/>
      <c r="I21" s="604"/>
      <c r="J21" s="604"/>
      <c r="K21" s="604"/>
      <c r="L21" s="604"/>
      <c r="M21" s="604"/>
      <c r="N21" s="604"/>
      <c r="O21" s="604"/>
      <c r="R21" s="104" t="s">
        <v>203</v>
      </c>
      <c r="S21" s="104"/>
      <c r="T21" s="104"/>
      <c r="U21" s="104"/>
      <c r="V21" s="104"/>
      <c r="W21" s="104"/>
      <c r="X21" s="104"/>
      <c r="Y21" s="104"/>
    </row>
    <row r="22" spans="2:30" ht="20.100000000000001" customHeight="1">
      <c r="C22" s="63"/>
      <c r="D22" s="63"/>
      <c r="E22" s="63"/>
      <c r="F22" s="63"/>
      <c r="G22" s="63"/>
      <c r="H22" s="63"/>
      <c r="I22" s="63"/>
      <c r="J22" s="63"/>
      <c r="K22" s="63"/>
      <c r="L22" s="63"/>
      <c r="M22" s="63"/>
      <c r="N22" s="63"/>
      <c r="O22" s="63"/>
      <c r="R22" s="104"/>
      <c r="S22" s="104"/>
      <c r="T22" s="104"/>
      <c r="U22" s="104"/>
      <c r="V22" s="104"/>
      <c r="W22" s="104"/>
      <c r="X22" s="104"/>
      <c r="Y22" s="104"/>
    </row>
    <row r="23" spans="2:30" ht="15" customHeight="1">
      <c r="C23" s="63"/>
      <c r="D23" s="63"/>
      <c r="E23" s="63"/>
      <c r="F23" s="63"/>
      <c r="G23" s="63"/>
      <c r="H23" s="63"/>
      <c r="I23" s="63"/>
      <c r="J23" s="63"/>
      <c r="K23" s="63"/>
      <c r="L23" s="63"/>
      <c r="M23" s="63"/>
      <c r="N23" s="63"/>
      <c r="O23" s="63"/>
      <c r="R23" s="104"/>
      <c r="S23" s="104"/>
      <c r="T23" s="104"/>
      <c r="U23" s="104"/>
      <c r="V23" s="104"/>
      <c r="W23" s="104"/>
      <c r="X23" s="104"/>
      <c r="Y23" s="104"/>
      <c r="Z23" s="104"/>
      <c r="AA23" s="104"/>
      <c r="AB23" s="104"/>
    </row>
    <row r="24" spans="2:30" ht="99.95" customHeight="1">
      <c r="C24" s="63"/>
      <c r="D24" s="63"/>
      <c r="E24" s="63"/>
      <c r="F24" s="63"/>
      <c r="G24" s="63"/>
      <c r="H24" s="63"/>
      <c r="I24" s="63"/>
      <c r="J24" s="63"/>
      <c r="K24" s="63"/>
      <c r="L24" s="63"/>
      <c r="M24" s="63"/>
      <c r="N24" s="63"/>
      <c r="O24" s="63"/>
      <c r="P24" s="109"/>
      <c r="R24" s="104"/>
      <c r="S24" s="104"/>
      <c r="T24" s="104"/>
      <c r="U24" s="104"/>
      <c r="V24" s="104"/>
      <c r="W24" s="104"/>
      <c r="X24" s="104"/>
      <c r="Y24" s="104"/>
      <c r="Z24" s="104"/>
      <c r="AA24" s="104"/>
      <c r="AB24" s="104"/>
    </row>
    <row r="25" spans="2:30" ht="20.100000000000001" customHeight="1">
      <c r="C25" s="63"/>
      <c r="D25" s="63"/>
      <c r="E25" s="63"/>
      <c r="F25" s="63"/>
      <c r="G25" s="63"/>
      <c r="H25" s="63"/>
      <c r="I25" s="63"/>
      <c r="J25" s="63"/>
      <c r="K25" s="63"/>
      <c r="L25" s="63"/>
      <c r="M25" s="63"/>
      <c r="N25" s="63"/>
      <c r="O25" s="63"/>
      <c r="R25" s="104"/>
      <c r="S25" s="104"/>
      <c r="T25" s="104"/>
      <c r="U25" s="104"/>
      <c r="V25" s="104"/>
      <c r="W25" s="104"/>
      <c r="X25" s="104"/>
      <c r="Y25" s="104"/>
      <c r="Z25" s="104"/>
      <c r="AA25" s="104"/>
      <c r="AB25" s="104"/>
    </row>
    <row r="26" spans="2:30" ht="20.100000000000001" customHeight="1">
      <c r="C26" s="63"/>
      <c r="D26" s="63"/>
      <c r="E26" s="63"/>
      <c r="F26" s="63"/>
      <c r="G26" s="63"/>
      <c r="H26" s="63"/>
      <c r="I26" s="63"/>
      <c r="J26" s="63"/>
      <c r="K26" s="63"/>
      <c r="L26" s="63"/>
      <c r="M26" s="63"/>
      <c r="N26" s="63"/>
      <c r="O26" s="63"/>
      <c r="R26" s="104"/>
      <c r="S26" s="104"/>
      <c r="T26" s="104"/>
      <c r="U26" s="104"/>
      <c r="V26" s="104"/>
      <c r="W26" s="104"/>
      <c r="X26" s="104"/>
      <c r="Y26" s="104"/>
      <c r="Z26" s="104"/>
      <c r="AA26" s="104"/>
      <c r="AB26" s="104"/>
    </row>
    <row r="27" spans="2:30" ht="15" customHeight="1">
      <c r="C27" s="63"/>
      <c r="D27" s="63"/>
      <c r="E27" s="63"/>
      <c r="F27" s="63"/>
      <c r="G27" s="63"/>
      <c r="H27" s="63"/>
      <c r="I27" s="63"/>
      <c r="J27" s="63"/>
      <c r="K27" s="63"/>
      <c r="L27" s="63"/>
      <c r="M27" s="63"/>
      <c r="N27" s="63"/>
      <c r="O27" s="63"/>
      <c r="R27" s="104"/>
      <c r="S27" s="104"/>
      <c r="T27" s="104"/>
      <c r="U27" s="104"/>
      <c r="V27" s="104"/>
      <c r="W27" s="104"/>
      <c r="X27" s="104"/>
      <c r="Y27" s="104"/>
      <c r="Z27" s="104"/>
      <c r="AA27" s="104"/>
      <c r="AB27" s="104"/>
    </row>
    <row r="28" spans="2:30" ht="99.95" customHeight="1">
      <c r="C28" s="63"/>
      <c r="D28" s="63"/>
      <c r="E28" s="63"/>
      <c r="F28" s="63"/>
      <c r="G28" s="63"/>
      <c r="H28" s="63"/>
      <c r="I28" s="63"/>
      <c r="J28" s="63"/>
      <c r="K28" s="63"/>
      <c r="L28" s="63"/>
      <c r="M28" s="63"/>
      <c r="N28" s="63"/>
      <c r="O28" s="63"/>
      <c r="P28" s="10"/>
      <c r="R28" s="104"/>
      <c r="S28" s="104"/>
      <c r="T28" s="104"/>
      <c r="U28" s="104"/>
      <c r="V28" s="104"/>
      <c r="W28" s="104"/>
      <c r="X28" s="104"/>
      <c r="Y28" s="104"/>
      <c r="Z28" s="104"/>
      <c r="AA28" s="104"/>
      <c r="AB28" s="104"/>
    </row>
    <row r="29" spans="2:30" ht="20.100000000000001" customHeight="1">
      <c r="C29" s="63"/>
      <c r="D29" s="63"/>
      <c r="E29" s="63"/>
      <c r="F29" s="63"/>
      <c r="G29" s="63"/>
      <c r="H29" s="63"/>
      <c r="I29" s="63"/>
      <c r="J29" s="63"/>
      <c r="K29" s="63"/>
      <c r="L29" s="63"/>
      <c r="M29" s="63"/>
      <c r="N29" s="63"/>
      <c r="O29" s="63"/>
      <c r="P29" s="10"/>
      <c r="R29" s="104"/>
      <c r="S29" s="104"/>
      <c r="T29" s="104"/>
      <c r="U29" s="104"/>
      <c r="V29" s="104"/>
      <c r="W29" s="104"/>
      <c r="X29" s="104"/>
      <c r="Y29" s="104"/>
      <c r="Z29" s="104"/>
      <c r="AA29" s="104"/>
      <c r="AB29" s="104"/>
    </row>
    <row r="30" spans="2:30" ht="20.100000000000001" customHeight="1">
      <c r="C30" s="63"/>
      <c r="D30" s="63"/>
      <c r="E30" s="63"/>
      <c r="F30" s="63"/>
      <c r="G30" s="63"/>
      <c r="H30" s="63"/>
      <c r="I30" s="63"/>
      <c r="J30" s="63"/>
      <c r="K30" s="63"/>
      <c r="L30" s="63"/>
      <c r="M30" s="63"/>
      <c r="N30" s="63"/>
      <c r="O30" s="63"/>
      <c r="P30" s="10"/>
      <c r="R30" s="104"/>
      <c r="S30" s="104"/>
      <c r="T30" s="104"/>
      <c r="U30" s="104"/>
      <c r="V30" s="104"/>
      <c r="W30" s="104"/>
      <c r="X30" s="104"/>
      <c r="Y30" s="104"/>
      <c r="Z30" s="104"/>
      <c r="AA30" s="104"/>
      <c r="AB30" s="104"/>
    </row>
    <row r="31" spans="2:30" ht="15" customHeight="1">
      <c r="C31" s="63"/>
      <c r="D31" s="63"/>
      <c r="E31" s="63"/>
      <c r="F31" s="63"/>
      <c r="G31" s="63"/>
      <c r="H31" s="63"/>
      <c r="I31" s="63"/>
      <c r="J31" s="63"/>
      <c r="K31" s="63"/>
      <c r="L31" s="63"/>
      <c r="M31" s="63"/>
      <c r="N31" s="63"/>
      <c r="O31" s="63"/>
      <c r="P31" s="10"/>
      <c r="R31" s="104"/>
      <c r="S31" s="104"/>
      <c r="T31" s="104"/>
      <c r="U31" s="104"/>
      <c r="V31" s="104"/>
      <c r="W31" s="104"/>
      <c r="X31" s="104"/>
      <c r="Y31" s="104"/>
      <c r="Z31" s="104"/>
      <c r="AA31" s="104"/>
      <c r="AB31" s="104"/>
    </row>
    <row r="32" spans="2:30" ht="99.95" customHeight="1">
      <c r="C32" s="63"/>
      <c r="D32" s="63"/>
      <c r="E32" s="63"/>
      <c r="F32" s="63"/>
      <c r="G32" s="63"/>
      <c r="H32" s="63"/>
      <c r="I32" s="63"/>
      <c r="J32" s="63"/>
      <c r="K32" s="63"/>
      <c r="L32" s="63"/>
      <c r="M32" s="63"/>
      <c r="N32" s="63"/>
      <c r="O32" s="63"/>
      <c r="P32" s="10"/>
      <c r="R32" s="104"/>
      <c r="S32" s="104"/>
      <c r="T32" s="104"/>
      <c r="U32" s="104"/>
      <c r="V32" s="104"/>
      <c r="W32" s="104"/>
      <c r="X32" s="104"/>
      <c r="Y32" s="104"/>
      <c r="Z32" s="104"/>
      <c r="AA32" s="104"/>
      <c r="AB32" s="104"/>
    </row>
    <row r="33" spans="2:28" ht="20.100000000000001" customHeight="1">
      <c r="C33" s="63"/>
      <c r="D33" s="63"/>
      <c r="E33" s="63"/>
      <c r="F33" s="63"/>
      <c r="G33" s="63"/>
      <c r="H33" s="63"/>
      <c r="I33" s="63"/>
      <c r="J33" s="63"/>
      <c r="K33" s="63"/>
      <c r="L33" s="63"/>
      <c r="M33" s="63"/>
      <c r="N33" s="63"/>
      <c r="O33" s="63"/>
      <c r="P33" s="10"/>
      <c r="R33" s="104"/>
      <c r="S33" s="104"/>
      <c r="T33" s="104"/>
      <c r="U33" s="104"/>
      <c r="V33" s="104"/>
      <c r="W33" s="104"/>
      <c r="X33" s="104"/>
      <c r="Y33" s="104"/>
      <c r="Z33" s="104"/>
      <c r="AA33" s="104"/>
      <c r="AB33" s="104"/>
    </row>
    <row r="34" spans="2:28" ht="20.100000000000001" customHeight="1">
      <c r="C34" s="63"/>
      <c r="D34" s="63"/>
      <c r="E34" s="63"/>
      <c r="F34" s="63"/>
      <c r="G34" s="63"/>
      <c r="H34" s="63"/>
      <c r="I34" s="63"/>
      <c r="J34" s="63"/>
      <c r="K34" s="63"/>
      <c r="L34" s="63"/>
      <c r="M34" s="63"/>
      <c r="N34" s="63"/>
      <c r="O34" s="63"/>
      <c r="P34" s="10"/>
      <c r="R34" s="104"/>
      <c r="S34" s="104"/>
      <c r="T34" s="104"/>
      <c r="U34" s="104"/>
      <c r="V34" s="104"/>
      <c r="W34" s="104"/>
      <c r="X34" s="104"/>
      <c r="Y34" s="104"/>
      <c r="Z34" s="104"/>
      <c r="AA34" s="104"/>
      <c r="AB34" s="104"/>
    </row>
    <row r="35" spans="2:28" ht="15" customHeight="1">
      <c r="C35" s="63"/>
      <c r="D35" s="63"/>
      <c r="E35" s="63"/>
      <c r="F35" s="63"/>
      <c r="G35" s="63"/>
      <c r="H35" s="63"/>
      <c r="I35" s="63"/>
      <c r="J35" s="63"/>
      <c r="K35" s="63"/>
      <c r="L35" s="63"/>
      <c r="M35" s="63"/>
      <c r="N35" s="63"/>
      <c r="O35" s="63"/>
      <c r="P35" s="10"/>
      <c r="R35" s="104"/>
      <c r="S35" s="104"/>
      <c r="T35" s="104"/>
      <c r="U35" s="104"/>
      <c r="V35" s="104"/>
      <c r="W35" s="104"/>
      <c r="X35" s="104"/>
      <c r="Y35" s="104"/>
      <c r="Z35" s="104"/>
      <c r="AA35" s="104"/>
      <c r="AB35" s="104"/>
    </row>
    <row r="36" spans="2:28" ht="99.95" customHeight="1">
      <c r="C36" s="63"/>
      <c r="D36" s="63"/>
      <c r="E36" s="63"/>
      <c r="F36" s="63"/>
      <c r="G36" s="63"/>
      <c r="H36" s="63"/>
      <c r="I36" s="63"/>
      <c r="J36" s="63"/>
      <c r="K36" s="63"/>
      <c r="L36" s="63"/>
      <c r="M36" s="63"/>
      <c r="N36" s="63"/>
      <c r="O36" s="63"/>
      <c r="P36" s="10"/>
      <c r="R36" s="104"/>
      <c r="S36" s="104"/>
      <c r="T36" s="104"/>
      <c r="U36" s="104"/>
      <c r="V36" s="104"/>
      <c r="W36" s="104"/>
      <c r="X36" s="104"/>
      <c r="Y36" s="104"/>
      <c r="Z36" s="104"/>
      <c r="AA36" s="104"/>
      <c r="AB36" s="104"/>
    </row>
    <row r="37" spans="2:28" ht="20.100000000000001" customHeight="1">
      <c r="C37" s="63"/>
      <c r="D37" s="63"/>
      <c r="E37" s="63"/>
      <c r="F37" s="63"/>
      <c r="G37" s="63"/>
      <c r="H37" s="63"/>
      <c r="I37" s="63"/>
      <c r="J37" s="63"/>
      <c r="K37" s="63"/>
      <c r="L37" s="63"/>
      <c r="M37" s="63"/>
      <c r="N37" s="63"/>
      <c r="O37" s="63"/>
      <c r="P37" s="10"/>
      <c r="Q37" s="10"/>
      <c r="R37" s="104"/>
      <c r="S37" s="104"/>
      <c r="T37" s="104"/>
      <c r="U37" s="104"/>
      <c r="V37" s="104"/>
      <c r="W37" s="104"/>
      <c r="X37" s="104"/>
      <c r="Y37" s="104"/>
      <c r="Z37" s="104"/>
      <c r="AA37" s="104"/>
      <c r="AB37" s="104"/>
    </row>
    <row r="38" spans="2:28" ht="20.100000000000001" customHeight="1">
      <c r="C38" s="63"/>
      <c r="D38" s="63"/>
      <c r="E38" s="63"/>
      <c r="F38" s="63"/>
      <c r="G38" s="63"/>
      <c r="H38" s="63"/>
      <c r="I38" s="63"/>
      <c r="J38" s="63"/>
      <c r="K38" s="63"/>
      <c r="L38" s="63"/>
      <c r="M38" s="63"/>
      <c r="N38" s="63"/>
      <c r="O38" s="63"/>
      <c r="P38" s="10"/>
      <c r="R38" s="104"/>
      <c r="S38" s="104"/>
      <c r="T38" s="104"/>
      <c r="U38" s="104"/>
      <c r="V38" s="104"/>
      <c r="W38" s="104"/>
      <c r="X38" s="104"/>
      <c r="Y38" s="104"/>
      <c r="Z38" s="104"/>
      <c r="AA38" s="104"/>
      <c r="AB38" s="104"/>
    </row>
    <row r="39" spans="2:28" ht="15" customHeight="1">
      <c r="C39" s="63"/>
      <c r="D39" s="63"/>
      <c r="E39" s="63"/>
      <c r="F39" s="63"/>
      <c r="G39" s="63"/>
      <c r="H39" s="63"/>
      <c r="I39" s="63"/>
      <c r="J39" s="63"/>
      <c r="K39" s="63"/>
      <c r="L39" s="63"/>
      <c r="M39" s="63"/>
      <c r="N39" s="63"/>
      <c r="O39" s="63"/>
      <c r="P39" s="10"/>
      <c r="R39" s="104"/>
      <c r="S39" s="104"/>
      <c r="T39" s="104"/>
      <c r="U39" s="104"/>
      <c r="V39" s="104"/>
      <c r="W39" s="104"/>
      <c r="X39" s="104"/>
      <c r="Y39" s="104"/>
      <c r="Z39" s="104"/>
      <c r="AA39" s="104"/>
      <c r="AB39" s="104"/>
    </row>
    <row r="40" spans="2:28" s="110" customFormat="1" ht="99.95" customHeight="1">
      <c r="C40" s="63"/>
      <c r="D40" s="63"/>
      <c r="E40" s="63"/>
      <c r="F40" s="63"/>
      <c r="G40" s="63"/>
      <c r="H40" s="63"/>
      <c r="I40" s="63"/>
      <c r="J40" s="63"/>
      <c r="K40" s="63"/>
      <c r="L40" s="63"/>
      <c r="M40" s="63"/>
      <c r="N40" s="63"/>
      <c r="O40" s="63"/>
      <c r="P40" s="10"/>
      <c r="Q40" s="109"/>
      <c r="R40" s="111"/>
      <c r="S40" s="111"/>
      <c r="T40" s="111"/>
      <c r="U40" s="111"/>
      <c r="V40" s="111"/>
      <c r="W40" s="111"/>
      <c r="X40" s="111"/>
      <c r="Y40" s="111"/>
      <c r="Z40" s="111"/>
      <c r="AA40" s="111"/>
      <c r="AB40" s="111"/>
    </row>
    <row r="41" spans="2:28" ht="20.100000000000001" customHeight="1">
      <c r="C41" s="63"/>
      <c r="D41" s="63"/>
      <c r="E41" s="63"/>
      <c r="F41" s="63"/>
      <c r="G41" s="63"/>
      <c r="H41" s="63"/>
      <c r="I41" s="63"/>
      <c r="J41" s="63"/>
      <c r="K41" s="63"/>
      <c r="L41" s="63"/>
      <c r="M41" s="63"/>
      <c r="N41" s="63"/>
      <c r="O41" s="63"/>
      <c r="P41" s="10"/>
      <c r="R41" s="104"/>
      <c r="S41" s="104"/>
      <c r="T41" s="104"/>
      <c r="U41" s="104"/>
      <c r="V41" s="104"/>
      <c r="W41" s="104"/>
      <c r="X41" s="104"/>
      <c r="Y41" s="104"/>
      <c r="Z41" s="104"/>
      <c r="AA41" s="104"/>
      <c r="AB41" s="104"/>
    </row>
    <row r="42" spans="2:28" ht="20.100000000000001" customHeight="1">
      <c r="C42" s="63"/>
      <c r="D42" s="63"/>
      <c r="E42" s="63"/>
      <c r="F42" s="63"/>
      <c r="G42" s="63"/>
      <c r="H42" s="63"/>
      <c r="I42" s="63"/>
      <c r="J42" s="63"/>
      <c r="K42" s="63"/>
      <c r="L42" s="63"/>
      <c r="M42" s="63"/>
      <c r="N42" s="63"/>
      <c r="O42" s="63"/>
      <c r="P42" s="10"/>
      <c r="R42" s="104"/>
      <c r="S42" s="104"/>
      <c r="T42" s="104"/>
      <c r="U42" s="104"/>
      <c r="V42" s="104"/>
      <c r="W42" s="104"/>
      <c r="X42" s="104"/>
      <c r="Y42" s="104"/>
      <c r="Z42" s="104"/>
      <c r="AA42" s="104"/>
      <c r="AB42" s="104"/>
    </row>
    <row r="43" spans="2:28" ht="15" customHeight="1">
      <c r="C43" s="63"/>
      <c r="D43" s="63"/>
      <c r="E43" s="63"/>
      <c r="F43" s="63"/>
      <c r="G43" s="63"/>
      <c r="H43" s="63"/>
      <c r="I43" s="63"/>
      <c r="J43" s="63"/>
      <c r="K43" s="63"/>
      <c r="L43" s="63"/>
      <c r="M43" s="63"/>
      <c r="N43" s="63"/>
      <c r="O43" s="63"/>
      <c r="P43" s="10"/>
      <c r="R43" s="104"/>
      <c r="S43" s="104"/>
      <c r="T43" s="104"/>
      <c r="U43" s="104"/>
      <c r="V43" s="104"/>
      <c r="W43" s="104"/>
      <c r="X43" s="104"/>
      <c r="Y43" s="104"/>
      <c r="Z43" s="104"/>
      <c r="AA43" s="104"/>
      <c r="AB43" s="104"/>
    </row>
    <row r="44" spans="2:28" ht="99.95" customHeight="1">
      <c r="C44" s="63"/>
      <c r="D44" s="63"/>
      <c r="E44" s="63"/>
      <c r="F44" s="63"/>
      <c r="G44" s="63"/>
      <c r="H44" s="63"/>
      <c r="I44" s="63"/>
      <c r="J44" s="63"/>
      <c r="K44" s="63"/>
      <c r="L44" s="63"/>
      <c r="M44" s="63"/>
      <c r="N44" s="63"/>
      <c r="O44" s="63"/>
      <c r="P44" s="10"/>
      <c r="R44" s="104"/>
      <c r="S44" s="104"/>
      <c r="T44" s="104"/>
      <c r="U44" s="104"/>
      <c r="V44" s="104"/>
      <c r="W44" s="104"/>
      <c r="X44" s="104"/>
      <c r="Y44" s="104"/>
      <c r="Z44" s="104"/>
      <c r="AA44" s="104"/>
      <c r="AB44" s="104"/>
    </row>
    <row r="45" spans="2:28" ht="20.100000000000001" customHeight="1">
      <c r="B45" s="1"/>
      <c r="C45" s="63"/>
      <c r="D45" s="63"/>
      <c r="E45" s="63"/>
      <c r="F45" s="63"/>
      <c r="G45" s="63"/>
      <c r="H45" s="63"/>
      <c r="I45" s="63"/>
      <c r="J45" s="63"/>
      <c r="K45" s="63"/>
      <c r="L45" s="63"/>
      <c r="M45" s="63"/>
      <c r="N45" s="63"/>
      <c r="O45" s="63"/>
      <c r="R45" s="104"/>
      <c r="S45" s="104"/>
      <c r="T45" s="104"/>
      <c r="U45" s="104"/>
      <c r="V45" s="104"/>
      <c r="W45" s="104"/>
      <c r="X45" s="104"/>
      <c r="Y45" s="104"/>
      <c r="Z45" s="104"/>
      <c r="AA45" s="104"/>
      <c r="AB45" s="104"/>
    </row>
    <row r="46" spans="2:28" ht="20.100000000000001" customHeight="1">
      <c r="B46" s="1"/>
      <c r="C46" s="63"/>
      <c r="D46" s="63"/>
      <c r="E46" s="63"/>
      <c r="F46" s="63"/>
      <c r="G46" s="63"/>
      <c r="H46" s="63"/>
      <c r="I46" s="63"/>
      <c r="J46" s="63"/>
      <c r="K46" s="63"/>
      <c r="L46" s="63"/>
      <c r="M46" s="63"/>
      <c r="N46" s="63"/>
      <c r="O46" s="63"/>
      <c r="R46" s="104"/>
      <c r="S46" s="104"/>
      <c r="T46" s="104"/>
      <c r="U46" s="104"/>
      <c r="V46" s="104"/>
      <c r="W46" s="104"/>
      <c r="X46" s="104"/>
      <c r="Y46" s="104"/>
      <c r="Z46" s="104"/>
      <c r="AA46" s="104"/>
      <c r="AB46" s="104"/>
    </row>
    <row r="47" spans="2:28" ht="15" customHeight="1">
      <c r="B47" s="1"/>
      <c r="C47" s="63"/>
      <c r="D47" s="63"/>
      <c r="E47" s="63"/>
      <c r="F47" s="63"/>
      <c r="G47" s="63"/>
      <c r="H47" s="63"/>
      <c r="I47" s="63"/>
      <c r="J47" s="63"/>
      <c r="K47" s="63"/>
      <c r="L47" s="63"/>
      <c r="M47" s="63"/>
      <c r="N47" s="63"/>
      <c r="O47" s="63"/>
      <c r="R47" s="104"/>
      <c r="S47" s="104"/>
      <c r="T47" s="104"/>
      <c r="U47" s="104"/>
      <c r="V47" s="104"/>
      <c r="W47" s="104"/>
      <c r="X47" s="104"/>
      <c r="Y47" s="104"/>
      <c r="Z47" s="104"/>
      <c r="AA47" s="104"/>
      <c r="AB47" s="104"/>
    </row>
    <row r="48" spans="2:28" s="110" customFormat="1" ht="99.95" customHeight="1">
      <c r="B48" s="112"/>
      <c r="C48" s="63"/>
      <c r="D48" s="63"/>
      <c r="E48" s="63"/>
      <c r="F48" s="63"/>
      <c r="G48" s="63"/>
      <c r="H48" s="63"/>
      <c r="I48" s="63"/>
      <c r="J48" s="63"/>
      <c r="K48" s="63"/>
      <c r="L48" s="63"/>
      <c r="M48" s="63"/>
      <c r="N48" s="63"/>
      <c r="O48" s="63"/>
      <c r="P48" s="109"/>
      <c r="Q48" s="109"/>
      <c r="R48" s="111"/>
      <c r="S48" s="111"/>
      <c r="T48" s="111"/>
      <c r="U48" s="111"/>
      <c r="V48" s="111"/>
      <c r="W48" s="111"/>
      <c r="X48" s="111"/>
      <c r="Y48" s="111"/>
      <c r="Z48" s="111"/>
      <c r="AA48" s="111"/>
      <c r="AB48" s="111"/>
    </row>
    <row r="49" spans="2:28" ht="20.100000000000001" customHeight="1">
      <c r="B49" s="1"/>
      <c r="C49" s="63"/>
      <c r="D49" s="63"/>
      <c r="E49" s="63"/>
      <c r="F49" s="63"/>
      <c r="G49" s="63"/>
      <c r="H49" s="63"/>
      <c r="I49" s="63"/>
      <c r="J49" s="63"/>
      <c r="K49" s="63"/>
      <c r="L49" s="63"/>
      <c r="M49" s="63"/>
      <c r="N49" s="63"/>
      <c r="O49" s="63"/>
      <c r="R49" s="104"/>
      <c r="S49" s="104"/>
      <c r="T49" s="104"/>
      <c r="U49" s="104"/>
      <c r="V49" s="104"/>
      <c r="W49" s="104"/>
      <c r="X49" s="104"/>
      <c r="Y49" s="104"/>
      <c r="Z49" s="104"/>
      <c r="AA49" s="104"/>
      <c r="AB49" s="104"/>
    </row>
    <row r="50" spans="2:28" ht="20.100000000000001" customHeight="1">
      <c r="B50" s="1"/>
      <c r="C50" s="63"/>
      <c r="D50" s="63"/>
      <c r="E50" s="63"/>
      <c r="F50" s="63"/>
      <c r="G50" s="63"/>
      <c r="H50" s="63"/>
      <c r="I50" s="63"/>
      <c r="J50" s="63"/>
      <c r="K50" s="63"/>
      <c r="L50" s="63"/>
      <c r="M50" s="63"/>
      <c r="N50" s="63"/>
      <c r="O50" s="63"/>
      <c r="R50" s="104"/>
      <c r="S50" s="104"/>
      <c r="T50" s="104"/>
      <c r="U50" s="104"/>
      <c r="V50" s="104"/>
      <c r="W50" s="104"/>
      <c r="X50" s="104"/>
      <c r="Y50" s="104"/>
      <c r="Z50" s="104"/>
      <c r="AA50" s="104"/>
      <c r="AB50" s="104"/>
    </row>
    <row r="51" spans="2:28" ht="15" customHeight="1">
      <c r="B51" s="1"/>
      <c r="C51" s="63"/>
      <c r="D51" s="63"/>
      <c r="E51" s="63"/>
      <c r="F51" s="63"/>
      <c r="G51" s="63"/>
      <c r="H51" s="63"/>
      <c r="I51" s="63"/>
      <c r="J51" s="63"/>
      <c r="K51" s="63"/>
      <c r="L51" s="63"/>
      <c r="M51" s="63"/>
      <c r="N51" s="63"/>
      <c r="O51" s="63"/>
      <c r="R51" s="104"/>
      <c r="S51" s="104"/>
      <c r="T51" s="104"/>
      <c r="U51" s="104"/>
      <c r="V51" s="104"/>
      <c r="W51" s="104"/>
      <c r="X51" s="104"/>
      <c r="Y51" s="104"/>
      <c r="Z51" s="104"/>
      <c r="AA51" s="104"/>
      <c r="AB51" s="104"/>
    </row>
    <row r="52" spans="2:28" s="110" customFormat="1" ht="99.95" customHeight="1">
      <c r="B52" s="112"/>
      <c r="C52" s="63"/>
      <c r="D52" s="63"/>
      <c r="E52" s="63"/>
      <c r="F52" s="63"/>
      <c r="G52" s="63"/>
      <c r="H52" s="63"/>
      <c r="I52" s="63"/>
      <c r="J52" s="63"/>
      <c r="K52" s="63"/>
      <c r="L52" s="63"/>
      <c r="M52" s="63"/>
      <c r="N52" s="63"/>
      <c r="O52" s="63"/>
      <c r="P52" s="109"/>
      <c r="Q52" s="109"/>
      <c r="R52" s="111"/>
      <c r="S52" s="111"/>
      <c r="T52" s="111"/>
      <c r="U52" s="111"/>
      <c r="V52" s="111"/>
      <c r="W52" s="111"/>
      <c r="X52" s="111"/>
      <c r="Y52" s="111"/>
      <c r="Z52" s="111"/>
      <c r="AA52" s="111"/>
      <c r="AB52" s="111"/>
    </row>
    <row r="53" spans="2:28" ht="18" customHeight="1">
      <c r="B53" s="1"/>
      <c r="C53" s="63"/>
      <c r="D53" s="63"/>
      <c r="E53" s="63"/>
      <c r="F53" s="63"/>
      <c r="G53" s="63"/>
      <c r="H53" s="63"/>
      <c r="I53" s="63"/>
      <c r="J53" s="63"/>
      <c r="K53" s="63"/>
      <c r="L53" s="63"/>
      <c r="M53" s="63"/>
      <c r="N53" s="63"/>
      <c r="O53" s="63"/>
      <c r="R53" s="104"/>
      <c r="S53" s="104"/>
      <c r="T53" s="104"/>
      <c r="U53" s="104"/>
      <c r="V53" s="104"/>
      <c r="W53" s="104"/>
      <c r="X53" s="104"/>
      <c r="Y53" s="104"/>
      <c r="Z53" s="104"/>
      <c r="AA53" s="104"/>
      <c r="AB53" s="104"/>
    </row>
    <row r="54" spans="2:28" ht="20.100000000000001" customHeight="1">
      <c r="B54" s="1"/>
      <c r="C54" s="63"/>
      <c r="D54" s="63"/>
      <c r="E54" s="63"/>
      <c r="F54" s="63"/>
      <c r="G54" s="63"/>
      <c r="H54" s="63"/>
      <c r="I54" s="63"/>
      <c r="J54" s="63"/>
      <c r="K54" s="63"/>
      <c r="L54" s="63"/>
      <c r="M54" s="63"/>
      <c r="N54" s="63"/>
      <c r="O54" s="63"/>
      <c r="R54" s="104"/>
      <c r="S54" s="104"/>
      <c r="T54" s="104"/>
      <c r="U54" s="104"/>
      <c r="V54" s="104"/>
      <c r="W54" s="104"/>
      <c r="X54" s="104"/>
      <c r="Y54" s="104"/>
      <c r="Z54" s="104"/>
      <c r="AA54" s="104"/>
      <c r="AB54" s="104"/>
    </row>
    <row r="55" spans="2:28" ht="15" customHeight="1">
      <c r="B55" s="1"/>
      <c r="C55" s="63"/>
      <c r="D55" s="63"/>
      <c r="E55" s="63"/>
      <c r="F55" s="63"/>
      <c r="G55" s="63"/>
      <c r="H55" s="63"/>
      <c r="I55" s="63"/>
      <c r="J55" s="63"/>
      <c r="K55" s="63"/>
      <c r="L55" s="63"/>
      <c r="M55" s="63"/>
      <c r="N55" s="63"/>
      <c r="O55" s="63"/>
      <c r="R55" s="104"/>
      <c r="S55" s="104"/>
      <c r="T55" s="104"/>
      <c r="U55" s="104"/>
      <c r="V55" s="104"/>
      <c r="W55" s="104"/>
      <c r="X55" s="104"/>
      <c r="Y55" s="104"/>
      <c r="Z55" s="104"/>
      <c r="AA55" s="104"/>
      <c r="AB55" s="104"/>
    </row>
    <row r="56" spans="2:28" s="110" customFormat="1" ht="99.95" customHeight="1">
      <c r="B56" s="112"/>
      <c r="C56" s="63"/>
      <c r="D56" s="63"/>
      <c r="E56" s="63"/>
      <c r="F56" s="63"/>
      <c r="G56" s="63"/>
      <c r="H56" s="63"/>
      <c r="I56" s="63"/>
      <c r="J56" s="63"/>
      <c r="K56" s="63"/>
      <c r="L56" s="63"/>
      <c r="M56" s="63"/>
      <c r="N56" s="63"/>
      <c r="O56" s="63"/>
      <c r="P56" s="109"/>
      <c r="Q56" s="109"/>
      <c r="R56" s="111"/>
      <c r="S56" s="111"/>
      <c r="T56" s="111"/>
      <c r="U56" s="111"/>
      <c r="V56" s="111"/>
      <c r="W56" s="111"/>
      <c r="X56" s="111"/>
      <c r="Y56" s="111"/>
      <c r="Z56" s="111"/>
      <c r="AA56" s="111"/>
      <c r="AB56" s="111"/>
    </row>
    <row r="57" spans="2:28" ht="20.100000000000001" customHeight="1">
      <c r="B57" s="1"/>
      <c r="C57" s="63"/>
      <c r="D57" s="63"/>
      <c r="E57" s="63"/>
      <c r="F57" s="63"/>
      <c r="G57" s="63"/>
      <c r="H57" s="63"/>
      <c r="I57" s="63"/>
      <c r="J57" s="63"/>
      <c r="K57" s="63"/>
      <c r="L57" s="63"/>
      <c r="M57" s="63"/>
      <c r="N57" s="63"/>
      <c r="O57" s="63"/>
      <c r="R57" s="104"/>
      <c r="S57" s="104"/>
      <c r="T57" s="104"/>
      <c r="U57" s="104"/>
      <c r="V57" s="104"/>
      <c r="W57" s="104"/>
      <c r="X57" s="104"/>
      <c r="Y57" s="104"/>
      <c r="Z57" s="104"/>
      <c r="AA57" s="104"/>
      <c r="AB57" s="104"/>
    </row>
    <row r="58" spans="2:28" ht="20.100000000000001" customHeight="1">
      <c r="B58" s="1"/>
      <c r="C58" s="63"/>
      <c r="D58" s="63"/>
      <c r="E58" s="63"/>
      <c r="F58" s="63"/>
      <c r="G58" s="63"/>
      <c r="H58" s="63"/>
      <c r="I58" s="63"/>
      <c r="J58" s="63"/>
      <c r="K58" s="63"/>
      <c r="L58" s="63"/>
      <c r="M58" s="63"/>
      <c r="N58" s="63"/>
      <c r="O58" s="63"/>
      <c r="R58" s="104"/>
      <c r="S58" s="104"/>
      <c r="T58" s="104"/>
      <c r="U58" s="104"/>
      <c r="V58" s="104"/>
      <c r="W58" s="104"/>
      <c r="X58" s="104"/>
      <c r="Y58" s="104"/>
      <c r="Z58" s="104"/>
      <c r="AA58" s="104"/>
      <c r="AB58" s="104"/>
    </row>
    <row r="59" spans="2:28" ht="20.100000000000001" customHeight="1">
      <c r="B59" s="1"/>
      <c r="C59" s="63"/>
      <c r="D59" s="63"/>
      <c r="E59" s="63"/>
      <c r="F59" s="63"/>
      <c r="G59" s="63"/>
      <c r="H59" s="63"/>
      <c r="I59" s="63"/>
      <c r="J59" s="63"/>
      <c r="K59" s="63"/>
      <c r="L59" s="63"/>
      <c r="M59" s="63"/>
      <c r="N59" s="63"/>
      <c r="O59" s="63"/>
      <c r="R59" s="104"/>
      <c r="S59" s="104"/>
      <c r="T59" s="104"/>
      <c r="U59" s="104"/>
      <c r="V59" s="104"/>
      <c r="W59" s="104"/>
      <c r="X59" s="104"/>
      <c r="Y59" s="104"/>
      <c r="Z59" s="104"/>
      <c r="AA59" s="104"/>
      <c r="AB59" s="104"/>
    </row>
    <row r="60" spans="2:28" s="110" customFormat="1" ht="99.95" customHeight="1">
      <c r="B60" s="112"/>
      <c r="C60" s="63"/>
      <c r="D60" s="63"/>
      <c r="E60" s="63"/>
      <c r="F60" s="63"/>
      <c r="G60" s="63"/>
      <c r="H60" s="63"/>
      <c r="I60" s="63"/>
      <c r="J60" s="63"/>
      <c r="K60" s="63"/>
      <c r="L60" s="63"/>
      <c r="M60" s="63"/>
      <c r="N60" s="63"/>
      <c r="O60" s="63"/>
      <c r="P60" s="109"/>
      <c r="Q60" s="109"/>
      <c r="R60" s="111"/>
      <c r="S60" s="111"/>
      <c r="T60" s="111"/>
      <c r="U60" s="111"/>
      <c r="V60" s="111"/>
      <c r="W60" s="111"/>
      <c r="X60" s="111"/>
      <c r="Y60" s="111"/>
      <c r="Z60" s="111"/>
      <c r="AA60" s="111"/>
      <c r="AB60" s="111"/>
    </row>
    <row r="61" spans="2:28" ht="20.100000000000001" customHeight="1">
      <c r="B61" s="1"/>
      <c r="C61" s="63"/>
      <c r="D61" s="63"/>
      <c r="E61" s="63"/>
      <c r="F61" s="63"/>
      <c r="G61" s="63"/>
      <c r="H61" s="63"/>
      <c r="I61" s="63"/>
      <c r="J61" s="63"/>
      <c r="K61" s="63"/>
      <c r="L61" s="63"/>
      <c r="M61" s="63"/>
      <c r="N61" s="63"/>
      <c r="O61" s="63"/>
      <c r="R61" s="104"/>
      <c r="S61" s="104"/>
      <c r="T61" s="104"/>
      <c r="U61" s="104"/>
      <c r="V61" s="104"/>
      <c r="W61" s="104"/>
      <c r="X61" s="104"/>
      <c r="Y61" s="104"/>
      <c r="Z61" s="104"/>
      <c r="AA61" s="104"/>
      <c r="AB61" s="104"/>
    </row>
    <row r="62" spans="2:28" ht="20.100000000000001" customHeight="1">
      <c r="B62" s="1"/>
      <c r="C62" s="63"/>
      <c r="D62" s="63"/>
      <c r="E62" s="63"/>
      <c r="F62" s="63"/>
      <c r="G62" s="63"/>
      <c r="H62" s="63"/>
      <c r="I62" s="63"/>
      <c r="J62" s="63"/>
      <c r="K62" s="63"/>
      <c r="L62" s="63"/>
      <c r="M62" s="63"/>
      <c r="N62" s="63"/>
      <c r="O62" s="63"/>
      <c r="R62" s="104"/>
      <c r="S62" s="104"/>
      <c r="T62" s="104"/>
      <c r="U62" s="104"/>
      <c r="V62" s="104"/>
      <c r="W62" s="104"/>
      <c r="X62" s="104"/>
      <c r="Y62" s="104"/>
      <c r="Z62" s="104"/>
      <c r="AA62" s="104"/>
      <c r="AB62" s="104"/>
    </row>
    <row r="63" spans="2:28" ht="15" customHeight="1">
      <c r="B63" s="1"/>
      <c r="C63" s="63"/>
      <c r="D63" s="63"/>
      <c r="E63" s="63"/>
      <c r="F63" s="63"/>
      <c r="G63" s="63"/>
      <c r="H63" s="63"/>
      <c r="I63" s="63"/>
      <c r="J63" s="63"/>
      <c r="K63" s="63"/>
      <c r="L63" s="63"/>
      <c r="M63" s="63"/>
      <c r="N63" s="63"/>
      <c r="O63" s="63"/>
      <c r="R63" s="104"/>
      <c r="S63" s="104"/>
      <c r="T63" s="104"/>
      <c r="U63" s="104"/>
      <c r="V63" s="104"/>
      <c r="W63" s="104"/>
      <c r="X63" s="104"/>
      <c r="Y63" s="104"/>
      <c r="Z63" s="104"/>
      <c r="AA63" s="104"/>
      <c r="AB63" s="104"/>
    </row>
    <row r="64" spans="2:28" s="110" customFormat="1" ht="99.95" customHeight="1">
      <c r="B64" s="112"/>
      <c r="C64" s="63"/>
      <c r="D64" s="63"/>
      <c r="E64" s="63"/>
      <c r="F64" s="63"/>
      <c r="G64" s="63"/>
      <c r="H64" s="63"/>
      <c r="I64" s="63"/>
      <c r="J64" s="63"/>
      <c r="K64" s="63"/>
      <c r="L64" s="63"/>
      <c r="M64" s="63"/>
      <c r="N64" s="63"/>
      <c r="O64" s="63"/>
      <c r="P64" s="109"/>
      <c r="Q64" s="109"/>
      <c r="R64" s="111"/>
      <c r="S64" s="111"/>
      <c r="T64" s="111"/>
      <c r="U64" s="111"/>
      <c r="V64" s="111"/>
      <c r="W64" s="111"/>
      <c r="X64" s="111"/>
      <c r="Y64" s="111"/>
      <c r="Z64" s="111"/>
      <c r="AA64" s="111"/>
      <c r="AB64" s="111"/>
    </row>
    <row r="65" spans="2:28" ht="20.100000000000001" customHeight="1">
      <c r="B65" s="1"/>
      <c r="C65" s="63"/>
      <c r="D65" s="63"/>
      <c r="E65" s="63"/>
      <c r="F65" s="63"/>
      <c r="G65" s="63"/>
      <c r="H65" s="63"/>
      <c r="I65" s="63"/>
      <c r="J65" s="63"/>
      <c r="K65" s="63"/>
      <c r="L65" s="63"/>
      <c r="M65" s="63"/>
      <c r="N65" s="63"/>
      <c r="O65" s="63"/>
      <c r="R65" s="104"/>
      <c r="S65" s="104"/>
      <c r="T65" s="104"/>
      <c r="U65" s="104"/>
      <c r="V65" s="104"/>
      <c r="W65" s="104"/>
      <c r="X65" s="104"/>
      <c r="Y65" s="104"/>
      <c r="Z65" s="104"/>
      <c r="AA65" s="104"/>
      <c r="AB65" s="104"/>
    </row>
    <row r="66" spans="2:28" ht="20.100000000000001" customHeight="1">
      <c r="B66" s="1"/>
      <c r="C66" s="63"/>
      <c r="D66" s="63"/>
      <c r="E66" s="63"/>
      <c r="F66" s="63"/>
      <c r="G66" s="63"/>
      <c r="H66" s="63"/>
      <c r="I66" s="63"/>
      <c r="J66" s="63"/>
      <c r="K66" s="63"/>
      <c r="L66" s="63"/>
      <c r="M66" s="63"/>
      <c r="N66" s="63"/>
      <c r="O66" s="63"/>
      <c r="R66" s="104"/>
      <c r="S66" s="104"/>
      <c r="T66" s="104"/>
      <c r="U66" s="104"/>
      <c r="V66" s="104"/>
      <c r="W66" s="104"/>
      <c r="X66" s="104"/>
      <c r="Y66" s="104"/>
      <c r="Z66" s="104"/>
      <c r="AA66" s="104"/>
      <c r="AB66" s="104"/>
    </row>
    <row r="67" spans="2:28" ht="15" customHeight="1">
      <c r="B67" s="1"/>
      <c r="C67" s="63"/>
      <c r="D67" s="63"/>
      <c r="E67" s="63"/>
      <c r="F67" s="63"/>
      <c r="G67" s="63"/>
      <c r="H67" s="63"/>
      <c r="I67" s="63"/>
      <c r="J67" s="63"/>
      <c r="K67" s="63"/>
      <c r="L67" s="63"/>
      <c r="M67" s="63"/>
      <c r="N67" s="63"/>
      <c r="O67" s="63"/>
      <c r="R67" s="104"/>
      <c r="S67" s="104"/>
      <c r="T67" s="104"/>
      <c r="U67" s="104"/>
      <c r="V67" s="104"/>
      <c r="W67" s="104"/>
      <c r="X67" s="104"/>
      <c r="Y67" s="104"/>
      <c r="Z67" s="104"/>
      <c r="AA67" s="104"/>
      <c r="AB67" s="104"/>
    </row>
    <row r="68" spans="2:28" s="110" customFormat="1" ht="99.95" customHeight="1">
      <c r="B68" s="112"/>
      <c r="C68" s="63"/>
      <c r="D68" s="63"/>
      <c r="E68" s="63"/>
      <c r="F68" s="63"/>
      <c r="G68" s="63"/>
      <c r="H68" s="63"/>
      <c r="I68" s="63"/>
      <c r="J68" s="63"/>
      <c r="K68" s="63"/>
      <c r="L68" s="63"/>
      <c r="M68" s="63"/>
      <c r="N68" s="63"/>
      <c r="O68" s="63"/>
      <c r="P68" s="109"/>
      <c r="Q68" s="109"/>
      <c r="R68" s="111"/>
      <c r="S68" s="111"/>
      <c r="T68" s="111"/>
      <c r="U68" s="111"/>
      <c r="V68" s="111"/>
      <c r="W68" s="111"/>
      <c r="X68" s="111"/>
      <c r="Y68" s="111"/>
      <c r="Z68" s="111"/>
      <c r="AA68" s="111"/>
      <c r="AB68" s="111"/>
    </row>
    <row r="69" spans="2:28" s="100" customFormat="1" ht="15" customHeight="1">
      <c r="C69" s="275"/>
      <c r="D69" s="275"/>
      <c r="E69" s="275"/>
      <c r="F69" s="275"/>
      <c r="G69" s="275"/>
      <c r="H69" s="275"/>
      <c r="I69" s="275"/>
      <c r="J69" s="275"/>
      <c r="K69" s="275"/>
      <c r="L69" s="275"/>
      <c r="M69" s="275"/>
      <c r="N69" s="275"/>
      <c r="O69" s="275"/>
      <c r="R69" s="104"/>
      <c r="S69" s="104"/>
      <c r="T69" s="104"/>
      <c r="U69" s="104"/>
      <c r="V69" s="104"/>
      <c r="W69" s="104"/>
      <c r="X69" s="104"/>
      <c r="Y69" s="104"/>
    </row>
    <row r="70" spans="2:28" s="100" customFormat="1" ht="15" customHeight="1">
      <c r="C70" s="275"/>
      <c r="D70" s="275"/>
      <c r="E70" s="275"/>
      <c r="F70" s="275"/>
      <c r="G70" s="275"/>
      <c r="H70" s="275"/>
      <c r="I70" s="275"/>
      <c r="J70" s="275"/>
      <c r="K70" s="275"/>
      <c r="L70" s="275"/>
      <c r="M70" s="275"/>
      <c r="N70" s="275"/>
      <c r="O70" s="275"/>
      <c r="R70" s="104"/>
      <c r="S70" s="104"/>
      <c r="T70" s="104"/>
      <c r="U70" s="104"/>
      <c r="V70" s="104"/>
      <c r="W70" s="104"/>
      <c r="X70" s="104"/>
      <c r="Y70" s="104"/>
    </row>
    <row r="71" spans="2:28" s="100" customFormat="1" ht="15" customHeight="1">
      <c r="C71" s="275"/>
      <c r="D71" s="275"/>
      <c r="E71" s="275"/>
      <c r="F71" s="275"/>
      <c r="G71" s="275"/>
      <c r="H71" s="275"/>
      <c r="I71" s="275"/>
      <c r="J71" s="275"/>
      <c r="K71" s="275"/>
      <c r="L71" s="275"/>
      <c r="M71" s="275"/>
      <c r="N71" s="275"/>
      <c r="O71" s="275"/>
      <c r="R71" s="104"/>
      <c r="S71" s="104"/>
      <c r="T71" s="104"/>
      <c r="U71" s="104"/>
      <c r="V71" s="104"/>
      <c r="W71" s="104"/>
      <c r="X71" s="104"/>
      <c r="Y71" s="104"/>
    </row>
    <row r="72" spans="2:28" s="100" customFormat="1" ht="15" customHeight="1">
      <c r="C72" s="275"/>
      <c r="D72" s="275"/>
      <c r="E72" s="275"/>
      <c r="F72" s="275"/>
      <c r="G72" s="275"/>
      <c r="H72" s="275"/>
      <c r="I72" s="275"/>
      <c r="J72" s="275"/>
      <c r="K72" s="275"/>
      <c r="L72" s="275"/>
      <c r="M72" s="275"/>
      <c r="N72" s="275"/>
      <c r="O72" s="275"/>
    </row>
    <row r="73" spans="2:28" s="100" customFormat="1" ht="15" customHeight="1">
      <c r="C73" s="275"/>
      <c r="D73" s="275"/>
      <c r="E73" s="275"/>
      <c r="F73" s="275"/>
      <c r="G73" s="275"/>
      <c r="H73" s="275"/>
      <c r="I73" s="275"/>
      <c r="J73" s="275"/>
      <c r="K73" s="275"/>
      <c r="L73" s="275"/>
      <c r="M73" s="275"/>
      <c r="N73" s="275"/>
      <c r="O73" s="275"/>
    </row>
    <row r="74" spans="2:28" s="100" customFormat="1" ht="15" customHeight="1">
      <c r="C74" s="275"/>
      <c r="D74" s="275"/>
      <c r="E74" s="275"/>
      <c r="F74" s="275"/>
      <c r="G74" s="275"/>
      <c r="H74" s="275"/>
      <c r="I74" s="275"/>
      <c r="J74" s="275"/>
      <c r="K74" s="275"/>
      <c r="L74" s="275"/>
      <c r="M74" s="275"/>
      <c r="N74" s="275"/>
      <c r="O74" s="275"/>
    </row>
    <row r="75" spans="2:28" s="100" customFormat="1" ht="15" customHeight="1">
      <c r="C75" s="275"/>
      <c r="D75" s="275"/>
      <c r="E75" s="275"/>
      <c r="F75" s="275"/>
      <c r="G75" s="275"/>
      <c r="H75" s="275"/>
      <c r="I75" s="275"/>
      <c r="J75" s="275"/>
      <c r="K75" s="275"/>
      <c r="L75" s="275"/>
      <c r="M75" s="275"/>
      <c r="N75" s="275"/>
      <c r="O75" s="275"/>
    </row>
    <row r="76" spans="2:28" s="100" customFormat="1" ht="15" customHeight="1">
      <c r="C76" s="275"/>
      <c r="D76" s="275"/>
      <c r="E76" s="275"/>
      <c r="F76" s="275"/>
      <c r="G76" s="275"/>
      <c r="H76" s="275"/>
      <c r="I76" s="275"/>
      <c r="J76" s="275"/>
      <c r="K76" s="275"/>
      <c r="L76" s="275"/>
      <c r="M76" s="275"/>
      <c r="N76" s="275"/>
      <c r="O76" s="275"/>
    </row>
    <row r="77" spans="2:28" s="100" customFormat="1" ht="15" customHeight="1">
      <c r="C77" s="275"/>
      <c r="D77" s="275"/>
      <c r="E77" s="275"/>
      <c r="F77" s="275"/>
      <c r="G77" s="275"/>
      <c r="H77" s="275"/>
      <c r="I77" s="275"/>
      <c r="J77" s="275"/>
      <c r="K77" s="275"/>
      <c r="L77" s="275"/>
      <c r="M77" s="275"/>
      <c r="N77" s="275"/>
      <c r="O77" s="275"/>
    </row>
    <row r="78" spans="2:28" ht="15" customHeight="1">
      <c r="C78" s="275"/>
      <c r="D78" s="275"/>
      <c r="E78" s="275"/>
      <c r="F78" s="275"/>
      <c r="G78" s="275"/>
      <c r="H78" s="275"/>
      <c r="I78" s="275"/>
      <c r="J78" s="275"/>
      <c r="K78" s="275"/>
      <c r="L78" s="275"/>
      <c r="M78" s="275"/>
      <c r="N78" s="275"/>
      <c r="O78" s="275"/>
    </row>
    <row r="79" spans="2:28" ht="15" customHeight="1">
      <c r="C79" s="275"/>
      <c r="D79" s="275"/>
      <c r="E79" s="275"/>
      <c r="F79" s="275"/>
      <c r="G79" s="275"/>
      <c r="H79" s="275"/>
      <c r="I79" s="275"/>
      <c r="J79" s="275"/>
      <c r="K79" s="275"/>
      <c r="L79" s="275"/>
      <c r="M79" s="275"/>
      <c r="N79" s="275"/>
      <c r="O79" s="275"/>
    </row>
  </sheetData>
  <sheetProtection password="EA35" sheet="1" objects="1" scenarios="1" formatCells="0" formatColumns="0" formatRows="0" insertColumns="0" insertRows="0" selectLockedCells="1"/>
  <mergeCells count="32">
    <mergeCell ref="E13:O13"/>
    <mergeCell ref="E14:O14"/>
    <mergeCell ref="C16:O16"/>
    <mergeCell ref="C77:O77"/>
    <mergeCell ref="C78:O78"/>
    <mergeCell ref="C21:O21"/>
    <mergeCell ref="C20:O20"/>
    <mergeCell ref="C69:O69"/>
    <mergeCell ref="C70:O70"/>
    <mergeCell ref="C71:O71"/>
    <mergeCell ref="C72:O72"/>
    <mergeCell ref="C18:O18"/>
    <mergeCell ref="C19:O19"/>
    <mergeCell ref="C13:D13"/>
    <mergeCell ref="C14:D14"/>
    <mergeCell ref="C79:O79"/>
    <mergeCell ref="C74:O74"/>
    <mergeCell ref="C75:O75"/>
    <mergeCell ref="C76:O76"/>
    <mergeCell ref="C73:O73"/>
    <mergeCell ref="J2:L2"/>
    <mergeCell ref="M2:P2"/>
    <mergeCell ref="B3:P3"/>
    <mergeCell ref="B4:P4"/>
    <mergeCell ref="J11:O11"/>
    <mergeCell ref="C9:C11"/>
    <mergeCell ref="C8:O8"/>
    <mergeCell ref="E9:G9"/>
    <mergeCell ref="E10:G10"/>
    <mergeCell ref="I9:O9"/>
    <mergeCell ref="I10:O10"/>
    <mergeCell ref="E11:H11"/>
  </mergeCells>
  <phoneticPr fontId="31"/>
  <dataValidations count="2">
    <dataValidation allowBlank="1" showInputMessage="1" showErrorMessage="1" prompt="申請内容についてヒアリング等を行う場合があるため、連絡のつく電話番号を必ず入力してください" sqref="I9:I10"/>
    <dataValidation type="list" allowBlank="1" showInputMessage="1" showErrorMessage="1" sqref="C20:O20">
      <formula1>$R$20:$U$20</formula1>
    </dataValidation>
  </dataValidations>
  <printOptions horizontalCentered="1"/>
  <pageMargins left="0.39370078740157483" right="0.39370078740157483" top="0.39370078740157483" bottom="0.39370078740157483" header="0.31496062992125984" footer="0.31496062992125984"/>
  <pageSetup paperSize="9" scale="67" fitToHeight="0" orientation="portrait" r:id="rId1"/>
  <rowBreaks count="2" manualBreakCount="2">
    <brk id="23" min="1" max="15" man="1"/>
    <brk id="61" min="1"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
  <sheetViews>
    <sheetView workbookViewId="0">
      <selection activeCell="K14" sqref="K14"/>
    </sheetView>
  </sheetViews>
  <sheetFormatPr defaultRowHeight="13.5"/>
  <cols>
    <col min="2" max="2" width="4.875" customWidth="1"/>
    <col min="3" max="3" width="3.125" customWidth="1"/>
    <col min="4" max="4" width="4.5" customWidth="1"/>
    <col min="7" max="7" width="4.5" customWidth="1"/>
    <col min="8" max="8" width="12.25" customWidth="1"/>
    <col min="9" max="9" width="15.5" customWidth="1"/>
    <col min="10" max="10" width="8.625" customWidth="1"/>
    <col min="20" max="20" width="11.125" customWidth="1"/>
    <col min="21" max="21" width="11" customWidth="1"/>
    <col min="22" max="22" width="13.25" customWidth="1"/>
    <col min="24" max="24" width="10.125" customWidth="1"/>
  </cols>
  <sheetData>
    <row r="1" spans="1:27">
      <c r="A1" t="s">
        <v>181</v>
      </c>
    </row>
    <row r="2" spans="1:27">
      <c r="H2" s="610" t="s">
        <v>308</v>
      </c>
      <c r="I2" s="610"/>
      <c r="J2" s="610"/>
      <c r="K2" s="610"/>
      <c r="L2" s="610"/>
      <c r="M2" s="610"/>
      <c r="N2" s="610"/>
      <c r="O2" s="610"/>
      <c r="P2" s="610"/>
      <c r="Q2" s="610"/>
      <c r="R2" s="610"/>
      <c r="S2" s="610"/>
      <c r="T2" s="610" t="s">
        <v>306</v>
      </c>
      <c r="U2" s="610"/>
      <c r="V2" s="610"/>
      <c r="W2" s="610"/>
      <c r="X2" s="610"/>
      <c r="Y2" s="610"/>
      <c r="Z2" s="610"/>
      <c r="AA2" s="610"/>
    </row>
    <row r="3" spans="1:27">
      <c r="A3" s="205" t="s">
        <v>292</v>
      </c>
      <c r="B3" s="611" t="str">
        <f>'【様式1】申請書Ａ-2'!C11</f>
        <v>必須（プルダウン）</v>
      </c>
      <c r="C3" s="611"/>
      <c r="D3" s="611"/>
      <c r="E3" s="611"/>
      <c r="F3" s="611"/>
      <c r="H3" s="205" t="s">
        <v>289</v>
      </c>
      <c r="I3" s="205" t="s">
        <v>292</v>
      </c>
      <c r="J3" s="205" t="s">
        <v>294</v>
      </c>
      <c r="K3" s="205" t="s">
        <v>295</v>
      </c>
      <c r="L3" s="205" t="s">
        <v>296</v>
      </c>
      <c r="M3" s="225" t="s">
        <v>376</v>
      </c>
      <c r="N3" s="226" t="s">
        <v>375</v>
      </c>
      <c r="O3" s="205" t="s">
        <v>309</v>
      </c>
      <c r="P3" s="205" t="s">
        <v>310</v>
      </c>
      <c r="Q3" s="215" t="s">
        <v>307</v>
      </c>
      <c r="R3" s="215" t="s">
        <v>304</v>
      </c>
      <c r="S3" s="205" t="s">
        <v>305</v>
      </c>
      <c r="T3" s="212" t="s">
        <v>297</v>
      </c>
      <c r="U3" s="212" t="s">
        <v>298</v>
      </c>
      <c r="V3" s="205" t="s">
        <v>300</v>
      </c>
      <c r="W3" s="205" t="s">
        <v>301</v>
      </c>
      <c r="X3" s="205" t="s">
        <v>302</v>
      </c>
      <c r="Y3" s="215" t="s">
        <v>303</v>
      </c>
      <c r="Z3" s="215" t="s">
        <v>304</v>
      </c>
      <c r="AA3" s="215" t="s">
        <v>305</v>
      </c>
    </row>
    <row r="4" spans="1:27">
      <c r="A4" s="205" t="s">
        <v>289</v>
      </c>
      <c r="B4" s="612" t="str">
        <f>"Ｎｏ."&amp;'【様式1】申請書Ａ-1'!N2</f>
        <v>Ｎｏ.（事務局記入）</v>
      </c>
      <c r="C4" s="612"/>
      <c r="D4" s="612"/>
      <c r="E4" s="612"/>
      <c r="F4" s="612"/>
      <c r="H4" s="211" t="str">
        <f>'【様式1】申請書Ａ-1'!N2</f>
        <v>（事務局記入）</v>
      </c>
      <c r="I4" s="212" t="str">
        <f>'【様式1】申請書Ａ-2'!C11</f>
        <v>必須（プルダウン）</v>
      </c>
      <c r="J4" s="205" t="str">
        <f>'【様式2】提案書-1'!M14</f>
        <v>プルダウン</v>
      </c>
      <c r="K4" s="205" t="str">
        <f>'【様式2】提案書-1'!M15</f>
        <v>プルダウン</v>
      </c>
      <c r="L4" s="205" t="str">
        <f>'【様式2】提案書-1'!M16</f>
        <v>プルダウン</v>
      </c>
      <c r="M4" s="226">
        <f>'【様式1】申請書Ａ-1'!E31</f>
        <v>0</v>
      </c>
      <c r="N4" s="226">
        <f>'【様式1】申請書Ａ-2'!H4:S4</f>
        <v>0</v>
      </c>
      <c r="O4" s="205">
        <f>【様式3】申請書Ｂ!E11</f>
        <v>0</v>
      </c>
      <c r="P4" s="205" t="str">
        <f>'【様式1】申請書Ａ-1'!J56</f>
        <v>各事業者名・担当者名・電話番号を記載してください</v>
      </c>
      <c r="Q4" s="205">
        <f>'【様式1】申請書Ａ-1'!E46</f>
        <v>0</v>
      </c>
      <c r="R4" s="205">
        <f>'【様式1】申請書Ａ-1'!H47</f>
        <v>0</v>
      </c>
      <c r="S4" s="214" t="e">
        <f>R4/Q4</f>
        <v>#DIV/0!</v>
      </c>
      <c r="T4" s="206">
        <f>'【様式2】提案書-1'!E19</f>
        <v>0</v>
      </c>
      <c r="U4" s="206">
        <f>'【様式2】提案書-1'!I19</f>
        <v>0</v>
      </c>
      <c r="V4" s="213">
        <f>'【様式2】提案書-2'!J40</f>
        <v>0</v>
      </c>
      <c r="W4" s="213">
        <f>'【様式2】提案書-2'!K40</f>
        <v>0</v>
      </c>
      <c r="X4" s="214" t="str">
        <f>'【様式2】提案書-1'!P52</f>
        <v>未入力</v>
      </c>
      <c r="Y4" s="205">
        <f>'【様式1】申請書Ａ-2'!L17</f>
        <v>0</v>
      </c>
      <c r="Z4" s="205">
        <f>'【様式1】申請書Ａ-2'!L18</f>
        <v>0</v>
      </c>
      <c r="AA4" s="214" t="str">
        <f>'【様式1】申請書Ａ-2'!Q18</f>
        <v xml:space="preserve"> </v>
      </c>
    </row>
    <row r="5" spans="1:27">
      <c r="A5" s="205" t="s">
        <v>290</v>
      </c>
      <c r="B5" s="611">
        <f>'【様式1】申請書Ａ-1'!E31</f>
        <v>0</v>
      </c>
      <c r="C5" s="611"/>
      <c r="D5" s="611"/>
      <c r="E5" s="611"/>
      <c r="F5" s="611"/>
    </row>
    <row r="6" spans="1:27">
      <c r="A6" s="205" t="s">
        <v>291</v>
      </c>
      <c r="B6" s="207">
        <f>'【様式2】提案書-1'!E19</f>
        <v>0</v>
      </c>
      <c r="C6" s="208" t="s">
        <v>293</v>
      </c>
      <c r="D6" s="209">
        <f>'【様式2】提案書-1'!I19</f>
        <v>0</v>
      </c>
      <c r="E6" s="208"/>
      <c r="F6" s="210"/>
    </row>
  </sheetData>
  <mergeCells count="5">
    <mergeCell ref="H2:S2"/>
    <mergeCell ref="T2:AA2"/>
    <mergeCell ref="B3:F3"/>
    <mergeCell ref="B4:F4"/>
    <mergeCell ref="B5:F5"/>
  </mergeCells>
  <phoneticPr fontId="3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RowHeight="13.5"/>
  <sheetData>
    <row r="1" spans="1:1">
      <c r="A1" t="s">
        <v>0</v>
      </c>
    </row>
    <row r="2" spans="1:1">
      <c r="A2" t="s">
        <v>7</v>
      </c>
    </row>
    <row r="3" spans="1:1">
      <c r="A3" t="s">
        <v>19</v>
      </c>
    </row>
    <row r="4" spans="1:1">
      <c r="A4" t="s">
        <v>6</v>
      </c>
    </row>
    <row r="5" spans="1:1">
      <c r="A5" t="s">
        <v>18</v>
      </c>
    </row>
    <row r="7" spans="1:1">
      <c r="A7" t="s">
        <v>10</v>
      </c>
    </row>
    <row r="8" spans="1:1">
      <c r="A8" t="s">
        <v>11</v>
      </c>
    </row>
    <row r="9" spans="1:1">
      <c r="A9" t="s">
        <v>12</v>
      </c>
    </row>
    <row r="10" spans="1:1">
      <c r="A10" t="s">
        <v>9</v>
      </c>
    </row>
    <row r="11" spans="1:1">
      <c r="A11" t="s">
        <v>8</v>
      </c>
    </row>
    <row r="12" spans="1:1">
      <c r="A12" t="s">
        <v>13</v>
      </c>
    </row>
    <row r="13" spans="1:1">
      <c r="A13" t="s">
        <v>14</v>
      </c>
    </row>
    <row r="14" spans="1:1">
      <c r="A14" t="s">
        <v>15</v>
      </c>
    </row>
    <row r="15" spans="1:1">
      <c r="A15" t="s">
        <v>5</v>
      </c>
    </row>
    <row r="16" spans="1:1">
      <c r="A16" t="s">
        <v>16</v>
      </c>
    </row>
    <row r="17" spans="1:1">
      <c r="A17" t="s">
        <v>17</v>
      </c>
    </row>
    <row r="20" spans="1:1">
      <c r="A20" t="s">
        <v>3</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Q 4 t 3 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E O L d 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i 3 d U K I p H u A 4 A A A A R A A A A E w A c A E Z v c m 1 1 b G F z L 1 N l Y 3 R p b 2 4 x L m 0 g o h g A K K A U A A A A A A A A A A A A A A A A A A A A A A A A A A A A K 0 5 N L s n M z 1 M I h t C G 1 g B Q S w E C L Q A U A A I A C A B D i 3 d U 8 h m R C 6 g A A A D 4 A A A A E g A A A A A A A A A A A A A A A A A A A A A A Q 2 9 u Z m l n L 1 B h Y 2 t h Z 2 U u e G 1 s U E s B A i 0 A F A A C A A g A Q 4 t 3 V A / K 6 a u k A A A A 6 Q A A A B M A A A A A A A A A A A A A A A A A 9 A A A A F t D b 2 5 0 Z W 5 0 X 1 R 5 c G V z X S 5 4 b W x Q S w E C L Q A U A A I A C A B D i 3 d 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M 6 W J w k B H U W d n 8 U i h 5 4 1 f g A A A A A C A A A A A A A D Z g A A w A A A A B A A A A D O 0 i m R k z N 8 r G R s S p x s I c c l A A A A A A S A A A C g A A A A E A A A A J h G j C h b R X R z P 2 k o o d t I x 2 x Q A A A A e a k 3 n 0 7 C n I n v u x O 4 2 P g s x D w + M v w P 1 0 9 w T z C T d C U 1 j i 9 A u 1 3 o e s U 6 f B U P N I p C 3 T Z O 3 9 7 o y 8 x 1 6 s h C z Q x D x m B B n I r n E c j h y N / J t K p G f U M S 7 Z c U A A A A U a f s V 1 T R J p x S 7 2 D t S x q d q V X v q b Y = < / D a t a M a s h u p > 
</file>

<file path=customXml/itemProps1.xml><?xml version="1.0" encoding="utf-8"?>
<ds:datastoreItem xmlns:ds="http://schemas.openxmlformats.org/officeDocument/2006/customXml" ds:itemID="{CB1283CA-56DC-499E-B3E1-43E82DD9B8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申請にあたって</vt:lpstr>
      <vt:lpstr>【様式1】申請書Ａ-1</vt:lpstr>
      <vt:lpstr>【様式1】申請書Ａ-2</vt:lpstr>
      <vt:lpstr>【様式2】提案書-1</vt:lpstr>
      <vt:lpstr>【様式2】提案書-2</vt:lpstr>
      <vt:lpstr>【様式3】申請書Ｂ</vt:lpstr>
      <vt:lpstr>事務局用</vt:lpstr>
      <vt:lpstr>費目等</vt:lpstr>
      <vt:lpstr>'【様式1】申請書Ａ-1'!Print_Area</vt:lpstr>
      <vt:lpstr>'【様式1】申請書Ａ-2'!Print_Area</vt:lpstr>
      <vt:lpstr>'【様式2】提案書-1'!Print_Area</vt:lpstr>
      <vt:lpstr>'【様式2】提案書-2'!Print_Area</vt:lpstr>
      <vt:lpstr>【様式3】申請書Ｂ!Print_Area</vt:lpstr>
      <vt:lpstr>申請にあたって!Print_Area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satott@qunie.com</dc:creator>
  <cp:lastModifiedBy>ㅤ</cp:lastModifiedBy>
  <cp:lastPrinted>2023-02-08T04:26:02Z</cp:lastPrinted>
  <dcterms:created xsi:type="dcterms:W3CDTF">2010-11-25T01:03:03Z</dcterms:created>
  <dcterms:modified xsi:type="dcterms:W3CDTF">2023-03-02T02:53:01Z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2022-01-18T10:34:52Z</vt:filetime>
  </property>
</Properties>
</file>