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G:\共有ドライブ\PJ_ｺﾝｻﾙ_小豆島_経営支援\300_観光庁_宿泊施設支援\2025年度事業_人材活用事業\70_成果品\"/>
    </mc:Choice>
  </mc:AlternateContent>
  <xr:revisionPtr revIDLastSave="0" documentId="8_{D8D6B3CB-C7BC-402B-A2DA-B9158D9E058B}" xr6:coauthVersionLast="47" xr6:coauthVersionMax="47" xr10:uidLastSave="{00000000-0000-0000-0000-000000000000}"/>
  <bookViews>
    <workbookView xWindow="-108" yWindow="-108" windowWidth="23256" windowHeight="14856" xr2:uid="{00000000-000D-0000-FFFF-FFFF00000000}"/>
  </bookViews>
  <sheets>
    <sheet name="使用方法" sheetId="6" r:id="rId1"/>
    <sheet name="業務改革_判断シート" sheetId="2" r:id="rId2"/>
    <sheet name="パラメータ" sheetId="5" r:id="rId3"/>
    <sheet name="ダッシュボード" sheetId="3" r:id="rId4"/>
    <sheet name="判定項目一覧" sheetId="1" r:id="rId5"/>
  </sheets>
  <definedNames>
    <definedName name="_xlnm._FilterDatabase" localSheetId="1" hidden="1">業務改革_判断シート!$A$3:$AV$3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3" l="1"/>
  <c r="E5" i="3"/>
  <c r="J9" i="3" s="1"/>
  <c r="I18" i="2"/>
  <c r="I7" i="2"/>
  <c r="J6" i="3" l="1"/>
  <c r="J5" i="3"/>
  <c r="J7" i="3"/>
  <c r="J8" i="3"/>
  <c r="W204" i="2" l="1"/>
  <c r="W203" i="2"/>
  <c r="W202" i="2"/>
  <c r="W201" i="2"/>
  <c r="W200" i="2"/>
  <c r="W199" i="2"/>
  <c r="W198" i="2"/>
  <c r="W197" i="2"/>
  <c r="W196" i="2"/>
  <c r="W195" i="2"/>
  <c r="W194" i="2"/>
  <c r="W193" i="2"/>
  <c r="W192" i="2"/>
  <c r="W191" i="2"/>
  <c r="W190" i="2"/>
  <c r="W189" i="2"/>
  <c r="W188" i="2"/>
  <c r="W187" i="2"/>
  <c r="W186" i="2"/>
  <c r="W185" i="2"/>
  <c r="W184" i="2"/>
  <c r="W183" i="2"/>
  <c r="W182" i="2"/>
  <c r="W181" i="2"/>
  <c r="W180" i="2"/>
  <c r="W179" i="2"/>
  <c r="W178" i="2"/>
  <c r="W177" i="2"/>
  <c r="W176" i="2"/>
  <c r="W175" i="2"/>
  <c r="W174" i="2"/>
  <c r="W173" i="2"/>
  <c r="W172" i="2"/>
  <c r="W171" i="2"/>
  <c r="W170" i="2"/>
  <c r="W169" i="2"/>
  <c r="W168" i="2"/>
  <c r="W167" i="2"/>
  <c r="W166" i="2"/>
  <c r="W165" i="2"/>
  <c r="W164" i="2"/>
  <c r="W163" i="2"/>
  <c r="W162" i="2"/>
  <c r="W161" i="2"/>
  <c r="W160" i="2"/>
  <c r="W159" i="2"/>
  <c r="W158" i="2"/>
  <c r="W157" i="2"/>
  <c r="W156" i="2"/>
  <c r="W155" i="2"/>
  <c r="W154" i="2"/>
  <c r="W153" i="2"/>
  <c r="W152" i="2"/>
  <c r="W151" i="2"/>
  <c r="W150" i="2"/>
  <c r="W149" i="2"/>
  <c r="W148" i="2"/>
  <c r="W147" i="2"/>
  <c r="W146" i="2"/>
  <c r="W145" i="2"/>
  <c r="W144" i="2"/>
  <c r="W143" i="2"/>
  <c r="W142" i="2"/>
  <c r="W141" i="2"/>
  <c r="W140" i="2"/>
  <c r="W139" i="2"/>
  <c r="W138" i="2"/>
  <c r="W137" i="2"/>
  <c r="W136" i="2"/>
  <c r="W135" i="2"/>
  <c r="W134" i="2"/>
  <c r="W133" i="2"/>
  <c r="W132" i="2"/>
  <c r="W131" i="2"/>
  <c r="W130" i="2"/>
  <c r="W129" i="2"/>
  <c r="W128" i="2"/>
  <c r="W127" i="2"/>
  <c r="W126" i="2"/>
  <c r="W125" i="2"/>
  <c r="W124" i="2"/>
  <c r="W123" i="2"/>
  <c r="W122" i="2"/>
  <c r="W121" i="2"/>
  <c r="W120" i="2"/>
  <c r="W119" i="2"/>
  <c r="W118" i="2"/>
  <c r="W117" i="2"/>
  <c r="W116" i="2"/>
  <c r="W115" i="2"/>
  <c r="W114" i="2"/>
  <c r="W113" i="2"/>
  <c r="W112" i="2"/>
  <c r="W111" i="2"/>
  <c r="W110" i="2"/>
  <c r="W109" i="2"/>
  <c r="W108" i="2"/>
  <c r="W107" i="2"/>
  <c r="W106" i="2"/>
  <c r="W105" i="2"/>
  <c r="W104" i="2"/>
  <c r="W103" i="2"/>
  <c r="W102" i="2"/>
  <c r="W101" i="2"/>
  <c r="W100" i="2"/>
  <c r="W99" i="2"/>
  <c r="W98" i="2"/>
  <c r="W97" i="2"/>
  <c r="W96" i="2"/>
  <c r="W95" i="2"/>
  <c r="W94" i="2"/>
  <c r="W93" i="2"/>
  <c r="W92" i="2"/>
  <c r="W91" i="2"/>
  <c r="W90" i="2"/>
  <c r="W89" i="2"/>
  <c r="W88" i="2"/>
  <c r="W87" i="2"/>
  <c r="W86" i="2"/>
  <c r="W85" i="2"/>
  <c r="W84" i="2"/>
  <c r="W83" i="2"/>
  <c r="W82" i="2"/>
  <c r="W81" i="2"/>
  <c r="W80" i="2"/>
  <c r="W79" i="2"/>
  <c r="W78" i="2"/>
  <c r="W77" i="2"/>
  <c r="W76" i="2"/>
  <c r="W75" i="2"/>
  <c r="W74" i="2"/>
  <c r="W73" i="2"/>
  <c r="W72" i="2"/>
  <c r="W71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1" i="2"/>
  <c r="W50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W36" i="2"/>
  <c r="W35" i="2"/>
  <c r="W34" i="2"/>
  <c r="W33" i="2"/>
  <c r="W32" i="2"/>
  <c r="W31" i="2"/>
  <c r="W30" i="2"/>
  <c r="W29" i="2"/>
  <c r="W28" i="2"/>
  <c r="W27" i="2"/>
  <c r="W26" i="2"/>
  <c r="W25" i="2"/>
  <c r="W24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0" i="2"/>
  <c r="W9" i="2"/>
  <c r="W8" i="2"/>
  <c r="W7" i="2"/>
  <c r="W6" i="2"/>
  <c r="W5" i="2"/>
  <c r="AL5" i="2"/>
  <c r="AL204" i="2"/>
  <c r="AK204" i="2"/>
  <c r="AJ204" i="2"/>
  <c r="AL203" i="2"/>
  <c r="AK203" i="2"/>
  <c r="AJ203" i="2"/>
  <c r="AL202" i="2"/>
  <c r="AK202" i="2"/>
  <c r="AJ202" i="2"/>
  <c r="AL201" i="2"/>
  <c r="AK201" i="2"/>
  <c r="AJ201" i="2"/>
  <c r="AL200" i="2"/>
  <c r="AK200" i="2"/>
  <c r="AJ200" i="2"/>
  <c r="AL199" i="2"/>
  <c r="AK199" i="2"/>
  <c r="AJ199" i="2"/>
  <c r="AL198" i="2"/>
  <c r="AK198" i="2"/>
  <c r="AJ198" i="2"/>
  <c r="AL197" i="2"/>
  <c r="AK197" i="2"/>
  <c r="AJ197" i="2"/>
  <c r="AL196" i="2"/>
  <c r="AK196" i="2"/>
  <c r="AJ196" i="2"/>
  <c r="AL195" i="2"/>
  <c r="AK195" i="2"/>
  <c r="AJ195" i="2"/>
  <c r="AL194" i="2"/>
  <c r="AK194" i="2"/>
  <c r="AJ194" i="2"/>
  <c r="AL193" i="2"/>
  <c r="AK193" i="2"/>
  <c r="AJ193" i="2"/>
  <c r="AL192" i="2"/>
  <c r="AK192" i="2"/>
  <c r="AJ192" i="2"/>
  <c r="AL191" i="2"/>
  <c r="AK191" i="2"/>
  <c r="AJ191" i="2"/>
  <c r="AL190" i="2"/>
  <c r="AK190" i="2"/>
  <c r="AJ190" i="2"/>
  <c r="AL189" i="2"/>
  <c r="AK189" i="2"/>
  <c r="AJ189" i="2"/>
  <c r="AL188" i="2"/>
  <c r="AK188" i="2"/>
  <c r="AJ188" i="2"/>
  <c r="AL187" i="2"/>
  <c r="AK187" i="2"/>
  <c r="AJ187" i="2"/>
  <c r="AL186" i="2"/>
  <c r="AK186" i="2"/>
  <c r="AJ186" i="2"/>
  <c r="AL185" i="2"/>
  <c r="AK185" i="2"/>
  <c r="AJ185" i="2"/>
  <c r="AL184" i="2"/>
  <c r="AK184" i="2"/>
  <c r="AJ184" i="2"/>
  <c r="AL183" i="2"/>
  <c r="AK183" i="2"/>
  <c r="AJ183" i="2"/>
  <c r="AL182" i="2"/>
  <c r="AK182" i="2"/>
  <c r="AJ182" i="2"/>
  <c r="AL181" i="2"/>
  <c r="AK181" i="2"/>
  <c r="AJ181" i="2"/>
  <c r="AL180" i="2"/>
  <c r="AK180" i="2"/>
  <c r="AJ180" i="2"/>
  <c r="AL179" i="2"/>
  <c r="AK179" i="2"/>
  <c r="AJ179" i="2"/>
  <c r="AL178" i="2"/>
  <c r="AK178" i="2"/>
  <c r="AJ178" i="2"/>
  <c r="AL177" i="2"/>
  <c r="AK177" i="2"/>
  <c r="AJ177" i="2"/>
  <c r="AL176" i="2"/>
  <c r="AK176" i="2"/>
  <c r="AJ176" i="2"/>
  <c r="AL175" i="2"/>
  <c r="AK175" i="2"/>
  <c r="AJ175" i="2"/>
  <c r="AL174" i="2"/>
  <c r="AK174" i="2"/>
  <c r="AJ174" i="2"/>
  <c r="AL173" i="2"/>
  <c r="AK173" i="2"/>
  <c r="AJ173" i="2"/>
  <c r="AL172" i="2"/>
  <c r="AK172" i="2"/>
  <c r="AJ172" i="2"/>
  <c r="AL171" i="2"/>
  <c r="AK171" i="2"/>
  <c r="AJ171" i="2"/>
  <c r="AL170" i="2"/>
  <c r="AK170" i="2"/>
  <c r="AJ170" i="2"/>
  <c r="AL169" i="2"/>
  <c r="AK169" i="2"/>
  <c r="AJ169" i="2"/>
  <c r="AL168" i="2"/>
  <c r="AK168" i="2"/>
  <c r="AJ168" i="2"/>
  <c r="AL167" i="2"/>
  <c r="AK167" i="2"/>
  <c r="AJ167" i="2"/>
  <c r="AL166" i="2"/>
  <c r="AK166" i="2"/>
  <c r="AJ166" i="2"/>
  <c r="AL165" i="2"/>
  <c r="AK165" i="2"/>
  <c r="AJ165" i="2"/>
  <c r="AL164" i="2"/>
  <c r="AK164" i="2"/>
  <c r="AJ164" i="2"/>
  <c r="AL163" i="2"/>
  <c r="AK163" i="2"/>
  <c r="AJ163" i="2"/>
  <c r="AL162" i="2"/>
  <c r="AK162" i="2"/>
  <c r="AJ162" i="2"/>
  <c r="AL161" i="2"/>
  <c r="AK161" i="2"/>
  <c r="AJ161" i="2"/>
  <c r="AL160" i="2"/>
  <c r="AK160" i="2"/>
  <c r="AJ160" i="2"/>
  <c r="AL159" i="2"/>
  <c r="AK159" i="2"/>
  <c r="AJ159" i="2"/>
  <c r="AL158" i="2"/>
  <c r="AK158" i="2"/>
  <c r="AJ158" i="2"/>
  <c r="AL157" i="2"/>
  <c r="AK157" i="2"/>
  <c r="AJ157" i="2"/>
  <c r="AL156" i="2"/>
  <c r="AK156" i="2"/>
  <c r="AJ156" i="2"/>
  <c r="AL155" i="2"/>
  <c r="AK155" i="2"/>
  <c r="AJ155" i="2"/>
  <c r="AL154" i="2"/>
  <c r="AK154" i="2"/>
  <c r="AJ154" i="2"/>
  <c r="AL153" i="2"/>
  <c r="AK153" i="2"/>
  <c r="AJ153" i="2"/>
  <c r="AL152" i="2"/>
  <c r="AK152" i="2"/>
  <c r="AJ152" i="2"/>
  <c r="AL151" i="2"/>
  <c r="AK151" i="2"/>
  <c r="AJ151" i="2"/>
  <c r="AL150" i="2"/>
  <c r="AK150" i="2"/>
  <c r="AJ150" i="2"/>
  <c r="AL149" i="2"/>
  <c r="AK149" i="2"/>
  <c r="AJ149" i="2"/>
  <c r="AL148" i="2"/>
  <c r="AK148" i="2"/>
  <c r="AJ148" i="2"/>
  <c r="AL147" i="2"/>
  <c r="AK147" i="2"/>
  <c r="AJ147" i="2"/>
  <c r="AL146" i="2"/>
  <c r="AK146" i="2"/>
  <c r="AJ146" i="2"/>
  <c r="AL145" i="2"/>
  <c r="AK145" i="2"/>
  <c r="AJ145" i="2"/>
  <c r="AL144" i="2"/>
  <c r="AK144" i="2"/>
  <c r="AJ144" i="2"/>
  <c r="AL143" i="2"/>
  <c r="AK143" i="2"/>
  <c r="AJ143" i="2"/>
  <c r="AL142" i="2"/>
  <c r="AK142" i="2"/>
  <c r="AJ142" i="2"/>
  <c r="AL141" i="2"/>
  <c r="AK141" i="2"/>
  <c r="AJ141" i="2"/>
  <c r="AL140" i="2"/>
  <c r="AK140" i="2"/>
  <c r="AJ140" i="2"/>
  <c r="AL139" i="2"/>
  <c r="AK139" i="2"/>
  <c r="AJ139" i="2"/>
  <c r="AL138" i="2"/>
  <c r="AK138" i="2"/>
  <c r="AJ138" i="2"/>
  <c r="AL137" i="2"/>
  <c r="AK137" i="2"/>
  <c r="AJ137" i="2"/>
  <c r="AL136" i="2"/>
  <c r="AK136" i="2"/>
  <c r="AJ136" i="2"/>
  <c r="AL135" i="2"/>
  <c r="AK135" i="2"/>
  <c r="AJ135" i="2"/>
  <c r="AL134" i="2"/>
  <c r="AK134" i="2"/>
  <c r="AJ134" i="2"/>
  <c r="AL133" i="2"/>
  <c r="AK133" i="2"/>
  <c r="AJ133" i="2"/>
  <c r="AL132" i="2"/>
  <c r="AK132" i="2"/>
  <c r="AJ132" i="2"/>
  <c r="AL131" i="2"/>
  <c r="AK131" i="2"/>
  <c r="AJ131" i="2"/>
  <c r="AL130" i="2"/>
  <c r="AK130" i="2"/>
  <c r="AJ130" i="2"/>
  <c r="AL129" i="2"/>
  <c r="AK129" i="2"/>
  <c r="AJ129" i="2"/>
  <c r="AL128" i="2"/>
  <c r="AK128" i="2"/>
  <c r="AJ128" i="2"/>
  <c r="AL127" i="2"/>
  <c r="AK127" i="2"/>
  <c r="AJ127" i="2"/>
  <c r="AL126" i="2"/>
  <c r="AK126" i="2"/>
  <c r="AJ126" i="2"/>
  <c r="AL125" i="2"/>
  <c r="AK125" i="2"/>
  <c r="AJ125" i="2"/>
  <c r="AL124" i="2"/>
  <c r="AK124" i="2"/>
  <c r="AJ124" i="2"/>
  <c r="AL123" i="2"/>
  <c r="AK123" i="2"/>
  <c r="AJ123" i="2"/>
  <c r="AL122" i="2"/>
  <c r="AK122" i="2"/>
  <c r="AJ122" i="2"/>
  <c r="AL121" i="2"/>
  <c r="AK121" i="2"/>
  <c r="AJ121" i="2"/>
  <c r="AL120" i="2"/>
  <c r="AK120" i="2"/>
  <c r="AJ120" i="2"/>
  <c r="AL119" i="2"/>
  <c r="AK119" i="2"/>
  <c r="AJ119" i="2"/>
  <c r="AL118" i="2"/>
  <c r="AK118" i="2"/>
  <c r="AJ118" i="2"/>
  <c r="AL117" i="2"/>
  <c r="AK117" i="2"/>
  <c r="AJ117" i="2"/>
  <c r="AL116" i="2"/>
  <c r="AK116" i="2"/>
  <c r="AJ116" i="2"/>
  <c r="AL115" i="2"/>
  <c r="AK115" i="2"/>
  <c r="AJ115" i="2"/>
  <c r="AL114" i="2"/>
  <c r="AK114" i="2"/>
  <c r="AJ114" i="2"/>
  <c r="AL113" i="2"/>
  <c r="AK113" i="2"/>
  <c r="AJ113" i="2"/>
  <c r="AL112" i="2"/>
  <c r="AK112" i="2"/>
  <c r="AJ112" i="2"/>
  <c r="AL111" i="2"/>
  <c r="AK111" i="2"/>
  <c r="AJ111" i="2"/>
  <c r="AL110" i="2"/>
  <c r="AK110" i="2"/>
  <c r="AJ110" i="2"/>
  <c r="AL109" i="2"/>
  <c r="AK109" i="2"/>
  <c r="AJ109" i="2"/>
  <c r="AL108" i="2"/>
  <c r="AK108" i="2"/>
  <c r="AJ108" i="2"/>
  <c r="AL107" i="2"/>
  <c r="AK107" i="2"/>
  <c r="AJ107" i="2"/>
  <c r="AL106" i="2"/>
  <c r="AK106" i="2"/>
  <c r="AJ106" i="2"/>
  <c r="AL105" i="2"/>
  <c r="AK105" i="2"/>
  <c r="AJ105" i="2"/>
  <c r="AL104" i="2"/>
  <c r="AK104" i="2"/>
  <c r="AJ104" i="2"/>
  <c r="AL103" i="2"/>
  <c r="AK103" i="2"/>
  <c r="AJ103" i="2"/>
  <c r="AL102" i="2"/>
  <c r="AK102" i="2"/>
  <c r="AJ102" i="2"/>
  <c r="AL101" i="2"/>
  <c r="AK101" i="2"/>
  <c r="AJ101" i="2"/>
  <c r="AL100" i="2"/>
  <c r="AK100" i="2"/>
  <c r="AJ100" i="2"/>
  <c r="AL99" i="2"/>
  <c r="AK99" i="2"/>
  <c r="AJ99" i="2"/>
  <c r="AL98" i="2"/>
  <c r="AK98" i="2"/>
  <c r="AJ98" i="2"/>
  <c r="AL97" i="2"/>
  <c r="AK97" i="2"/>
  <c r="AJ97" i="2"/>
  <c r="AL96" i="2"/>
  <c r="AK96" i="2"/>
  <c r="AJ96" i="2"/>
  <c r="AL95" i="2"/>
  <c r="AK95" i="2"/>
  <c r="AJ95" i="2"/>
  <c r="AL94" i="2"/>
  <c r="AK94" i="2"/>
  <c r="AJ94" i="2"/>
  <c r="AL93" i="2"/>
  <c r="AK93" i="2"/>
  <c r="AJ93" i="2"/>
  <c r="AL92" i="2"/>
  <c r="AK92" i="2"/>
  <c r="AJ92" i="2"/>
  <c r="AL91" i="2"/>
  <c r="AK91" i="2"/>
  <c r="AJ91" i="2"/>
  <c r="AL90" i="2"/>
  <c r="AK90" i="2"/>
  <c r="AJ90" i="2"/>
  <c r="AL89" i="2"/>
  <c r="AK89" i="2"/>
  <c r="AJ89" i="2"/>
  <c r="AL88" i="2"/>
  <c r="AK88" i="2"/>
  <c r="AJ88" i="2"/>
  <c r="AL87" i="2"/>
  <c r="AK87" i="2"/>
  <c r="AJ87" i="2"/>
  <c r="AL86" i="2"/>
  <c r="AK86" i="2"/>
  <c r="AJ86" i="2"/>
  <c r="AL85" i="2"/>
  <c r="AK85" i="2"/>
  <c r="AJ85" i="2"/>
  <c r="AL84" i="2"/>
  <c r="AK84" i="2"/>
  <c r="AJ84" i="2"/>
  <c r="AL83" i="2"/>
  <c r="AK83" i="2"/>
  <c r="AJ83" i="2"/>
  <c r="AL82" i="2"/>
  <c r="AK82" i="2"/>
  <c r="AJ82" i="2"/>
  <c r="AL81" i="2"/>
  <c r="AK81" i="2"/>
  <c r="AJ81" i="2"/>
  <c r="AL80" i="2"/>
  <c r="AK80" i="2"/>
  <c r="AJ80" i="2"/>
  <c r="AL79" i="2"/>
  <c r="AK79" i="2"/>
  <c r="AJ79" i="2"/>
  <c r="AL78" i="2"/>
  <c r="AK78" i="2"/>
  <c r="AJ78" i="2"/>
  <c r="AL77" i="2"/>
  <c r="AK77" i="2"/>
  <c r="AJ77" i="2"/>
  <c r="AL76" i="2"/>
  <c r="AK76" i="2"/>
  <c r="AJ76" i="2"/>
  <c r="AL75" i="2"/>
  <c r="AK75" i="2"/>
  <c r="AJ75" i="2"/>
  <c r="AL74" i="2"/>
  <c r="AK74" i="2"/>
  <c r="AJ74" i="2"/>
  <c r="AL73" i="2"/>
  <c r="AK73" i="2"/>
  <c r="AJ73" i="2"/>
  <c r="AL72" i="2"/>
  <c r="AK72" i="2"/>
  <c r="AJ72" i="2"/>
  <c r="AL71" i="2"/>
  <c r="AK71" i="2"/>
  <c r="AJ71" i="2"/>
  <c r="AL70" i="2"/>
  <c r="AK70" i="2"/>
  <c r="AJ70" i="2"/>
  <c r="AL69" i="2"/>
  <c r="AK69" i="2"/>
  <c r="AJ69" i="2"/>
  <c r="AL68" i="2"/>
  <c r="AK68" i="2"/>
  <c r="AJ68" i="2"/>
  <c r="AL67" i="2"/>
  <c r="AK67" i="2"/>
  <c r="AJ67" i="2"/>
  <c r="AL66" i="2"/>
  <c r="AK66" i="2"/>
  <c r="AJ66" i="2"/>
  <c r="AL65" i="2"/>
  <c r="AK65" i="2"/>
  <c r="AJ65" i="2"/>
  <c r="AL64" i="2"/>
  <c r="AK64" i="2"/>
  <c r="AJ64" i="2"/>
  <c r="AL63" i="2"/>
  <c r="AK63" i="2"/>
  <c r="AJ63" i="2"/>
  <c r="AL62" i="2"/>
  <c r="AK62" i="2"/>
  <c r="AJ62" i="2"/>
  <c r="AL61" i="2"/>
  <c r="AK61" i="2"/>
  <c r="AJ61" i="2"/>
  <c r="AL60" i="2"/>
  <c r="AK60" i="2"/>
  <c r="AJ60" i="2"/>
  <c r="AL59" i="2"/>
  <c r="AK59" i="2"/>
  <c r="AJ59" i="2"/>
  <c r="AL58" i="2"/>
  <c r="AK58" i="2"/>
  <c r="AJ58" i="2"/>
  <c r="AL57" i="2"/>
  <c r="AK57" i="2"/>
  <c r="AJ57" i="2"/>
  <c r="AL56" i="2"/>
  <c r="AK56" i="2"/>
  <c r="AJ56" i="2"/>
  <c r="AL55" i="2"/>
  <c r="AK55" i="2"/>
  <c r="AJ55" i="2"/>
  <c r="AL54" i="2"/>
  <c r="AK54" i="2"/>
  <c r="AJ54" i="2"/>
  <c r="AL53" i="2"/>
  <c r="AK53" i="2"/>
  <c r="AJ53" i="2"/>
  <c r="AL52" i="2"/>
  <c r="AK52" i="2"/>
  <c r="AJ52" i="2"/>
  <c r="AL51" i="2"/>
  <c r="AK51" i="2"/>
  <c r="AJ51" i="2"/>
  <c r="AL50" i="2"/>
  <c r="AK50" i="2"/>
  <c r="AJ50" i="2"/>
  <c r="AL49" i="2"/>
  <c r="AK49" i="2"/>
  <c r="AJ49" i="2"/>
  <c r="AL48" i="2"/>
  <c r="AK48" i="2"/>
  <c r="AJ48" i="2"/>
  <c r="AL47" i="2"/>
  <c r="AK47" i="2"/>
  <c r="AJ47" i="2"/>
  <c r="AL46" i="2"/>
  <c r="AK46" i="2"/>
  <c r="AJ46" i="2"/>
  <c r="AL45" i="2"/>
  <c r="AK45" i="2"/>
  <c r="AJ45" i="2"/>
  <c r="AL44" i="2"/>
  <c r="AK44" i="2"/>
  <c r="AJ44" i="2"/>
  <c r="AL43" i="2"/>
  <c r="AK43" i="2"/>
  <c r="AJ43" i="2"/>
  <c r="AL42" i="2"/>
  <c r="AK42" i="2"/>
  <c r="AJ42" i="2"/>
  <c r="AL41" i="2"/>
  <c r="AK41" i="2"/>
  <c r="AJ41" i="2"/>
  <c r="AL40" i="2"/>
  <c r="AK40" i="2"/>
  <c r="AJ40" i="2"/>
  <c r="AL39" i="2"/>
  <c r="AK39" i="2"/>
  <c r="AJ39" i="2"/>
  <c r="AL38" i="2"/>
  <c r="AK38" i="2"/>
  <c r="AJ38" i="2"/>
  <c r="AL37" i="2"/>
  <c r="AK37" i="2"/>
  <c r="AJ37" i="2"/>
  <c r="AL36" i="2"/>
  <c r="AK36" i="2"/>
  <c r="AJ36" i="2"/>
  <c r="AL35" i="2"/>
  <c r="AK35" i="2"/>
  <c r="AJ35" i="2"/>
  <c r="AL34" i="2"/>
  <c r="AK34" i="2"/>
  <c r="AJ34" i="2"/>
  <c r="AL33" i="2"/>
  <c r="AK33" i="2"/>
  <c r="AJ33" i="2"/>
  <c r="AL32" i="2"/>
  <c r="AK32" i="2"/>
  <c r="AJ32" i="2"/>
  <c r="AL31" i="2"/>
  <c r="AK31" i="2"/>
  <c r="AJ31" i="2"/>
  <c r="AL30" i="2"/>
  <c r="AK30" i="2"/>
  <c r="AJ30" i="2"/>
  <c r="AL29" i="2"/>
  <c r="AK29" i="2"/>
  <c r="AJ29" i="2"/>
  <c r="AL28" i="2"/>
  <c r="AK28" i="2"/>
  <c r="AJ28" i="2"/>
  <c r="AL27" i="2"/>
  <c r="AK27" i="2"/>
  <c r="AJ27" i="2"/>
  <c r="AL26" i="2"/>
  <c r="AK26" i="2"/>
  <c r="AJ26" i="2"/>
  <c r="AL25" i="2"/>
  <c r="AK25" i="2"/>
  <c r="AJ25" i="2"/>
  <c r="AL24" i="2"/>
  <c r="AK24" i="2"/>
  <c r="AJ24" i="2"/>
  <c r="AL23" i="2"/>
  <c r="AK23" i="2"/>
  <c r="AJ23" i="2"/>
  <c r="AL22" i="2"/>
  <c r="AK22" i="2"/>
  <c r="AJ22" i="2"/>
  <c r="AL21" i="2"/>
  <c r="AK21" i="2"/>
  <c r="AJ21" i="2"/>
  <c r="AL20" i="2"/>
  <c r="AK20" i="2"/>
  <c r="AJ20" i="2"/>
  <c r="AL19" i="2"/>
  <c r="AK19" i="2"/>
  <c r="AJ19" i="2"/>
  <c r="AL18" i="2"/>
  <c r="AK18" i="2"/>
  <c r="AJ18" i="2"/>
  <c r="AL17" i="2"/>
  <c r="AK17" i="2"/>
  <c r="AJ17" i="2"/>
  <c r="AL16" i="2"/>
  <c r="AK16" i="2"/>
  <c r="AJ16" i="2"/>
  <c r="AL15" i="2"/>
  <c r="AK15" i="2"/>
  <c r="AJ15" i="2"/>
  <c r="AL14" i="2"/>
  <c r="AK14" i="2"/>
  <c r="AJ14" i="2"/>
  <c r="AL13" i="2"/>
  <c r="AK13" i="2"/>
  <c r="AJ13" i="2"/>
  <c r="AL12" i="2"/>
  <c r="AK12" i="2"/>
  <c r="AJ12" i="2"/>
  <c r="AL11" i="2"/>
  <c r="AK11" i="2"/>
  <c r="AJ11" i="2"/>
  <c r="AL10" i="2"/>
  <c r="AK10" i="2"/>
  <c r="AJ10" i="2"/>
  <c r="AL9" i="2"/>
  <c r="AK9" i="2"/>
  <c r="AJ9" i="2"/>
  <c r="AL8" i="2"/>
  <c r="AK8" i="2"/>
  <c r="AJ8" i="2"/>
  <c r="AL7" i="2"/>
  <c r="AK7" i="2"/>
  <c r="AJ7" i="2"/>
  <c r="AL6" i="2"/>
  <c r="AK6" i="2"/>
  <c r="AJ6" i="2"/>
  <c r="AK5" i="2"/>
  <c r="AJ5" i="2"/>
  <c r="AS4" i="2"/>
  <c r="S204" i="2"/>
  <c r="S203" i="2"/>
  <c r="S202" i="2"/>
  <c r="S201" i="2"/>
  <c r="S200" i="2"/>
  <c r="S199" i="2"/>
  <c r="S198" i="2"/>
  <c r="S197" i="2"/>
  <c r="S196" i="2"/>
  <c r="S195" i="2"/>
  <c r="S194" i="2"/>
  <c r="S193" i="2"/>
  <c r="S192" i="2"/>
  <c r="S191" i="2"/>
  <c r="S190" i="2"/>
  <c r="S189" i="2"/>
  <c r="S188" i="2"/>
  <c r="S187" i="2"/>
  <c r="S186" i="2"/>
  <c r="S185" i="2"/>
  <c r="S184" i="2"/>
  <c r="S183" i="2"/>
  <c r="S182" i="2"/>
  <c r="S181" i="2"/>
  <c r="S180" i="2"/>
  <c r="S179" i="2"/>
  <c r="S178" i="2"/>
  <c r="S177" i="2"/>
  <c r="S176" i="2"/>
  <c r="S175" i="2"/>
  <c r="S174" i="2"/>
  <c r="S173" i="2"/>
  <c r="S172" i="2"/>
  <c r="S171" i="2"/>
  <c r="S170" i="2"/>
  <c r="S169" i="2"/>
  <c r="S168" i="2"/>
  <c r="S167" i="2"/>
  <c r="S166" i="2"/>
  <c r="S165" i="2"/>
  <c r="S164" i="2"/>
  <c r="S163" i="2"/>
  <c r="S162" i="2"/>
  <c r="S161" i="2"/>
  <c r="S160" i="2"/>
  <c r="S159" i="2"/>
  <c r="S158" i="2"/>
  <c r="S157" i="2"/>
  <c r="S156" i="2"/>
  <c r="S155" i="2"/>
  <c r="S154" i="2"/>
  <c r="S153" i="2"/>
  <c r="S152" i="2"/>
  <c r="S151" i="2"/>
  <c r="S150" i="2"/>
  <c r="S149" i="2"/>
  <c r="S148" i="2"/>
  <c r="S147" i="2"/>
  <c r="S146" i="2"/>
  <c r="S145" i="2"/>
  <c r="S144" i="2"/>
  <c r="S143" i="2"/>
  <c r="S142" i="2"/>
  <c r="S141" i="2"/>
  <c r="S140" i="2"/>
  <c r="S139" i="2"/>
  <c r="S138" i="2"/>
  <c r="S137" i="2"/>
  <c r="S136" i="2"/>
  <c r="S135" i="2"/>
  <c r="S134" i="2"/>
  <c r="S133" i="2"/>
  <c r="S132" i="2"/>
  <c r="S131" i="2"/>
  <c r="S130" i="2"/>
  <c r="S129" i="2"/>
  <c r="S128" i="2"/>
  <c r="S127" i="2"/>
  <c r="S126" i="2"/>
  <c r="S125" i="2"/>
  <c r="S124" i="2"/>
  <c r="S123" i="2"/>
  <c r="S122" i="2"/>
  <c r="S121" i="2"/>
  <c r="S120" i="2"/>
  <c r="S119" i="2"/>
  <c r="S118" i="2"/>
  <c r="S117" i="2"/>
  <c r="S116" i="2"/>
  <c r="S115" i="2"/>
  <c r="S114" i="2"/>
  <c r="S113" i="2"/>
  <c r="S112" i="2"/>
  <c r="S111" i="2"/>
  <c r="S110" i="2"/>
  <c r="S109" i="2"/>
  <c r="S108" i="2"/>
  <c r="S107" i="2"/>
  <c r="S106" i="2"/>
  <c r="S105" i="2"/>
  <c r="S104" i="2"/>
  <c r="S103" i="2"/>
  <c r="S102" i="2"/>
  <c r="S101" i="2"/>
  <c r="S100" i="2"/>
  <c r="S99" i="2"/>
  <c r="S98" i="2"/>
  <c r="S97" i="2"/>
  <c r="S96" i="2"/>
  <c r="S95" i="2"/>
  <c r="S94" i="2"/>
  <c r="S93" i="2"/>
  <c r="S92" i="2"/>
  <c r="S91" i="2"/>
  <c r="S90" i="2"/>
  <c r="S89" i="2"/>
  <c r="S88" i="2"/>
  <c r="S87" i="2"/>
  <c r="S86" i="2"/>
  <c r="S85" i="2"/>
  <c r="S84" i="2"/>
  <c r="S83" i="2"/>
  <c r="S82" i="2"/>
  <c r="S81" i="2"/>
  <c r="S80" i="2"/>
  <c r="S79" i="2"/>
  <c r="S78" i="2"/>
  <c r="S77" i="2"/>
  <c r="S76" i="2"/>
  <c r="S75" i="2"/>
  <c r="S74" i="2"/>
  <c r="S73" i="2"/>
  <c r="S72" i="2"/>
  <c r="S71" i="2"/>
  <c r="S70" i="2"/>
  <c r="S69" i="2"/>
  <c r="S68" i="2"/>
  <c r="S67" i="2"/>
  <c r="S66" i="2"/>
  <c r="S65" i="2"/>
  <c r="S64" i="2"/>
  <c r="S63" i="2"/>
  <c r="S62" i="2"/>
  <c r="S61" i="2"/>
  <c r="S60" i="2"/>
  <c r="S59" i="2"/>
  <c r="S58" i="2"/>
  <c r="S57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S5" i="2"/>
  <c r="AT204" i="2"/>
  <c r="AS204" i="2"/>
  <c r="AR204" i="2"/>
  <c r="AP204" i="2" s="1"/>
  <c r="AH204" i="2"/>
  <c r="I204" i="2"/>
  <c r="AU203" i="2"/>
  <c r="AV203" i="2" s="1"/>
  <c r="AT203" i="2"/>
  <c r="AS203" i="2"/>
  <c r="AR203" i="2"/>
  <c r="AQ203" i="2" s="1"/>
  <c r="AP203" i="2"/>
  <c r="AI203" i="2"/>
  <c r="AH203" i="2"/>
  <c r="I203" i="2"/>
  <c r="AU202" i="2"/>
  <c r="AV202" i="2" s="1"/>
  <c r="AT202" i="2"/>
  <c r="AS202" i="2"/>
  <c r="AR202" i="2"/>
  <c r="AH202" i="2"/>
  <c r="I202" i="2"/>
  <c r="AT201" i="2"/>
  <c r="AS201" i="2"/>
  <c r="AU201" i="2" s="1"/>
  <c r="AV201" i="2" s="1"/>
  <c r="AR201" i="2"/>
  <c r="AO201" i="2" s="1"/>
  <c r="AH201" i="2"/>
  <c r="I201" i="2"/>
  <c r="AT200" i="2"/>
  <c r="AS200" i="2"/>
  <c r="AU200" i="2" s="1"/>
  <c r="AV200" i="2" s="1"/>
  <c r="AR200" i="2"/>
  <c r="AP200" i="2" s="1"/>
  <c r="AI200" i="2"/>
  <c r="AH200" i="2"/>
  <c r="I200" i="2"/>
  <c r="AU199" i="2"/>
  <c r="AV199" i="2" s="1"/>
  <c r="AT199" i="2"/>
  <c r="AS199" i="2"/>
  <c r="AR199" i="2"/>
  <c r="AI199" i="2"/>
  <c r="AH199" i="2"/>
  <c r="I199" i="2"/>
  <c r="AT198" i="2"/>
  <c r="AS198" i="2"/>
  <c r="AR198" i="2"/>
  <c r="AQ198" i="2" s="1"/>
  <c r="AP198" i="2"/>
  <c r="AO198" i="2"/>
  <c r="AH198" i="2"/>
  <c r="I198" i="2"/>
  <c r="AT197" i="2"/>
  <c r="AS197" i="2"/>
  <c r="AU197" i="2" s="1"/>
  <c r="AV197" i="2" s="1"/>
  <c r="AR197" i="2"/>
  <c r="AN197" i="2" s="1"/>
  <c r="AQ197" i="2"/>
  <c r="AO197" i="2"/>
  <c r="AM197" i="2"/>
  <c r="AI197" i="2"/>
  <c r="AH197" i="2"/>
  <c r="I197" i="2"/>
  <c r="AV196" i="2"/>
  <c r="AT196" i="2"/>
  <c r="AU196" i="2" s="1"/>
  <c r="AS196" i="2"/>
  <c r="AR196" i="2"/>
  <c r="AO196" i="2" s="1"/>
  <c r="AN196" i="2"/>
  <c r="AH196" i="2"/>
  <c r="I196" i="2"/>
  <c r="AT195" i="2"/>
  <c r="AS195" i="2"/>
  <c r="AR195" i="2"/>
  <c r="AO195" i="2" s="1"/>
  <c r="AH195" i="2"/>
  <c r="I195" i="2"/>
  <c r="AT194" i="2"/>
  <c r="AU194" i="2" s="1"/>
  <c r="AV194" i="2" s="1"/>
  <c r="AS194" i="2"/>
  <c r="AR194" i="2"/>
  <c r="AP194" i="2" s="1"/>
  <c r="AO194" i="2"/>
  <c r="AH194" i="2"/>
  <c r="I194" i="2"/>
  <c r="AT193" i="2"/>
  <c r="AU193" i="2" s="1"/>
  <c r="AV193" i="2" s="1"/>
  <c r="AS193" i="2"/>
  <c r="AR193" i="2"/>
  <c r="AH193" i="2"/>
  <c r="I193" i="2"/>
  <c r="AV192" i="2"/>
  <c r="AT192" i="2"/>
  <c r="AS192" i="2"/>
  <c r="AU192" i="2" s="1"/>
  <c r="AR192" i="2"/>
  <c r="AP192" i="2" s="1"/>
  <c r="AH192" i="2"/>
  <c r="I192" i="2"/>
  <c r="AU191" i="2"/>
  <c r="AV191" i="2" s="1"/>
  <c r="AT191" i="2"/>
  <c r="AS191" i="2"/>
  <c r="AR191" i="2"/>
  <c r="AM191" i="2" s="1"/>
  <c r="AI191" i="2"/>
  <c r="AH191" i="2"/>
  <c r="I191" i="2"/>
  <c r="AT190" i="2"/>
  <c r="AU190" i="2" s="1"/>
  <c r="AV190" i="2" s="1"/>
  <c r="AS190" i="2"/>
  <c r="AR190" i="2"/>
  <c r="AM190" i="2" s="1"/>
  <c r="AH190" i="2"/>
  <c r="I190" i="2"/>
  <c r="AV189" i="2"/>
  <c r="AT189" i="2"/>
  <c r="AS189" i="2"/>
  <c r="AU189" i="2" s="1"/>
  <c r="AR189" i="2"/>
  <c r="AO189" i="2" s="1"/>
  <c r="AI189" i="2"/>
  <c r="AH189" i="2"/>
  <c r="I189" i="2"/>
  <c r="AT188" i="2"/>
  <c r="AS188" i="2"/>
  <c r="AU188" i="2" s="1"/>
  <c r="AV188" i="2" s="1"/>
  <c r="AR188" i="2"/>
  <c r="AN188" i="2"/>
  <c r="AI188" i="2"/>
  <c r="AH188" i="2"/>
  <c r="I188" i="2"/>
  <c r="AU187" i="2"/>
  <c r="AV187" i="2" s="1"/>
  <c r="AT187" i="2"/>
  <c r="AS187" i="2"/>
  <c r="AR187" i="2"/>
  <c r="AO187" i="2" s="1"/>
  <c r="AI187" i="2"/>
  <c r="AH187" i="2"/>
  <c r="I187" i="2"/>
  <c r="AV186" i="2"/>
  <c r="AT186" i="2"/>
  <c r="AS186" i="2"/>
  <c r="AU186" i="2" s="1"/>
  <c r="AR186" i="2"/>
  <c r="AP186" i="2" s="1"/>
  <c r="AQ186" i="2"/>
  <c r="AH186" i="2"/>
  <c r="I186" i="2"/>
  <c r="AU185" i="2"/>
  <c r="AV185" i="2" s="1"/>
  <c r="AT185" i="2"/>
  <c r="AS185" i="2"/>
  <c r="AR185" i="2"/>
  <c r="AN185" i="2" s="1"/>
  <c r="AH185" i="2"/>
  <c r="I185" i="2"/>
  <c r="AT184" i="2"/>
  <c r="AU184" i="2" s="1"/>
  <c r="AV184" i="2" s="1"/>
  <c r="AS184" i="2"/>
  <c r="AR184" i="2"/>
  <c r="AO184" i="2"/>
  <c r="AH184" i="2"/>
  <c r="AI184" i="2" s="1"/>
  <c r="I184" i="2"/>
  <c r="AT183" i="2"/>
  <c r="AS183" i="2"/>
  <c r="AU183" i="2" s="1"/>
  <c r="AV183" i="2" s="1"/>
  <c r="AR183" i="2"/>
  <c r="AQ183" i="2" s="1"/>
  <c r="AH183" i="2"/>
  <c r="I183" i="2"/>
  <c r="AV182" i="2"/>
  <c r="AU182" i="2"/>
  <c r="AT182" i="2"/>
  <c r="AS182" i="2"/>
  <c r="AR182" i="2"/>
  <c r="AP182" i="2" s="1"/>
  <c r="AI182" i="2"/>
  <c r="AH182" i="2"/>
  <c r="I182" i="2"/>
  <c r="AT181" i="2"/>
  <c r="AU181" i="2" s="1"/>
  <c r="AV181" i="2" s="1"/>
  <c r="AS181" i="2"/>
  <c r="AR181" i="2"/>
  <c r="AO181" i="2" s="1"/>
  <c r="AM181" i="2"/>
  <c r="AH181" i="2"/>
  <c r="I181" i="2"/>
  <c r="AU180" i="2"/>
  <c r="AV180" i="2" s="1"/>
  <c r="AT180" i="2"/>
  <c r="AS180" i="2"/>
  <c r="AR180" i="2"/>
  <c r="AH180" i="2"/>
  <c r="I180" i="2"/>
  <c r="AT179" i="2"/>
  <c r="AS179" i="2"/>
  <c r="AU179" i="2" s="1"/>
  <c r="AV179" i="2" s="1"/>
  <c r="AR179" i="2"/>
  <c r="AI179" i="2"/>
  <c r="AH179" i="2"/>
  <c r="I179" i="2"/>
  <c r="AT178" i="2"/>
  <c r="AU178" i="2" s="1"/>
  <c r="AV178" i="2" s="1"/>
  <c r="AS178" i="2"/>
  <c r="AR178" i="2"/>
  <c r="AH178" i="2"/>
  <c r="I178" i="2"/>
  <c r="AT177" i="2"/>
  <c r="AS177" i="2"/>
  <c r="AR177" i="2"/>
  <c r="AO177" i="2" s="1"/>
  <c r="AH177" i="2"/>
  <c r="AI177" i="2" s="1"/>
  <c r="I177" i="2"/>
  <c r="AT176" i="2"/>
  <c r="AS176" i="2"/>
  <c r="AU176" i="2" s="1"/>
  <c r="AV176" i="2" s="1"/>
  <c r="AR176" i="2"/>
  <c r="AO176" i="2" s="1"/>
  <c r="AQ176" i="2"/>
  <c r="AN176" i="2"/>
  <c r="AI176" i="2"/>
  <c r="AH176" i="2"/>
  <c r="I176" i="2"/>
  <c r="AU175" i="2"/>
  <c r="AV175" i="2" s="1"/>
  <c r="AT175" i="2"/>
  <c r="AS175" i="2"/>
  <c r="AR175" i="2"/>
  <c r="AN175" i="2" s="1"/>
  <c r="AI175" i="2"/>
  <c r="AH175" i="2"/>
  <c r="I175" i="2"/>
  <c r="AV174" i="2"/>
  <c r="AT174" i="2"/>
  <c r="AS174" i="2"/>
  <c r="AU174" i="2" s="1"/>
  <c r="AR174" i="2"/>
  <c r="AQ174" i="2" s="1"/>
  <c r="AO174" i="2"/>
  <c r="AH174" i="2"/>
  <c r="I174" i="2"/>
  <c r="AT173" i="2"/>
  <c r="AU173" i="2" s="1"/>
  <c r="AV173" i="2" s="1"/>
  <c r="AS173" i="2"/>
  <c r="AR173" i="2"/>
  <c r="AN173" i="2" s="1"/>
  <c r="AQ173" i="2"/>
  <c r="AH173" i="2"/>
  <c r="I173" i="2"/>
  <c r="AT172" i="2"/>
  <c r="AU172" i="2" s="1"/>
  <c r="AV172" i="2" s="1"/>
  <c r="AS172" i="2"/>
  <c r="AR172" i="2"/>
  <c r="AQ172" i="2"/>
  <c r="AH172" i="2"/>
  <c r="AI172" i="2" s="1"/>
  <c r="I172" i="2"/>
  <c r="AT171" i="2"/>
  <c r="AS171" i="2"/>
  <c r="AR171" i="2"/>
  <c r="AP171" i="2" s="1"/>
  <c r="AH171" i="2"/>
  <c r="I171" i="2"/>
  <c r="AV170" i="2"/>
  <c r="AU170" i="2"/>
  <c r="AT170" i="2"/>
  <c r="AS170" i="2"/>
  <c r="AR170" i="2"/>
  <c r="AP170" i="2" s="1"/>
  <c r="AH170" i="2"/>
  <c r="I170" i="2"/>
  <c r="AU169" i="2"/>
  <c r="AV169" i="2" s="1"/>
  <c r="AT169" i="2"/>
  <c r="AS169" i="2"/>
  <c r="AR169" i="2"/>
  <c r="AH169" i="2"/>
  <c r="I169" i="2"/>
  <c r="AU168" i="2"/>
  <c r="AV168" i="2" s="1"/>
  <c r="AT168" i="2"/>
  <c r="AS168" i="2"/>
  <c r="AR168" i="2"/>
  <c r="AH168" i="2"/>
  <c r="I168" i="2"/>
  <c r="AT167" i="2"/>
  <c r="AS167" i="2"/>
  <c r="AU167" i="2" s="1"/>
  <c r="AV167" i="2" s="1"/>
  <c r="AR167" i="2"/>
  <c r="AQ167" i="2" s="1"/>
  <c r="AI167" i="2"/>
  <c r="AH167" i="2"/>
  <c r="I167" i="2"/>
  <c r="AT166" i="2"/>
  <c r="AU166" i="2" s="1"/>
  <c r="AV166" i="2" s="1"/>
  <c r="AS166" i="2"/>
  <c r="AR166" i="2"/>
  <c r="AQ166" i="2" s="1"/>
  <c r="AP166" i="2"/>
  <c r="AH166" i="2"/>
  <c r="I166" i="2"/>
  <c r="AV165" i="2"/>
  <c r="AT165" i="2"/>
  <c r="AU165" i="2" s="1"/>
  <c r="AS165" i="2"/>
  <c r="AR165" i="2"/>
  <c r="AO165" i="2" s="1"/>
  <c r="AI165" i="2"/>
  <c r="AH165" i="2"/>
  <c r="I165" i="2"/>
  <c r="AT164" i="2"/>
  <c r="AS164" i="2"/>
  <c r="AU164" i="2" s="1"/>
  <c r="AV164" i="2" s="1"/>
  <c r="AR164" i="2"/>
  <c r="AQ164" i="2" s="1"/>
  <c r="AI164" i="2"/>
  <c r="AH164" i="2"/>
  <c r="I164" i="2"/>
  <c r="AU163" i="2"/>
  <c r="AV163" i="2" s="1"/>
  <c r="AT163" i="2"/>
  <c r="AS163" i="2"/>
  <c r="AR163" i="2"/>
  <c r="AQ163" i="2" s="1"/>
  <c r="AI163" i="2"/>
  <c r="AH163" i="2"/>
  <c r="I163" i="2"/>
  <c r="AV162" i="2"/>
  <c r="AT162" i="2"/>
  <c r="AS162" i="2"/>
  <c r="AU162" i="2" s="1"/>
  <c r="AR162" i="2"/>
  <c r="AQ162" i="2" s="1"/>
  <c r="AH162" i="2"/>
  <c r="I162" i="2"/>
  <c r="AT161" i="2"/>
  <c r="AU161" i="2" s="1"/>
  <c r="AV161" i="2" s="1"/>
  <c r="AS161" i="2"/>
  <c r="AR161" i="2"/>
  <c r="AN161" i="2" s="1"/>
  <c r="AI161" i="2"/>
  <c r="AH161" i="2"/>
  <c r="I161" i="2"/>
  <c r="AT160" i="2"/>
  <c r="AU160" i="2" s="1"/>
  <c r="AV160" i="2" s="1"/>
  <c r="AS160" i="2"/>
  <c r="AR160" i="2"/>
  <c r="AO160" i="2" s="1"/>
  <c r="AH160" i="2"/>
  <c r="AI160" i="2" s="1"/>
  <c r="I160" i="2"/>
  <c r="AT159" i="2"/>
  <c r="AS159" i="2"/>
  <c r="AR159" i="2"/>
  <c r="AP159" i="2" s="1"/>
  <c r="AH159" i="2"/>
  <c r="I159" i="2"/>
  <c r="AT158" i="2"/>
  <c r="AS158" i="2"/>
  <c r="AU158" i="2" s="1"/>
  <c r="AV158" i="2" s="1"/>
  <c r="AR158" i="2"/>
  <c r="AO158" i="2"/>
  <c r="AI158" i="2"/>
  <c r="AH158" i="2"/>
  <c r="I158" i="2"/>
  <c r="AT157" i="2"/>
  <c r="AU157" i="2" s="1"/>
  <c r="AV157" i="2" s="1"/>
  <c r="AS157" i="2"/>
  <c r="AR157" i="2"/>
  <c r="AO157" i="2" s="1"/>
  <c r="AH157" i="2"/>
  <c r="I157" i="2"/>
  <c r="AU156" i="2"/>
  <c r="AV156" i="2" s="1"/>
  <c r="AT156" i="2"/>
  <c r="AS156" i="2"/>
  <c r="AR156" i="2"/>
  <c r="AP156" i="2" s="1"/>
  <c r="AI156" i="2"/>
  <c r="AH156" i="2"/>
  <c r="I156" i="2"/>
  <c r="AU155" i="2"/>
  <c r="AV155" i="2" s="1"/>
  <c r="AT155" i="2"/>
  <c r="AS155" i="2"/>
  <c r="AR155" i="2"/>
  <c r="AO155" i="2" s="1"/>
  <c r="AI155" i="2"/>
  <c r="AH155" i="2"/>
  <c r="I155" i="2"/>
  <c r="AT154" i="2"/>
  <c r="AS154" i="2"/>
  <c r="AU154" i="2" s="1"/>
  <c r="AV154" i="2" s="1"/>
  <c r="AR154" i="2"/>
  <c r="AP154" i="2" s="1"/>
  <c r="AO154" i="2"/>
  <c r="AH154" i="2"/>
  <c r="I154" i="2"/>
  <c r="AT153" i="2"/>
  <c r="AS153" i="2"/>
  <c r="AU153" i="2" s="1"/>
  <c r="AV153" i="2" s="1"/>
  <c r="AR153" i="2"/>
  <c r="AO153" i="2" s="1"/>
  <c r="AM153" i="2"/>
  <c r="AI153" i="2"/>
  <c r="AH153" i="2"/>
  <c r="I153" i="2"/>
  <c r="AV152" i="2"/>
  <c r="AT152" i="2"/>
  <c r="AS152" i="2"/>
  <c r="AU152" i="2" s="1"/>
  <c r="AR152" i="2"/>
  <c r="AO152" i="2" s="1"/>
  <c r="AP152" i="2"/>
  <c r="AI152" i="2"/>
  <c r="AH152" i="2"/>
  <c r="I152" i="2"/>
  <c r="AT151" i="2"/>
  <c r="AS151" i="2"/>
  <c r="AU151" i="2" s="1"/>
  <c r="AV151" i="2" s="1"/>
  <c r="AR151" i="2"/>
  <c r="AN151" i="2" s="1"/>
  <c r="AI151" i="2"/>
  <c r="AH151" i="2"/>
  <c r="I151" i="2"/>
  <c r="AT150" i="2"/>
  <c r="AS150" i="2"/>
  <c r="AU150" i="2" s="1"/>
  <c r="AV150" i="2" s="1"/>
  <c r="AR150" i="2"/>
  <c r="AQ150" i="2" s="1"/>
  <c r="AO150" i="2"/>
  <c r="AN150" i="2"/>
  <c r="AM150" i="2"/>
  <c r="AH150" i="2"/>
  <c r="I150" i="2"/>
  <c r="AU149" i="2"/>
  <c r="AV149" i="2" s="1"/>
  <c r="AT149" i="2"/>
  <c r="AS149" i="2"/>
  <c r="AR149" i="2"/>
  <c r="AN149" i="2" s="1"/>
  <c r="AM149" i="2"/>
  <c r="AH149" i="2"/>
  <c r="I149" i="2"/>
  <c r="AT148" i="2"/>
  <c r="AU148" i="2" s="1"/>
  <c r="AV148" i="2" s="1"/>
  <c r="AS148" i="2"/>
  <c r="AR148" i="2"/>
  <c r="AQ148" i="2" s="1"/>
  <c r="AM148" i="2"/>
  <c r="AH148" i="2"/>
  <c r="I148" i="2"/>
  <c r="AT147" i="2"/>
  <c r="AS147" i="2"/>
  <c r="AU147" i="2" s="1"/>
  <c r="AV147" i="2" s="1"/>
  <c r="AR147" i="2"/>
  <c r="AN147" i="2" s="1"/>
  <c r="AQ147" i="2"/>
  <c r="AP147" i="2"/>
  <c r="AH147" i="2"/>
  <c r="I147" i="2"/>
  <c r="AT146" i="2"/>
  <c r="AS146" i="2"/>
  <c r="AU146" i="2" s="1"/>
  <c r="AV146" i="2" s="1"/>
  <c r="AR146" i="2"/>
  <c r="AH146" i="2"/>
  <c r="I146" i="2"/>
  <c r="AT145" i="2"/>
  <c r="AU145" i="2" s="1"/>
  <c r="AV145" i="2" s="1"/>
  <c r="AS145" i="2"/>
  <c r="AR145" i="2"/>
  <c r="AP145" i="2" s="1"/>
  <c r="AI145" i="2"/>
  <c r="AH145" i="2"/>
  <c r="I145" i="2"/>
  <c r="AT144" i="2"/>
  <c r="AS144" i="2"/>
  <c r="AU144" i="2" s="1"/>
  <c r="AV144" i="2" s="1"/>
  <c r="AR144" i="2"/>
  <c r="AN144" i="2" s="1"/>
  <c r="AI144" i="2"/>
  <c r="AH144" i="2"/>
  <c r="I144" i="2"/>
  <c r="AV143" i="2"/>
  <c r="AU143" i="2"/>
  <c r="AT143" i="2"/>
  <c r="AS143" i="2"/>
  <c r="AR143" i="2"/>
  <c r="AO143" i="2" s="1"/>
  <c r="AI143" i="2"/>
  <c r="AH143" i="2"/>
  <c r="I143" i="2"/>
  <c r="AT142" i="2"/>
  <c r="AS142" i="2"/>
  <c r="AU142" i="2" s="1"/>
  <c r="AV142" i="2" s="1"/>
  <c r="AR142" i="2"/>
  <c r="AQ142" i="2" s="1"/>
  <c r="AH142" i="2"/>
  <c r="I142" i="2"/>
  <c r="AT141" i="2"/>
  <c r="AS141" i="2"/>
  <c r="AU141" i="2" s="1"/>
  <c r="AV141" i="2" s="1"/>
  <c r="AR141" i="2"/>
  <c r="AO141" i="2" s="1"/>
  <c r="AI141" i="2"/>
  <c r="AH141" i="2"/>
  <c r="I141" i="2"/>
  <c r="AT140" i="2"/>
  <c r="AS140" i="2"/>
  <c r="AU140" i="2" s="1"/>
  <c r="AV140" i="2" s="1"/>
  <c r="AR140" i="2"/>
  <c r="AM140" i="2" s="1"/>
  <c r="AI140" i="2"/>
  <c r="AH140" i="2"/>
  <c r="I140" i="2"/>
  <c r="AT139" i="2"/>
  <c r="AS139" i="2"/>
  <c r="AU139" i="2" s="1"/>
  <c r="AV139" i="2" s="1"/>
  <c r="AR139" i="2"/>
  <c r="AQ139" i="2" s="1"/>
  <c r="AI139" i="2"/>
  <c r="AH139" i="2"/>
  <c r="I139" i="2"/>
  <c r="AT138" i="2"/>
  <c r="AS138" i="2"/>
  <c r="AU138" i="2" s="1"/>
  <c r="AV138" i="2" s="1"/>
  <c r="AR138" i="2"/>
  <c r="AQ138" i="2" s="1"/>
  <c r="AH138" i="2"/>
  <c r="I138" i="2"/>
  <c r="AT137" i="2"/>
  <c r="AU137" i="2" s="1"/>
  <c r="AV137" i="2" s="1"/>
  <c r="AS137" i="2"/>
  <c r="AR137" i="2"/>
  <c r="AH137" i="2"/>
  <c r="I137" i="2"/>
  <c r="AU136" i="2"/>
  <c r="AV136" i="2" s="1"/>
  <c r="AT136" i="2"/>
  <c r="AS136" i="2"/>
  <c r="AR136" i="2"/>
  <c r="AP136" i="2" s="1"/>
  <c r="AH136" i="2"/>
  <c r="I136" i="2"/>
  <c r="AT135" i="2"/>
  <c r="AS135" i="2"/>
  <c r="AU135" i="2" s="1"/>
  <c r="AV135" i="2" s="1"/>
  <c r="AR135" i="2"/>
  <c r="AN135" i="2" s="1"/>
  <c r="AH135" i="2"/>
  <c r="I135" i="2"/>
  <c r="AT134" i="2"/>
  <c r="AS134" i="2"/>
  <c r="AR134" i="2"/>
  <c r="AP134" i="2" s="1"/>
  <c r="AI134" i="2"/>
  <c r="AH134" i="2"/>
  <c r="I134" i="2"/>
  <c r="AT133" i="2"/>
  <c r="AU133" i="2" s="1"/>
  <c r="AV133" i="2" s="1"/>
  <c r="AS133" i="2"/>
  <c r="AR133" i="2"/>
  <c r="AP133" i="2" s="1"/>
  <c r="AI133" i="2"/>
  <c r="AH133" i="2"/>
  <c r="I133" i="2"/>
  <c r="AU132" i="2"/>
  <c r="AV132" i="2" s="1"/>
  <c r="AT132" i="2"/>
  <c r="AS132" i="2"/>
  <c r="AR132" i="2"/>
  <c r="AP132" i="2" s="1"/>
  <c r="AI132" i="2"/>
  <c r="AH132" i="2"/>
  <c r="I132" i="2"/>
  <c r="AT131" i="2"/>
  <c r="AS131" i="2"/>
  <c r="AU131" i="2" s="1"/>
  <c r="AV131" i="2" s="1"/>
  <c r="AR131" i="2"/>
  <c r="AQ131" i="2" s="1"/>
  <c r="AI131" i="2"/>
  <c r="AH131" i="2"/>
  <c r="I131" i="2"/>
  <c r="AT130" i="2"/>
  <c r="AU130" i="2" s="1"/>
  <c r="AV130" i="2" s="1"/>
  <c r="AS130" i="2"/>
  <c r="AR130" i="2"/>
  <c r="AQ130" i="2" s="1"/>
  <c r="AP130" i="2"/>
  <c r="AI130" i="2"/>
  <c r="AH130" i="2"/>
  <c r="I130" i="2"/>
  <c r="AT129" i="2"/>
  <c r="AS129" i="2"/>
  <c r="AU129" i="2" s="1"/>
  <c r="AV129" i="2" s="1"/>
  <c r="AR129" i="2"/>
  <c r="AO129" i="2" s="1"/>
  <c r="AI129" i="2"/>
  <c r="AH129" i="2"/>
  <c r="I129" i="2"/>
  <c r="AV128" i="2"/>
  <c r="AT128" i="2"/>
  <c r="AS128" i="2"/>
  <c r="AU128" i="2" s="1"/>
  <c r="AR128" i="2"/>
  <c r="AQ128" i="2" s="1"/>
  <c r="AP128" i="2"/>
  <c r="AO128" i="2"/>
  <c r="AM128" i="2"/>
  <c r="AI128" i="2"/>
  <c r="AH128" i="2"/>
  <c r="I128" i="2"/>
  <c r="AU127" i="2"/>
  <c r="AV127" i="2" s="1"/>
  <c r="AT127" i="2"/>
  <c r="AS127" i="2"/>
  <c r="AR127" i="2"/>
  <c r="AQ127" i="2"/>
  <c r="AI127" i="2"/>
  <c r="AH127" i="2"/>
  <c r="I127" i="2"/>
  <c r="AT126" i="2"/>
  <c r="AS126" i="2"/>
  <c r="AR126" i="2"/>
  <c r="AQ126" i="2" s="1"/>
  <c r="AP126" i="2"/>
  <c r="AH126" i="2"/>
  <c r="AI126" i="2" s="1"/>
  <c r="I126" i="2"/>
  <c r="AT125" i="2"/>
  <c r="AU125" i="2" s="1"/>
  <c r="AV125" i="2" s="1"/>
  <c r="AS125" i="2"/>
  <c r="AR125" i="2"/>
  <c r="AQ125" i="2" s="1"/>
  <c r="AI125" i="2"/>
  <c r="AH125" i="2"/>
  <c r="I125" i="2"/>
  <c r="AU124" i="2"/>
  <c r="AV124" i="2" s="1"/>
  <c r="AT124" i="2"/>
  <c r="AS124" i="2"/>
  <c r="AR124" i="2"/>
  <c r="AO124" i="2" s="1"/>
  <c r="AH124" i="2"/>
  <c r="AI124" i="2" s="1"/>
  <c r="I124" i="2"/>
  <c r="AT123" i="2"/>
  <c r="AS123" i="2"/>
  <c r="AR123" i="2"/>
  <c r="AP123" i="2" s="1"/>
  <c r="AN123" i="2"/>
  <c r="AH123" i="2"/>
  <c r="I123" i="2"/>
  <c r="AT122" i="2"/>
  <c r="AS122" i="2"/>
  <c r="AU122" i="2" s="1"/>
  <c r="AV122" i="2" s="1"/>
  <c r="AR122" i="2"/>
  <c r="AP122" i="2" s="1"/>
  <c r="AH122" i="2"/>
  <c r="I122" i="2"/>
  <c r="AT121" i="2"/>
  <c r="AU121" i="2" s="1"/>
  <c r="AV121" i="2" s="1"/>
  <c r="AS121" i="2"/>
  <c r="AR121" i="2"/>
  <c r="AO121" i="2" s="1"/>
  <c r="AI121" i="2"/>
  <c r="AH121" i="2"/>
  <c r="I121" i="2"/>
  <c r="AT120" i="2"/>
  <c r="AS120" i="2"/>
  <c r="AU120" i="2" s="1"/>
  <c r="AV120" i="2" s="1"/>
  <c r="AR120" i="2"/>
  <c r="AH120" i="2"/>
  <c r="I120" i="2"/>
  <c r="AU119" i="2"/>
  <c r="AV119" i="2" s="1"/>
  <c r="AT119" i="2"/>
  <c r="AS119" i="2"/>
  <c r="AR119" i="2"/>
  <c r="AQ119" i="2" s="1"/>
  <c r="AH119" i="2"/>
  <c r="I119" i="2"/>
  <c r="AT118" i="2"/>
  <c r="AS118" i="2"/>
  <c r="AU118" i="2" s="1"/>
  <c r="AV118" i="2" s="1"/>
  <c r="AR118" i="2"/>
  <c r="AP118" i="2" s="1"/>
  <c r="AI118" i="2"/>
  <c r="AH118" i="2"/>
  <c r="I118" i="2"/>
  <c r="AT117" i="2"/>
  <c r="AS117" i="2"/>
  <c r="AR117" i="2"/>
  <c r="AP117" i="2" s="1"/>
  <c r="AH117" i="2"/>
  <c r="AI117" i="2" s="1"/>
  <c r="I117" i="2"/>
  <c r="AT116" i="2"/>
  <c r="AU116" i="2" s="1"/>
  <c r="AV116" i="2" s="1"/>
  <c r="AS116" i="2"/>
  <c r="AR116" i="2"/>
  <c r="AN116" i="2" s="1"/>
  <c r="AQ116" i="2"/>
  <c r="AI116" i="2"/>
  <c r="AH116" i="2"/>
  <c r="I116" i="2"/>
  <c r="AT115" i="2"/>
  <c r="AU115" i="2" s="1"/>
  <c r="AV115" i="2" s="1"/>
  <c r="AS115" i="2"/>
  <c r="AR115" i="2"/>
  <c r="AP115" i="2" s="1"/>
  <c r="AH115" i="2"/>
  <c r="I115" i="2"/>
  <c r="AT114" i="2"/>
  <c r="AS114" i="2"/>
  <c r="AU114" i="2" s="1"/>
  <c r="AV114" i="2" s="1"/>
  <c r="AR114" i="2"/>
  <c r="AM114" i="2" s="1"/>
  <c r="AI114" i="2"/>
  <c r="AH114" i="2"/>
  <c r="I114" i="2"/>
  <c r="AU113" i="2"/>
  <c r="AV113" i="2" s="1"/>
  <c r="AT113" i="2"/>
  <c r="AS113" i="2"/>
  <c r="AR113" i="2"/>
  <c r="AQ113" i="2" s="1"/>
  <c r="AH113" i="2"/>
  <c r="I113" i="2"/>
  <c r="AT112" i="2"/>
  <c r="AS112" i="2"/>
  <c r="AR112" i="2"/>
  <c r="AQ112" i="2" s="1"/>
  <c r="AH112" i="2"/>
  <c r="I112" i="2"/>
  <c r="AV111" i="2"/>
  <c r="AU111" i="2"/>
  <c r="AT111" i="2"/>
  <c r="AS111" i="2"/>
  <c r="AR111" i="2"/>
  <c r="AO111" i="2" s="1"/>
  <c r="AI111" i="2"/>
  <c r="AH111" i="2"/>
  <c r="I111" i="2"/>
  <c r="AU110" i="2"/>
  <c r="AV110" i="2" s="1"/>
  <c r="AT110" i="2"/>
  <c r="AS110" i="2"/>
  <c r="AR110" i="2"/>
  <c r="AP110" i="2" s="1"/>
  <c r="AI110" i="2"/>
  <c r="AH110" i="2"/>
  <c r="I110" i="2"/>
  <c r="AT109" i="2"/>
  <c r="AS109" i="2"/>
  <c r="AU109" i="2" s="1"/>
  <c r="AV109" i="2" s="1"/>
  <c r="AR109" i="2"/>
  <c r="AN109" i="2" s="1"/>
  <c r="AH109" i="2"/>
  <c r="I109" i="2"/>
  <c r="AT108" i="2"/>
  <c r="AS108" i="2"/>
  <c r="AU108" i="2" s="1"/>
  <c r="AV108" i="2" s="1"/>
  <c r="AR108" i="2"/>
  <c r="AQ108" i="2" s="1"/>
  <c r="AO108" i="2"/>
  <c r="AH108" i="2"/>
  <c r="AI108" i="2" s="1"/>
  <c r="I108" i="2"/>
  <c r="AV107" i="2"/>
  <c r="AU107" i="2"/>
  <c r="AT107" i="2"/>
  <c r="AS107" i="2"/>
  <c r="AR107" i="2"/>
  <c r="AO107" i="2" s="1"/>
  <c r="AH107" i="2"/>
  <c r="I107" i="2"/>
  <c r="AT106" i="2"/>
  <c r="AS106" i="2"/>
  <c r="AU106" i="2" s="1"/>
  <c r="AV106" i="2" s="1"/>
  <c r="AR106" i="2"/>
  <c r="AP106" i="2" s="1"/>
  <c r="AN106" i="2"/>
  <c r="AH106" i="2"/>
  <c r="I106" i="2"/>
  <c r="AT105" i="2"/>
  <c r="AS105" i="2"/>
  <c r="AR105" i="2"/>
  <c r="AP105" i="2" s="1"/>
  <c r="AH105" i="2"/>
  <c r="AI105" i="2" s="1"/>
  <c r="I105" i="2"/>
  <c r="AT104" i="2"/>
  <c r="AU104" i="2" s="1"/>
  <c r="AV104" i="2" s="1"/>
  <c r="AS104" i="2"/>
  <c r="AR104" i="2"/>
  <c r="AN104" i="2" s="1"/>
  <c r="AO104" i="2"/>
  <c r="AH104" i="2"/>
  <c r="I104" i="2"/>
  <c r="AT103" i="2"/>
  <c r="AU103" i="2" s="1"/>
  <c r="AV103" i="2" s="1"/>
  <c r="AS103" i="2"/>
  <c r="AR103" i="2"/>
  <c r="AM103" i="2" s="1"/>
  <c r="AH103" i="2"/>
  <c r="I103" i="2"/>
  <c r="AT102" i="2"/>
  <c r="AS102" i="2"/>
  <c r="AU102" i="2" s="1"/>
  <c r="AV102" i="2" s="1"/>
  <c r="AR102" i="2"/>
  <c r="AQ102" i="2" s="1"/>
  <c r="AH102" i="2"/>
  <c r="AI102" i="2" s="1"/>
  <c r="I102" i="2"/>
  <c r="AV101" i="2"/>
  <c r="AU101" i="2"/>
  <c r="AT101" i="2"/>
  <c r="AS101" i="2"/>
  <c r="AR101" i="2"/>
  <c r="AO101" i="2"/>
  <c r="AM101" i="2"/>
  <c r="AI101" i="2"/>
  <c r="AH101" i="2"/>
  <c r="I101" i="2"/>
  <c r="AV100" i="2"/>
  <c r="AT100" i="2"/>
  <c r="AU100" i="2" s="1"/>
  <c r="AS100" i="2"/>
  <c r="AR100" i="2"/>
  <c r="AM100" i="2" s="1"/>
  <c r="AP100" i="2"/>
  <c r="AO100" i="2"/>
  <c r="AN100" i="2"/>
  <c r="AH100" i="2"/>
  <c r="I100" i="2"/>
  <c r="AT99" i="2"/>
  <c r="AS99" i="2"/>
  <c r="AU99" i="2" s="1"/>
  <c r="AV99" i="2" s="1"/>
  <c r="AR99" i="2"/>
  <c r="AQ99" i="2" s="1"/>
  <c r="AP99" i="2"/>
  <c r="AI99" i="2"/>
  <c r="AH99" i="2"/>
  <c r="I99" i="2"/>
  <c r="AU98" i="2"/>
  <c r="AV98" i="2" s="1"/>
  <c r="AT98" i="2"/>
  <c r="AS98" i="2"/>
  <c r="AR98" i="2"/>
  <c r="AP98" i="2" s="1"/>
  <c r="AH98" i="2"/>
  <c r="I98" i="2"/>
  <c r="AT97" i="2"/>
  <c r="AS97" i="2"/>
  <c r="AU97" i="2" s="1"/>
  <c r="AV97" i="2" s="1"/>
  <c r="AR97" i="2"/>
  <c r="AQ97" i="2" s="1"/>
  <c r="AH97" i="2"/>
  <c r="I97" i="2"/>
  <c r="AT96" i="2"/>
  <c r="AS96" i="2"/>
  <c r="AU96" i="2" s="1"/>
  <c r="AV96" i="2" s="1"/>
  <c r="AR96" i="2"/>
  <c r="AQ96" i="2" s="1"/>
  <c r="AH96" i="2"/>
  <c r="AI96" i="2" s="1"/>
  <c r="I96" i="2"/>
  <c r="AU95" i="2"/>
  <c r="AV95" i="2" s="1"/>
  <c r="AT95" i="2"/>
  <c r="AS95" i="2"/>
  <c r="AR95" i="2"/>
  <c r="AO95" i="2"/>
  <c r="AI95" i="2"/>
  <c r="AH95" i="2"/>
  <c r="I95" i="2"/>
  <c r="AU94" i="2"/>
  <c r="AV94" i="2" s="1"/>
  <c r="AT94" i="2"/>
  <c r="AS94" i="2"/>
  <c r="AR94" i="2"/>
  <c r="AQ94" i="2" s="1"/>
  <c r="AP94" i="2"/>
  <c r="AI94" i="2"/>
  <c r="AH94" i="2"/>
  <c r="I94" i="2"/>
  <c r="AV93" i="2"/>
  <c r="AT93" i="2"/>
  <c r="AS93" i="2"/>
  <c r="AU93" i="2" s="1"/>
  <c r="AR93" i="2"/>
  <c r="AP93" i="2" s="1"/>
  <c r="AH93" i="2"/>
  <c r="I93" i="2"/>
  <c r="AT92" i="2"/>
  <c r="AS92" i="2"/>
  <c r="AR92" i="2"/>
  <c r="AO92" i="2" s="1"/>
  <c r="AI92" i="2"/>
  <c r="AH92" i="2"/>
  <c r="I92" i="2"/>
  <c r="AT91" i="2"/>
  <c r="AS91" i="2"/>
  <c r="AU91" i="2" s="1"/>
  <c r="AV91" i="2" s="1"/>
  <c r="AR91" i="2"/>
  <c r="AN91" i="2" s="1"/>
  <c r="AQ91" i="2"/>
  <c r="AH91" i="2"/>
  <c r="I91" i="2"/>
  <c r="AT90" i="2"/>
  <c r="AU90" i="2" s="1"/>
  <c r="AV90" i="2" s="1"/>
  <c r="AS90" i="2"/>
  <c r="AR90" i="2"/>
  <c r="AP90" i="2" s="1"/>
  <c r="AI90" i="2"/>
  <c r="AH90" i="2"/>
  <c r="I90" i="2"/>
  <c r="AU89" i="2"/>
  <c r="AV89" i="2" s="1"/>
  <c r="AT89" i="2"/>
  <c r="AS89" i="2"/>
  <c r="AR89" i="2"/>
  <c r="AP89" i="2" s="1"/>
  <c r="AQ89" i="2"/>
  <c r="AO89" i="2"/>
  <c r="AI89" i="2"/>
  <c r="AH89" i="2"/>
  <c r="I89" i="2"/>
  <c r="AT88" i="2"/>
  <c r="AS88" i="2"/>
  <c r="AU88" i="2" s="1"/>
  <c r="AV88" i="2" s="1"/>
  <c r="AR88" i="2"/>
  <c r="AQ88" i="2" s="1"/>
  <c r="AI88" i="2"/>
  <c r="AH88" i="2"/>
  <c r="I88" i="2"/>
  <c r="AT87" i="2"/>
  <c r="AU87" i="2" s="1"/>
  <c r="AV87" i="2" s="1"/>
  <c r="AS87" i="2"/>
  <c r="AR87" i="2"/>
  <c r="AQ87" i="2" s="1"/>
  <c r="AI87" i="2"/>
  <c r="AH87" i="2"/>
  <c r="I87" i="2"/>
  <c r="AT86" i="2"/>
  <c r="AS86" i="2"/>
  <c r="AU86" i="2" s="1"/>
  <c r="AV86" i="2" s="1"/>
  <c r="AR86" i="2"/>
  <c r="AN86" i="2" s="1"/>
  <c r="AO86" i="2"/>
  <c r="AI86" i="2"/>
  <c r="AH86" i="2"/>
  <c r="I86" i="2"/>
  <c r="AV85" i="2"/>
  <c r="AT85" i="2"/>
  <c r="AS85" i="2"/>
  <c r="AU85" i="2" s="1"/>
  <c r="AR85" i="2"/>
  <c r="AN85" i="2" s="1"/>
  <c r="AH85" i="2"/>
  <c r="I85" i="2"/>
  <c r="AT84" i="2"/>
  <c r="AS84" i="2"/>
  <c r="AU84" i="2" s="1"/>
  <c r="AV84" i="2" s="1"/>
  <c r="AR84" i="2"/>
  <c r="AP84" i="2" s="1"/>
  <c r="AH84" i="2"/>
  <c r="AI84" i="2" s="1"/>
  <c r="I84" i="2"/>
  <c r="AU83" i="2"/>
  <c r="AV83" i="2" s="1"/>
  <c r="AT83" i="2"/>
  <c r="AS83" i="2"/>
  <c r="AR83" i="2"/>
  <c r="AP83" i="2" s="1"/>
  <c r="AQ83" i="2"/>
  <c r="AI83" i="2"/>
  <c r="AH83" i="2"/>
  <c r="I83" i="2"/>
  <c r="AV82" i="2"/>
  <c r="AT82" i="2"/>
  <c r="AU82" i="2" s="1"/>
  <c r="AS82" i="2"/>
  <c r="AR82" i="2"/>
  <c r="AP82" i="2" s="1"/>
  <c r="AQ82" i="2"/>
  <c r="AO82" i="2"/>
  <c r="AH82" i="2"/>
  <c r="AI82" i="2" s="1"/>
  <c r="I82" i="2"/>
  <c r="AT81" i="2"/>
  <c r="AU81" i="2" s="1"/>
  <c r="AV81" i="2" s="1"/>
  <c r="AS81" i="2"/>
  <c r="AR81" i="2"/>
  <c r="AQ81" i="2" s="1"/>
  <c r="AH81" i="2"/>
  <c r="I81" i="2"/>
  <c r="AU80" i="2"/>
  <c r="AV80" i="2" s="1"/>
  <c r="AT80" i="2"/>
  <c r="AS80" i="2"/>
  <c r="AR80" i="2"/>
  <c r="AI80" i="2"/>
  <c r="AH80" i="2"/>
  <c r="I80" i="2"/>
  <c r="AT79" i="2"/>
  <c r="AS79" i="2"/>
  <c r="AU79" i="2" s="1"/>
  <c r="AV79" i="2" s="1"/>
  <c r="AR79" i="2"/>
  <c r="AO79" i="2" s="1"/>
  <c r="AH79" i="2"/>
  <c r="I79" i="2"/>
  <c r="AU78" i="2"/>
  <c r="AV78" i="2" s="1"/>
  <c r="AT78" i="2"/>
  <c r="AS78" i="2"/>
  <c r="AR78" i="2"/>
  <c r="AM78" i="2" s="1"/>
  <c r="AH78" i="2"/>
  <c r="I78" i="2"/>
  <c r="AU77" i="2"/>
  <c r="AV77" i="2" s="1"/>
  <c r="AT77" i="2"/>
  <c r="AS77" i="2"/>
  <c r="AR77" i="2"/>
  <c r="AP77" i="2" s="1"/>
  <c r="AI77" i="2"/>
  <c r="AH77" i="2"/>
  <c r="I77" i="2"/>
  <c r="AV76" i="2"/>
  <c r="AT76" i="2"/>
  <c r="AS76" i="2"/>
  <c r="AU76" i="2" s="1"/>
  <c r="AR76" i="2"/>
  <c r="AP76" i="2" s="1"/>
  <c r="AI76" i="2"/>
  <c r="AH76" i="2"/>
  <c r="I76" i="2"/>
  <c r="AT75" i="2"/>
  <c r="AU75" i="2" s="1"/>
  <c r="AV75" i="2" s="1"/>
  <c r="AS75" i="2"/>
  <c r="AR75" i="2"/>
  <c r="AQ75" i="2" s="1"/>
  <c r="AH75" i="2"/>
  <c r="I75" i="2"/>
  <c r="AT74" i="2"/>
  <c r="AS74" i="2"/>
  <c r="AU74" i="2" s="1"/>
  <c r="AV74" i="2" s="1"/>
  <c r="AR74" i="2"/>
  <c r="AM74" i="2" s="1"/>
  <c r="AI74" i="2"/>
  <c r="AH74" i="2"/>
  <c r="I74" i="2"/>
  <c r="AT73" i="2"/>
  <c r="AS73" i="2"/>
  <c r="AU73" i="2" s="1"/>
  <c r="AV73" i="2" s="1"/>
  <c r="AR73" i="2"/>
  <c r="AO73" i="2" s="1"/>
  <c r="AH73" i="2"/>
  <c r="I73" i="2"/>
  <c r="AT72" i="2"/>
  <c r="AS72" i="2"/>
  <c r="AR72" i="2"/>
  <c r="AQ72" i="2" s="1"/>
  <c r="AH72" i="2"/>
  <c r="AI72" i="2" s="1"/>
  <c r="I72" i="2"/>
  <c r="AU71" i="2"/>
  <c r="AV71" i="2" s="1"/>
  <c r="AT71" i="2"/>
  <c r="AS71" i="2"/>
  <c r="AR71" i="2"/>
  <c r="AN71" i="2" s="1"/>
  <c r="AH71" i="2"/>
  <c r="I71" i="2"/>
  <c r="AV70" i="2"/>
  <c r="AU70" i="2"/>
  <c r="AT70" i="2"/>
  <c r="AS70" i="2"/>
  <c r="AR70" i="2"/>
  <c r="AP70" i="2" s="1"/>
  <c r="AQ70" i="2"/>
  <c r="AN70" i="2"/>
  <c r="AH70" i="2"/>
  <c r="I70" i="2"/>
  <c r="AU69" i="2"/>
  <c r="AV69" i="2" s="1"/>
  <c r="AT69" i="2"/>
  <c r="AS69" i="2"/>
  <c r="AR69" i="2"/>
  <c r="AQ69" i="2" s="1"/>
  <c r="AM69" i="2"/>
  <c r="AH69" i="2"/>
  <c r="I69" i="2"/>
  <c r="AU68" i="2"/>
  <c r="AV68" i="2" s="1"/>
  <c r="AT68" i="2"/>
  <c r="AS68" i="2"/>
  <c r="AR68" i="2"/>
  <c r="AQ68" i="2" s="1"/>
  <c r="AH68" i="2"/>
  <c r="AI68" i="2" s="1"/>
  <c r="I68" i="2"/>
  <c r="AT67" i="2"/>
  <c r="AS67" i="2"/>
  <c r="AR67" i="2"/>
  <c r="AN67" i="2" s="1"/>
  <c r="AH67" i="2"/>
  <c r="I67" i="2"/>
  <c r="AT66" i="2"/>
  <c r="AS66" i="2"/>
  <c r="AU66" i="2" s="1"/>
  <c r="AV66" i="2" s="1"/>
  <c r="AR66" i="2"/>
  <c r="AQ66" i="2" s="1"/>
  <c r="AH66" i="2"/>
  <c r="I66" i="2"/>
  <c r="AV65" i="2"/>
  <c r="AU65" i="2"/>
  <c r="AT65" i="2"/>
  <c r="AS65" i="2"/>
  <c r="AR65" i="2"/>
  <c r="AP65" i="2" s="1"/>
  <c r="AQ65" i="2"/>
  <c r="AI65" i="2"/>
  <c r="AH65" i="2"/>
  <c r="I65" i="2"/>
  <c r="AU64" i="2"/>
  <c r="AV64" i="2" s="1"/>
  <c r="AT64" i="2"/>
  <c r="AS64" i="2"/>
  <c r="AR64" i="2"/>
  <c r="AM64" i="2" s="1"/>
  <c r="AH64" i="2"/>
  <c r="I64" i="2"/>
  <c r="AT63" i="2"/>
  <c r="AS63" i="2"/>
  <c r="AU63" i="2" s="1"/>
  <c r="AV63" i="2" s="1"/>
  <c r="AR63" i="2"/>
  <c r="AM63" i="2" s="1"/>
  <c r="AI63" i="2"/>
  <c r="AH63" i="2"/>
  <c r="I63" i="2"/>
  <c r="AV62" i="2"/>
  <c r="AT62" i="2"/>
  <c r="AS62" i="2"/>
  <c r="AU62" i="2" s="1"/>
  <c r="AR62" i="2"/>
  <c r="AO62" i="2" s="1"/>
  <c r="AQ62" i="2"/>
  <c r="AI62" i="2"/>
  <c r="AH62" i="2"/>
  <c r="I62" i="2"/>
  <c r="AU61" i="2"/>
  <c r="AV61" i="2" s="1"/>
  <c r="AT61" i="2"/>
  <c r="AS61" i="2"/>
  <c r="AR61" i="2"/>
  <c r="AP61" i="2" s="1"/>
  <c r="AH61" i="2"/>
  <c r="I61" i="2"/>
  <c r="AV60" i="2"/>
  <c r="AT60" i="2"/>
  <c r="AS60" i="2"/>
  <c r="AU60" i="2" s="1"/>
  <c r="AR60" i="2"/>
  <c r="AP60" i="2" s="1"/>
  <c r="AN60" i="2"/>
  <c r="AH60" i="2"/>
  <c r="AI60" i="2" s="1"/>
  <c r="I60" i="2"/>
  <c r="AT59" i="2"/>
  <c r="AS59" i="2"/>
  <c r="AU59" i="2" s="1"/>
  <c r="AV59" i="2" s="1"/>
  <c r="AR59" i="2"/>
  <c r="AN59" i="2" s="1"/>
  <c r="AI59" i="2"/>
  <c r="AH59" i="2"/>
  <c r="I59" i="2"/>
  <c r="AU58" i="2"/>
  <c r="AV58" i="2" s="1"/>
  <c r="AT58" i="2"/>
  <c r="AS58" i="2"/>
  <c r="AR58" i="2"/>
  <c r="AQ58" i="2"/>
  <c r="AH58" i="2"/>
  <c r="I58" i="2"/>
  <c r="AU57" i="2"/>
  <c r="AV57" i="2" s="1"/>
  <c r="AT57" i="2"/>
  <c r="AS57" i="2"/>
  <c r="AR57" i="2"/>
  <c r="AI57" i="2"/>
  <c r="AH57" i="2"/>
  <c r="I57" i="2"/>
  <c r="AU56" i="2"/>
  <c r="AV56" i="2" s="1"/>
  <c r="AT56" i="2"/>
  <c r="AS56" i="2"/>
  <c r="AR56" i="2"/>
  <c r="AQ56" i="2" s="1"/>
  <c r="AP56" i="2"/>
  <c r="AH56" i="2"/>
  <c r="AI56" i="2" s="1"/>
  <c r="I56" i="2"/>
  <c r="AT55" i="2"/>
  <c r="AS55" i="2"/>
  <c r="AU55" i="2" s="1"/>
  <c r="AV55" i="2" s="1"/>
  <c r="AR55" i="2"/>
  <c r="AP55" i="2" s="1"/>
  <c r="AI55" i="2"/>
  <c r="AH55" i="2"/>
  <c r="I55" i="2"/>
  <c r="AT54" i="2"/>
  <c r="AU54" i="2" s="1"/>
  <c r="AV54" i="2" s="1"/>
  <c r="AS54" i="2"/>
  <c r="AR54" i="2"/>
  <c r="AQ54" i="2" s="1"/>
  <c r="AH54" i="2"/>
  <c r="I54" i="2"/>
  <c r="AU53" i="2"/>
  <c r="AV53" i="2" s="1"/>
  <c r="AT53" i="2"/>
  <c r="AS53" i="2"/>
  <c r="AR53" i="2"/>
  <c r="AP53" i="2" s="1"/>
  <c r="AI53" i="2"/>
  <c r="AH53" i="2"/>
  <c r="I53" i="2"/>
  <c r="AU52" i="2"/>
  <c r="AV52" i="2" s="1"/>
  <c r="AT52" i="2"/>
  <c r="AS52" i="2"/>
  <c r="AR52" i="2"/>
  <c r="AM52" i="2" s="1"/>
  <c r="AI52" i="2"/>
  <c r="AH52" i="2"/>
  <c r="I52" i="2"/>
  <c r="AT51" i="2"/>
  <c r="AS51" i="2"/>
  <c r="AU51" i="2" s="1"/>
  <c r="AV51" i="2" s="1"/>
  <c r="AR51" i="2"/>
  <c r="AO51" i="2" s="1"/>
  <c r="AQ51" i="2"/>
  <c r="AP51" i="2"/>
  <c r="AN51" i="2"/>
  <c r="AH51" i="2"/>
  <c r="I51" i="2"/>
  <c r="AT50" i="2"/>
  <c r="AS50" i="2"/>
  <c r="AR50" i="2"/>
  <c r="AP50" i="2" s="1"/>
  <c r="AI50" i="2"/>
  <c r="AH50" i="2"/>
  <c r="I50" i="2"/>
  <c r="AT49" i="2"/>
  <c r="AU49" i="2" s="1"/>
  <c r="AV49" i="2" s="1"/>
  <c r="AS49" i="2"/>
  <c r="AR49" i="2"/>
  <c r="AP49" i="2" s="1"/>
  <c r="AI49" i="2"/>
  <c r="AH49" i="2"/>
  <c r="I49" i="2"/>
  <c r="AT48" i="2"/>
  <c r="AS48" i="2"/>
  <c r="AR48" i="2"/>
  <c r="AP48" i="2" s="1"/>
  <c r="AH48" i="2"/>
  <c r="I48" i="2"/>
  <c r="AT47" i="2"/>
  <c r="AS47" i="2"/>
  <c r="AU47" i="2" s="1"/>
  <c r="AV47" i="2" s="1"/>
  <c r="AR47" i="2"/>
  <c r="AO47" i="2" s="1"/>
  <c r="AH47" i="2"/>
  <c r="I47" i="2"/>
  <c r="AU46" i="2"/>
  <c r="AV46" i="2" s="1"/>
  <c r="AT46" i="2"/>
  <c r="AS46" i="2"/>
  <c r="AR46" i="2"/>
  <c r="AP46" i="2" s="1"/>
  <c r="AI46" i="2"/>
  <c r="AH46" i="2"/>
  <c r="I46" i="2"/>
  <c r="AT45" i="2"/>
  <c r="AU45" i="2" s="1"/>
  <c r="AV45" i="2" s="1"/>
  <c r="AS45" i="2"/>
  <c r="AR45" i="2"/>
  <c r="AQ45" i="2" s="1"/>
  <c r="AI45" i="2"/>
  <c r="AH45" i="2"/>
  <c r="I45" i="2"/>
  <c r="AT44" i="2"/>
  <c r="AS44" i="2"/>
  <c r="AU44" i="2" s="1"/>
  <c r="AV44" i="2" s="1"/>
  <c r="AR44" i="2"/>
  <c r="AO44" i="2" s="1"/>
  <c r="AH44" i="2"/>
  <c r="I44" i="2"/>
  <c r="AU43" i="2"/>
  <c r="AV43" i="2" s="1"/>
  <c r="AT43" i="2"/>
  <c r="AS43" i="2"/>
  <c r="AR43" i="2"/>
  <c r="AQ43" i="2" s="1"/>
  <c r="AI43" i="2"/>
  <c r="AH43" i="2"/>
  <c r="I43" i="2"/>
  <c r="AT42" i="2"/>
  <c r="AS42" i="2"/>
  <c r="AU42" i="2" s="1"/>
  <c r="AV42" i="2" s="1"/>
  <c r="AR42" i="2"/>
  <c r="AP42" i="2" s="1"/>
  <c r="AI42" i="2"/>
  <c r="AH42" i="2"/>
  <c r="I42" i="2"/>
  <c r="AT41" i="2"/>
  <c r="AS41" i="2"/>
  <c r="AU41" i="2" s="1"/>
  <c r="AV41" i="2" s="1"/>
  <c r="AR41" i="2"/>
  <c r="AM41" i="2" s="1"/>
  <c r="AH41" i="2"/>
  <c r="I41" i="2"/>
  <c r="AT40" i="2"/>
  <c r="AS40" i="2"/>
  <c r="AU40" i="2" s="1"/>
  <c r="AV40" i="2" s="1"/>
  <c r="AR40" i="2"/>
  <c r="AP40" i="2" s="1"/>
  <c r="AH40" i="2"/>
  <c r="I40" i="2"/>
  <c r="AT39" i="2"/>
  <c r="AU39" i="2" s="1"/>
  <c r="AV39" i="2" s="1"/>
  <c r="AS39" i="2"/>
  <c r="AR39" i="2"/>
  <c r="AQ39" i="2" s="1"/>
  <c r="AH39" i="2"/>
  <c r="AI39" i="2" s="1"/>
  <c r="I39" i="2"/>
  <c r="AT38" i="2"/>
  <c r="AS38" i="2"/>
  <c r="AU38" i="2" s="1"/>
  <c r="AV38" i="2" s="1"/>
  <c r="AR38" i="2"/>
  <c r="AO38" i="2" s="1"/>
  <c r="AH38" i="2"/>
  <c r="I38" i="2"/>
  <c r="AT37" i="2"/>
  <c r="AU37" i="2" s="1"/>
  <c r="AV37" i="2" s="1"/>
  <c r="AS37" i="2"/>
  <c r="AR37" i="2"/>
  <c r="AQ37" i="2" s="1"/>
  <c r="AH37" i="2"/>
  <c r="AI37" i="2" s="1"/>
  <c r="I37" i="2"/>
  <c r="AT36" i="2"/>
  <c r="AS36" i="2"/>
  <c r="AU36" i="2" s="1"/>
  <c r="AV36" i="2" s="1"/>
  <c r="AR36" i="2"/>
  <c r="AN36" i="2" s="1"/>
  <c r="AH36" i="2"/>
  <c r="I36" i="2"/>
  <c r="AT35" i="2"/>
  <c r="AU35" i="2" s="1"/>
  <c r="AV35" i="2" s="1"/>
  <c r="AS35" i="2"/>
  <c r="AR35" i="2"/>
  <c r="AH35" i="2"/>
  <c r="I35" i="2"/>
  <c r="AT34" i="2"/>
  <c r="AS34" i="2"/>
  <c r="AU34" i="2" s="1"/>
  <c r="AV34" i="2" s="1"/>
  <c r="AR34" i="2"/>
  <c r="AO34" i="2" s="1"/>
  <c r="AP34" i="2"/>
  <c r="AI34" i="2"/>
  <c r="AH34" i="2"/>
  <c r="I34" i="2"/>
  <c r="AT33" i="2"/>
  <c r="AS33" i="2"/>
  <c r="AU33" i="2" s="1"/>
  <c r="AV33" i="2" s="1"/>
  <c r="AR33" i="2"/>
  <c r="AP33" i="2" s="1"/>
  <c r="AI33" i="2"/>
  <c r="AH33" i="2"/>
  <c r="I33" i="2"/>
  <c r="AU32" i="2"/>
  <c r="AV32" i="2" s="1"/>
  <c r="AT32" i="2"/>
  <c r="AS32" i="2"/>
  <c r="AR32" i="2"/>
  <c r="AP32" i="2" s="1"/>
  <c r="AI32" i="2"/>
  <c r="AH32" i="2"/>
  <c r="I32" i="2"/>
  <c r="AT31" i="2"/>
  <c r="AS31" i="2"/>
  <c r="AU31" i="2" s="1"/>
  <c r="AV31" i="2" s="1"/>
  <c r="AR31" i="2"/>
  <c r="AM31" i="2" s="1"/>
  <c r="AH31" i="2"/>
  <c r="I31" i="2"/>
  <c r="AT30" i="2"/>
  <c r="AS30" i="2"/>
  <c r="AU30" i="2" s="1"/>
  <c r="AV30" i="2" s="1"/>
  <c r="AR30" i="2"/>
  <c r="AP30" i="2" s="1"/>
  <c r="AH30" i="2"/>
  <c r="AI30" i="2" s="1"/>
  <c r="I30" i="2"/>
  <c r="AT29" i="2"/>
  <c r="AS29" i="2"/>
  <c r="AU29" i="2" s="1"/>
  <c r="AV29" i="2" s="1"/>
  <c r="AR29" i="2"/>
  <c r="AQ29" i="2" s="1"/>
  <c r="AH29" i="2"/>
  <c r="I29" i="2"/>
  <c r="AT28" i="2"/>
  <c r="AS28" i="2"/>
  <c r="AU28" i="2" s="1"/>
  <c r="AV28" i="2" s="1"/>
  <c r="AR28" i="2"/>
  <c r="AQ28" i="2" s="1"/>
  <c r="AH28" i="2"/>
  <c r="I28" i="2"/>
  <c r="AT27" i="2"/>
  <c r="AU27" i="2" s="1"/>
  <c r="AV27" i="2" s="1"/>
  <c r="AS27" i="2"/>
  <c r="AR27" i="2"/>
  <c r="AP27" i="2" s="1"/>
  <c r="AN27" i="2"/>
  <c r="AM27" i="2"/>
  <c r="AH27" i="2"/>
  <c r="AI27" i="2" s="1"/>
  <c r="I27" i="2"/>
  <c r="AT26" i="2"/>
  <c r="AU26" i="2" s="1"/>
  <c r="AV26" i="2" s="1"/>
  <c r="AS26" i="2"/>
  <c r="AR26" i="2"/>
  <c r="AQ26" i="2" s="1"/>
  <c r="AI26" i="2"/>
  <c r="AH26" i="2"/>
  <c r="I26" i="2"/>
  <c r="AU25" i="2"/>
  <c r="AV25" i="2" s="1"/>
  <c r="AT25" i="2"/>
  <c r="AS25" i="2"/>
  <c r="AR25" i="2"/>
  <c r="AQ25" i="2" s="1"/>
  <c r="AH25" i="2"/>
  <c r="I25" i="2"/>
  <c r="AT24" i="2"/>
  <c r="AS24" i="2"/>
  <c r="AR24" i="2"/>
  <c r="AP24" i="2" s="1"/>
  <c r="AH24" i="2"/>
  <c r="I24" i="2"/>
  <c r="AU23" i="2"/>
  <c r="AV23" i="2" s="1"/>
  <c r="AT23" i="2"/>
  <c r="AS23" i="2"/>
  <c r="AR23" i="2"/>
  <c r="AM23" i="2" s="1"/>
  <c r="AH23" i="2"/>
  <c r="I23" i="2"/>
  <c r="AT22" i="2"/>
  <c r="AS22" i="2"/>
  <c r="AU22" i="2" s="1"/>
  <c r="AV22" i="2" s="1"/>
  <c r="AR22" i="2"/>
  <c r="AP22" i="2" s="1"/>
  <c r="AI22" i="2"/>
  <c r="AH22" i="2"/>
  <c r="I22" i="2"/>
  <c r="AT21" i="2"/>
  <c r="AS21" i="2"/>
  <c r="AU21" i="2" s="1"/>
  <c r="AV21" i="2" s="1"/>
  <c r="AR21" i="2"/>
  <c r="AQ21" i="2" s="1"/>
  <c r="AI21" i="2"/>
  <c r="AH21" i="2"/>
  <c r="I21" i="2"/>
  <c r="AU20" i="2"/>
  <c r="AV20" i="2" s="1"/>
  <c r="AT20" i="2"/>
  <c r="AS20" i="2"/>
  <c r="AR20" i="2"/>
  <c r="AQ20" i="2" s="1"/>
  <c r="AI20" i="2"/>
  <c r="AH20" i="2"/>
  <c r="I20" i="2"/>
  <c r="AT19" i="2"/>
  <c r="AS19" i="2"/>
  <c r="AU19" i="2" s="1"/>
  <c r="AV19" i="2" s="1"/>
  <c r="AR19" i="2"/>
  <c r="AM19" i="2" s="1"/>
  <c r="AH19" i="2"/>
  <c r="I19" i="2"/>
  <c r="AT18" i="2"/>
  <c r="AS18" i="2"/>
  <c r="AU18" i="2" s="1"/>
  <c r="AV18" i="2" s="1"/>
  <c r="AR18" i="2"/>
  <c r="AP18" i="2" s="1"/>
  <c r="AH18" i="2"/>
  <c r="AT17" i="2"/>
  <c r="AS17" i="2"/>
  <c r="AU17" i="2" s="1"/>
  <c r="AV17" i="2" s="1"/>
  <c r="AR17" i="2"/>
  <c r="AO17" i="2" s="1"/>
  <c r="AH17" i="2"/>
  <c r="I17" i="2"/>
  <c r="AU16" i="2"/>
  <c r="AV16" i="2" s="1"/>
  <c r="AT16" i="2"/>
  <c r="AS16" i="2"/>
  <c r="AR16" i="2"/>
  <c r="AQ16" i="2" s="1"/>
  <c r="AH16" i="2"/>
  <c r="I16" i="2"/>
  <c r="AV15" i="2"/>
  <c r="AT15" i="2"/>
  <c r="AU15" i="2" s="1"/>
  <c r="AS15" i="2"/>
  <c r="AR15" i="2"/>
  <c r="AP15" i="2" s="1"/>
  <c r="AQ15" i="2"/>
  <c r="AH15" i="2"/>
  <c r="AI15" i="2" s="1"/>
  <c r="I15" i="2"/>
  <c r="AT14" i="2"/>
  <c r="AS14" i="2"/>
  <c r="AU14" i="2" s="1"/>
  <c r="AV14" i="2" s="1"/>
  <c r="AR14" i="2"/>
  <c r="AQ14" i="2" s="1"/>
  <c r="AP14" i="2"/>
  <c r="AO14" i="2"/>
  <c r="AH14" i="2"/>
  <c r="I14" i="2"/>
  <c r="AU13" i="2"/>
  <c r="AV13" i="2" s="1"/>
  <c r="AT13" i="2"/>
  <c r="AS13" i="2"/>
  <c r="AR13" i="2"/>
  <c r="AQ13" i="2" s="1"/>
  <c r="AO13" i="2"/>
  <c r="AH13" i="2"/>
  <c r="I13" i="2"/>
  <c r="AT12" i="2"/>
  <c r="AS12" i="2"/>
  <c r="AU12" i="2" s="1"/>
  <c r="AV12" i="2" s="1"/>
  <c r="AR12" i="2"/>
  <c r="AO12" i="2" s="1"/>
  <c r="AH12" i="2"/>
  <c r="I12" i="2"/>
  <c r="AT11" i="2"/>
  <c r="AS11" i="2"/>
  <c r="AU11" i="2" s="1"/>
  <c r="AV11" i="2" s="1"/>
  <c r="AR11" i="2"/>
  <c r="AM11" i="2"/>
  <c r="AH11" i="2"/>
  <c r="I11" i="2"/>
  <c r="AT10" i="2"/>
  <c r="AS10" i="2"/>
  <c r="AU10" i="2" s="1"/>
  <c r="AV10" i="2" s="1"/>
  <c r="AR10" i="2"/>
  <c r="AO10" i="2" s="1"/>
  <c r="AI10" i="2"/>
  <c r="AH10" i="2"/>
  <c r="I10" i="2"/>
  <c r="AT9" i="2"/>
  <c r="AS9" i="2"/>
  <c r="AU9" i="2" s="1"/>
  <c r="AV9" i="2" s="1"/>
  <c r="AR9" i="2"/>
  <c r="AP9" i="2" s="1"/>
  <c r="AI9" i="2"/>
  <c r="AH9" i="2"/>
  <c r="I9" i="2"/>
  <c r="AU8" i="2"/>
  <c r="AV8" i="2" s="1"/>
  <c r="AT8" i="2"/>
  <c r="AS8" i="2"/>
  <c r="AR8" i="2"/>
  <c r="AP8" i="2" s="1"/>
  <c r="AI8" i="2"/>
  <c r="AH8" i="2"/>
  <c r="I8" i="2"/>
  <c r="AT7" i="2"/>
  <c r="AS7" i="2"/>
  <c r="AU7" i="2" s="1"/>
  <c r="AV7" i="2" s="1"/>
  <c r="AR7" i="2"/>
  <c r="AM7" i="2" s="1"/>
  <c r="AH7" i="2"/>
  <c r="AT6" i="2"/>
  <c r="AS6" i="2"/>
  <c r="AU6" i="2" s="1"/>
  <c r="AV6" i="2" s="1"/>
  <c r="AR6" i="2"/>
  <c r="AP6" i="2" s="1"/>
  <c r="AO6" i="2"/>
  <c r="AH6" i="2"/>
  <c r="AI6" i="2" s="1"/>
  <c r="I6" i="2"/>
  <c r="AT5" i="2"/>
  <c r="AS5" i="2"/>
  <c r="AR5" i="2"/>
  <c r="AO5" i="2"/>
  <c r="AH5" i="2"/>
  <c r="I5" i="2"/>
  <c r="AQ5" i="2" l="1"/>
  <c r="I9" i="3"/>
  <c r="I8" i="3"/>
  <c r="I7" i="3"/>
  <c r="I6" i="3"/>
  <c r="I5" i="3"/>
  <c r="AM75" i="2"/>
  <c r="AN75" i="2"/>
  <c r="AM6" i="2"/>
  <c r="AN12" i="2"/>
  <c r="AP39" i="2"/>
  <c r="AN64" i="2"/>
  <c r="AP75" i="2"/>
  <c r="AO112" i="2"/>
  <c r="AM116" i="2"/>
  <c r="AO135" i="2"/>
  <c r="AQ6" i="2"/>
  <c r="AM30" i="2"/>
  <c r="AN48" i="2"/>
  <c r="AN81" i="2"/>
  <c r="AP86" i="2"/>
  <c r="AP150" i="2"/>
  <c r="AQ153" i="2"/>
  <c r="AM174" i="2"/>
  <c r="AQ185" i="2"/>
  <c r="AQ196" i="2"/>
  <c r="AN24" i="2"/>
  <c r="AQ30" i="2"/>
  <c r="AQ48" i="2"/>
  <c r="AP88" i="2"/>
  <c r="AM106" i="2"/>
  <c r="AP111" i="2"/>
  <c r="AN152" i="2"/>
  <c r="AO163" i="2"/>
  <c r="AN174" i="2"/>
  <c r="AO83" i="2"/>
  <c r="AO106" i="2"/>
  <c r="AM115" i="2"/>
  <c r="AQ123" i="2"/>
  <c r="AQ152" i="2"/>
  <c r="AP165" i="2"/>
  <c r="AP174" i="2"/>
  <c r="AM39" i="2"/>
  <c r="AN110" i="2"/>
  <c r="AO142" i="2"/>
  <c r="AP195" i="2"/>
  <c r="AM198" i="2"/>
  <c r="AN39" i="2"/>
  <c r="AN45" i="2"/>
  <c r="AQ90" i="2"/>
  <c r="AQ110" i="2"/>
  <c r="AN136" i="2"/>
  <c r="AP142" i="2"/>
  <c r="AO171" i="2"/>
  <c r="AM173" i="2"/>
  <c r="AQ195" i="2"/>
  <c r="AN198" i="2"/>
  <c r="AL4" i="2"/>
  <c r="AQ24" i="2"/>
  <c r="AQ27" i="2"/>
  <c r="AM29" i="2"/>
  <c r="AO30" i="2"/>
  <c r="AO39" i="2"/>
  <c r="AQ60" i="2"/>
  <c r="AO75" i="2"/>
  <c r="AQ106" i="2"/>
  <c r="AP109" i="2"/>
  <c r="AP125" i="2"/>
  <c r="AN128" i="2"/>
  <c r="AO136" i="2"/>
  <c r="AO149" i="2"/>
  <c r="AP153" i="2"/>
  <c r="AM156" i="2"/>
  <c r="AO173" i="2"/>
  <c r="AP197" i="2"/>
  <c r="AM203" i="2"/>
  <c r="AM195" i="2"/>
  <c r="AN44" i="2"/>
  <c r="AO29" i="2"/>
  <c r="AN32" i="2"/>
  <c r="AP44" i="2"/>
  <c r="AP47" i="2"/>
  <c r="AM99" i="2"/>
  <c r="AO122" i="2"/>
  <c r="AM138" i="2"/>
  <c r="AM141" i="2"/>
  <c r="AM155" i="2"/>
  <c r="AM177" i="2"/>
  <c r="AN195" i="2"/>
  <c r="AM200" i="2"/>
  <c r="AN29" i="2"/>
  <c r="AN8" i="2"/>
  <c r="AP29" i="2"/>
  <c r="AQ32" i="2"/>
  <c r="AQ41" i="2"/>
  <c r="AQ44" i="2"/>
  <c r="AQ47" i="2"/>
  <c r="AM56" i="2"/>
  <c r="AO59" i="2"/>
  <c r="AM77" i="2"/>
  <c r="AN99" i="2"/>
  <c r="AQ105" i="2"/>
  <c r="AM108" i="2"/>
  <c r="AO138" i="2"/>
  <c r="AN141" i="2"/>
  <c r="AO170" i="2"/>
  <c r="AP177" i="2"/>
  <c r="AQ187" i="2"/>
  <c r="AN200" i="2"/>
  <c r="AN5" i="2"/>
  <c r="AQ8" i="2"/>
  <c r="AN15" i="2"/>
  <c r="AO18" i="2"/>
  <c r="AQ38" i="2"/>
  <c r="AO56" i="2"/>
  <c r="AP59" i="2"/>
  <c r="AN65" i="2"/>
  <c r="AO99" i="2"/>
  <c r="AN108" i="2"/>
  <c r="AM112" i="2"/>
  <c r="AM124" i="2"/>
  <c r="AP138" i="2"/>
  <c r="AP141" i="2"/>
  <c r="AO162" i="2"/>
  <c r="AQ177" i="2"/>
  <c r="AM194" i="2"/>
  <c r="AP10" i="2"/>
  <c r="AM25" i="2"/>
  <c r="AN43" i="2"/>
  <c r="AM51" i="2"/>
  <c r="AN52" i="2"/>
  <c r="AN69" i="2"/>
  <c r="AM87" i="2"/>
  <c r="AO93" i="2"/>
  <c r="AP108" i="2"/>
  <c r="AN111" i="2"/>
  <c r="AQ117" i="2"/>
  <c r="AO130" i="2"/>
  <c r="AP176" i="2"/>
  <c r="AO186" i="2"/>
  <c r="AN17" i="2"/>
  <c r="AN25" i="2"/>
  <c r="AN87" i="2"/>
  <c r="AO52" i="2"/>
  <c r="AM55" i="2"/>
  <c r="AP12" i="2"/>
  <c r="AP17" i="2"/>
  <c r="AO22" i="2"/>
  <c r="AO25" i="2"/>
  <c r="AP52" i="2"/>
  <c r="AN55" i="2"/>
  <c r="AQ61" i="2"/>
  <c r="AQ64" i="2"/>
  <c r="AM86" i="2"/>
  <c r="AO87" i="2"/>
  <c r="AP104" i="2"/>
  <c r="AM110" i="2"/>
  <c r="AP121" i="2"/>
  <c r="AM159" i="2"/>
  <c r="AO161" i="2"/>
  <c r="AO175" i="2"/>
  <c r="AQ17" i="2"/>
  <c r="AQ22" i="2"/>
  <c r="AP25" i="2"/>
  <c r="AQ40" i="2"/>
  <c r="AQ52" i="2"/>
  <c r="AQ55" i="2"/>
  <c r="AP87" i="2"/>
  <c r="AQ161" i="2"/>
  <c r="AP164" i="2"/>
  <c r="AQ175" i="2"/>
  <c r="AM185" i="2"/>
  <c r="AP5" i="2"/>
  <c r="AM5" i="2"/>
  <c r="AM129" i="2"/>
  <c r="AN140" i="2"/>
  <c r="AN37" i="2"/>
  <c r="AO63" i="2"/>
  <c r="AM126" i="2"/>
  <c r="AO140" i="2"/>
  <c r="AN183" i="2"/>
  <c r="AM13" i="2"/>
  <c r="AM18" i="2"/>
  <c r="AM22" i="2"/>
  <c r="AO27" i="2"/>
  <c r="AO37" i="2"/>
  <c r="AN49" i="2"/>
  <c r="AM61" i="2"/>
  <c r="AP63" i="2"/>
  <c r="AM67" i="2"/>
  <c r="AP71" i="2"/>
  <c r="AQ77" i="2"/>
  <c r="AM82" i="2"/>
  <c r="AO84" i="2"/>
  <c r="AM89" i="2"/>
  <c r="AM90" i="2"/>
  <c r="AM93" i="2"/>
  <c r="AN94" i="2"/>
  <c r="AO110" i="2"/>
  <c r="AQ111" i="2"/>
  <c r="AO116" i="2"/>
  <c r="AN126" i="2"/>
  <c r="AP129" i="2"/>
  <c r="AO133" i="2"/>
  <c r="AQ136" i="2"/>
  <c r="AP140" i="2"/>
  <c r="AQ141" i="2"/>
  <c r="AQ149" i="2"/>
  <c r="AQ154" i="2"/>
  <c r="AM162" i="2"/>
  <c r="AN164" i="2"/>
  <c r="AM165" i="2"/>
  <c r="AO183" i="2"/>
  <c r="AM186" i="2"/>
  <c r="AN187" i="2"/>
  <c r="AN203" i="2"/>
  <c r="AM37" i="2"/>
  <c r="AN63" i="2"/>
  <c r="AM49" i="2"/>
  <c r="AM94" i="2"/>
  <c r="AN129" i="2"/>
  <c r="AM164" i="2"/>
  <c r="AN10" i="2"/>
  <c r="AN13" i="2"/>
  <c r="AM17" i="2"/>
  <c r="AN18" i="2"/>
  <c r="AN22" i="2"/>
  <c r="AN34" i="2"/>
  <c r="AP37" i="2"/>
  <c r="AM44" i="2"/>
  <c r="AM45" i="2"/>
  <c r="AM48" i="2"/>
  <c r="AO49" i="2"/>
  <c r="AM60" i="2"/>
  <c r="AN61" i="2"/>
  <c r="AQ63" i="2"/>
  <c r="AM70" i="2"/>
  <c r="AQ73" i="2"/>
  <c r="AN82" i="2"/>
  <c r="AQ84" i="2"/>
  <c r="AN89" i="2"/>
  <c r="AN93" i="2"/>
  <c r="AO94" i="2"/>
  <c r="AP116" i="2"/>
  <c r="AM125" i="2"/>
  <c r="AO126" i="2"/>
  <c r="AQ129" i="2"/>
  <c r="AQ140" i="2"/>
  <c r="AM152" i="2"/>
  <c r="AN162" i="2"/>
  <c r="AN163" i="2"/>
  <c r="AO164" i="2"/>
  <c r="AN165" i="2"/>
  <c r="AM176" i="2"/>
  <c r="AP183" i="2"/>
  <c r="AN186" i="2"/>
  <c r="AO203" i="2"/>
  <c r="AN6" i="2"/>
  <c r="AQ10" i="2"/>
  <c r="AP13" i="2"/>
  <c r="AQ18" i="2"/>
  <c r="AN30" i="2"/>
  <c r="AQ34" i="2"/>
  <c r="AO45" i="2"/>
  <c r="AO48" i="2"/>
  <c r="AQ53" i="2"/>
  <c r="AN56" i="2"/>
  <c r="AM59" i="2"/>
  <c r="AO60" i="2"/>
  <c r="AO70" i="2"/>
  <c r="AQ76" i="2"/>
  <c r="AQ93" i="2"/>
  <c r="AM104" i="2"/>
  <c r="AN115" i="2"/>
  <c r="AP135" i="2"/>
  <c r="AN138" i="2"/>
  <c r="AO148" i="2"/>
  <c r="AN153" i="2"/>
  <c r="AN159" i="2"/>
  <c r="AM161" i="2"/>
  <c r="AP162" i="2"/>
  <c r="AQ165" i="2"/>
  <c r="AN177" i="2"/>
  <c r="AO182" i="2"/>
  <c r="AO185" i="2"/>
  <c r="AQ135" i="2"/>
  <c r="AN190" i="2"/>
  <c r="AO190" i="2"/>
  <c r="AM8" i="2"/>
  <c r="AQ9" i="2"/>
  <c r="AQ12" i="2"/>
  <c r="AM15" i="2"/>
  <c r="AN20" i="2"/>
  <c r="AM24" i="2"/>
  <c r="AM32" i="2"/>
  <c r="AQ33" i="2"/>
  <c r="AM42" i="2"/>
  <c r="AQ59" i="2"/>
  <c r="AM65" i="2"/>
  <c r="AM68" i="2"/>
  <c r="AN92" i="2"/>
  <c r="AQ104" i="2"/>
  <c r="AM113" i="2"/>
  <c r="AM118" i="2"/>
  <c r="AM123" i="2"/>
  <c r="AM131" i="2"/>
  <c r="AM145" i="2"/>
  <c r="AM189" i="2"/>
  <c r="AQ190" i="2"/>
  <c r="AM201" i="2"/>
  <c r="AM20" i="2"/>
  <c r="AO20" i="2"/>
  <c r="AN113" i="2"/>
  <c r="AN131" i="2"/>
  <c r="AN167" i="2"/>
  <c r="AN189" i="2"/>
  <c r="AN201" i="2"/>
  <c r="AN42" i="2"/>
  <c r="AN118" i="2"/>
  <c r="AO8" i="2"/>
  <c r="AO15" i="2"/>
  <c r="AP20" i="2"/>
  <c r="AO24" i="2"/>
  <c r="AO32" i="2"/>
  <c r="AN41" i="2"/>
  <c r="AO42" i="2"/>
  <c r="AO64" i="2"/>
  <c r="AO65" i="2"/>
  <c r="AO68" i="2"/>
  <c r="AN74" i="2"/>
  <c r="AM85" i="2"/>
  <c r="AQ86" i="2"/>
  <c r="AM98" i="2"/>
  <c r="AQ100" i="2"/>
  <c r="AO113" i="2"/>
  <c r="AO118" i="2"/>
  <c r="AO123" i="2"/>
  <c r="AO131" i="2"/>
  <c r="AO167" i="2"/>
  <c r="AP189" i="2"/>
  <c r="AP201" i="2"/>
  <c r="AN68" i="2"/>
  <c r="AP41" i="2"/>
  <c r="AQ42" i="2"/>
  <c r="AP64" i="2"/>
  <c r="AP68" i="2"/>
  <c r="AQ74" i="2"/>
  <c r="AQ85" i="2"/>
  <c r="AM91" i="2"/>
  <c r="AP113" i="2"/>
  <c r="AQ118" i="2"/>
  <c r="AP131" i="2"/>
  <c r="AP167" i="2"/>
  <c r="AQ189" i="2"/>
  <c r="AQ201" i="2"/>
  <c r="AP58" i="2"/>
  <c r="AN58" i="2"/>
  <c r="AM58" i="2"/>
  <c r="AI91" i="2"/>
  <c r="AO114" i="2"/>
  <c r="AN114" i="2"/>
  <c r="AQ114" i="2"/>
  <c r="AP114" i="2"/>
  <c r="AI11" i="2"/>
  <c r="AP26" i="2"/>
  <c r="AI28" i="2"/>
  <c r="AM36" i="2"/>
  <c r="AI40" i="2"/>
  <c r="AP54" i="2"/>
  <c r="AO55" i="2"/>
  <c r="AO74" i="2"/>
  <c r="AI109" i="2"/>
  <c r="AP193" i="2"/>
  <c r="AO193" i="2"/>
  <c r="AM193" i="2"/>
  <c r="AQ193" i="2"/>
  <c r="AN193" i="2"/>
  <c r="AI48" i="2"/>
  <c r="AN137" i="2"/>
  <c r="AP137" i="2"/>
  <c r="AQ137" i="2"/>
  <c r="AO137" i="2"/>
  <c r="AM137" i="2"/>
  <c r="AO168" i="2"/>
  <c r="AQ168" i="2"/>
  <c r="AP168" i="2"/>
  <c r="AM168" i="2"/>
  <c r="AI13" i="2"/>
  <c r="AP16" i="2"/>
  <c r="AO16" i="2"/>
  <c r="AN16" i="2"/>
  <c r="AM16" i="2"/>
  <c r="AI19" i="2"/>
  <c r="AQ23" i="2"/>
  <c r="AP23" i="2"/>
  <c r="AO23" i="2"/>
  <c r="AN23" i="2"/>
  <c r="AO26" i="2"/>
  <c r="AI35" i="2"/>
  <c r="AI36" i="2"/>
  <c r="AI38" i="2"/>
  <c r="AO67" i="2"/>
  <c r="AQ80" i="2"/>
  <c r="AP80" i="2"/>
  <c r="AN80" i="2"/>
  <c r="AM80" i="2"/>
  <c r="AO80" i="2"/>
  <c r="AN95" i="2"/>
  <c r="AM95" i="2"/>
  <c r="AQ95" i="2"/>
  <c r="AP95" i="2"/>
  <c r="AO102" i="2"/>
  <c r="AN102" i="2"/>
  <c r="AP102" i="2"/>
  <c r="AM102" i="2"/>
  <c r="AI12" i="2"/>
  <c r="AN19" i="2"/>
  <c r="AP67" i="2"/>
  <c r="AM10" i="2"/>
  <c r="AM12" i="2"/>
  <c r="AO19" i="2"/>
  <c r="AU24" i="2"/>
  <c r="AV24" i="2" s="1"/>
  <c r="AM34" i="2"/>
  <c r="AO36" i="2"/>
  <c r="AP57" i="2"/>
  <c r="AQ57" i="2"/>
  <c r="AM57" i="2"/>
  <c r="AO57" i="2"/>
  <c r="AN57" i="2"/>
  <c r="AP62" i="2"/>
  <c r="AN62" i="2"/>
  <c r="AM62" i="2"/>
  <c r="AQ67" i="2"/>
  <c r="AP74" i="2"/>
  <c r="AQ98" i="2"/>
  <c r="AO98" i="2"/>
  <c r="AN98" i="2"/>
  <c r="AO105" i="2"/>
  <c r="AN105" i="2"/>
  <c r="AM105" i="2"/>
  <c r="AO117" i="2"/>
  <c r="AN117" i="2"/>
  <c r="AM117" i="2"/>
  <c r="AO120" i="2"/>
  <c r="AQ120" i="2"/>
  <c r="AP120" i="2"/>
  <c r="AN120" i="2"/>
  <c r="AM120" i="2"/>
  <c r="AI122" i="2"/>
  <c r="AQ133" i="2"/>
  <c r="AN133" i="2"/>
  <c r="AM133" i="2"/>
  <c r="AN26" i="2"/>
  <c r="AM26" i="2"/>
  <c r="AP36" i="2"/>
  <c r="AQ50" i="2"/>
  <c r="AO50" i="2"/>
  <c r="AN50" i="2"/>
  <c r="AM50" i="2"/>
  <c r="AO54" i="2"/>
  <c r="AN54" i="2"/>
  <c r="AM54" i="2"/>
  <c r="AQ35" i="2"/>
  <c r="AP35" i="2"/>
  <c r="AN35" i="2"/>
  <c r="AO35" i="2"/>
  <c r="AP19" i="2"/>
  <c r="AO9" i="2"/>
  <c r="AN9" i="2"/>
  <c r="AM9" i="2"/>
  <c r="AI14" i="2"/>
  <c r="AQ19" i="2"/>
  <c r="AO33" i="2"/>
  <c r="AN33" i="2"/>
  <c r="AM33" i="2"/>
  <c r="AM35" i="2"/>
  <c r="AQ36" i="2"/>
  <c r="AP38" i="2"/>
  <c r="AN38" i="2"/>
  <c r="AM38" i="2"/>
  <c r="AO41" i="2"/>
  <c r="AU50" i="2"/>
  <c r="AV50" i="2" s="1"/>
  <c r="AO66" i="2"/>
  <c r="AN66" i="2"/>
  <c r="AM66" i="2"/>
  <c r="AP66" i="2"/>
  <c r="AU67" i="2"/>
  <c r="AV67" i="2" s="1"/>
  <c r="AI85" i="2"/>
  <c r="AU92" i="2"/>
  <c r="AV92" i="2" s="1"/>
  <c r="AI103" i="2"/>
  <c r="AM109" i="2"/>
  <c r="AQ109" i="2"/>
  <c r="AO109" i="2"/>
  <c r="AI162" i="2"/>
  <c r="AQ146" i="2"/>
  <c r="AN146" i="2"/>
  <c r="AM146" i="2"/>
  <c r="AO146" i="2"/>
  <c r="AP146" i="2"/>
  <c r="AN107" i="2"/>
  <c r="AQ107" i="2"/>
  <c r="AP107" i="2"/>
  <c r="AM107" i="2"/>
  <c r="AI16" i="2"/>
  <c r="AI23" i="2"/>
  <c r="AN31" i="2"/>
  <c r="AM88" i="2"/>
  <c r="AN88" i="2"/>
  <c r="AO88" i="2"/>
  <c r="AN119" i="2"/>
  <c r="AM119" i="2"/>
  <c r="AP119" i="2"/>
  <c r="AO119" i="2"/>
  <c r="AM178" i="2"/>
  <c r="AN178" i="2"/>
  <c r="AQ178" i="2"/>
  <c r="AP178" i="2"/>
  <c r="AO178" i="2"/>
  <c r="AI25" i="2"/>
  <c r="AP28" i="2"/>
  <c r="AO28" i="2"/>
  <c r="AN28" i="2"/>
  <c r="AM28" i="2"/>
  <c r="AI31" i="2"/>
  <c r="AP97" i="2"/>
  <c r="AO97" i="2"/>
  <c r="AN97" i="2"/>
  <c r="AM97" i="2"/>
  <c r="AQ103" i="2"/>
  <c r="AO103" i="2"/>
  <c r="AP103" i="2"/>
  <c r="AN103" i="2"/>
  <c r="AP139" i="2"/>
  <c r="AM139" i="2"/>
  <c r="AN139" i="2"/>
  <c r="AO139" i="2"/>
  <c r="AN7" i="2"/>
  <c r="AI24" i="2"/>
  <c r="AN47" i="2"/>
  <c r="AM47" i="2"/>
  <c r="AO7" i="2"/>
  <c r="AI18" i="2"/>
  <c r="AP21" i="2"/>
  <c r="AO31" i="2"/>
  <c r="AO43" i="2"/>
  <c r="AP43" i="2"/>
  <c r="AM43" i="2"/>
  <c r="AQ46" i="2"/>
  <c r="AO46" i="2"/>
  <c r="AN46" i="2"/>
  <c r="AM46" i="2"/>
  <c r="AI69" i="2"/>
  <c r="AI70" i="2"/>
  <c r="AO78" i="2"/>
  <c r="AN78" i="2"/>
  <c r="AQ78" i="2"/>
  <c r="AP78" i="2"/>
  <c r="AI93" i="2"/>
  <c r="AP96" i="2"/>
  <c r="AI100" i="2"/>
  <c r="AP127" i="2"/>
  <c r="AM127" i="2"/>
  <c r="AO127" i="2"/>
  <c r="AN127" i="2"/>
  <c r="AI171" i="2"/>
  <c r="AP172" i="2"/>
  <c r="AN172" i="2"/>
  <c r="AO172" i="2"/>
  <c r="AM172" i="2"/>
  <c r="AP7" i="2"/>
  <c r="AN14" i="2"/>
  <c r="AM14" i="2"/>
  <c r="AP31" i="2"/>
  <c r="AI58" i="2"/>
  <c r="AI61" i="2"/>
  <c r="AI64" i="2"/>
  <c r="AI71" i="2"/>
  <c r="AP72" i="2"/>
  <c r="AO72" i="2"/>
  <c r="AN72" i="2"/>
  <c r="AM72" i="2"/>
  <c r="AI75" i="2"/>
  <c r="AM81" i="2"/>
  <c r="AP81" i="2"/>
  <c r="AO81" i="2"/>
  <c r="AI137" i="2"/>
  <c r="AU159" i="2"/>
  <c r="AV159" i="2" s="1"/>
  <c r="AQ79" i="2"/>
  <c r="AP79" i="2"/>
  <c r="AN79" i="2"/>
  <c r="AM79" i="2"/>
  <c r="AI148" i="2"/>
  <c r="AI7" i="2"/>
  <c r="AQ11" i="2"/>
  <c r="AP11" i="2"/>
  <c r="AO11" i="2"/>
  <c r="AN11" i="2"/>
  <c r="AP73" i="2"/>
  <c r="AN73" i="2"/>
  <c r="AM73" i="2"/>
  <c r="AI78" i="2"/>
  <c r="AQ7" i="2"/>
  <c r="AO21" i="2"/>
  <c r="AN21" i="2"/>
  <c r="AM21" i="2"/>
  <c r="AQ31" i="2"/>
  <c r="AO58" i="2"/>
  <c r="AU72" i="2"/>
  <c r="AV72" i="2" s="1"/>
  <c r="AO96" i="2"/>
  <c r="AM96" i="2"/>
  <c r="AN96" i="2"/>
  <c r="AU134" i="2"/>
  <c r="AV134" i="2" s="1"/>
  <c r="AI136" i="2"/>
  <c r="AN168" i="2"/>
  <c r="AQ158" i="2"/>
  <c r="AN158" i="2"/>
  <c r="AM158" i="2"/>
  <c r="AP158" i="2"/>
  <c r="AI166" i="2"/>
  <c r="AI174" i="2"/>
  <c r="AI180" i="2"/>
  <c r="AP184" i="2"/>
  <c r="AN184" i="2"/>
  <c r="AQ184" i="2"/>
  <c r="AM184" i="2"/>
  <c r="AQ202" i="2"/>
  <c r="AO202" i="2"/>
  <c r="AM202" i="2"/>
  <c r="AP202" i="2"/>
  <c r="AN202" i="2"/>
  <c r="AM53" i="2"/>
  <c r="AN101" i="2"/>
  <c r="AQ101" i="2"/>
  <c r="AP101" i="2"/>
  <c r="AI147" i="2"/>
  <c r="AI157" i="2"/>
  <c r="AQ171" i="2"/>
  <c r="AN171" i="2"/>
  <c r="AM171" i="2"/>
  <c r="AU5" i="2"/>
  <c r="AV5" i="2" s="1"/>
  <c r="AI17" i="2"/>
  <c r="AI29" i="2"/>
  <c r="AN40" i="2"/>
  <c r="AI41" i="2"/>
  <c r="AP45" i="2"/>
  <c r="AI47" i="2"/>
  <c r="AU48" i="2"/>
  <c r="AV48" i="2" s="1"/>
  <c r="AQ49" i="2"/>
  <c r="AI51" i="2"/>
  <c r="AN53" i="2"/>
  <c r="AI54" i="2"/>
  <c r="AO61" i="2"/>
  <c r="AI66" i="2"/>
  <c r="AP69" i="2"/>
  <c r="AO69" i="2"/>
  <c r="AN77" i="2"/>
  <c r="AP148" i="2"/>
  <c r="AN148" i="2"/>
  <c r="AO180" i="2"/>
  <c r="AQ180" i="2"/>
  <c r="AP180" i="2"/>
  <c r="AN180" i="2"/>
  <c r="AM180" i="2"/>
  <c r="AI192" i="2"/>
  <c r="AO53" i="2"/>
  <c r="AI67" i="2"/>
  <c r="AM71" i="2"/>
  <c r="AO77" i="2"/>
  <c r="AI79" i="2"/>
  <c r="AQ92" i="2"/>
  <c r="AP92" i="2"/>
  <c r="AM92" i="2"/>
  <c r="AI107" i="2"/>
  <c r="AO144" i="2"/>
  <c r="AQ144" i="2"/>
  <c r="AP144" i="2"/>
  <c r="AM144" i="2"/>
  <c r="AM160" i="2"/>
  <c r="AP163" i="2"/>
  <c r="AM163" i="2"/>
  <c r="AM166" i="2"/>
  <c r="AN166" i="2"/>
  <c r="AO166" i="2"/>
  <c r="AI186" i="2"/>
  <c r="AM40" i="2"/>
  <c r="AO40" i="2"/>
  <c r="AI44" i="2"/>
  <c r="AO71" i="2"/>
  <c r="AI73" i="2"/>
  <c r="AM76" i="2"/>
  <c r="AO76" i="2"/>
  <c r="AN76" i="2"/>
  <c r="AI81" i="2"/>
  <c r="AN84" i="2"/>
  <c r="AM84" i="2"/>
  <c r="AP85" i="2"/>
  <c r="AO85" i="2"/>
  <c r="AP91" i="2"/>
  <c r="AO91" i="2"/>
  <c r="AI97" i="2"/>
  <c r="AI104" i="2"/>
  <c r="AI106" i="2"/>
  <c r="AU126" i="2"/>
  <c r="AV126" i="2" s="1"/>
  <c r="AQ157" i="2"/>
  <c r="AP157" i="2"/>
  <c r="AN157" i="2"/>
  <c r="AM157" i="2"/>
  <c r="AQ143" i="2"/>
  <c r="AP143" i="2"/>
  <c r="AN143" i="2"/>
  <c r="AM143" i="2"/>
  <c r="AI154" i="2"/>
  <c r="AI159" i="2"/>
  <c r="AP160" i="2"/>
  <c r="AQ160" i="2"/>
  <c r="AN160" i="2"/>
  <c r="AI185" i="2"/>
  <c r="AQ71" i="2"/>
  <c r="AI113" i="2"/>
  <c r="AI115" i="2"/>
  <c r="AI119" i="2"/>
  <c r="AQ121" i="2"/>
  <c r="AN121" i="2"/>
  <c r="AM121" i="2"/>
  <c r="AU123" i="2"/>
  <c r="AV123" i="2" s="1"/>
  <c r="AO134" i="2"/>
  <c r="AI146" i="2"/>
  <c r="AO147" i="2"/>
  <c r="AM147" i="2"/>
  <c r="AQ169" i="2"/>
  <c r="AP169" i="2"/>
  <c r="AN169" i="2"/>
  <c r="AO169" i="2"/>
  <c r="AM169" i="2"/>
  <c r="AU177" i="2"/>
  <c r="AV177" i="2" s="1"/>
  <c r="AI149" i="2"/>
  <c r="AI150" i="2"/>
  <c r="AO156" i="2"/>
  <c r="AQ156" i="2"/>
  <c r="AN156" i="2"/>
  <c r="AI168" i="2"/>
  <c r="AQ179" i="2"/>
  <c r="AO179" i="2"/>
  <c r="AP179" i="2"/>
  <c r="AN179" i="2"/>
  <c r="AM179" i="2"/>
  <c r="AI181" i="2"/>
  <c r="AQ134" i="2"/>
  <c r="AN134" i="2"/>
  <c r="AM134" i="2"/>
  <c r="AI190" i="2"/>
  <c r="AO90" i="2"/>
  <c r="AN90" i="2"/>
  <c r="AP112" i="2"/>
  <c r="AN112" i="2"/>
  <c r="AI120" i="2"/>
  <c r="AN125" i="2"/>
  <c r="AO125" i="2"/>
  <c r="AQ155" i="2"/>
  <c r="AP155" i="2"/>
  <c r="AN155" i="2"/>
  <c r="AN83" i="2"/>
  <c r="AM83" i="2"/>
  <c r="AI98" i="2"/>
  <c r="AU112" i="2"/>
  <c r="AV112" i="2" s="1"/>
  <c r="AQ115" i="2"/>
  <c r="AO115" i="2"/>
  <c r="AP124" i="2"/>
  <c r="AQ124" i="2"/>
  <c r="AN124" i="2"/>
  <c r="AO132" i="2"/>
  <c r="AQ132" i="2"/>
  <c r="AN132" i="2"/>
  <c r="AM132" i="2"/>
  <c r="AI135" i="2"/>
  <c r="AI142" i="2"/>
  <c r="AQ145" i="2"/>
  <c r="AN145" i="2"/>
  <c r="AO145" i="2"/>
  <c r="AP151" i="2"/>
  <c r="AM151" i="2"/>
  <c r="AQ151" i="2"/>
  <c r="AO151" i="2"/>
  <c r="AQ159" i="2"/>
  <c r="AO159" i="2"/>
  <c r="AI173" i="2"/>
  <c r="AQ188" i="2"/>
  <c r="AP188" i="2"/>
  <c r="AO188" i="2"/>
  <c r="AM188" i="2"/>
  <c r="AI123" i="2"/>
  <c r="AM130" i="2"/>
  <c r="AN130" i="2"/>
  <c r="AM135" i="2"/>
  <c r="AI183" i="2"/>
  <c r="AO192" i="2"/>
  <c r="AQ192" i="2"/>
  <c r="AN192" i="2"/>
  <c r="AM192" i="2"/>
  <c r="AI196" i="2"/>
  <c r="AM111" i="2"/>
  <c r="AI112" i="2"/>
  <c r="AM136" i="2"/>
  <c r="AI138" i="2"/>
  <c r="AM167" i="2"/>
  <c r="AI169" i="2"/>
  <c r="AI170" i="2"/>
  <c r="AM183" i="2"/>
  <c r="AI194" i="2"/>
  <c r="AI198" i="2"/>
  <c r="AI178" i="2"/>
  <c r="AN191" i="2"/>
  <c r="AQ191" i="2"/>
  <c r="AP191" i="2"/>
  <c r="AO191" i="2"/>
  <c r="AU105" i="2"/>
  <c r="AV105" i="2" s="1"/>
  <c r="AU117" i="2"/>
  <c r="AV117" i="2" s="1"/>
  <c r="AQ122" i="2"/>
  <c r="AN122" i="2"/>
  <c r="AM122" i="2"/>
  <c r="AM142" i="2"/>
  <c r="AN142" i="2"/>
  <c r="AQ170" i="2"/>
  <c r="AN170" i="2"/>
  <c r="AM170" i="2"/>
  <c r="AU171" i="2"/>
  <c r="AV171" i="2" s="1"/>
  <c r="AP187" i="2"/>
  <c r="AM187" i="2"/>
  <c r="AI193" i="2"/>
  <c r="AQ182" i="2"/>
  <c r="AN182" i="2"/>
  <c r="AM182" i="2"/>
  <c r="AP199" i="2"/>
  <c r="AN199" i="2"/>
  <c r="AM199" i="2"/>
  <c r="AQ199" i="2"/>
  <c r="AO199" i="2"/>
  <c r="AM154" i="2"/>
  <c r="AN154" i="2"/>
  <c r="AQ181" i="2"/>
  <c r="AP181" i="2"/>
  <c r="AN181" i="2"/>
  <c r="AP149" i="2"/>
  <c r="AP161" i="2"/>
  <c r="AP173" i="2"/>
  <c r="AP185" i="2"/>
  <c r="AP190" i="2"/>
  <c r="AU195" i="2"/>
  <c r="AV195" i="2" s="1"/>
  <c r="AM196" i="2"/>
  <c r="AP196" i="2"/>
  <c r="AI204" i="2"/>
  <c r="AI195" i="2"/>
  <c r="AI201" i="2"/>
  <c r="AI202" i="2"/>
  <c r="AQ204" i="2"/>
  <c r="AO204" i="2"/>
  <c r="AN204" i="2"/>
  <c r="AM204" i="2"/>
  <c r="AU204" i="2"/>
  <c r="AV204" i="2" s="1"/>
  <c r="AP175" i="2"/>
  <c r="AM175" i="2"/>
  <c r="AQ194" i="2"/>
  <c r="AN194" i="2"/>
  <c r="AU198" i="2"/>
  <c r="AV198" i="2" s="1"/>
  <c r="AQ200" i="2"/>
  <c r="AO200" i="2"/>
  <c r="AI5" i="2"/>
  <c r="AT4" i="2"/>
  <c r="S4" i="2"/>
  <c r="AH4" i="2"/>
  <c r="AI4" i="2" s="1"/>
  <c r="I4" i="2"/>
  <c r="W4" i="2" s="1"/>
  <c r="AJ4" i="2" s="1"/>
  <c r="AK4" i="2" s="1"/>
  <c r="E7" i="3" l="1"/>
  <c r="AU4" i="2"/>
  <c r="AV4" i="2" s="1"/>
  <c r="AR4" i="2"/>
  <c r="AM4" i="2" s="1"/>
  <c r="AN4" i="2" l="1"/>
  <c r="AQ4" i="2"/>
  <c r="AO4" i="2"/>
  <c r="AP4" i="2"/>
</calcChain>
</file>

<file path=xl/sharedStrings.xml><?xml version="1.0" encoding="utf-8"?>
<sst xmlns="http://schemas.openxmlformats.org/spreadsheetml/2006/main" count="348" uniqueCount="245">
  <si>
    <t>基本情報（棚卸し）</t>
    <phoneticPr fontId="1"/>
  </si>
  <si>
    <t>①廃止・維持の判断</t>
    <phoneticPr fontId="1"/>
  </si>
  <si>
    <t>②強化・効率化の判断</t>
    <rPh sb="1" eb="3">
      <t>キョウカ</t>
    </rPh>
    <rPh sb="4" eb="7">
      <t>コウリツカ</t>
    </rPh>
    <rPh sb="8" eb="10">
      <t>ハンダン</t>
    </rPh>
    <phoneticPr fontId="1"/>
  </si>
  <si>
    <t>③効率化の判断材料</t>
    <phoneticPr fontId="1"/>
  </si>
  <si>
    <t>④業務改革の方向性判定</t>
    <rPh sb="1" eb="3">
      <t>ギョウム</t>
    </rPh>
    <rPh sb="3" eb="5">
      <t>カイカク</t>
    </rPh>
    <rPh sb="6" eb="9">
      <t>ホウコウセイ</t>
    </rPh>
    <phoneticPr fontId="1"/>
  </si>
  <si>
    <t>⑤優先順位（影響度×難易度）</t>
    <phoneticPr fontId="1"/>
  </si>
  <si>
    <t>識別</t>
  </si>
  <si>
    <t>棚卸し</t>
  </si>
  <si>
    <t>工数算定</t>
  </si>
  <si>
    <t>効率化評価</t>
  </si>
  <si>
    <t>自動化/置換判断</t>
  </si>
  <si>
    <t>一元化判断</t>
  </si>
  <si>
    <t>廃止/維持判断</t>
  </si>
  <si>
    <t>維持判断材料</t>
  </si>
  <si>
    <t>廃止判断材料</t>
  </si>
  <si>
    <t>廃止/維持の根拠</t>
  </si>
  <si>
    <t>強化スコア構成</t>
  </si>
  <si>
    <t>「④強化」
「⑤効率化＆強化」
判定</t>
    <rPh sb="2" eb="4">
      <t>キョウカ</t>
    </rPh>
    <rPh sb="8" eb="11">
      <t>コウリツカ</t>
    </rPh>
    <rPh sb="12" eb="14">
      <t>キョウカ</t>
    </rPh>
    <phoneticPr fontId="1"/>
  </si>
  <si>
    <t>効率化スコア構成</t>
  </si>
  <si>
    <t>効率化スコア構成</t>
    <phoneticPr fontId="1"/>
  </si>
  <si>
    <t>「③効率化」
「⑤効率化＆強化」
判定</t>
    <rPh sb="2" eb="5">
      <t>コウリツカ</t>
    </rPh>
    <phoneticPr fontId="1"/>
  </si>
  <si>
    <t>削減判断材料</t>
  </si>
  <si>
    <t>一元化判断材料</t>
  </si>
  <si>
    <t>標準化判断材料</t>
  </si>
  <si>
    <t>自動化/置換判断材料</t>
  </si>
  <si>
    <t>廃止条件</t>
  </si>
  <si>
    <t>維持条件</t>
  </si>
  <si>
    <t>厳密⑤条件</t>
  </si>
  <si>
    <t>効率化条件</t>
  </si>
  <si>
    <t>強化条件</t>
  </si>
  <si>
    <t>効率化タイプ判定</t>
  </si>
  <si>
    <t>効率化タイプ統合</t>
  </si>
  <si>
    <t>最終出力</t>
  </si>
  <si>
    <t>優先順位算定</t>
  </si>
  <si>
    <t>優先順位表示</t>
  </si>
  <si>
    <t>業務No.</t>
    <phoneticPr fontId="1"/>
  </si>
  <si>
    <t>業務名</t>
  </si>
  <si>
    <t>業務内容</t>
    <phoneticPr fontId="1"/>
  </si>
  <si>
    <t>部署</t>
  </si>
  <si>
    <t>担当者</t>
  </si>
  <si>
    <t>実施頻度
（区分）</t>
    <phoneticPr fontId="1"/>
  </si>
  <si>
    <t>頻度
（回/年）</t>
    <phoneticPr fontId="1"/>
  </si>
  <si>
    <t>1回あたり時間
（分）</t>
    <phoneticPr fontId="1"/>
  </si>
  <si>
    <t>年間工数
（時間）</t>
    <phoneticPr fontId="1"/>
  </si>
  <si>
    <t>実施手段</t>
  </si>
  <si>
    <t>前後工程
関連部署</t>
    <phoneticPr fontId="1"/>
  </si>
  <si>
    <t>法令必須性（0/1）</t>
  </si>
  <si>
    <t>業務停止時リスク
（1-3）</t>
    <phoneticPr fontId="1"/>
  </si>
  <si>
    <t>顧客価値寄与度
（1-3）</t>
    <phoneticPr fontId="1"/>
  </si>
  <si>
    <t>必須性の根拠（記述）</t>
  </si>
  <si>
    <t>顧客接点強度
（1-3）</t>
    <phoneticPr fontId="1"/>
  </si>
  <si>
    <t>差別化可能性
（1-3）</t>
    <phoneticPr fontId="1"/>
  </si>
  <si>
    <t>改善余地
（1-3）</t>
    <phoneticPr fontId="1"/>
  </si>
  <si>
    <t>強化スコア</t>
  </si>
  <si>
    <t>属人性
（1-3）</t>
    <phoneticPr fontId="1"/>
  </si>
  <si>
    <t>定型性
（1-3）</t>
    <phoneticPr fontId="1"/>
  </si>
  <si>
    <t>重複業務
（1-3）</t>
    <phoneticPr fontId="1"/>
  </si>
  <si>
    <t>効率化スコア</t>
  </si>
  <si>
    <t>目的明確性
（1-3）</t>
    <phoneticPr fontId="1"/>
  </si>
  <si>
    <t>頻度妥当性
（1-3）</t>
    <phoneticPr fontId="1"/>
  </si>
  <si>
    <t>類似業務有無
（1-3）</t>
    <phoneticPr fontId="1"/>
  </si>
  <si>
    <t>情報分散
（1-3）</t>
    <phoneticPr fontId="1"/>
  </si>
  <si>
    <t>フロー分散
（1-3）</t>
    <phoneticPr fontId="1"/>
  </si>
  <si>
    <t>方法のばらつき
（1-3）</t>
    <phoneticPr fontId="1"/>
  </si>
  <si>
    <t>マニュアル有無
（1-3）</t>
    <phoneticPr fontId="1"/>
  </si>
  <si>
    <t>デジタル化可否
（1-3）</t>
    <phoneticPr fontId="1"/>
  </si>
  <si>
    <t>外注可否
（1-3）</t>
    <phoneticPr fontId="1"/>
  </si>
  <si>
    <t>データ整備
（1-3）</t>
    <phoneticPr fontId="1"/>
  </si>
  <si>
    <t>①廃止判定</t>
  </si>
  <si>
    <t>②維持判定</t>
  </si>
  <si>
    <t>⑤効率化＆強化判定</t>
    <phoneticPr fontId="1"/>
  </si>
  <si>
    <t>③効率化判定</t>
  </si>
  <si>
    <t>④強化判定</t>
  </si>
  <si>
    <t>効率化タイプ
削減</t>
    <phoneticPr fontId="1"/>
  </si>
  <si>
    <t>効率化タイプ
一元化</t>
    <phoneticPr fontId="1"/>
  </si>
  <si>
    <t>効率化タイプ
標準化</t>
    <phoneticPr fontId="1"/>
  </si>
  <si>
    <t>効率化タイプ
自動化・置換</t>
    <phoneticPr fontId="1"/>
  </si>
  <si>
    <t>効率化タイプ
推奨</t>
    <phoneticPr fontId="1"/>
  </si>
  <si>
    <t>最終分類</t>
    <phoneticPr fontId="1"/>
  </si>
  <si>
    <t>影響度スコア</t>
  </si>
  <si>
    <t>難易度スコア</t>
  </si>
  <si>
    <t>優先度スコア</t>
  </si>
  <si>
    <t>優先度
（高/中/低）</t>
    <phoneticPr fontId="1"/>
  </si>
  <si>
    <t>チェックイン業務</t>
    <rPh sb="6" eb="8">
      <t>ギョウム</t>
    </rPh>
    <phoneticPr fontId="2"/>
  </si>
  <si>
    <t>・お客様情報を記載していただく</t>
  </si>
  <si>
    <t>フロント</t>
  </si>
  <si>
    <t>社員</t>
    <rPh sb="0" eb="2">
      <t>シャイン</t>
    </rPh>
    <phoneticPr fontId="2"/>
  </si>
  <si>
    <t>週次</t>
  </si>
  <si>
    <t>Excel</t>
  </si>
  <si>
    <t>0：必須ではない</t>
  </si>
  <si>
    <t>1：リスク小</t>
  </si>
  <si>
    <t>1：影響小</t>
  </si>
  <si>
    <t>3：直接接点有り</t>
    <rPh sb="4" eb="6">
      <t>セッテン</t>
    </rPh>
    <rPh sb="6" eb="7">
      <t>アリ</t>
    </rPh>
    <phoneticPr fontId="1"/>
  </si>
  <si>
    <t>3：強く差別化可能</t>
    <rPh sb="7" eb="9">
      <t>カノウ</t>
    </rPh>
    <phoneticPr fontId="1"/>
  </si>
  <si>
    <t>1：改善余地小</t>
  </si>
  <si>
    <t>3：特定人材以外のみ可能</t>
    <rPh sb="2" eb="4">
      <t>トクテイ</t>
    </rPh>
    <rPh sb="4" eb="6">
      <t>ジンザイ</t>
    </rPh>
    <rPh sb="6" eb="8">
      <t>イガイ</t>
    </rPh>
    <rPh sb="10" eb="12">
      <t>カノウ</t>
    </rPh>
    <phoneticPr fontId="1"/>
  </si>
  <si>
    <t>3：定型業務</t>
    <rPh sb="4" eb="6">
      <t>ギョウム</t>
    </rPh>
    <phoneticPr fontId="1"/>
  </si>
  <si>
    <t>3：多く発生</t>
    <rPh sb="4" eb="6">
      <t>ハッセイ</t>
    </rPh>
    <phoneticPr fontId="1"/>
  </si>
  <si>
    <t>1：明確</t>
    <rPh sb="2" eb="4">
      <t>メイカク</t>
    </rPh>
    <phoneticPr fontId="1"/>
  </si>
  <si>
    <t>1：適正</t>
    <rPh sb="2" eb="4">
      <t>テキセイ</t>
    </rPh>
    <phoneticPr fontId="1"/>
  </si>
  <si>
    <t>1：無し</t>
    <rPh sb="2" eb="3">
      <t>ナ</t>
    </rPh>
    <phoneticPr fontId="1"/>
  </si>
  <si>
    <t>1：一元管理</t>
  </si>
  <si>
    <t>1：集中</t>
  </si>
  <si>
    <t>1：整備済み</t>
    <rPh sb="4" eb="5">
      <t>ズ</t>
    </rPh>
    <phoneticPr fontId="1"/>
  </si>
  <si>
    <t>1：不可</t>
  </si>
  <si>
    <t>1：未整備</t>
    <rPh sb="2" eb="5">
      <t>ミセイビ</t>
    </rPh>
    <phoneticPr fontId="1"/>
  </si>
  <si>
    <t>1：法令必須</t>
  </si>
  <si>
    <t>2：影響中</t>
  </si>
  <si>
    <t>2：一部整備</t>
  </si>
  <si>
    <t>3：整備済み</t>
    <rPh sb="2" eb="4">
      <t>セイビ</t>
    </rPh>
    <rPh sb="4" eb="5">
      <t>ズ</t>
    </rPh>
    <phoneticPr fontId="1"/>
  </si>
  <si>
    <t>*</t>
    <phoneticPr fontId="1"/>
  </si>
  <si>
    <t>判定項目一覧</t>
    <rPh sb="4" eb="6">
      <t>イチラン</t>
    </rPh>
    <phoneticPr fontId="1"/>
  </si>
  <si>
    <t>使用用途</t>
    <rPh sb="0" eb="2">
      <t>シヨウ</t>
    </rPh>
    <rPh sb="2" eb="4">
      <t>ヨウト</t>
    </rPh>
    <phoneticPr fontId="1"/>
  </si>
  <si>
    <t>判定項目</t>
  </si>
  <si>
    <t>意味</t>
  </si>
  <si>
    <t>評価基準①</t>
  </si>
  <si>
    <t>評価基準②</t>
  </si>
  <si>
    <t>評価基準③</t>
  </si>
  <si>
    <t>廃止・維持判定</t>
    <rPh sb="0" eb="2">
      <t>ハイシ</t>
    </rPh>
    <phoneticPr fontId="1"/>
  </si>
  <si>
    <t>法令必須性</t>
  </si>
  <si>
    <t>法令・制度上必須の業務か</t>
  </si>
  <si>
    <t>0：必須ではない</t>
    <phoneticPr fontId="1"/>
  </si>
  <si>
    <t>-</t>
    <phoneticPr fontId="1"/>
  </si>
  <si>
    <t>業務停止時リスク</t>
  </si>
  <si>
    <t>停止した場合の影響</t>
  </si>
  <si>
    <t>1：リスク小</t>
    <phoneticPr fontId="1"/>
  </si>
  <si>
    <t>2：リスク中</t>
    <phoneticPr fontId="1"/>
  </si>
  <si>
    <t>3：リスク大</t>
    <phoneticPr fontId="1"/>
  </si>
  <si>
    <t>廃止判定</t>
    <rPh sb="0" eb="2">
      <t>ハイシ</t>
    </rPh>
    <phoneticPr fontId="1"/>
  </si>
  <si>
    <t>顧客価値寄与度</t>
  </si>
  <si>
    <t>顧客体験への影響度</t>
  </si>
  <si>
    <t>3：影響大</t>
  </si>
  <si>
    <t>廃止・維持判定の根拠</t>
    <rPh sb="0" eb="2">
      <t>ハイシ</t>
    </rPh>
    <rPh sb="8" eb="10">
      <t>コンキョ</t>
    </rPh>
    <phoneticPr fontId="1"/>
  </si>
  <si>
    <t>法令・安全・運営上なぜ必要かを説明</t>
  </si>
  <si>
    <t>自由記述</t>
  </si>
  <si>
    <t>強化評価</t>
  </si>
  <si>
    <t>顧客接点強度</t>
  </si>
  <si>
    <t>顧客との直接接触度</t>
  </si>
  <si>
    <t>1：接点無し</t>
    <rPh sb="2" eb="5">
      <t>セッテンナ</t>
    </rPh>
    <phoneticPr fontId="1"/>
  </si>
  <si>
    <t>2：間接接点有り</t>
    <rPh sb="4" eb="6">
      <t>セッテン</t>
    </rPh>
    <rPh sb="6" eb="7">
      <t>アリ</t>
    </rPh>
    <phoneticPr fontId="1"/>
  </si>
  <si>
    <t>差別化可能性</t>
  </si>
  <si>
    <t>施設独自の価値になる可能性</t>
  </si>
  <si>
    <t>2：差別化可能</t>
    <rPh sb="2" eb="5">
      <t>サベツカ</t>
    </rPh>
    <phoneticPr fontId="1"/>
  </si>
  <si>
    <t>改善余地</t>
  </si>
  <si>
    <t>価値向上の余地</t>
  </si>
  <si>
    <t>2：改善余地中</t>
    <phoneticPr fontId="1"/>
  </si>
  <si>
    <t>3：改善余地大</t>
    <phoneticPr fontId="1"/>
  </si>
  <si>
    <t xml:space="preserve">効率化スコア／標準化 </t>
    <phoneticPr fontId="1"/>
  </si>
  <si>
    <t>属人性</t>
    <phoneticPr fontId="1"/>
  </si>
  <si>
    <t>特定人材への依存度</t>
  </si>
  <si>
    <t>1：誰でも可能</t>
    <rPh sb="5" eb="7">
      <t>カノウ</t>
    </rPh>
    <phoneticPr fontId="1"/>
  </si>
  <si>
    <t>2：多くの人材が可能</t>
    <rPh sb="2" eb="3">
      <t>オオ</t>
    </rPh>
    <rPh sb="5" eb="7">
      <t>ジンザイ</t>
    </rPh>
    <rPh sb="8" eb="10">
      <t>カノウ</t>
    </rPh>
    <phoneticPr fontId="1"/>
  </si>
  <si>
    <t>効率化スコア／自動化</t>
    <phoneticPr fontId="1"/>
  </si>
  <si>
    <t>定型性</t>
  </si>
  <si>
    <t>作業のパターン化可能性</t>
  </si>
  <si>
    <t>1：非定型業務</t>
    <rPh sb="5" eb="7">
      <t>ギョウム</t>
    </rPh>
    <phoneticPr fontId="1"/>
  </si>
  <si>
    <t>2：一部定型業務</t>
    <rPh sb="6" eb="8">
      <t>ギョウム</t>
    </rPh>
    <phoneticPr fontId="1"/>
  </si>
  <si>
    <t>効率化スコア／削減判断</t>
    <phoneticPr fontId="1"/>
  </si>
  <si>
    <t>重複業務</t>
  </si>
  <si>
    <t>他業務との重複</t>
  </si>
  <si>
    <t>1：なし</t>
  </si>
  <si>
    <t>2：一部発生</t>
    <rPh sb="2" eb="4">
      <t>イチブ</t>
    </rPh>
    <rPh sb="4" eb="6">
      <t>ハッセイ</t>
    </rPh>
    <phoneticPr fontId="1"/>
  </si>
  <si>
    <t>削減判断</t>
  </si>
  <si>
    <t>目的明確性</t>
  </si>
  <si>
    <t>業務目的の明確さ</t>
  </si>
  <si>
    <t>2：一部不明瞭</t>
    <rPh sb="4" eb="7">
      <t>フメイリョウ</t>
    </rPh>
    <phoneticPr fontId="1"/>
  </si>
  <si>
    <t>3：不明瞭</t>
    <rPh sb="2" eb="5">
      <t>フメイリョウ</t>
    </rPh>
    <phoneticPr fontId="1"/>
  </si>
  <si>
    <t>頻度妥当性</t>
  </si>
  <si>
    <t>実施頻度の妥当性</t>
  </si>
  <si>
    <t>2：一部過剰</t>
    <rPh sb="4" eb="6">
      <t>カジョウ</t>
    </rPh>
    <phoneticPr fontId="1"/>
  </si>
  <si>
    <t>3：過剰</t>
    <rPh sb="2" eb="4">
      <t>カジョウ</t>
    </rPh>
    <phoneticPr fontId="1"/>
  </si>
  <si>
    <t>一元化</t>
  </si>
  <si>
    <t>類似業務有無</t>
  </si>
  <si>
    <t>同種業務の存在</t>
  </si>
  <si>
    <t>2：一部有り</t>
    <rPh sb="4" eb="5">
      <t>ア</t>
    </rPh>
    <phoneticPr fontId="1"/>
  </si>
  <si>
    <t>3：多数</t>
  </si>
  <si>
    <t>情報分散</t>
  </si>
  <si>
    <t>データ管理の分散度</t>
  </si>
  <si>
    <t>2：複数管理</t>
  </si>
  <si>
    <t>3：分散</t>
  </si>
  <si>
    <t>フロー分散</t>
  </si>
  <si>
    <t>担当・処理フローの分散</t>
  </si>
  <si>
    <t>2：一部分散</t>
  </si>
  <si>
    <t>標準化</t>
  </si>
  <si>
    <t>方法のばらつき</t>
    <phoneticPr fontId="1"/>
  </si>
  <si>
    <t>業務方法のばらつき</t>
  </si>
  <si>
    <t>2：一部差異有り</t>
    <rPh sb="4" eb="7">
      <t>サイア</t>
    </rPh>
    <phoneticPr fontId="1"/>
  </si>
  <si>
    <t>3：差異有り</t>
    <rPh sb="2" eb="5">
      <t>サイア</t>
    </rPh>
    <phoneticPr fontId="1"/>
  </si>
  <si>
    <t>マニュアル有無</t>
  </si>
  <si>
    <t>業務手順の文書化状況</t>
  </si>
  <si>
    <t>2：一部整備済み</t>
    <rPh sb="6" eb="7">
      <t>ズ</t>
    </rPh>
    <phoneticPr fontId="1"/>
  </si>
  <si>
    <t>3：未整備</t>
    <rPh sb="2" eb="5">
      <t>ミセイビ</t>
    </rPh>
    <phoneticPr fontId="1"/>
  </si>
  <si>
    <t>自動化・置換</t>
    <rPh sb="4" eb="5">
      <t>オ</t>
    </rPh>
    <rPh sb="5" eb="6">
      <t>カ</t>
    </rPh>
    <phoneticPr fontId="1"/>
  </si>
  <si>
    <t>デジタル化可否</t>
  </si>
  <si>
    <t>IT化可能性</t>
  </si>
  <si>
    <t>2：一部可能</t>
  </si>
  <si>
    <t>3：可能</t>
  </si>
  <si>
    <t>外注可否</t>
  </si>
  <si>
    <t>外部委託可能性</t>
  </si>
  <si>
    <t>データ整備</t>
  </si>
  <si>
    <t>データ構造の整備状況</t>
  </si>
  <si>
    <t>判定パラメータ（セルを変更すると判定・優先度が自動更新）</t>
    <phoneticPr fontId="1"/>
  </si>
  <si>
    <t>項目</t>
  </si>
  <si>
    <t>値</t>
  </si>
  <si>
    <t>用途</t>
  </si>
  <si>
    <t>強化スコア閾値</t>
  </si>
  <si>
    <t>効率化スコア閾値</t>
  </si>
  <si>
    <t>最大値12：「③効率化」・「⑤効率化＆強化」の判定に使用</t>
    <rPh sb="8" eb="11">
      <t>コウリツカ</t>
    </rPh>
    <phoneticPr fontId="1"/>
  </si>
  <si>
    <t>工数スコア=3 閾値（時間/年）</t>
  </si>
  <si>
    <t>効率化スコア内の工数負荷換算</t>
  </si>
  <si>
    <t>工数スコア=2 閾値（時間/年）</t>
  </si>
  <si>
    <t>優先度=高 閾値</t>
  </si>
  <si>
    <t>優先度ラベル算出</t>
  </si>
  <si>
    <t>優先度=中 閾値</t>
  </si>
  <si>
    <t>業務改革ダッシュボード</t>
    <phoneticPr fontId="1"/>
  </si>
  <si>
    <t>業務サマリー</t>
    <rPh sb="0" eb="2">
      <t>ギョウム</t>
    </rPh>
    <phoneticPr fontId="1"/>
  </si>
  <si>
    <t>スコア</t>
    <phoneticPr fontId="1"/>
  </si>
  <si>
    <t>分類</t>
  </si>
  <si>
    <t>件数</t>
  </si>
  <si>
    <t>比率</t>
  </si>
  <si>
    <t>総業務数</t>
  </si>
  <si>
    <t>①廃止</t>
  </si>
  <si>
    <t>総年間工数（時間）</t>
  </si>
  <si>
    <t>②維持</t>
  </si>
  <si>
    <t>③効率化</t>
  </si>
  <si>
    <t>④強化</t>
  </si>
  <si>
    <t>⑤効率化＆強化</t>
  </si>
  <si>
    <t>例</t>
    <rPh sb="0" eb="1">
      <t>レイ</t>
    </rPh>
    <phoneticPr fontId="1"/>
  </si>
  <si>
    <t>使用方法</t>
    <rPh sb="0" eb="4">
      <t>シヨウホウホウ</t>
    </rPh>
    <phoneticPr fontId="1"/>
  </si>
  <si>
    <t>シート名</t>
    <rPh sb="3" eb="4">
      <t>メイ</t>
    </rPh>
    <phoneticPr fontId="1"/>
  </si>
  <si>
    <t>業務改革_判断シート</t>
  </si>
  <si>
    <t>パラメータ</t>
  </si>
  <si>
    <t>ダッシュボード</t>
    <phoneticPr fontId="1"/>
  </si>
  <si>
    <t>1：差別化困難</t>
    <phoneticPr fontId="1"/>
  </si>
  <si>
    <t>白地のセルは文章記入、薄緑地のセルは選択記入、薄水色地のセルは自動記入</t>
    <rPh sb="0" eb="2">
      <t>シロジ</t>
    </rPh>
    <rPh sb="6" eb="8">
      <t>ブンショウ</t>
    </rPh>
    <rPh sb="8" eb="10">
      <t>キニュウ</t>
    </rPh>
    <rPh sb="11" eb="13">
      <t>ウスミドリ</t>
    </rPh>
    <rPh sb="13" eb="14">
      <t>ジ</t>
    </rPh>
    <rPh sb="18" eb="20">
      <t>センタク</t>
    </rPh>
    <rPh sb="20" eb="22">
      <t>キニュウ</t>
    </rPh>
    <rPh sb="23" eb="26">
      <t>ウスミズイロ</t>
    </rPh>
    <rPh sb="26" eb="27">
      <t>ジ</t>
    </rPh>
    <rPh sb="31" eb="35">
      <t>ジドウキニュウ</t>
    </rPh>
    <phoneticPr fontId="1"/>
  </si>
  <si>
    <t>数値が高いほど強化のハードルが上がる（最大9）</t>
    <rPh sb="19" eb="21">
      <t>サイダイ</t>
    </rPh>
    <phoneticPr fontId="1"/>
  </si>
  <si>
    <t>「④強化」・「⑤効率化＆強化」の判定に使用</t>
    <rPh sb="2" eb="4">
      <t>キョウカ</t>
    </rPh>
    <rPh sb="8" eb="11">
      <t>コウリツカ</t>
    </rPh>
    <rPh sb="12" eb="14">
      <t>キョウカ</t>
    </rPh>
    <phoneticPr fontId="1"/>
  </si>
  <si>
    <t>数値が高いほど効率化のハードルが上がる（最大12）</t>
    <rPh sb="7" eb="10">
      <t>コウリツカ</t>
    </rPh>
    <phoneticPr fontId="1"/>
  </si>
  <si>
    <t>年間何時間かけたら工数スコアが３になるか
数値が高いほど効率化のハードルが上がる</t>
    <rPh sb="0" eb="2">
      <t>ネンカン</t>
    </rPh>
    <rPh sb="2" eb="5">
      <t>ナンジカン</t>
    </rPh>
    <rPh sb="9" eb="11">
      <t>コウスウ</t>
    </rPh>
    <rPh sb="28" eb="31">
      <t>コウリツカ</t>
    </rPh>
    <phoneticPr fontId="1"/>
  </si>
  <si>
    <t>年間何時間かけたら工数スコアが2になるか
数値が高いほど効率化のハードルが上がる</t>
    <rPh sb="0" eb="2">
      <t>ネンカン</t>
    </rPh>
    <rPh sb="2" eb="5">
      <t>ナンジカン</t>
    </rPh>
    <rPh sb="9" eb="11">
      <t>コウスウ</t>
    </rPh>
    <rPh sb="28" eb="31">
      <t>コウリツカ</t>
    </rPh>
    <phoneticPr fontId="1"/>
  </si>
  <si>
    <t>数値が高いほど優先度中のハードルが上がる</t>
    <rPh sb="7" eb="10">
      <t>ユウセンド</t>
    </rPh>
    <rPh sb="10" eb="11">
      <t>チュウ</t>
    </rPh>
    <phoneticPr fontId="1"/>
  </si>
  <si>
    <t>数値が高いほど優先度高のハードルが上がる</t>
    <rPh sb="7" eb="10">
      <t>ユウセンド</t>
    </rPh>
    <rPh sb="10" eb="11">
      <t>コウ</t>
    </rPh>
    <phoneticPr fontId="1"/>
  </si>
  <si>
    <t>効率化・強化・優先度判定の条件を変える際に使用、詳細はシート：パラメータに記載</t>
    <rPh sb="0" eb="3">
      <t>コウリツカ</t>
    </rPh>
    <rPh sb="7" eb="10">
      <t>ユウセンド</t>
    </rPh>
    <rPh sb="13" eb="15">
      <t>ジョウケン</t>
    </rPh>
    <rPh sb="16" eb="17">
      <t>カ</t>
    </rPh>
    <rPh sb="19" eb="20">
      <t>サイ</t>
    </rPh>
    <rPh sb="24" eb="26">
      <t>ショウサイ</t>
    </rPh>
    <rPh sb="37" eb="39">
      <t>キサイ</t>
    </rPh>
    <phoneticPr fontId="1"/>
  </si>
  <si>
    <t>優先度（高）の件数</t>
    <phoneticPr fontId="1"/>
  </si>
  <si>
    <t>業務サマリーとして、総業務数、総年間工数、優先度（高）の件数、業務分類別の改革対象の業務数が表示</t>
    <rPh sb="0" eb="2">
      <t>ギョウム</t>
    </rPh>
    <rPh sb="15" eb="16">
      <t>ソウ</t>
    </rPh>
    <rPh sb="16" eb="20">
      <t>ネンカンコウスウ</t>
    </rPh>
    <rPh sb="21" eb="24">
      <t>ユウセンド</t>
    </rPh>
    <rPh sb="25" eb="26">
      <t>コウ</t>
    </rPh>
    <rPh sb="28" eb="30">
      <t>ケンスウ</t>
    </rPh>
    <rPh sb="31" eb="36">
      <t>ギョウムブンルイベツ</t>
    </rPh>
    <rPh sb="37" eb="39">
      <t>カイカク</t>
    </rPh>
    <rPh sb="39" eb="41">
      <t>タイショウ</t>
    </rPh>
    <rPh sb="42" eb="44">
      <t>ギョウム</t>
    </rPh>
    <rPh sb="44" eb="45">
      <t>スウ</t>
    </rPh>
    <rPh sb="46" eb="48">
      <t>ヒョウジ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</si>
</sst>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%"/>
    <numFmt numFmtId="177" formatCode="General&quot;業務&quot;"/>
    <numFmt numFmtId="178" formatCode="General&quot;時間&quot;"/>
    <numFmt numFmtId="179" formatCode="General&quot;件&quot;"/>
  </numFmts>
  <fonts count="1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scheme val="minor"/>
    </font>
    <font>
      <sz val="11"/>
      <color theme="1"/>
      <name val="Meiryo UI"/>
      <family val="3"/>
      <charset val="128"/>
    </font>
    <font>
      <b/>
      <sz val="11"/>
      <color rgb="FFFFFFFF"/>
      <name val="Meiryo UI"/>
      <family val="3"/>
      <charset val="128"/>
    </font>
    <font>
      <i/>
      <sz val="9"/>
      <color rgb="FF374151"/>
      <name val="Meiryo UI"/>
      <family val="3"/>
      <charset val="128"/>
    </font>
    <font>
      <b/>
      <sz val="10"/>
      <color rgb="FF000000"/>
      <name val="Meiryo UI"/>
      <family val="3"/>
      <charset val="128"/>
    </font>
    <font>
      <sz val="10"/>
      <color theme="1"/>
      <name val="Meiryo UI"/>
      <family val="3"/>
      <charset val="128"/>
    </font>
    <font>
      <sz val="10"/>
      <color rgb="FF000000"/>
      <name val="Meiryo UI"/>
      <family val="3"/>
      <charset val="128"/>
    </font>
    <font>
      <b/>
      <sz val="14"/>
      <color rgb="FFFFFFFF"/>
      <name val="Meiryo UI"/>
      <family val="3"/>
      <charset val="128"/>
    </font>
    <font>
      <sz val="14"/>
      <color rgb="FFFFFFFF"/>
      <name val="Meiryo UI"/>
      <family val="3"/>
      <charset val="128"/>
    </font>
    <font>
      <b/>
      <sz val="10"/>
      <color rgb="FFFFFFFF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rgb="FFEEF2F7"/>
      </patternFill>
    </fill>
    <fill>
      <patternFill patternType="solid">
        <fgColor rgb="FFE1E1E1"/>
        <bgColor indexed="64"/>
      </patternFill>
    </fill>
    <fill>
      <patternFill patternType="solid">
        <fgColor rgb="FF009BCD"/>
        <bgColor indexed="64"/>
      </patternFill>
    </fill>
    <fill>
      <patternFill patternType="solid">
        <fgColor rgb="FF009B9B"/>
        <bgColor indexed="64"/>
      </patternFill>
    </fill>
    <fill>
      <patternFill patternType="solid">
        <fgColor rgb="FF232795"/>
        <bgColor indexed="64"/>
      </patternFill>
    </fill>
    <fill>
      <patternFill patternType="solid">
        <fgColor rgb="FFE6FAFA"/>
        <bgColor indexed="64"/>
      </patternFill>
    </fill>
    <fill>
      <patternFill patternType="solid">
        <fgColor rgb="FFD2EBFA"/>
        <bgColor indexed="64"/>
      </patternFill>
    </fill>
    <fill>
      <patternFill patternType="solid">
        <fgColor rgb="FF9BD7EB"/>
        <bgColor indexed="64"/>
      </patternFill>
    </fill>
    <fill>
      <patternFill patternType="solid">
        <fgColor rgb="FF9BD7D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4A38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3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9" borderId="15" xfId="0" applyFont="1" applyFill="1" applyBorder="1" applyAlignment="1">
      <alignment horizontal="center" vertical="center" wrapText="1"/>
    </xf>
    <xf numFmtId="0" fontId="6" fillId="9" borderId="17" xfId="0" applyFont="1" applyFill="1" applyBorder="1" applyAlignment="1">
      <alignment horizontal="center" vertical="center" wrapText="1"/>
    </xf>
    <xf numFmtId="0" fontId="6" fillId="9" borderId="16" xfId="0" applyFont="1" applyFill="1" applyBorder="1" applyAlignment="1">
      <alignment horizontal="center" vertical="center" wrapText="1"/>
    </xf>
    <xf numFmtId="0" fontId="6" fillId="10" borderId="16" xfId="0" applyFont="1" applyFill="1" applyBorder="1" applyAlignment="1">
      <alignment horizontal="center" vertical="center" wrapText="1"/>
    </xf>
    <xf numFmtId="0" fontId="6" fillId="10" borderId="15" xfId="0" applyFont="1" applyFill="1" applyBorder="1" applyAlignment="1">
      <alignment horizontal="center" vertical="center" wrapText="1"/>
    </xf>
    <xf numFmtId="0" fontId="6" fillId="10" borderId="23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vertical="center" wrapText="1"/>
    </xf>
    <xf numFmtId="0" fontId="8" fillId="7" borderId="13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8" borderId="13" xfId="0" applyFont="1" applyFill="1" applyBorder="1" applyAlignment="1">
      <alignment horizontal="center" vertical="center"/>
    </xf>
    <xf numFmtId="0" fontId="8" fillId="8" borderId="14" xfId="0" applyFont="1" applyFill="1" applyBorder="1" applyAlignment="1">
      <alignment horizontal="center" vertical="center"/>
    </xf>
    <xf numFmtId="0" fontId="8" fillId="8" borderId="12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left" vertical="center"/>
    </xf>
    <xf numFmtId="0" fontId="7" fillId="0" borderId="14" xfId="0" applyFont="1" applyBorder="1" applyAlignment="1">
      <alignment vertical="center"/>
    </xf>
    <xf numFmtId="0" fontId="7" fillId="0" borderId="21" xfId="0" applyFont="1" applyBorder="1" applyAlignment="1">
      <alignment horizontal="center" vertical="center"/>
    </xf>
    <xf numFmtId="0" fontId="8" fillId="8" borderId="22" xfId="0" applyFont="1" applyFill="1" applyBorder="1" applyAlignment="1">
      <alignment horizontal="center" vertical="center"/>
    </xf>
    <xf numFmtId="0" fontId="8" fillId="8" borderId="24" xfId="0" applyFont="1" applyFill="1" applyBorder="1" applyAlignment="1">
      <alignment horizontal="center" vertical="center"/>
    </xf>
    <xf numFmtId="0" fontId="8" fillId="8" borderId="21" xfId="0" applyFont="1" applyFill="1" applyBorder="1" applyAlignment="1">
      <alignment horizontal="center" vertical="center"/>
    </xf>
    <xf numFmtId="0" fontId="8" fillId="8" borderId="9" xfId="0" applyFont="1" applyFill="1" applyBorder="1" applyAlignment="1">
      <alignment horizontal="center" vertical="center"/>
    </xf>
    <xf numFmtId="0" fontId="8" fillId="8" borderId="10" xfId="0" applyFont="1" applyFill="1" applyBorder="1" applyAlignment="1">
      <alignment horizontal="center" vertical="center"/>
    </xf>
    <xf numFmtId="0" fontId="6" fillId="10" borderId="17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Continuous" vertical="center" wrapText="1"/>
    </xf>
    <xf numFmtId="0" fontId="4" fillId="6" borderId="4" xfId="0" applyFont="1" applyFill="1" applyBorder="1" applyAlignment="1">
      <alignment horizontal="centerContinuous" vertical="center" wrapText="1"/>
    </xf>
    <xf numFmtId="0" fontId="4" fillId="6" borderId="5" xfId="0" applyFont="1" applyFill="1" applyBorder="1" applyAlignment="1">
      <alignment horizontal="centerContinuous" vertical="center" wrapText="1"/>
    </xf>
    <xf numFmtId="0" fontId="4" fillId="6" borderId="18" xfId="0" applyFont="1" applyFill="1" applyBorder="1" applyAlignment="1">
      <alignment horizontal="centerContinuous" vertical="center" wrapText="1"/>
    </xf>
    <xf numFmtId="0" fontId="4" fillId="6" borderId="19" xfId="0" applyFont="1" applyFill="1" applyBorder="1" applyAlignment="1">
      <alignment horizontal="centerContinuous" vertical="center" wrapText="1"/>
    </xf>
    <xf numFmtId="0" fontId="4" fillId="6" borderId="20" xfId="0" applyFont="1" applyFill="1" applyBorder="1" applyAlignment="1">
      <alignment horizontal="centerContinuous" vertical="center" wrapText="1"/>
    </xf>
    <xf numFmtId="0" fontId="3" fillId="11" borderId="0" xfId="0" applyFont="1" applyFill="1"/>
    <xf numFmtId="0" fontId="3" fillId="11" borderId="25" xfId="0" applyFont="1" applyFill="1" applyBorder="1"/>
    <xf numFmtId="0" fontId="3" fillId="11" borderId="26" xfId="0" applyFont="1" applyFill="1" applyBorder="1"/>
    <xf numFmtId="0" fontId="3" fillId="11" borderId="27" xfId="0" applyFont="1" applyFill="1" applyBorder="1"/>
    <xf numFmtId="0" fontId="3" fillId="11" borderId="28" xfId="0" applyFont="1" applyFill="1" applyBorder="1"/>
    <xf numFmtId="0" fontId="3" fillId="11" borderId="29" xfId="0" applyFont="1" applyFill="1" applyBorder="1"/>
    <xf numFmtId="0" fontId="3" fillId="11" borderId="30" xfId="0" applyFont="1" applyFill="1" applyBorder="1"/>
    <xf numFmtId="0" fontId="3" fillId="11" borderId="31" xfId="0" applyFont="1" applyFill="1" applyBorder="1"/>
    <xf numFmtId="0" fontId="3" fillId="11" borderId="32" xfId="0" applyFont="1" applyFill="1" applyBorder="1"/>
    <xf numFmtId="9" fontId="3" fillId="11" borderId="0" xfId="0" applyNumberFormat="1" applyFont="1" applyFill="1"/>
    <xf numFmtId="0" fontId="3" fillId="11" borderId="0" xfId="0" applyFont="1" applyFill="1" applyAlignment="1">
      <alignment horizontal="left"/>
    </xf>
    <xf numFmtId="0" fontId="0" fillId="11" borderId="0" xfId="0" applyFill="1"/>
    <xf numFmtId="0" fontId="11" fillId="4" borderId="12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7" fillId="0" borderId="6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7" fillId="0" borderId="10" xfId="0" applyFont="1" applyBorder="1" applyAlignment="1">
      <alignment vertical="top" wrapText="1"/>
    </xf>
    <xf numFmtId="0" fontId="6" fillId="10" borderId="12" xfId="0" applyFont="1" applyFill="1" applyBorder="1" applyAlignment="1">
      <alignment horizontal="center" vertical="center"/>
    </xf>
    <xf numFmtId="0" fontId="6" fillId="10" borderId="13" xfId="0" applyFont="1" applyFill="1" applyBorder="1" applyAlignment="1">
      <alignment horizontal="center" vertical="center"/>
    </xf>
    <xf numFmtId="0" fontId="6" fillId="10" borderId="14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/>
    </xf>
    <xf numFmtId="0" fontId="7" fillId="11" borderId="0" xfId="0" applyFont="1" applyFill="1"/>
    <xf numFmtId="0" fontId="11" fillId="4" borderId="1" xfId="0" applyFont="1" applyFill="1" applyBorder="1" applyAlignment="1">
      <alignment horizontal="center" vertical="center" wrapText="1"/>
    </xf>
    <xf numFmtId="0" fontId="9" fillId="6" borderId="33" xfId="0" applyFont="1" applyFill="1" applyBorder="1" applyAlignment="1">
      <alignment horizontal="center"/>
    </xf>
    <xf numFmtId="0" fontId="9" fillId="6" borderId="34" xfId="0" applyFont="1" applyFill="1" applyBorder="1" applyAlignment="1">
      <alignment horizontal="center"/>
    </xf>
    <xf numFmtId="0" fontId="9" fillId="6" borderId="35" xfId="0" applyFont="1" applyFill="1" applyBorder="1" applyAlignment="1">
      <alignment horizontal="center"/>
    </xf>
    <xf numFmtId="0" fontId="9" fillId="5" borderId="33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5" borderId="35" xfId="0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horizontal="center"/>
    </xf>
    <xf numFmtId="0" fontId="7" fillId="11" borderId="11" xfId="0" applyFont="1" applyFill="1" applyBorder="1" applyAlignment="1">
      <alignment horizontal="center"/>
    </xf>
    <xf numFmtId="0" fontId="9" fillId="6" borderId="33" xfId="0" applyFont="1" applyFill="1" applyBorder="1" applyAlignment="1">
      <alignment horizontal="center" vertical="center"/>
    </xf>
    <xf numFmtId="0" fontId="10" fillId="6" borderId="34" xfId="0" applyFont="1" applyFill="1" applyBorder="1" applyAlignment="1">
      <alignment horizontal="center"/>
    </xf>
    <xf numFmtId="0" fontId="10" fillId="6" borderId="35" xfId="0" applyFont="1" applyFill="1" applyBorder="1" applyAlignment="1">
      <alignment horizontal="center"/>
    </xf>
    <xf numFmtId="0" fontId="7" fillId="11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177" fontId="7" fillId="11" borderId="1" xfId="0" applyNumberFormat="1" applyFont="1" applyFill="1" applyBorder="1" applyProtection="1"/>
    <xf numFmtId="178" fontId="7" fillId="11" borderId="1" xfId="0" applyNumberFormat="1" applyFont="1" applyFill="1" applyBorder="1" applyProtection="1"/>
    <xf numFmtId="179" fontId="7" fillId="11" borderId="1" xfId="0" applyNumberFormat="1" applyFont="1" applyFill="1" applyBorder="1" applyProtection="1"/>
    <xf numFmtId="0" fontId="7" fillId="11" borderId="1" xfId="0" applyFont="1" applyFill="1" applyBorder="1" applyProtection="1"/>
    <xf numFmtId="176" fontId="7" fillId="11" borderId="1" xfId="0" applyNumberFormat="1" applyFont="1" applyFill="1" applyBorder="1" applyProtection="1"/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vertical="center" wrapText="1"/>
      <protection locked="0"/>
    </xf>
    <xf numFmtId="0" fontId="8" fillId="7" borderId="1" xfId="0" applyFont="1" applyFill="1" applyBorder="1" applyAlignment="1" applyProtection="1">
      <alignment horizontal="center" vertical="center"/>
      <protection locked="0"/>
    </xf>
    <xf numFmtId="0" fontId="8" fillId="7" borderId="9" xfId="0" applyFont="1" applyFill="1" applyBorder="1" applyAlignment="1" applyProtection="1">
      <alignment horizontal="center" vertical="center"/>
      <protection locked="0"/>
    </xf>
    <xf numFmtId="0" fontId="8" fillId="7" borderId="13" xfId="0" applyFont="1" applyFill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8" fillId="7" borderId="12" xfId="0" applyFont="1" applyFill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vertical="center"/>
      <protection locked="0"/>
    </xf>
    <xf numFmtId="0" fontId="7" fillId="0" borderId="10" xfId="0" applyFont="1" applyBorder="1" applyAlignment="1" applyProtection="1">
      <alignment horizontal="left" vertical="center"/>
      <protection locked="0"/>
    </xf>
    <xf numFmtId="0" fontId="8" fillId="7" borderId="21" xfId="0" applyFont="1" applyFill="1" applyBorder="1" applyAlignment="1" applyProtection="1">
      <alignment horizontal="center" vertical="center"/>
      <protection locked="0"/>
    </xf>
    <xf numFmtId="0" fontId="8" fillId="7" borderId="22" xfId="0" applyFont="1" applyFill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vertical="center"/>
      <protection locked="0"/>
    </xf>
    <xf numFmtId="0" fontId="8" fillId="7" borderId="14" xfId="0" applyFont="1" applyFill="1" applyBorder="1" applyAlignment="1" applyProtection="1">
      <alignment horizontal="center" vertical="center"/>
      <protection locked="0"/>
    </xf>
    <xf numFmtId="0" fontId="8" fillId="7" borderId="24" xfId="0" applyFont="1" applyFill="1" applyBorder="1" applyAlignment="1" applyProtection="1">
      <alignment horizontal="center" vertical="center"/>
      <protection locked="0"/>
    </xf>
    <xf numFmtId="0" fontId="6" fillId="10" borderId="36" xfId="0" applyFont="1" applyFill="1" applyBorder="1" applyAlignment="1">
      <alignment horizontal="center" vertical="center"/>
    </xf>
    <xf numFmtId="0" fontId="7" fillId="0" borderId="2" xfId="0" applyFont="1" applyBorder="1" applyAlignment="1">
      <alignment vertical="top" wrapText="1"/>
    </xf>
    <xf numFmtId="0" fontId="11" fillId="12" borderId="3" xfId="0" applyFont="1" applyFill="1" applyBorder="1" applyAlignment="1">
      <alignment horizontal="center" vertical="center"/>
    </xf>
    <xf numFmtId="0" fontId="11" fillId="12" borderId="5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calcChain.xml" Type="http://schemas.openxmlformats.org/officeDocument/2006/relationships/calcChain"/><Relationship Id="rId11" Target="../customXml/item1.xml" Type="http://schemas.openxmlformats.org/officeDocument/2006/relationships/customXml"/><Relationship Id="rId12" Target="../customXml/item2.xml" Type="http://schemas.openxmlformats.org/officeDocument/2006/relationships/customXml"/><Relationship Id="rId13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persons/person.xml" Type="http://schemas.microsoft.com/office/2017/10/relationships/person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0.15657349896480333"/>
          <c:y val="2.4501136266968052E-2"/>
          <c:w val="0.718888671524755"/>
          <c:h val="0.90298611111111116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ダッシュボード!$I$4</c:f>
              <c:strCache>
                <c:ptCount val="1"/>
                <c:pt idx="0">
                  <c:v>件数</c:v>
                </c:pt>
              </c:strCache>
            </c:strRef>
          </c:tx>
          <c:spPr>
            <a:ln>
              <a:prstDash val="solid"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ダッシュボード!$G$5:$G$9</c:f>
              <c:strCache>
                <c:ptCount val="5"/>
                <c:pt idx="0">
                  <c:v>①廃止</c:v>
                </c:pt>
                <c:pt idx="1">
                  <c:v>②維持</c:v>
                </c:pt>
                <c:pt idx="2">
                  <c:v>③効率化</c:v>
                </c:pt>
                <c:pt idx="3">
                  <c:v>④強化</c:v>
                </c:pt>
                <c:pt idx="4">
                  <c:v>⑤効率化＆強化</c:v>
                </c:pt>
              </c:strCache>
            </c:strRef>
          </c:cat>
          <c:val>
            <c:numRef>
              <c:f>ダッシュボード!$I$5:$I$9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59-4311-A96D-F20F3726F3C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"/>
        <c:axId val="100"/>
      </c:barChart>
      <c:catAx>
        <c:axId val="1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/>
                  <a:t>件数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0"/>
        <c:crosses val="autoZero"/>
        <c:crossBetween val="between"/>
      </c:valAx>
    </c:plotArea>
    <c:plotVisOnly val="1"/>
    <c:dispBlanksAs val="gap"/>
    <c:showDLblsOverMax val="1"/>
  </c:chart>
  <c:txPr>
    <a:bodyPr/>
    <a:lstStyle/>
    <a:p>
      <a:pPr>
        <a:defRPr>
          <a:latin typeface="Meiryo UI" panose="020B0604030504040204" pitchFamily="50" charset="-128"/>
          <a:ea typeface="Meiryo UI" panose="020B0604030504040204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arget="../charts/chart1.xml" Type="http://schemas.openxmlformats.org/officeDocument/2006/relationships/chart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114300</xdr:colOff>
      <xdr:row>10</xdr:row>
      <xdr:rowOff>7620</xdr:rowOff>
    </xdr:from>
    <xdr:ext cx="6995160" cy="3688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2E045-890E-41DD-ACF7-E129B36F419D}">
  <sheetPr>
    <tabColor rgb="FFFF0000"/>
  </sheetPr>
  <dimension ref="B1:C5"/>
  <sheetViews>
    <sheetView tabSelected="1" workbookViewId="0"/>
  </sheetViews>
  <sheetFormatPr defaultColWidth="8.88671875" defaultRowHeight="13.2" x14ac:dyDescent="0.2"/>
  <cols>
    <col min="1" max="1" width="4.6640625" style="52" customWidth="1"/>
    <col min="2" max="2" width="19.33203125" style="52" bestFit="1" customWidth="1"/>
    <col min="3" max="3" width="90.6640625" style="52" customWidth="1"/>
    <col min="4" max="16384" width="8.88671875" style="52"/>
  </cols>
  <sheetData>
    <row r="1" spans="2:3" ht="13.8" thickBot="1" x14ac:dyDescent="0.25"/>
    <row r="2" spans="2:3" ht="14.4" x14ac:dyDescent="0.2">
      <c r="B2" s="106" t="s">
        <v>229</v>
      </c>
      <c r="C2" s="107" t="s">
        <v>228</v>
      </c>
    </row>
    <row r="3" spans="2:3" ht="14.4" x14ac:dyDescent="0.2">
      <c r="B3" s="56" t="s">
        <v>230</v>
      </c>
      <c r="C3" s="58" t="s">
        <v>234</v>
      </c>
    </row>
    <row r="4" spans="2:3" ht="14.4" x14ac:dyDescent="0.2">
      <c r="B4" s="56" t="s">
        <v>231</v>
      </c>
      <c r="C4" s="58" t="s">
        <v>242</v>
      </c>
    </row>
    <row r="5" spans="2:3" ht="15" thickBot="1" x14ac:dyDescent="0.25">
      <c r="B5" s="59" t="s">
        <v>232</v>
      </c>
      <c r="C5" s="61" t="s">
        <v>244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XFD206"/>
  <sheetViews>
    <sheetView workbookViewId="0">
      <pane xSplit="3" ySplit="3" topLeftCell="D180" activePane="bottomRight" state="frozen"/>
      <selection sqref="A1:F1"/>
      <selection pane="topRight" sqref="A1:F1"/>
      <selection pane="bottomLeft" sqref="A1:F1"/>
      <selection pane="bottomRight" activeCell="A204" sqref="A204"/>
    </sheetView>
  </sheetViews>
  <sheetFormatPr defaultColWidth="8.88671875" defaultRowHeight="15" x14ac:dyDescent="0.3"/>
  <cols>
    <col min="1" max="1" width="9.109375" style="41" customWidth="1"/>
    <col min="2" max="2" width="14.5546875" style="41" customWidth="1"/>
    <col min="3" max="3" width="34.33203125" style="41" customWidth="1"/>
    <col min="4" max="4" width="9.6640625" style="41" bestFit="1" customWidth="1"/>
    <col min="5" max="6" width="11.6640625" style="41" bestFit="1" customWidth="1"/>
    <col min="7" max="7" width="10.88671875" style="41" bestFit="1" customWidth="1"/>
    <col min="8" max="8" width="12.44140625" style="41" bestFit="1" customWidth="1"/>
    <col min="9" max="10" width="11.6640625" style="41" bestFit="1" customWidth="1"/>
    <col min="11" max="11" width="42.6640625" style="41" customWidth="1"/>
    <col min="12" max="14" width="15.5546875" style="41" customWidth="1"/>
    <col min="15" max="15" width="28.33203125" style="41" customWidth="1"/>
    <col min="16" max="18" width="17.5546875" style="41" customWidth="1"/>
    <col min="19" max="19" width="15.5546875" style="41" customWidth="1"/>
    <col min="20" max="20" width="24.33203125" style="41" customWidth="1"/>
    <col min="21" max="22" width="16.88671875" style="41" customWidth="1"/>
    <col min="23" max="23" width="15.5546875" style="41" customWidth="1"/>
    <col min="24" max="33" width="16.88671875" style="41" customWidth="1"/>
    <col min="34" max="38" width="19.6640625" style="41" customWidth="1"/>
    <col min="39" max="43" width="13.33203125" style="41" bestFit="1" customWidth="1"/>
    <col min="44" max="44" width="15.33203125" style="41" bestFit="1" customWidth="1"/>
    <col min="45" max="47" width="13.33203125" style="41" bestFit="1" customWidth="1"/>
    <col min="48" max="48" width="16.6640625" style="41" bestFit="1" customWidth="1"/>
    <col min="49" max="16384" width="8.88671875" style="41"/>
  </cols>
  <sheetData>
    <row r="1" spans="1:48 16373:16384" s="1" customFormat="1" ht="22.2" customHeight="1" x14ac:dyDescent="0.3">
      <c r="A1" s="35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7"/>
      <c r="L1" s="38" t="s">
        <v>1</v>
      </c>
      <c r="M1" s="39"/>
      <c r="N1" s="39"/>
      <c r="O1" s="40"/>
      <c r="P1" s="38" t="s">
        <v>2</v>
      </c>
      <c r="Q1" s="39"/>
      <c r="R1" s="39"/>
      <c r="S1" s="39"/>
      <c r="T1" s="39"/>
      <c r="U1" s="39"/>
      <c r="V1" s="39"/>
      <c r="W1" s="40"/>
      <c r="X1" s="38" t="s">
        <v>3</v>
      </c>
      <c r="Y1" s="39"/>
      <c r="Z1" s="39"/>
      <c r="AA1" s="39"/>
      <c r="AB1" s="39"/>
      <c r="AC1" s="39"/>
      <c r="AD1" s="39"/>
      <c r="AE1" s="39"/>
      <c r="AF1" s="39"/>
      <c r="AG1" s="40"/>
      <c r="AH1" s="38" t="s">
        <v>4</v>
      </c>
      <c r="AI1" s="39"/>
      <c r="AJ1" s="39"/>
      <c r="AK1" s="39"/>
      <c r="AL1" s="39"/>
      <c r="AM1" s="39"/>
      <c r="AN1" s="39"/>
      <c r="AO1" s="39"/>
      <c r="AP1" s="39"/>
      <c r="AQ1" s="39"/>
      <c r="AR1" s="40"/>
      <c r="AS1" s="35" t="s">
        <v>5</v>
      </c>
      <c r="AT1" s="36"/>
      <c r="AU1" s="36"/>
      <c r="AV1" s="37"/>
      <c r="XES1" s="41"/>
      <c r="XET1" s="41"/>
      <c r="XEU1" s="41"/>
      <c r="XEV1" s="41"/>
      <c r="XEW1" s="41"/>
      <c r="XEX1" s="41"/>
      <c r="XEY1" s="41"/>
      <c r="XEZ1" s="41"/>
      <c r="XFA1" s="41"/>
      <c r="XFB1" s="41"/>
      <c r="XFC1" s="41"/>
      <c r="XFD1" s="41"/>
    </row>
    <row r="2" spans="1:48 16373:16384" s="1" customFormat="1" ht="37.799999999999997" x14ac:dyDescent="0.3">
      <c r="A2" s="4" t="s">
        <v>6</v>
      </c>
      <c r="B2" s="2" t="s">
        <v>6</v>
      </c>
      <c r="C2" s="2" t="s">
        <v>7</v>
      </c>
      <c r="D2" s="2" t="s">
        <v>7</v>
      </c>
      <c r="E2" s="2" t="s">
        <v>7</v>
      </c>
      <c r="F2" s="2" t="s">
        <v>8</v>
      </c>
      <c r="G2" s="2" t="s">
        <v>8</v>
      </c>
      <c r="H2" s="2" t="s">
        <v>8</v>
      </c>
      <c r="I2" s="2" t="s">
        <v>9</v>
      </c>
      <c r="J2" s="2" t="s">
        <v>10</v>
      </c>
      <c r="K2" s="5" t="s">
        <v>11</v>
      </c>
      <c r="L2" s="4" t="s">
        <v>12</v>
      </c>
      <c r="M2" s="2" t="s">
        <v>13</v>
      </c>
      <c r="N2" s="2" t="s">
        <v>14</v>
      </c>
      <c r="O2" s="5" t="s">
        <v>15</v>
      </c>
      <c r="P2" s="4" t="s">
        <v>16</v>
      </c>
      <c r="Q2" s="2" t="s">
        <v>16</v>
      </c>
      <c r="R2" s="2" t="s">
        <v>16</v>
      </c>
      <c r="S2" s="2" t="s">
        <v>17</v>
      </c>
      <c r="T2" s="2" t="s">
        <v>18</v>
      </c>
      <c r="U2" s="2" t="s">
        <v>18</v>
      </c>
      <c r="V2" s="3" t="s">
        <v>19</v>
      </c>
      <c r="W2" s="5" t="s">
        <v>20</v>
      </c>
      <c r="X2" s="4" t="s">
        <v>21</v>
      </c>
      <c r="Y2" s="2" t="s">
        <v>21</v>
      </c>
      <c r="Z2" s="2" t="s">
        <v>22</v>
      </c>
      <c r="AA2" s="2" t="s">
        <v>22</v>
      </c>
      <c r="AB2" s="2" t="s">
        <v>22</v>
      </c>
      <c r="AC2" s="2" t="s">
        <v>23</v>
      </c>
      <c r="AD2" s="2" t="s">
        <v>23</v>
      </c>
      <c r="AE2" s="2" t="s">
        <v>24</v>
      </c>
      <c r="AF2" s="2" t="s">
        <v>24</v>
      </c>
      <c r="AG2" s="5" t="s">
        <v>24</v>
      </c>
      <c r="AH2" s="4" t="s">
        <v>25</v>
      </c>
      <c r="AI2" s="2" t="s">
        <v>26</v>
      </c>
      <c r="AJ2" s="2" t="s">
        <v>27</v>
      </c>
      <c r="AK2" s="2" t="s">
        <v>28</v>
      </c>
      <c r="AL2" s="2" t="s">
        <v>29</v>
      </c>
      <c r="AM2" s="2" t="s">
        <v>30</v>
      </c>
      <c r="AN2" s="2" t="s">
        <v>30</v>
      </c>
      <c r="AO2" s="2" t="s">
        <v>30</v>
      </c>
      <c r="AP2" s="2" t="s">
        <v>30</v>
      </c>
      <c r="AQ2" s="2" t="s">
        <v>31</v>
      </c>
      <c r="AR2" s="5" t="s">
        <v>32</v>
      </c>
      <c r="AS2" s="4" t="s">
        <v>33</v>
      </c>
      <c r="AT2" s="2" t="s">
        <v>33</v>
      </c>
      <c r="AU2" s="2" t="s">
        <v>33</v>
      </c>
      <c r="AV2" s="5" t="s">
        <v>34</v>
      </c>
      <c r="XES2" s="41"/>
      <c r="XET2" s="41"/>
      <c r="XEU2" s="41"/>
      <c r="XEV2" s="41"/>
      <c r="XEW2" s="41"/>
      <c r="XEX2" s="41"/>
      <c r="XEY2" s="41"/>
      <c r="XEZ2" s="41"/>
      <c r="XFA2" s="41"/>
      <c r="XFB2" s="41"/>
      <c r="XFC2" s="41"/>
      <c r="XFD2" s="41"/>
    </row>
    <row r="3" spans="1:48 16373:16384" s="1" customFormat="1" ht="29.4" thickBot="1" x14ac:dyDescent="0.35">
      <c r="A3" s="6" t="s">
        <v>35</v>
      </c>
      <c r="B3" s="7" t="s">
        <v>36</v>
      </c>
      <c r="C3" s="7" t="s">
        <v>37</v>
      </c>
      <c r="D3" s="7" t="s">
        <v>38</v>
      </c>
      <c r="E3" s="7" t="s">
        <v>39</v>
      </c>
      <c r="F3" s="12" t="s">
        <v>40</v>
      </c>
      <c r="G3" s="7" t="s">
        <v>41</v>
      </c>
      <c r="H3" s="7" t="s">
        <v>42</v>
      </c>
      <c r="I3" s="11" t="s">
        <v>43</v>
      </c>
      <c r="J3" s="12" t="s">
        <v>44</v>
      </c>
      <c r="K3" s="8" t="s">
        <v>45</v>
      </c>
      <c r="L3" s="13" t="s">
        <v>46</v>
      </c>
      <c r="M3" s="12" t="s">
        <v>47</v>
      </c>
      <c r="N3" s="12" t="s">
        <v>48</v>
      </c>
      <c r="O3" s="8" t="s">
        <v>49</v>
      </c>
      <c r="P3" s="13" t="s">
        <v>50</v>
      </c>
      <c r="Q3" s="12" t="s">
        <v>51</v>
      </c>
      <c r="R3" s="12" t="s">
        <v>52</v>
      </c>
      <c r="S3" s="11" t="s">
        <v>53</v>
      </c>
      <c r="T3" s="12" t="s">
        <v>54</v>
      </c>
      <c r="U3" s="12" t="s">
        <v>55</v>
      </c>
      <c r="V3" s="14" t="s">
        <v>56</v>
      </c>
      <c r="W3" s="10" t="s">
        <v>57</v>
      </c>
      <c r="X3" s="13" t="s">
        <v>58</v>
      </c>
      <c r="Y3" s="12" t="s">
        <v>59</v>
      </c>
      <c r="Z3" s="12" t="s">
        <v>60</v>
      </c>
      <c r="AA3" s="12" t="s">
        <v>61</v>
      </c>
      <c r="AB3" s="12" t="s">
        <v>62</v>
      </c>
      <c r="AC3" s="12" t="s">
        <v>63</v>
      </c>
      <c r="AD3" s="12" t="s">
        <v>64</v>
      </c>
      <c r="AE3" s="12" t="s">
        <v>65</v>
      </c>
      <c r="AF3" s="12" t="s">
        <v>66</v>
      </c>
      <c r="AG3" s="33" t="s">
        <v>67</v>
      </c>
      <c r="AH3" s="9" t="s">
        <v>68</v>
      </c>
      <c r="AI3" s="11" t="s">
        <v>69</v>
      </c>
      <c r="AJ3" s="11" t="s">
        <v>70</v>
      </c>
      <c r="AK3" s="11" t="s">
        <v>71</v>
      </c>
      <c r="AL3" s="11" t="s">
        <v>72</v>
      </c>
      <c r="AM3" s="11" t="s">
        <v>73</v>
      </c>
      <c r="AN3" s="11" t="s">
        <v>74</v>
      </c>
      <c r="AO3" s="11" t="s">
        <v>75</v>
      </c>
      <c r="AP3" s="11" t="s">
        <v>76</v>
      </c>
      <c r="AQ3" s="11" t="s">
        <v>77</v>
      </c>
      <c r="AR3" s="10" t="s">
        <v>78</v>
      </c>
      <c r="AS3" s="9" t="s">
        <v>79</v>
      </c>
      <c r="AT3" s="11" t="s">
        <v>80</v>
      </c>
      <c r="AU3" s="11" t="s">
        <v>81</v>
      </c>
      <c r="AV3" s="10" t="s">
        <v>82</v>
      </c>
      <c r="XES3" s="41"/>
      <c r="XET3" s="41"/>
      <c r="XEU3" s="41"/>
      <c r="XEV3" s="41"/>
      <c r="XEW3" s="41"/>
      <c r="XEX3" s="41"/>
      <c r="XEY3" s="41"/>
      <c r="XEZ3" s="41"/>
      <c r="XFA3" s="41"/>
      <c r="XFB3" s="41"/>
      <c r="XFC3" s="41"/>
      <c r="XFD3" s="41"/>
    </row>
    <row r="4" spans="1:48 16373:16384" s="1" customFormat="1" ht="15.6" thickTop="1" x14ac:dyDescent="0.3">
      <c r="A4" s="15" t="s">
        <v>227</v>
      </c>
      <c r="B4" s="16" t="s">
        <v>83</v>
      </c>
      <c r="C4" s="17" t="s">
        <v>84</v>
      </c>
      <c r="D4" s="16" t="s">
        <v>85</v>
      </c>
      <c r="E4" s="16" t="s">
        <v>86</v>
      </c>
      <c r="F4" s="18" t="s">
        <v>87</v>
      </c>
      <c r="G4" s="16">
        <v>1500</v>
      </c>
      <c r="H4" s="16">
        <v>10</v>
      </c>
      <c r="I4" s="20">
        <f>IF(OR(G4="",H4=""),"",G4*H4/60)</f>
        <v>250</v>
      </c>
      <c r="J4" s="18" t="s">
        <v>88</v>
      </c>
      <c r="K4" s="25"/>
      <c r="L4" s="19" t="s">
        <v>89</v>
      </c>
      <c r="M4" s="18" t="s">
        <v>90</v>
      </c>
      <c r="N4" s="18" t="s">
        <v>91</v>
      </c>
      <c r="O4" s="26"/>
      <c r="P4" s="19" t="s">
        <v>92</v>
      </c>
      <c r="Q4" s="18" t="s">
        <v>93</v>
      </c>
      <c r="R4" s="18" t="s">
        <v>94</v>
      </c>
      <c r="S4" s="20">
        <f>IF(OR(LEFT(P4,1)="",LEFT(Q4,1)="",LEFT(R4,1)=""),"",LEFT(P4,1)+LEFT(Q4,1)+LEFT(R4,1))</f>
        <v>7</v>
      </c>
      <c r="T4" s="18" t="s">
        <v>95</v>
      </c>
      <c r="U4" s="18" t="s">
        <v>96</v>
      </c>
      <c r="V4" s="18" t="s">
        <v>97</v>
      </c>
      <c r="W4" s="21">
        <f>IF(I4&gt;=パラメータ!$C$6,3,IF(I4&gt;=パラメータ!$C$7,2,1))+LEFT(T4,1)+LEFT(U4,1)+LEFT(V4,1)</f>
        <v>11</v>
      </c>
      <c r="X4" s="19" t="s">
        <v>98</v>
      </c>
      <c r="Y4" s="18" t="s">
        <v>99</v>
      </c>
      <c r="Z4" s="18" t="s">
        <v>100</v>
      </c>
      <c r="AA4" s="18" t="s">
        <v>101</v>
      </c>
      <c r="AB4" s="18" t="s">
        <v>102</v>
      </c>
      <c r="AC4" s="18" t="s">
        <v>100</v>
      </c>
      <c r="AD4" s="18" t="s">
        <v>103</v>
      </c>
      <c r="AE4" s="18" t="s">
        <v>104</v>
      </c>
      <c r="AF4" s="18" t="s">
        <v>104</v>
      </c>
      <c r="AG4" s="34" t="s">
        <v>105</v>
      </c>
      <c r="AH4" s="22" t="str">
        <f t="shared" ref="AH4:AH36" si="0">IF(AND(LEFT(L4,1)="0",LEFT(M4,1)="1",LEFT(N4,1)="1"),"①廃止","")</f>
        <v>①廃止</v>
      </c>
      <c r="AI4" s="20" t="str">
        <f t="shared" ref="AI4:AI36" si="1">IF(AND(LEFT(AH4,1)="",OR(LEFT(L4,1)="1",LEFT(M4,1)="3")),"②維持","")</f>
        <v/>
      </c>
      <c r="AJ4" s="20" t="str">
        <f>IF(B4="","",IF(AND(AH4="",AI4="",S4&gt;=パラメータ!$C$4,W4&gt;=パラメータ!$C$5),"⑤効率化＆強化",""))</f>
        <v/>
      </c>
      <c r="AK4" s="20" t="str">
        <f>IF(B4="","",IF(AND(AH4="",AI4,1="",AJ4="",W4&gt;=パラメータ!$C$5),"③効率化",""))</f>
        <v/>
      </c>
      <c r="AL4" s="20" t="str">
        <f>IF(B4="","",IF(AND(AH4="",AI4="",AJ4="",AK4="",S4&gt;=パラメータ!$C$4),"④強化",""))</f>
        <v/>
      </c>
      <c r="AM4" s="20" t="str">
        <f t="shared" ref="AM4" si="2">IF(OR(AR4="③効率化",AR4="⑤効率化＆強化"),IF(OR(LEFT(V4,1)="3",LEFT(X4,1)="3",LEFT(Y4,1)="3"),"削減",""),"")</f>
        <v/>
      </c>
      <c r="AN4" s="20" t="str">
        <f t="shared" ref="AN4:AN7" si="3">IF(OR(AR4="③効率化",AR4="⑤効率化＆強化"),IF(OR(LEFT(Z4,1)&gt;="2",LEFT(AA4,1)&gt;="2",LEFT(AB4,1)&gt;="2"),"一元化",""),"")</f>
        <v/>
      </c>
      <c r="AO4" s="20" t="str">
        <f t="shared" ref="AO4:AO7" si="4">IF(OR(AR4="③効率化",AR4="⑤効率化＆強化"),IF(OR(LEFT(T4,1)="3",LEFT(AC4,1)&gt;="2",LEFT(AD4,1)&gt;="2"),"標準化",""),"")</f>
        <v/>
      </c>
      <c r="AP4" s="20" t="str">
        <f>IF(OR(AR4="③効率化",AR4="⑤効率化＆強化"),IF(AND(LEFT(U4,1)&gt;=2,OR(LEFT(AE4,1)&gt;=2,LEFT(AF4,1)&gt;=2,,LEFT(AG4,1)&gt;=2)),"自動化・置換",""),"")</f>
        <v/>
      </c>
      <c r="AQ4" s="20" t="str">
        <f>IF(OR(AR4="③効率化",AR4="⑤効率化＆強化"),IF(AM4&lt;&gt;"","削減",IF(AN4&lt;&gt;"","一元化",IF(AO4&lt;&gt;"","標準化",IF(AP4&lt;&gt;"","自動化・置換","")))),"")</f>
        <v/>
      </c>
      <c r="AR4" s="21" t="str">
        <f>IF(B4="","",IF(AH4&lt;&gt;"",AH4,IF(AI4&lt;&gt;"",AI4,IF(AJ4&lt;&gt;"",AJ4,IF(AK4&lt;&gt;"",AK4,IF(AL4&lt;&gt;"",AL4,"②維持"))))))</f>
        <v>①廃止</v>
      </c>
      <c r="AS4" s="22">
        <f>IF(B4="","",LEFT(N4,1)+LEFT(M4,1)+LEFT(Q4,1)+LEFT(R4,1))</f>
        <v>6</v>
      </c>
      <c r="AT4" s="20">
        <f>IF(B4="","",LEFT(T4,1)+LEFT(AA4,1)+LEFT(AB4,1)+LEFT(AC4,1)+LEFT(AD4,1))</f>
        <v>7</v>
      </c>
      <c r="AU4" s="23">
        <f>IF(OR(AS4="",AT4=""),"",AS4*10-AT4)</f>
        <v>53</v>
      </c>
      <c r="AV4" s="24" t="str">
        <f>IF(AU4="","",IF(AU4&gt;=パラメータ!$C$8,"高",IF(AU4&gt;=パラメータ!$C$9,"中","低")))</f>
        <v>低</v>
      </c>
      <c r="XES4" s="41"/>
      <c r="XET4" s="41"/>
      <c r="XEU4" s="41"/>
      <c r="XEV4" s="41"/>
      <c r="XEW4" s="41"/>
      <c r="XEX4" s="41"/>
      <c r="XEY4" s="41"/>
      <c r="XEZ4" s="41"/>
      <c r="XFA4" s="41"/>
      <c r="XFB4" s="41"/>
      <c r="XFC4" s="41"/>
      <c r="XFD4" s="41"/>
    </row>
    <row r="5" spans="1:48 16373:16384" s="1" customFormat="1" x14ac:dyDescent="0.3">
      <c r="A5" s="15">
        <v>1</v>
      </c>
      <c r="B5" s="88"/>
      <c r="C5" s="89"/>
      <c r="D5" s="88"/>
      <c r="E5" s="88"/>
      <c r="F5" s="92"/>
      <c r="G5" s="88"/>
      <c r="H5" s="88"/>
      <c r="I5" s="23" t="str">
        <f t="shared" ref="I5" si="5">IF(OR(G5="",H5=""),"",G5*H5/60)</f>
        <v/>
      </c>
      <c r="J5" s="94"/>
      <c r="K5" s="95"/>
      <c r="L5" s="96"/>
      <c r="M5" s="94"/>
      <c r="N5" s="94"/>
      <c r="O5" s="97"/>
      <c r="P5" s="96"/>
      <c r="Q5" s="94"/>
      <c r="R5" s="94"/>
      <c r="S5" s="20" t="str">
        <f t="shared" ref="S5:S68" si="6">IF(OR(LEFT(P5,1)="",LEFT(Q5,1)="",LEFT(R5,1)=""),"",LEFT(P5,1)+LEFT(Q5,1)+LEFT(R5,1))</f>
        <v/>
      </c>
      <c r="T5" s="94"/>
      <c r="U5" s="94"/>
      <c r="V5" s="94"/>
      <c r="W5" s="21" t="str">
        <f>IF(B5="","",IF(I5&gt;=パラメータ!$C$6,3,IF(I5&gt;=パラメータ!$C$7,2,1))+LEFT(T5,1)+LEFT(U5,1)+LEFT(V5,1))</f>
        <v/>
      </c>
      <c r="X5" s="96"/>
      <c r="Y5" s="94"/>
      <c r="Z5" s="94"/>
      <c r="AA5" s="94"/>
      <c r="AB5" s="94"/>
      <c r="AC5" s="94"/>
      <c r="AD5" s="94"/>
      <c r="AE5" s="94"/>
      <c r="AF5" s="94"/>
      <c r="AG5" s="102"/>
      <c r="AH5" s="22" t="str">
        <f t="shared" ref="AH5" si="7">IF(AND(LEFT(L5,1)="0",LEFT(M5,1)="1",LEFT(N5,1)="1"),"①廃止","")</f>
        <v/>
      </c>
      <c r="AI5" s="20" t="str">
        <f t="shared" ref="AI5" si="8">IF(AND(LEFT(AH5,1)="",OR(LEFT(L5,1)="1",LEFT(M5,1)="3")),"②維持","")</f>
        <v/>
      </c>
      <c r="AJ5" s="20" t="str">
        <f>IF(B5="","",IF(AND(AH5="",AI5="",S5&gt;=パラメータ!$C$4,W5&gt;=パラメータ!$C$5),"⑤効率化＆強化",""))</f>
        <v/>
      </c>
      <c r="AK5" s="20" t="str">
        <f>IF(B5="","",IF(AND(AH5="",AI5,1="",AJ5="",W5&gt;=パラメータ!$C$5),"③効率化",""))</f>
        <v/>
      </c>
      <c r="AL5" s="20" t="str">
        <f>IF(B5="","",IF(AND(AH5="",AI5="",AJ5="",AK5="",S5&gt;=パラメータ!$C$4),"④強化",""))</f>
        <v/>
      </c>
      <c r="AM5" s="20" t="str">
        <f t="shared" ref="AM5" si="9">IF(OR(AR5="③効率化",AR5="⑤効率化＆強化"),IF(OR(LEFT(V5,1)="3",LEFT(X5,1)="3",LEFT(Y5,1)="3"),"削減",""),"")</f>
        <v/>
      </c>
      <c r="AN5" s="20" t="str">
        <f t="shared" ref="AN5" si="10">IF(OR(AR5="③効率化",AR5="⑤効率化＆強化"),IF(OR(LEFT(Z5,1)&gt;="2",LEFT(AA5,1)&gt;="2",LEFT(AB5,1)&gt;="2"),"一元化",""),"")</f>
        <v/>
      </c>
      <c r="AO5" s="20" t="str">
        <f t="shared" ref="AO5" si="11">IF(OR(AR5="③効率化",AR5="⑤効率化＆強化"),IF(OR(LEFT(T5,1)="3",LEFT(AC5,1)&gt;="2",LEFT(AD5,1)&gt;="2"),"標準化",""),"")</f>
        <v/>
      </c>
      <c r="AP5" s="20" t="str">
        <f t="shared" ref="AP5" si="12">IF(OR(AR5="③効率化",AR5="⑤効率化＆強化"),IF(AND(LEFT(U5,1)&gt;=2,OR(LEFT(AE5,1)&gt;=2,LEFT(AF5,1)&gt;=2,,LEFT(AG5,1)&gt;=2)),"自動化・置換",""),"")</f>
        <v/>
      </c>
      <c r="AQ5" s="20" t="str">
        <f t="shared" ref="AQ5" si="13">IF(OR(AR5="③効率化",AR5="⑤効率化＆強化"),IF(AM5&lt;&gt;"","削減",IF(AN5&lt;&gt;"","一元化",IF(AO5&lt;&gt;"","標準化",IF(AP5&lt;&gt;"","自動化・置換","")))),"")</f>
        <v/>
      </c>
      <c r="AR5" s="21" t="str">
        <f t="shared" ref="AR5" si="14">IF(B5="","",IF(AH5&lt;&gt;"",AH5,IF(AI5&lt;&gt;"",AI5,IF(AJ5&lt;&gt;"",AJ5,IF(AK5&lt;&gt;"",AK5,IF(AL5&lt;&gt;"",AL5,"②維持"))))))</f>
        <v/>
      </c>
      <c r="AS5" s="22" t="str">
        <f t="shared" ref="AS5" si="15">IF(B5="","",LEFT(N5,1)+LEFT(M5,1)+LEFT(Q5,1)+LEFT(R5,1))</f>
        <v/>
      </c>
      <c r="AT5" s="20" t="str">
        <f t="shared" ref="AT5" si="16">IF(B5="","",LEFT(T5,1)+LEFT(AA5,1)+LEFT(AB5,1)+LEFT(AC5,1)+LEFT(AD5,1))</f>
        <v/>
      </c>
      <c r="AU5" s="23" t="str">
        <f t="shared" ref="AU5" si="17">IF(OR(AS5="",AT5=""),"",AS5*10-AT5)</f>
        <v/>
      </c>
      <c r="AV5" s="24" t="str">
        <f>IF(AU5="","",IF(AU5&gt;=パラメータ!$C$8,"高",IF(AU5&gt;=パラメータ!$C$9,"中","低")))</f>
        <v/>
      </c>
      <c r="XES5" s="41"/>
      <c r="XET5" s="41"/>
      <c r="XEU5" s="41"/>
      <c r="XEV5" s="41"/>
      <c r="XEW5" s="41"/>
      <c r="XEX5" s="41"/>
      <c r="XEY5" s="41"/>
      <c r="XEZ5" s="41"/>
      <c r="XFA5" s="41"/>
      <c r="XFB5" s="41"/>
      <c r="XFC5" s="41"/>
      <c r="XFD5" s="41"/>
    </row>
    <row r="6" spans="1:48 16373:16384" s="1" customFormat="1" x14ac:dyDescent="0.3">
      <c r="A6" s="15">
        <v>2</v>
      </c>
      <c r="B6" s="88"/>
      <c r="C6" s="89"/>
      <c r="D6" s="88"/>
      <c r="E6" s="88"/>
      <c r="F6" s="92"/>
      <c r="G6" s="88"/>
      <c r="H6" s="88"/>
      <c r="I6" s="23" t="str">
        <f t="shared" ref="I6:I69" si="18">IF(OR(G6="",H6=""),"",G6*H6/60)</f>
        <v/>
      </c>
      <c r="J6" s="94"/>
      <c r="K6" s="95"/>
      <c r="L6" s="96"/>
      <c r="M6" s="94"/>
      <c r="N6" s="94"/>
      <c r="O6" s="97"/>
      <c r="P6" s="96"/>
      <c r="Q6" s="94"/>
      <c r="R6" s="94"/>
      <c r="S6" s="20" t="str">
        <f t="shared" si="6"/>
        <v/>
      </c>
      <c r="T6" s="94"/>
      <c r="U6" s="94"/>
      <c r="V6" s="94"/>
      <c r="W6" s="21" t="str">
        <f>IF(B6="","",IF(I6&gt;=パラメータ!$C$6,3,IF(I6&gt;=パラメータ!$C$7,2,1))+LEFT(T6,1)+LEFT(U6,1)+LEFT(V6,1))</f>
        <v/>
      </c>
      <c r="X6" s="96"/>
      <c r="Y6" s="94"/>
      <c r="Z6" s="94"/>
      <c r="AA6" s="94"/>
      <c r="AB6" s="94"/>
      <c r="AC6" s="94"/>
      <c r="AD6" s="94"/>
      <c r="AE6" s="94"/>
      <c r="AF6" s="94"/>
      <c r="AG6" s="102"/>
      <c r="AH6" s="22" t="str">
        <f t="shared" ref="AH6:AH69" si="19">IF(AND(LEFT(L6,1)="0",LEFT(M6,1)="1",LEFT(N6,1)="1"),"①廃止","")</f>
        <v/>
      </c>
      <c r="AI6" s="20" t="str">
        <f t="shared" ref="AI6:AI69" si="20">IF(AND(LEFT(AH6,1)="",OR(LEFT(L6,1)="1",LEFT(M6,1)="3")),"②維持","")</f>
        <v/>
      </c>
      <c r="AJ6" s="20" t="str">
        <f>IF(B6="","",IF(AND(AH6="",AI6="",S6&gt;=パラメータ!$C$4,W6&gt;=パラメータ!$C$5),"⑤効率化＆強化",""))</f>
        <v/>
      </c>
      <c r="AK6" s="20" t="str">
        <f>IF(B6="","",IF(AND(AH6="",AI6,1="",AJ6="",W6&gt;=パラメータ!$C$5),"③効率化",""))</f>
        <v/>
      </c>
      <c r="AL6" s="20" t="str">
        <f>IF(B6="","",IF(AND(AH6="",AI6="",AJ6="",AK6="",S6&gt;=パラメータ!$C$4),"④強化",""))</f>
        <v/>
      </c>
      <c r="AM6" s="20" t="str">
        <f t="shared" ref="AM6:AM69" si="21">IF(OR(AR6="③効率化",AR6="⑤効率化＆強化"),IF(OR(LEFT(V6,1)="3",LEFT(X6,1)="3",LEFT(Y6,1)="3"),"削減",""),"")</f>
        <v/>
      </c>
      <c r="AN6" s="20" t="str">
        <f t="shared" ref="AN6:AN69" si="22">IF(OR(AR6="③効率化",AR6="⑤効率化＆強化"),IF(OR(LEFT(Z6,1)&gt;="2",LEFT(AA6,1)&gt;="2",LEFT(AB6,1)&gt;="2"),"一元化",""),"")</f>
        <v/>
      </c>
      <c r="AO6" s="20" t="str">
        <f t="shared" ref="AO6:AO69" si="23">IF(OR(AR6="③効率化",AR6="⑤効率化＆強化"),IF(OR(LEFT(T6,1)="3",LEFT(AC6,1)&gt;="2",LEFT(AD6,1)&gt;="2"),"標準化",""),"")</f>
        <v/>
      </c>
      <c r="AP6" s="20" t="str">
        <f t="shared" ref="AP6:AP69" si="24">IF(OR(AR6="③効率化",AR6="⑤効率化＆強化"),IF(AND(LEFT(U6,1)&gt;=2,OR(LEFT(AE6,1)&gt;=2,LEFT(AF6,1)&gt;=2,,LEFT(AG6,1)&gt;=2)),"自動化・置換",""),"")</f>
        <v/>
      </c>
      <c r="AQ6" s="20" t="str">
        <f t="shared" ref="AQ6:AQ69" si="25">IF(OR(AR6="③効率化",AR6="⑤効率化＆強化"),IF(AM6&lt;&gt;"","削減",IF(AN6&lt;&gt;"","一元化",IF(AO6&lt;&gt;"","標準化",IF(AP6&lt;&gt;"","自動化・置換","")))),"")</f>
        <v/>
      </c>
      <c r="AR6" s="21" t="str">
        <f t="shared" ref="AR6:AR69" si="26">IF(B6="","",IF(AH6&lt;&gt;"",AH6,IF(AI6&lt;&gt;"",AI6,IF(AJ6&lt;&gt;"",AJ6,IF(AK6&lt;&gt;"",AK6,IF(AL6&lt;&gt;"",AL6,"②維持"))))))</f>
        <v/>
      </c>
      <c r="AS6" s="22" t="str">
        <f t="shared" ref="AS6:AS69" si="27">IF(B6="","",LEFT(N6,1)+LEFT(M6,1)+LEFT(Q6,1)+LEFT(R6,1))</f>
        <v/>
      </c>
      <c r="AT6" s="20" t="str">
        <f t="shared" ref="AT6:AT69" si="28">IF(B6="","",LEFT(T6,1)+LEFT(AA6,1)+LEFT(AB6,1)+LEFT(AC6,1)+LEFT(AD6,1))</f>
        <v/>
      </c>
      <c r="AU6" s="23" t="str">
        <f t="shared" ref="AU6:AU69" si="29">IF(OR(AS6="",AT6=""),"",AS6*10-AT6)</f>
        <v/>
      </c>
      <c r="AV6" s="24" t="str">
        <f>IF(AU6="","",IF(AU6&gt;=パラメータ!$C$8,"高",IF(AU6&gt;=パラメータ!$C$9,"中","低")))</f>
        <v/>
      </c>
      <c r="XES6" s="41"/>
      <c r="XET6" s="41"/>
      <c r="XEU6" s="41"/>
      <c r="XEV6" s="41"/>
      <c r="XEW6" s="41"/>
      <c r="XEX6" s="41"/>
      <c r="XEY6" s="41"/>
      <c r="XEZ6" s="41"/>
      <c r="XFA6" s="41"/>
      <c r="XFB6" s="41"/>
      <c r="XFC6" s="41"/>
      <c r="XFD6" s="41"/>
    </row>
    <row r="7" spans="1:48 16373:16384" s="1" customFormat="1" x14ac:dyDescent="0.3">
      <c r="A7" s="15">
        <v>3</v>
      </c>
      <c r="B7" s="88"/>
      <c r="C7" s="89"/>
      <c r="D7" s="88"/>
      <c r="E7" s="88"/>
      <c r="F7" s="92"/>
      <c r="G7" s="88"/>
      <c r="H7" s="88"/>
      <c r="I7" s="23" t="str">
        <f t="shared" si="18"/>
        <v/>
      </c>
      <c r="J7" s="94"/>
      <c r="K7" s="95"/>
      <c r="L7" s="96"/>
      <c r="M7" s="94"/>
      <c r="N7" s="94"/>
      <c r="O7" s="97"/>
      <c r="P7" s="96"/>
      <c r="Q7" s="94"/>
      <c r="R7" s="94"/>
      <c r="S7" s="20" t="str">
        <f t="shared" si="6"/>
        <v/>
      </c>
      <c r="T7" s="94"/>
      <c r="U7" s="94"/>
      <c r="V7" s="94"/>
      <c r="W7" s="21" t="str">
        <f>IF(B7="","",IF(I7&gt;=パラメータ!$C$6,3,IF(I7&gt;=パラメータ!$C$7,2,1))+LEFT(T7,1)+LEFT(U7,1)+LEFT(V7,1))</f>
        <v/>
      </c>
      <c r="X7" s="96"/>
      <c r="Y7" s="94"/>
      <c r="Z7" s="94"/>
      <c r="AA7" s="94"/>
      <c r="AB7" s="94"/>
      <c r="AC7" s="94"/>
      <c r="AD7" s="94"/>
      <c r="AE7" s="94"/>
      <c r="AF7" s="94"/>
      <c r="AG7" s="102"/>
      <c r="AH7" s="22" t="str">
        <f t="shared" si="19"/>
        <v/>
      </c>
      <c r="AI7" s="20" t="str">
        <f t="shared" si="20"/>
        <v/>
      </c>
      <c r="AJ7" s="20" t="str">
        <f>IF(B7="","",IF(AND(AH7="",AI7="",S7&gt;=パラメータ!$C$4,W7&gt;=パラメータ!$C$5),"⑤効率化＆強化",""))</f>
        <v/>
      </c>
      <c r="AK7" s="20" t="str">
        <f>IF(B7="","",IF(AND(AH7="",AI7,1="",AJ7="",W7&gt;=パラメータ!$C$5),"③効率化",""))</f>
        <v/>
      </c>
      <c r="AL7" s="20" t="str">
        <f>IF(B7="","",IF(AND(AH7="",AI7="",AJ7="",AK7="",S7&gt;=パラメータ!$C$4),"④強化",""))</f>
        <v/>
      </c>
      <c r="AM7" s="20" t="str">
        <f t="shared" si="21"/>
        <v/>
      </c>
      <c r="AN7" s="20" t="str">
        <f t="shared" si="22"/>
        <v/>
      </c>
      <c r="AO7" s="20" t="str">
        <f t="shared" si="23"/>
        <v/>
      </c>
      <c r="AP7" s="20" t="str">
        <f t="shared" si="24"/>
        <v/>
      </c>
      <c r="AQ7" s="20" t="str">
        <f t="shared" si="25"/>
        <v/>
      </c>
      <c r="AR7" s="21" t="str">
        <f t="shared" si="26"/>
        <v/>
      </c>
      <c r="AS7" s="22" t="str">
        <f t="shared" si="27"/>
        <v/>
      </c>
      <c r="AT7" s="20" t="str">
        <f t="shared" si="28"/>
        <v/>
      </c>
      <c r="AU7" s="23" t="str">
        <f t="shared" si="29"/>
        <v/>
      </c>
      <c r="AV7" s="24" t="str">
        <f>IF(AU7="","",IF(AU7&gt;=パラメータ!$C$8,"高",IF(AU7&gt;=パラメータ!$C$9,"中","低")))</f>
        <v/>
      </c>
      <c r="XES7" s="41"/>
      <c r="XET7" s="41"/>
      <c r="XEU7" s="41"/>
      <c r="XEV7" s="41"/>
      <c r="XEW7" s="41"/>
      <c r="XEX7" s="41"/>
      <c r="XEY7" s="41"/>
      <c r="XEZ7" s="41"/>
      <c r="XFA7" s="41"/>
      <c r="XFB7" s="41"/>
      <c r="XFC7" s="41"/>
      <c r="XFD7" s="41"/>
    </row>
    <row r="8" spans="1:48 16373:16384" s="1" customFormat="1" x14ac:dyDescent="0.3">
      <c r="A8" s="15">
        <v>4</v>
      </c>
      <c r="B8" s="88"/>
      <c r="C8" s="89"/>
      <c r="D8" s="88"/>
      <c r="E8" s="88"/>
      <c r="F8" s="92"/>
      <c r="G8" s="88"/>
      <c r="H8" s="88"/>
      <c r="I8" s="23" t="str">
        <f t="shared" si="18"/>
        <v/>
      </c>
      <c r="J8" s="92"/>
      <c r="K8" s="95"/>
      <c r="L8" s="96"/>
      <c r="M8" s="94"/>
      <c r="N8" s="94"/>
      <c r="O8" s="97"/>
      <c r="P8" s="96"/>
      <c r="Q8" s="94"/>
      <c r="R8" s="94"/>
      <c r="S8" s="20" t="str">
        <f t="shared" si="6"/>
        <v/>
      </c>
      <c r="T8" s="94"/>
      <c r="U8" s="94"/>
      <c r="V8" s="94"/>
      <c r="W8" s="21" t="str">
        <f>IF(B8="","",IF(I8&gt;=パラメータ!$C$6,3,IF(I8&gt;=パラメータ!$C$7,2,1))+LEFT(T8,1)+LEFT(U8,1)+LEFT(V8,1))</f>
        <v/>
      </c>
      <c r="X8" s="96"/>
      <c r="Y8" s="94"/>
      <c r="Z8" s="94"/>
      <c r="AA8" s="94"/>
      <c r="AB8" s="94"/>
      <c r="AC8" s="94"/>
      <c r="AD8" s="94"/>
      <c r="AE8" s="94"/>
      <c r="AF8" s="94"/>
      <c r="AG8" s="102"/>
      <c r="AH8" s="22" t="str">
        <f t="shared" si="19"/>
        <v/>
      </c>
      <c r="AI8" s="20" t="str">
        <f t="shared" si="20"/>
        <v/>
      </c>
      <c r="AJ8" s="20" t="str">
        <f>IF(B8="","",IF(AND(AH8="",AI8="",S8&gt;=パラメータ!$C$4,W8&gt;=パラメータ!$C$5),"⑤効率化＆強化",""))</f>
        <v/>
      </c>
      <c r="AK8" s="20" t="str">
        <f>IF(B8="","",IF(AND(AH8="",AI8,1="",AJ8="",W8&gt;=パラメータ!$C$5),"③効率化",""))</f>
        <v/>
      </c>
      <c r="AL8" s="20" t="str">
        <f>IF(B8="","",IF(AND(AH8="",AI8="",AJ8="",AK8="",S8&gt;=パラメータ!$C$4),"④強化",""))</f>
        <v/>
      </c>
      <c r="AM8" s="20" t="str">
        <f t="shared" si="21"/>
        <v/>
      </c>
      <c r="AN8" s="20" t="str">
        <f t="shared" si="22"/>
        <v/>
      </c>
      <c r="AO8" s="20" t="str">
        <f t="shared" si="23"/>
        <v/>
      </c>
      <c r="AP8" s="20" t="str">
        <f t="shared" si="24"/>
        <v/>
      </c>
      <c r="AQ8" s="20" t="str">
        <f t="shared" si="25"/>
        <v/>
      </c>
      <c r="AR8" s="21" t="str">
        <f t="shared" si="26"/>
        <v/>
      </c>
      <c r="AS8" s="22" t="str">
        <f t="shared" si="27"/>
        <v/>
      </c>
      <c r="AT8" s="20" t="str">
        <f t="shared" si="28"/>
        <v/>
      </c>
      <c r="AU8" s="23" t="str">
        <f t="shared" si="29"/>
        <v/>
      </c>
      <c r="AV8" s="24" t="str">
        <f>IF(AU8="","",IF(AU8&gt;=パラメータ!$C$8,"高",IF(AU8&gt;=パラメータ!$C$9,"中","低")))</f>
        <v/>
      </c>
      <c r="XES8" s="41"/>
      <c r="XET8" s="41"/>
      <c r="XEU8" s="41"/>
      <c r="XEV8" s="41"/>
      <c r="XEW8" s="41"/>
      <c r="XEX8" s="41"/>
      <c r="XEY8" s="41"/>
      <c r="XEZ8" s="41"/>
      <c r="XFA8" s="41"/>
      <c r="XFB8" s="41"/>
      <c r="XFC8" s="41"/>
      <c r="XFD8" s="41"/>
    </row>
    <row r="9" spans="1:48 16373:16384" s="1" customFormat="1" x14ac:dyDescent="0.3">
      <c r="A9" s="15">
        <v>5</v>
      </c>
      <c r="B9" s="88"/>
      <c r="C9" s="89"/>
      <c r="D9" s="88"/>
      <c r="E9" s="88"/>
      <c r="F9" s="92"/>
      <c r="G9" s="88"/>
      <c r="H9" s="88"/>
      <c r="I9" s="23" t="str">
        <f t="shared" si="18"/>
        <v/>
      </c>
      <c r="J9" s="92"/>
      <c r="K9" s="95"/>
      <c r="L9" s="96"/>
      <c r="M9" s="94"/>
      <c r="N9" s="94"/>
      <c r="O9" s="97"/>
      <c r="P9" s="96"/>
      <c r="Q9" s="94"/>
      <c r="R9" s="94"/>
      <c r="S9" s="20" t="str">
        <f t="shared" si="6"/>
        <v/>
      </c>
      <c r="T9" s="94"/>
      <c r="U9" s="94"/>
      <c r="V9" s="94"/>
      <c r="W9" s="21" t="str">
        <f>IF(B9="","",IF(I9&gt;=パラメータ!$C$6,3,IF(I9&gt;=パラメータ!$C$7,2,1))+LEFT(T9,1)+LEFT(U9,1)+LEFT(V9,1))</f>
        <v/>
      </c>
      <c r="X9" s="96"/>
      <c r="Y9" s="94"/>
      <c r="Z9" s="94"/>
      <c r="AA9" s="94"/>
      <c r="AB9" s="94"/>
      <c r="AC9" s="94"/>
      <c r="AD9" s="94"/>
      <c r="AE9" s="94"/>
      <c r="AF9" s="94"/>
      <c r="AG9" s="102"/>
      <c r="AH9" s="22" t="str">
        <f t="shared" si="19"/>
        <v/>
      </c>
      <c r="AI9" s="20" t="str">
        <f t="shared" si="20"/>
        <v/>
      </c>
      <c r="AJ9" s="20" t="str">
        <f>IF(B9="","",IF(AND(AH9="",AI9="",S9&gt;=パラメータ!$C$4,W9&gt;=パラメータ!$C$5),"⑤効率化＆強化",""))</f>
        <v/>
      </c>
      <c r="AK9" s="20" t="str">
        <f>IF(B9="","",IF(AND(AH9="",AI9,1="",AJ9="",W9&gt;=パラメータ!$C$5),"③効率化",""))</f>
        <v/>
      </c>
      <c r="AL9" s="20" t="str">
        <f>IF(B9="","",IF(AND(AH9="",AI9="",AJ9="",AK9="",S9&gt;=パラメータ!$C$4),"④強化",""))</f>
        <v/>
      </c>
      <c r="AM9" s="20" t="str">
        <f t="shared" si="21"/>
        <v/>
      </c>
      <c r="AN9" s="20" t="str">
        <f t="shared" si="22"/>
        <v/>
      </c>
      <c r="AO9" s="20" t="str">
        <f t="shared" si="23"/>
        <v/>
      </c>
      <c r="AP9" s="20" t="str">
        <f t="shared" si="24"/>
        <v/>
      </c>
      <c r="AQ9" s="20" t="str">
        <f t="shared" si="25"/>
        <v/>
      </c>
      <c r="AR9" s="21" t="str">
        <f t="shared" si="26"/>
        <v/>
      </c>
      <c r="AS9" s="22" t="str">
        <f t="shared" si="27"/>
        <v/>
      </c>
      <c r="AT9" s="20" t="str">
        <f t="shared" si="28"/>
        <v/>
      </c>
      <c r="AU9" s="23" t="str">
        <f t="shared" si="29"/>
        <v/>
      </c>
      <c r="AV9" s="24" t="str">
        <f>IF(AU9="","",IF(AU9&gt;=パラメータ!$C$8,"高",IF(AU9&gt;=パラメータ!$C$9,"中","低")))</f>
        <v/>
      </c>
      <c r="XES9" s="41"/>
      <c r="XET9" s="41"/>
      <c r="XEU9" s="41"/>
      <c r="XEV9" s="41"/>
      <c r="XEW9" s="41"/>
      <c r="XEX9" s="41"/>
      <c r="XEY9" s="41"/>
      <c r="XEZ9" s="41"/>
      <c r="XFA9" s="41"/>
      <c r="XFB9" s="41"/>
      <c r="XFC9" s="41"/>
      <c r="XFD9" s="41"/>
    </row>
    <row r="10" spans="1:48 16373:16384" s="1" customFormat="1" x14ac:dyDescent="0.3">
      <c r="A10" s="15">
        <v>6</v>
      </c>
      <c r="B10" s="88"/>
      <c r="C10" s="89"/>
      <c r="D10" s="88"/>
      <c r="E10" s="88"/>
      <c r="F10" s="92"/>
      <c r="G10" s="88"/>
      <c r="H10" s="88"/>
      <c r="I10" s="23" t="str">
        <f t="shared" si="18"/>
        <v/>
      </c>
      <c r="J10" s="92"/>
      <c r="K10" s="95"/>
      <c r="L10" s="96"/>
      <c r="M10" s="94"/>
      <c r="N10" s="94"/>
      <c r="O10" s="97"/>
      <c r="P10" s="96"/>
      <c r="Q10" s="94"/>
      <c r="R10" s="94"/>
      <c r="S10" s="20" t="str">
        <f t="shared" si="6"/>
        <v/>
      </c>
      <c r="T10" s="94"/>
      <c r="U10" s="94"/>
      <c r="V10" s="94"/>
      <c r="W10" s="21" t="str">
        <f>IF(B10="","",IF(I10&gt;=パラメータ!$C$6,3,IF(I10&gt;=パラメータ!$C$7,2,1))+LEFT(T10,1)+LEFT(U10,1)+LEFT(V10,1))</f>
        <v/>
      </c>
      <c r="X10" s="96"/>
      <c r="Y10" s="94"/>
      <c r="Z10" s="94"/>
      <c r="AA10" s="94"/>
      <c r="AB10" s="94"/>
      <c r="AC10" s="94"/>
      <c r="AD10" s="94"/>
      <c r="AE10" s="94"/>
      <c r="AF10" s="94"/>
      <c r="AG10" s="102"/>
      <c r="AH10" s="22" t="str">
        <f t="shared" si="19"/>
        <v/>
      </c>
      <c r="AI10" s="20" t="str">
        <f t="shared" si="20"/>
        <v/>
      </c>
      <c r="AJ10" s="20" t="str">
        <f>IF(B10="","",IF(AND(AH10="",AI10="",S10&gt;=パラメータ!$C$4,W10&gt;=パラメータ!$C$5),"⑤効率化＆強化",""))</f>
        <v/>
      </c>
      <c r="AK10" s="20" t="str">
        <f>IF(B10="","",IF(AND(AH10="",AI10,1="",AJ10="",W10&gt;=パラメータ!$C$5),"③効率化",""))</f>
        <v/>
      </c>
      <c r="AL10" s="20" t="str">
        <f>IF(B10="","",IF(AND(AH10="",AI10="",AJ10="",AK10="",S10&gt;=パラメータ!$C$4),"④強化",""))</f>
        <v/>
      </c>
      <c r="AM10" s="20" t="str">
        <f t="shared" si="21"/>
        <v/>
      </c>
      <c r="AN10" s="20" t="str">
        <f t="shared" si="22"/>
        <v/>
      </c>
      <c r="AO10" s="20" t="str">
        <f t="shared" si="23"/>
        <v/>
      </c>
      <c r="AP10" s="20" t="str">
        <f t="shared" si="24"/>
        <v/>
      </c>
      <c r="AQ10" s="20" t="str">
        <f t="shared" si="25"/>
        <v/>
      </c>
      <c r="AR10" s="21" t="str">
        <f t="shared" si="26"/>
        <v/>
      </c>
      <c r="AS10" s="22" t="str">
        <f t="shared" si="27"/>
        <v/>
      </c>
      <c r="AT10" s="20" t="str">
        <f t="shared" si="28"/>
        <v/>
      </c>
      <c r="AU10" s="23" t="str">
        <f t="shared" si="29"/>
        <v/>
      </c>
      <c r="AV10" s="24" t="str">
        <f>IF(AU10="","",IF(AU10&gt;=パラメータ!$C$8,"高",IF(AU10&gt;=パラメータ!$C$9,"中","低")))</f>
        <v/>
      </c>
      <c r="XES10" s="41"/>
      <c r="XET10" s="41"/>
      <c r="XEU10" s="41"/>
      <c r="XEV10" s="41"/>
      <c r="XEW10" s="41"/>
      <c r="XEX10" s="41"/>
      <c r="XEY10" s="41"/>
      <c r="XEZ10" s="41"/>
      <c r="XFA10" s="41"/>
      <c r="XFB10" s="41"/>
      <c r="XFC10" s="41"/>
      <c r="XFD10" s="41"/>
    </row>
    <row r="11" spans="1:48 16373:16384" s="1" customFormat="1" x14ac:dyDescent="0.3">
      <c r="A11" s="15">
        <v>7</v>
      </c>
      <c r="B11" s="88"/>
      <c r="C11" s="89"/>
      <c r="D11" s="88"/>
      <c r="E11" s="88"/>
      <c r="F11" s="92"/>
      <c r="G11" s="88"/>
      <c r="H11" s="88"/>
      <c r="I11" s="23" t="str">
        <f t="shared" si="18"/>
        <v/>
      </c>
      <c r="J11" s="92"/>
      <c r="K11" s="95"/>
      <c r="L11" s="96"/>
      <c r="M11" s="94"/>
      <c r="N11" s="94"/>
      <c r="O11" s="97"/>
      <c r="P11" s="96"/>
      <c r="Q11" s="94"/>
      <c r="R11" s="94"/>
      <c r="S11" s="20" t="str">
        <f t="shared" si="6"/>
        <v/>
      </c>
      <c r="T11" s="94"/>
      <c r="U11" s="94"/>
      <c r="V11" s="94"/>
      <c r="W11" s="21" t="str">
        <f>IF(B11="","",IF(I11&gt;=パラメータ!$C$6,3,IF(I11&gt;=パラメータ!$C$7,2,1))+LEFT(T11,1)+LEFT(U11,1)+LEFT(V11,1))</f>
        <v/>
      </c>
      <c r="X11" s="96"/>
      <c r="Y11" s="94"/>
      <c r="Z11" s="94"/>
      <c r="AA11" s="94"/>
      <c r="AB11" s="94"/>
      <c r="AC11" s="94"/>
      <c r="AD11" s="94"/>
      <c r="AE11" s="94"/>
      <c r="AF11" s="94"/>
      <c r="AG11" s="102"/>
      <c r="AH11" s="22" t="str">
        <f t="shared" si="19"/>
        <v/>
      </c>
      <c r="AI11" s="20" t="str">
        <f t="shared" si="20"/>
        <v/>
      </c>
      <c r="AJ11" s="20" t="str">
        <f>IF(B11="","",IF(AND(AH11="",AI11="",S11&gt;=パラメータ!$C$4,W11&gt;=パラメータ!$C$5),"⑤効率化＆強化",""))</f>
        <v/>
      </c>
      <c r="AK11" s="20" t="str">
        <f>IF(B11="","",IF(AND(AH11="",AI11,1="",AJ11="",W11&gt;=パラメータ!$C$5),"③効率化",""))</f>
        <v/>
      </c>
      <c r="AL11" s="20" t="str">
        <f>IF(B11="","",IF(AND(AH11="",AI11="",AJ11="",AK11="",S11&gt;=パラメータ!$C$4),"④強化",""))</f>
        <v/>
      </c>
      <c r="AM11" s="20" t="str">
        <f t="shared" si="21"/>
        <v/>
      </c>
      <c r="AN11" s="20" t="str">
        <f t="shared" si="22"/>
        <v/>
      </c>
      <c r="AO11" s="20" t="str">
        <f t="shared" si="23"/>
        <v/>
      </c>
      <c r="AP11" s="20" t="str">
        <f t="shared" si="24"/>
        <v/>
      </c>
      <c r="AQ11" s="20" t="str">
        <f t="shared" si="25"/>
        <v/>
      </c>
      <c r="AR11" s="21" t="str">
        <f t="shared" si="26"/>
        <v/>
      </c>
      <c r="AS11" s="22" t="str">
        <f t="shared" si="27"/>
        <v/>
      </c>
      <c r="AT11" s="20" t="str">
        <f t="shared" si="28"/>
        <v/>
      </c>
      <c r="AU11" s="23" t="str">
        <f t="shared" si="29"/>
        <v/>
      </c>
      <c r="AV11" s="24" t="str">
        <f>IF(AU11="","",IF(AU11&gt;=パラメータ!$C$8,"高",IF(AU11&gt;=パラメータ!$C$9,"中","低")))</f>
        <v/>
      </c>
      <c r="XES11" s="41"/>
      <c r="XET11" s="41"/>
      <c r="XEU11" s="41"/>
      <c r="XEV11" s="41"/>
      <c r="XEW11" s="41"/>
      <c r="XEX11" s="41"/>
      <c r="XEY11" s="41"/>
      <c r="XEZ11" s="41"/>
      <c r="XFA11" s="41"/>
      <c r="XFB11" s="41"/>
      <c r="XFC11" s="41"/>
      <c r="XFD11" s="41"/>
    </row>
    <row r="12" spans="1:48 16373:16384" s="1" customFormat="1" x14ac:dyDescent="0.3">
      <c r="A12" s="15">
        <v>8</v>
      </c>
      <c r="B12" s="88"/>
      <c r="C12" s="89"/>
      <c r="D12" s="88"/>
      <c r="E12" s="88"/>
      <c r="F12" s="92"/>
      <c r="G12" s="88"/>
      <c r="H12" s="88"/>
      <c r="I12" s="23" t="str">
        <f t="shared" si="18"/>
        <v/>
      </c>
      <c r="J12" s="92"/>
      <c r="K12" s="95"/>
      <c r="L12" s="96"/>
      <c r="M12" s="94"/>
      <c r="N12" s="94"/>
      <c r="O12" s="97"/>
      <c r="P12" s="96"/>
      <c r="Q12" s="94"/>
      <c r="R12" s="94"/>
      <c r="S12" s="20" t="str">
        <f t="shared" si="6"/>
        <v/>
      </c>
      <c r="T12" s="94"/>
      <c r="U12" s="94"/>
      <c r="V12" s="94"/>
      <c r="W12" s="21" t="str">
        <f>IF(B12="","",IF(I12&gt;=パラメータ!$C$6,3,IF(I12&gt;=パラメータ!$C$7,2,1))+LEFT(T12,1)+LEFT(U12,1)+LEFT(V12,1))</f>
        <v/>
      </c>
      <c r="X12" s="96"/>
      <c r="Y12" s="94"/>
      <c r="Z12" s="94"/>
      <c r="AA12" s="94"/>
      <c r="AB12" s="94"/>
      <c r="AC12" s="94"/>
      <c r="AD12" s="94"/>
      <c r="AE12" s="94"/>
      <c r="AF12" s="94"/>
      <c r="AG12" s="102"/>
      <c r="AH12" s="22" t="str">
        <f t="shared" si="19"/>
        <v/>
      </c>
      <c r="AI12" s="20" t="str">
        <f t="shared" si="20"/>
        <v/>
      </c>
      <c r="AJ12" s="20" t="str">
        <f>IF(B12="","",IF(AND(AH12="",AI12="",S12&gt;=パラメータ!$C$4,W12&gt;=パラメータ!$C$5),"⑤効率化＆強化",""))</f>
        <v/>
      </c>
      <c r="AK12" s="20" t="str">
        <f>IF(B12="","",IF(AND(AH12="",AI12,1="",AJ12="",W12&gt;=パラメータ!$C$5),"③効率化",""))</f>
        <v/>
      </c>
      <c r="AL12" s="20" t="str">
        <f>IF(B12="","",IF(AND(AH12="",AI12="",AJ12="",AK12="",S12&gt;=パラメータ!$C$4),"④強化",""))</f>
        <v/>
      </c>
      <c r="AM12" s="20" t="str">
        <f t="shared" si="21"/>
        <v/>
      </c>
      <c r="AN12" s="20" t="str">
        <f t="shared" si="22"/>
        <v/>
      </c>
      <c r="AO12" s="20" t="str">
        <f t="shared" si="23"/>
        <v/>
      </c>
      <c r="AP12" s="20" t="str">
        <f t="shared" si="24"/>
        <v/>
      </c>
      <c r="AQ12" s="20" t="str">
        <f t="shared" si="25"/>
        <v/>
      </c>
      <c r="AR12" s="21" t="str">
        <f t="shared" si="26"/>
        <v/>
      </c>
      <c r="AS12" s="22" t="str">
        <f t="shared" si="27"/>
        <v/>
      </c>
      <c r="AT12" s="20" t="str">
        <f t="shared" si="28"/>
        <v/>
      </c>
      <c r="AU12" s="23" t="str">
        <f t="shared" si="29"/>
        <v/>
      </c>
      <c r="AV12" s="24" t="str">
        <f>IF(AU12="","",IF(AU12&gt;=パラメータ!$C$8,"高",IF(AU12&gt;=パラメータ!$C$9,"中","低")))</f>
        <v/>
      </c>
      <c r="XES12" s="41"/>
      <c r="XET12" s="41"/>
      <c r="XEU12" s="41"/>
      <c r="XEV12" s="41"/>
      <c r="XEW12" s="41"/>
      <c r="XEX12" s="41"/>
      <c r="XEY12" s="41"/>
      <c r="XEZ12" s="41"/>
      <c r="XFA12" s="41"/>
      <c r="XFB12" s="41"/>
      <c r="XFC12" s="41"/>
      <c r="XFD12" s="41"/>
    </row>
    <row r="13" spans="1:48 16373:16384" s="1" customFormat="1" x14ac:dyDescent="0.3">
      <c r="A13" s="15">
        <v>9</v>
      </c>
      <c r="B13" s="88"/>
      <c r="C13" s="89"/>
      <c r="D13" s="88"/>
      <c r="E13" s="88"/>
      <c r="F13" s="92"/>
      <c r="G13" s="88"/>
      <c r="H13" s="88"/>
      <c r="I13" s="23" t="str">
        <f t="shared" si="18"/>
        <v/>
      </c>
      <c r="J13" s="92"/>
      <c r="K13" s="95"/>
      <c r="L13" s="96"/>
      <c r="M13" s="94"/>
      <c r="N13" s="94"/>
      <c r="O13" s="97"/>
      <c r="P13" s="96"/>
      <c r="Q13" s="94"/>
      <c r="R13" s="94"/>
      <c r="S13" s="20" t="str">
        <f t="shared" si="6"/>
        <v/>
      </c>
      <c r="T13" s="94"/>
      <c r="U13" s="94"/>
      <c r="V13" s="94"/>
      <c r="W13" s="21" t="str">
        <f>IF(B13="","",IF(I13&gt;=パラメータ!$C$6,3,IF(I13&gt;=パラメータ!$C$7,2,1))+LEFT(T13,1)+LEFT(U13,1)+LEFT(V13,1))</f>
        <v/>
      </c>
      <c r="X13" s="96"/>
      <c r="Y13" s="94"/>
      <c r="Z13" s="94"/>
      <c r="AA13" s="94"/>
      <c r="AB13" s="94"/>
      <c r="AC13" s="94"/>
      <c r="AD13" s="94"/>
      <c r="AE13" s="94"/>
      <c r="AF13" s="94"/>
      <c r="AG13" s="102"/>
      <c r="AH13" s="22" t="str">
        <f t="shared" si="19"/>
        <v/>
      </c>
      <c r="AI13" s="20" t="str">
        <f t="shared" si="20"/>
        <v/>
      </c>
      <c r="AJ13" s="20" t="str">
        <f>IF(B13="","",IF(AND(AH13="",AI13="",S13&gt;=パラメータ!$C$4,W13&gt;=パラメータ!$C$5),"⑤効率化＆強化",""))</f>
        <v/>
      </c>
      <c r="AK13" s="20" t="str">
        <f>IF(B13="","",IF(AND(AH13="",AI13,1="",AJ13="",W13&gt;=パラメータ!$C$5),"③効率化",""))</f>
        <v/>
      </c>
      <c r="AL13" s="20" t="str">
        <f>IF(B13="","",IF(AND(AH13="",AI13="",AJ13="",AK13="",S13&gt;=パラメータ!$C$4),"④強化",""))</f>
        <v/>
      </c>
      <c r="AM13" s="20" t="str">
        <f t="shared" si="21"/>
        <v/>
      </c>
      <c r="AN13" s="20" t="str">
        <f t="shared" si="22"/>
        <v/>
      </c>
      <c r="AO13" s="20" t="str">
        <f t="shared" si="23"/>
        <v/>
      </c>
      <c r="AP13" s="20" t="str">
        <f t="shared" si="24"/>
        <v/>
      </c>
      <c r="AQ13" s="20" t="str">
        <f t="shared" si="25"/>
        <v/>
      </c>
      <c r="AR13" s="21" t="str">
        <f t="shared" si="26"/>
        <v/>
      </c>
      <c r="AS13" s="22" t="str">
        <f t="shared" si="27"/>
        <v/>
      </c>
      <c r="AT13" s="20" t="str">
        <f t="shared" si="28"/>
        <v/>
      </c>
      <c r="AU13" s="23" t="str">
        <f t="shared" si="29"/>
        <v/>
      </c>
      <c r="AV13" s="24" t="str">
        <f>IF(AU13="","",IF(AU13&gt;=パラメータ!$C$8,"高",IF(AU13&gt;=パラメータ!$C$9,"中","低")))</f>
        <v/>
      </c>
      <c r="XES13" s="41"/>
      <c r="XET13" s="41"/>
      <c r="XEU13" s="41"/>
      <c r="XEV13" s="41"/>
      <c r="XEW13" s="41"/>
      <c r="XEX13" s="41"/>
      <c r="XEY13" s="41"/>
      <c r="XEZ13" s="41"/>
      <c r="XFA13" s="41"/>
      <c r="XFB13" s="41"/>
      <c r="XFC13" s="41"/>
      <c r="XFD13" s="41"/>
    </row>
    <row r="14" spans="1:48 16373:16384" s="1" customFormat="1" x14ac:dyDescent="0.3">
      <c r="A14" s="15">
        <v>10</v>
      </c>
      <c r="B14" s="88"/>
      <c r="C14" s="89"/>
      <c r="D14" s="88"/>
      <c r="E14" s="88"/>
      <c r="F14" s="92"/>
      <c r="G14" s="88"/>
      <c r="H14" s="88"/>
      <c r="I14" s="23" t="str">
        <f t="shared" si="18"/>
        <v/>
      </c>
      <c r="J14" s="92"/>
      <c r="K14" s="95"/>
      <c r="L14" s="96"/>
      <c r="M14" s="94"/>
      <c r="N14" s="94"/>
      <c r="O14" s="97"/>
      <c r="P14" s="96"/>
      <c r="Q14" s="94"/>
      <c r="R14" s="94"/>
      <c r="S14" s="20" t="str">
        <f t="shared" si="6"/>
        <v/>
      </c>
      <c r="T14" s="94"/>
      <c r="U14" s="94"/>
      <c r="V14" s="94"/>
      <c r="W14" s="21" t="str">
        <f>IF(B14="","",IF(I14&gt;=パラメータ!$C$6,3,IF(I14&gt;=パラメータ!$C$7,2,1))+LEFT(T14,1)+LEFT(U14,1)+LEFT(V14,1))</f>
        <v/>
      </c>
      <c r="X14" s="96"/>
      <c r="Y14" s="94"/>
      <c r="Z14" s="94"/>
      <c r="AA14" s="94"/>
      <c r="AB14" s="94"/>
      <c r="AC14" s="94"/>
      <c r="AD14" s="94"/>
      <c r="AE14" s="94"/>
      <c r="AF14" s="94"/>
      <c r="AG14" s="102"/>
      <c r="AH14" s="22" t="str">
        <f t="shared" si="19"/>
        <v/>
      </c>
      <c r="AI14" s="20" t="str">
        <f t="shared" si="20"/>
        <v/>
      </c>
      <c r="AJ14" s="20" t="str">
        <f>IF(B14="","",IF(AND(AH14="",AI14="",S14&gt;=パラメータ!$C$4,W14&gt;=パラメータ!$C$5),"⑤効率化＆強化",""))</f>
        <v/>
      </c>
      <c r="AK14" s="20" t="str">
        <f>IF(B14="","",IF(AND(AH14="",AI14,1="",AJ14="",W14&gt;=パラメータ!$C$5),"③効率化",""))</f>
        <v/>
      </c>
      <c r="AL14" s="20" t="str">
        <f>IF(B14="","",IF(AND(AH14="",AI14="",AJ14="",AK14="",S14&gt;=パラメータ!$C$4),"④強化",""))</f>
        <v/>
      </c>
      <c r="AM14" s="20" t="str">
        <f t="shared" si="21"/>
        <v/>
      </c>
      <c r="AN14" s="20" t="str">
        <f t="shared" si="22"/>
        <v/>
      </c>
      <c r="AO14" s="20" t="str">
        <f t="shared" si="23"/>
        <v/>
      </c>
      <c r="AP14" s="20" t="str">
        <f t="shared" si="24"/>
        <v/>
      </c>
      <c r="AQ14" s="20" t="str">
        <f t="shared" si="25"/>
        <v/>
      </c>
      <c r="AR14" s="21" t="str">
        <f t="shared" si="26"/>
        <v/>
      </c>
      <c r="AS14" s="22" t="str">
        <f t="shared" si="27"/>
        <v/>
      </c>
      <c r="AT14" s="20" t="str">
        <f t="shared" si="28"/>
        <v/>
      </c>
      <c r="AU14" s="23" t="str">
        <f t="shared" si="29"/>
        <v/>
      </c>
      <c r="AV14" s="24" t="str">
        <f>IF(AU14="","",IF(AU14&gt;=パラメータ!$C$8,"高",IF(AU14&gt;=パラメータ!$C$9,"中","低")))</f>
        <v/>
      </c>
      <c r="XES14" s="41"/>
      <c r="XET14" s="41"/>
      <c r="XEU14" s="41"/>
      <c r="XEV14" s="41"/>
      <c r="XEW14" s="41"/>
      <c r="XEX14" s="41"/>
      <c r="XEY14" s="41"/>
      <c r="XEZ14" s="41"/>
      <c r="XFA14" s="41"/>
      <c r="XFB14" s="41"/>
      <c r="XFC14" s="41"/>
      <c r="XFD14" s="41"/>
    </row>
    <row r="15" spans="1:48 16373:16384" s="1" customFormat="1" x14ac:dyDescent="0.3">
      <c r="A15" s="15">
        <v>11</v>
      </c>
      <c r="B15" s="88"/>
      <c r="C15" s="89"/>
      <c r="D15" s="88"/>
      <c r="E15" s="88"/>
      <c r="F15" s="92"/>
      <c r="G15" s="88"/>
      <c r="H15" s="88"/>
      <c r="I15" s="23" t="str">
        <f t="shared" si="18"/>
        <v/>
      </c>
      <c r="J15" s="92"/>
      <c r="K15" s="95"/>
      <c r="L15" s="96"/>
      <c r="M15" s="94"/>
      <c r="N15" s="94"/>
      <c r="O15" s="97"/>
      <c r="P15" s="96"/>
      <c r="Q15" s="94"/>
      <c r="R15" s="94"/>
      <c r="S15" s="20" t="str">
        <f t="shared" si="6"/>
        <v/>
      </c>
      <c r="T15" s="94"/>
      <c r="U15" s="94"/>
      <c r="V15" s="94"/>
      <c r="W15" s="21" t="str">
        <f>IF(B15="","",IF(I15&gt;=パラメータ!$C$6,3,IF(I15&gt;=パラメータ!$C$7,2,1))+LEFT(T15,1)+LEFT(U15,1)+LEFT(V15,1))</f>
        <v/>
      </c>
      <c r="X15" s="96"/>
      <c r="Y15" s="94"/>
      <c r="Z15" s="94"/>
      <c r="AA15" s="94"/>
      <c r="AB15" s="94"/>
      <c r="AC15" s="94"/>
      <c r="AD15" s="94"/>
      <c r="AE15" s="94"/>
      <c r="AF15" s="94"/>
      <c r="AG15" s="102"/>
      <c r="AH15" s="22" t="str">
        <f t="shared" si="19"/>
        <v/>
      </c>
      <c r="AI15" s="20" t="str">
        <f t="shared" si="20"/>
        <v/>
      </c>
      <c r="AJ15" s="20" t="str">
        <f>IF(B15="","",IF(AND(AH15="",AI15="",S15&gt;=パラメータ!$C$4,W15&gt;=パラメータ!$C$5),"⑤効率化＆強化",""))</f>
        <v/>
      </c>
      <c r="AK15" s="20" t="str">
        <f>IF(B15="","",IF(AND(AH15="",AI15,1="",AJ15="",W15&gt;=パラメータ!$C$5),"③効率化",""))</f>
        <v/>
      </c>
      <c r="AL15" s="20" t="str">
        <f>IF(B15="","",IF(AND(AH15="",AI15="",AJ15="",AK15="",S15&gt;=パラメータ!$C$4),"④強化",""))</f>
        <v/>
      </c>
      <c r="AM15" s="20" t="str">
        <f t="shared" si="21"/>
        <v/>
      </c>
      <c r="AN15" s="20" t="str">
        <f t="shared" si="22"/>
        <v/>
      </c>
      <c r="AO15" s="20" t="str">
        <f t="shared" si="23"/>
        <v/>
      </c>
      <c r="AP15" s="20" t="str">
        <f t="shared" si="24"/>
        <v/>
      </c>
      <c r="AQ15" s="20" t="str">
        <f t="shared" si="25"/>
        <v/>
      </c>
      <c r="AR15" s="21" t="str">
        <f t="shared" si="26"/>
        <v/>
      </c>
      <c r="AS15" s="22" t="str">
        <f t="shared" si="27"/>
        <v/>
      </c>
      <c r="AT15" s="20" t="str">
        <f t="shared" si="28"/>
        <v/>
      </c>
      <c r="AU15" s="23" t="str">
        <f t="shared" si="29"/>
        <v/>
      </c>
      <c r="AV15" s="24" t="str">
        <f>IF(AU15="","",IF(AU15&gt;=パラメータ!$C$8,"高",IF(AU15&gt;=パラメータ!$C$9,"中","低")))</f>
        <v/>
      </c>
      <c r="XES15" s="41"/>
      <c r="XET15" s="41"/>
      <c r="XEU15" s="41"/>
      <c r="XEV15" s="41"/>
      <c r="XEW15" s="41"/>
      <c r="XEX15" s="41"/>
      <c r="XEY15" s="41"/>
      <c r="XEZ15" s="41"/>
      <c r="XFA15" s="41"/>
      <c r="XFB15" s="41"/>
      <c r="XFC15" s="41"/>
      <c r="XFD15" s="41"/>
    </row>
    <row r="16" spans="1:48 16373:16384" s="1" customFormat="1" x14ac:dyDescent="0.3">
      <c r="A16" s="15">
        <v>12</v>
      </c>
      <c r="B16" s="88"/>
      <c r="C16" s="89"/>
      <c r="D16" s="88"/>
      <c r="E16" s="88"/>
      <c r="F16" s="92"/>
      <c r="G16" s="88"/>
      <c r="H16" s="88"/>
      <c r="I16" s="23" t="str">
        <f t="shared" si="18"/>
        <v/>
      </c>
      <c r="J16" s="92"/>
      <c r="K16" s="95"/>
      <c r="L16" s="96"/>
      <c r="M16" s="94"/>
      <c r="N16" s="94"/>
      <c r="O16" s="97"/>
      <c r="P16" s="96"/>
      <c r="Q16" s="94"/>
      <c r="R16" s="94"/>
      <c r="S16" s="20" t="str">
        <f t="shared" si="6"/>
        <v/>
      </c>
      <c r="T16" s="94"/>
      <c r="U16" s="94"/>
      <c r="V16" s="94"/>
      <c r="W16" s="21" t="str">
        <f>IF(B16="","",IF(I16&gt;=パラメータ!$C$6,3,IF(I16&gt;=パラメータ!$C$7,2,1))+LEFT(T16,1)+LEFT(U16,1)+LEFT(V16,1))</f>
        <v/>
      </c>
      <c r="X16" s="96"/>
      <c r="Y16" s="94"/>
      <c r="Z16" s="94"/>
      <c r="AA16" s="94"/>
      <c r="AB16" s="94"/>
      <c r="AC16" s="94"/>
      <c r="AD16" s="94"/>
      <c r="AE16" s="94"/>
      <c r="AF16" s="94"/>
      <c r="AG16" s="102"/>
      <c r="AH16" s="22" t="str">
        <f t="shared" si="19"/>
        <v/>
      </c>
      <c r="AI16" s="20" t="str">
        <f t="shared" si="20"/>
        <v/>
      </c>
      <c r="AJ16" s="20" t="str">
        <f>IF(B16="","",IF(AND(AH16="",AI16="",S16&gt;=パラメータ!$C$4,W16&gt;=パラメータ!$C$5),"⑤効率化＆強化",""))</f>
        <v/>
      </c>
      <c r="AK16" s="20" t="str">
        <f>IF(B16="","",IF(AND(AH16="",AI16,1="",AJ16="",W16&gt;=パラメータ!$C$5),"③効率化",""))</f>
        <v/>
      </c>
      <c r="AL16" s="20" t="str">
        <f>IF(B16="","",IF(AND(AH16="",AI16="",AJ16="",AK16="",S16&gt;=パラメータ!$C$4),"④強化",""))</f>
        <v/>
      </c>
      <c r="AM16" s="20" t="str">
        <f t="shared" si="21"/>
        <v/>
      </c>
      <c r="AN16" s="20" t="str">
        <f t="shared" si="22"/>
        <v/>
      </c>
      <c r="AO16" s="20" t="str">
        <f t="shared" si="23"/>
        <v/>
      </c>
      <c r="AP16" s="20" t="str">
        <f t="shared" si="24"/>
        <v/>
      </c>
      <c r="AQ16" s="20" t="str">
        <f t="shared" si="25"/>
        <v/>
      </c>
      <c r="AR16" s="21" t="str">
        <f t="shared" si="26"/>
        <v/>
      </c>
      <c r="AS16" s="22" t="str">
        <f t="shared" si="27"/>
        <v/>
      </c>
      <c r="AT16" s="20" t="str">
        <f t="shared" si="28"/>
        <v/>
      </c>
      <c r="AU16" s="23" t="str">
        <f t="shared" si="29"/>
        <v/>
      </c>
      <c r="AV16" s="24" t="str">
        <f>IF(AU16="","",IF(AU16&gt;=パラメータ!$C$8,"高",IF(AU16&gt;=パラメータ!$C$9,"中","低")))</f>
        <v/>
      </c>
      <c r="XES16" s="41"/>
      <c r="XET16" s="41"/>
      <c r="XEU16" s="41"/>
      <c r="XEV16" s="41"/>
      <c r="XEW16" s="41"/>
      <c r="XEX16" s="41"/>
      <c r="XEY16" s="41"/>
      <c r="XEZ16" s="41"/>
      <c r="XFA16" s="41"/>
      <c r="XFB16" s="41"/>
      <c r="XFC16" s="41"/>
      <c r="XFD16" s="41"/>
    </row>
    <row r="17" spans="1:48 16373:16384" s="1" customFormat="1" x14ac:dyDescent="0.3">
      <c r="A17" s="15">
        <v>13</v>
      </c>
      <c r="B17" s="88"/>
      <c r="C17" s="89"/>
      <c r="D17" s="88"/>
      <c r="E17" s="88"/>
      <c r="F17" s="92"/>
      <c r="G17" s="88"/>
      <c r="H17" s="88"/>
      <c r="I17" s="23" t="str">
        <f t="shared" si="18"/>
        <v/>
      </c>
      <c r="J17" s="92"/>
      <c r="K17" s="95"/>
      <c r="L17" s="96"/>
      <c r="M17" s="94"/>
      <c r="N17" s="94"/>
      <c r="O17" s="97"/>
      <c r="P17" s="96"/>
      <c r="Q17" s="94"/>
      <c r="R17" s="94"/>
      <c r="S17" s="20" t="str">
        <f t="shared" si="6"/>
        <v/>
      </c>
      <c r="T17" s="94"/>
      <c r="U17" s="94"/>
      <c r="V17" s="94"/>
      <c r="W17" s="21" t="str">
        <f>IF(B17="","",IF(I17&gt;=パラメータ!$C$6,3,IF(I17&gt;=パラメータ!$C$7,2,1))+LEFT(T17,1)+LEFT(U17,1)+LEFT(V17,1))</f>
        <v/>
      </c>
      <c r="X17" s="96"/>
      <c r="Y17" s="94"/>
      <c r="Z17" s="94"/>
      <c r="AA17" s="94"/>
      <c r="AB17" s="94"/>
      <c r="AC17" s="94"/>
      <c r="AD17" s="94"/>
      <c r="AE17" s="94"/>
      <c r="AF17" s="94"/>
      <c r="AG17" s="102"/>
      <c r="AH17" s="22" t="str">
        <f t="shared" si="19"/>
        <v/>
      </c>
      <c r="AI17" s="20" t="str">
        <f t="shared" si="20"/>
        <v/>
      </c>
      <c r="AJ17" s="20" t="str">
        <f>IF(B17="","",IF(AND(AH17="",AI17="",S17&gt;=パラメータ!$C$4,W17&gt;=パラメータ!$C$5),"⑤効率化＆強化",""))</f>
        <v/>
      </c>
      <c r="AK17" s="20" t="str">
        <f>IF(B17="","",IF(AND(AH17="",AI17,1="",AJ17="",W17&gt;=パラメータ!$C$5),"③効率化",""))</f>
        <v/>
      </c>
      <c r="AL17" s="20" t="str">
        <f>IF(B17="","",IF(AND(AH17="",AI17="",AJ17="",AK17="",S17&gt;=パラメータ!$C$4),"④強化",""))</f>
        <v/>
      </c>
      <c r="AM17" s="20" t="str">
        <f t="shared" si="21"/>
        <v/>
      </c>
      <c r="AN17" s="20" t="str">
        <f t="shared" si="22"/>
        <v/>
      </c>
      <c r="AO17" s="20" t="str">
        <f t="shared" si="23"/>
        <v/>
      </c>
      <c r="AP17" s="20" t="str">
        <f t="shared" si="24"/>
        <v/>
      </c>
      <c r="AQ17" s="20" t="str">
        <f t="shared" si="25"/>
        <v/>
      </c>
      <c r="AR17" s="21" t="str">
        <f t="shared" si="26"/>
        <v/>
      </c>
      <c r="AS17" s="22" t="str">
        <f t="shared" si="27"/>
        <v/>
      </c>
      <c r="AT17" s="20" t="str">
        <f t="shared" si="28"/>
        <v/>
      </c>
      <c r="AU17" s="23" t="str">
        <f t="shared" si="29"/>
        <v/>
      </c>
      <c r="AV17" s="24" t="str">
        <f>IF(AU17="","",IF(AU17&gt;=パラメータ!$C$8,"高",IF(AU17&gt;=パラメータ!$C$9,"中","低")))</f>
        <v/>
      </c>
      <c r="XES17" s="41"/>
      <c r="XET17" s="41"/>
      <c r="XEU17" s="41"/>
      <c r="XEV17" s="41"/>
      <c r="XEW17" s="41"/>
      <c r="XEX17" s="41"/>
      <c r="XEY17" s="41"/>
      <c r="XEZ17" s="41"/>
      <c r="XFA17" s="41"/>
      <c r="XFB17" s="41"/>
      <c r="XFC17" s="41"/>
      <c r="XFD17" s="41"/>
    </row>
    <row r="18" spans="1:48 16373:16384" s="1" customFormat="1" x14ac:dyDescent="0.3">
      <c r="A18" s="15">
        <v>14</v>
      </c>
      <c r="B18" s="88"/>
      <c r="C18" s="89"/>
      <c r="D18" s="88"/>
      <c r="E18" s="88"/>
      <c r="F18" s="92"/>
      <c r="G18" s="88"/>
      <c r="H18" s="88"/>
      <c r="I18" s="23" t="str">
        <f>IF(OR(G18="",H18=""),"",G18*H18/60)</f>
        <v/>
      </c>
      <c r="J18" s="92"/>
      <c r="K18" s="95"/>
      <c r="L18" s="96"/>
      <c r="M18" s="94"/>
      <c r="N18" s="94"/>
      <c r="O18" s="97"/>
      <c r="P18" s="96"/>
      <c r="Q18" s="94"/>
      <c r="R18" s="94"/>
      <c r="S18" s="20" t="str">
        <f t="shared" si="6"/>
        <v/>
      </c>
      <c r="T18" s="94"/>
      <c r="U18" s="94"/>
      <c r="V18" s="94"/>
      <c r="W18" s="21" t="str">
        <f>IF(B18="","",IF(I18&gt;=パラメータ!$C$6,3,IF(I18&gt;=パラメータ!$C$7,2,1))+LEFT(T18,1)+LEFT(U18,1)+LEFT(V18,1))</f>
        <v/>
      </c>
      <c r="X18" s="96"/>
      <c r="Y18" s="94"/>
      <c r="Z18" s="94"/>
      <c r="AA18" s="94"/>
      <c r="AB18" s="94"/>
      <c r="AC18" s="94"/>
      <c r="AD18" s="94"/>
      <c r="AE18" s="94"/>
      <c r="AF18" s="94"/>
      <c r="AG18" s="102"/>
      <c r="AH18" s="22" t="str">
        <f t="shared" si="19"/>
        <v/>
      </c>
      <c r="AI18" s="20" t="str">
        <f t="shared" si="20"/>
        <v/>
      </c>
      <c r="AJ18" s="20" t="str">
        <f>IF(B18="","",IF(AND(AH18="",AI18="",S18&gt;=パラメータ!$C$4,W18&gt;=パラメータ!$C$5),"⑤効率化＆強化",""))</f>
        <v/>
      </c>
      <c r="AK18" s="20" t="str">
        <f>IF(B18="","",IF(AND(AH18="",AI18,1="",AJ18="",W18&gt;=パラメータ!$C$5),"③効率化",""))</f>
        <v/>
      </c>
      <c r="AL18" s="20" t="str">
        <f>IF(B18="","",IF(AND(AH18="",AI18="",AJ18="",AK18="",S18&gt;=パラメータ!$C$4),"④強化",""))</f>
        <v/>
      </c>
      <c r="AM18" s="20" t="str">
        <f t="shared" si="21"/>
        <v/>
      </c>
      <c r="AN18" s="20" t="str">
        <f t="shared" si="22"/>
        <v/>
      </c>
      <c r="AO18" s="20" t="str">
        <f t="shared" si="23"/>
        <v/>
      </c>
      <c r="AP18" s="20" t="str">
        <f t="shared" si="24"/>
        <v/>
      </c>
      <c r="AQ18" s="20" t="str">
        <f t="shared" si="25"/>
        <v/>
      </c>
      <c r="AR18" s="21" t="str">
        <f t="shared" si="26"/>
        <v/>
      </c>
      <c r="AS18" s="22" t="str">
        <f t="shared" si="27"/>
        <v/>
      </c>
      <c r="AT18" s="20" t="str">
        <f t="shared" si="28"/>
        <v/>
      </c>
      <c r="AU18" s="23" t="str">
        <f t="shared" si="29"/>
        <v/>
      </c>
      <c r="AV18" s="24" t="str">
        <f>IF(AU18="","",IF(AU18&gt;=パラメータ!$C$8,"高",IF(AU18&gt;=パラメータ!$C$9,"中","低")))</f>
        <v/>
      </c>
      <c r="XES18" s="41"/>
      <c r="XET18" s="41"/>
      <c r="XEU18" s="41"/>
      <c r="XEV18" s="41"/>
      <c r="XEW18" s="41"/>
      <c r="XEX18" s="41"/>
      <c r="XEY18" s="41"/>
      <c r="XEZ18" s="41"/>
      <c r="XFA18" s="41"/>
      <c r="XFB18" s="41"/>
      <c r="XFC18" s="41"/>
      <c r="XFD18" s="41"/>
    </row>
    <row r="19" spans="1:48 16373:16384" s="1" customFormat="1" x14ac:dyDescent="0.3">
      <c r="A19" s="15">
        <v>15</v>
      </c>
      <c r="B19" s="88"/>
      <c r="C19" s="89"/>
      <c r="D19" s="88"/>
      <c r="E19" s="88"/>
      <c r="F19" s="92"/>
      <c r="G19" s="88"/>
      <c r="H19" s="88"/>
      <c r="I19" s="23" t="str">
        <f t="shared" si="18"/>
        <v/>
      </c>
      <c r="J19" s="92"/>
      <c r="K19" s="95"/>
      <c r="L19" s="96"/>
      <c r="M19" s="94"/>
      <c r="N19" s="94"/>
      <c r="O19" s="97"/>
      <c r="P19" s="96"/>
      <c r="Q19" s="94"/>
      <c r="R19" s="94"/>
      <c r="S19" s="20" t="str">
        <f t="shared" si="6"/>
        <v/>
      </c>
      <c r="T19" s="94"/>
      <c r="U19" s="94"/>
      <c r="V19" s="94"/>
      <c r="W19" s="21" t="str">
        <f>IF(B19="","",IF(I19&gt;=パラメータ!$C$6,3,IF(I19&gt;=パラメータ!$C$7,2,1))+LEFT(T19,1)+LEFT(U19,1)+LEFT(V19,1))</f>
        <v/>
      </c>
      <c r="X19" s="96"/>
      <c r="Y19" s="94"/>
      <c r="Z19" s="94"/>
      <c r="AA19" s="94"/>
      <c r="AB19" s="94"/>
      <c r="AC19" s="94"/>
      <c r="AD19" s="94"/>
      <c r="AE19" s="94"/>
      <c r="AF19" s="94"/>
      <c r="AG19" s="102"/>
      <c r="AH19" s="22" t="str">
        <f t="shared" si="19"/>
        <v/>
      </c>
      <c r="AI19" s="20" t="str">
        <f t="shared" si="20"/>
        <v/>
      </c>
      <c r="AJ19" s="20" t="str">
        <f>IF(B19="","",IF(AND(AH19="",AI19="",S19&gt;=パラメータ!$C$4,W19&gt;=パラメータ!$C$5),"⑤効率化＆強化",""))</f>
        <v/>
      </c>
      <c r="AK19" s="20" t="str">
        <f>IF(B19="","",IF(AND(AH19="",AI19,1="",AJ19="",W19&gt;=パラメータ!$C$5),"③効率化",""))</f>
        <v/>
      </c>
      <c r="AL19" s="20" t="str">
        <f>IF(B19="","",IF(AND(AH19="",AI19="",AJ19="",AK19="",S19&gt;=パラメータ!$C$4),"④強化",""))</f>
        <v/>
      </c>
      <c r="AM19" s="20" t="str">
        <f t="shared" si="21"/>
        <v/>
      </c>
      <c r="AN19" s="20" t="str">
        <f t="shared" si="22"/>
        <v/>
      </c>
      <c r="AO19" s="20" t="str">
        <f t="shared" si="23"/>
        <v/>
      </c>
      <c r="AP19" s="20" t="str">
        <f t="shared" si="24"/>
        <v/>
      </c>
      <c r="AQ19" s="20" t="str">
        <f t="shared" si="25"/>
        <v/>
      </c>
      <c r="AR19" s="21" t="str">
        <f t="shared" si="26"/>
        <v/>
      </c>
      <c r="AS19" s="22" t="str">
        <f t="shared" si="27"/>
        <v/>
      </c>
      <c r="AT19" s="20" t="str">
        <f t="shared" si="28"/>
        <v/>
      </c>
      <c r="AU19" s="23" t="str">
        <f t="shared" si="29"/>
        <v/>
      </c>
      <c r="AV19" s="24" t="str">
        <f>IF(AU19="","",IF(AU19&gt;=パラメータ!$C$8,"高",IF(AU19&gt;=パラメータ!$C$9,"中","低")))</f>
        <v/>
      </c>
      <c r="XES19" s="41"/>
      <c r="XET19" s="41"/>
      <c r="XEU19" s="41"/>
      <c r="XEV19" s="41"/>
      <c r="XEW19" s="41"/>
      <c r="XEX19" s="41"/>
      <c r="XEY19" s="41"/>
      <c r="XEZ19" s="41"/>
      <c r="XFA19" s="41"/>
      <c r="XFB19" s="41"/>
      <c r="XFC19" s="41"/>
      <c r="XFD19" s="41"/>
    </row>
    <row r="20" spans="1:48 16373:16384" s="1" customFormat="1" x14ac:dyDescent="0.3">
      <c r="A20" s="15">
        <v>16</v>
      </c>
      <c r="B20" s="88"/>
      <c r="C20" s="89"/>
      <c r="D20" s="88"/>
      <c r="E20" s="88"/>
      <c r="F20" s="92"/>
      <c r="G20" s="88"/>
      <c r="H20" s="88"/>
      <c r="I20" s="23" t="str">
        <f t="shared" si="18"/>
        <v/>
      </c>
      <c r="J20" s="92"/>
      <c r="K20" s="95"/>
      <c r="L20" s="96"/>
      <c r="M20" s="94"/>
      <c r="N20" s="94"/>
      <c r="O20" s="97"/>
      <c r="P20" s="96"/>
      <c r="Q20" s="94"/>
      <c r="R20" s="94"/>
      <c r="S20" s="20" t="str">
        <f t="shared" si="6"/>
        <v/>
      </c>
      <c r="T20" s="94"/>
      <c r="U20" s="94"/>
      <c r="V20" s="94"/>
      <c r="W20" s="21" t="str">
        <f>IF(B20="","",IF(I20&gt;=パラメータ!$C$6,3,IF(I20&gt;=パラメータ!$C$7,2,1))+LEFT(T20,1)+LEFT(U20,1)+LEFT(V20,1))</f>
        <v/>
      </c>
      <c r="X20" s="96"/>
      <c r="Y20" s="94"/>
      <c r="Z20" s="94"/>
      <c r="AA20" s="94"/>
      <c r="AB20" s="94"/>
      <c r="AC20" s="94"/>
      <c r="AD20" s="94"/>
      <c r="AE20" s="94"/>
      <c r="AF20" s="94"/>
      <c r="AG20" s="102"/>
      <c r="AH20" s="22" t="str">
        <f t="shared" si="19"/>
        <v/>
      </c>
      <c r="AI20" s="20" t="str">
        <f t="shared" si="20"/>
        <v/>
      </c>
      <c r="AJ20" s="20" t="str">
        <f>IF(B20="","",IF(AND(AH20="",AI20="",S20&gt;=パラメータ!$C$4,W20&gt;=パラメータ!$C$5),"⑤効率化＆強化",""))</f>
        <v/>
      </c>
      <c r="AK20" s="20" t="str">
        <f>IF(B20="","",IF(AND(AH20="",AI20,1="",AJ20="",W20&gt;=パラメータ!$C$5),"③効率化",""))</f>
        <v/>
      </c>
      <c r="AL20" s="20" t="str">
        <f>IF(B20="","",IF(AND(AH20="",AI20="",AJ20="",AK20="",S20&gt;=パラメータ!$C$4),"④強化",""))</f>
        <v/>
      </c>
      <c r="AM20" s="20" t="str">
        <f t="shared" si="21"/>
        <v/>
      </c>
      <c r="AN20" s="20" t="str">
        <f t="shared" si="22"/>
        <v/>
      </c>
      <c r="AO20" s="20" t="str">
        <f t="shared" si="23"/>
        <v/>
      </c>
      <c r="AP20" s="20" t="str">
        <f t="shared" si="24"/>
        <v/>
      </c>
      <c r="AQ20" s="20" t="str">
        <f t="shared" si="25"/>
        <v/>
      </c>
      <c r="AR20" s="21" t="str">
        <f t="shared" si="26"/>
        <v/>
      </c>
      <c r="AS20" s="22" t="str">
        <f t="shared" si="27"/>
        <v/>
      </c>
      <c r="AT20" s="20" t="str">
        <f t="shared" si="28"/>
        <v/>
      </c>
      <c r="AU20" s="23" t="str">
        <f t="shared" si="29"/>
        <v/>
      </c>
      <c r="AV20" s="24" t="str">
        <f>IF(AU20="","",IF(AU20&gt;=パラメータ!$C$8,"高",IF(AU20&gt;=パラメータ!$C$9,"中","低")))</f>
        <v/>
      </c>
      <c r="XES20" s="41"/>
      <c r="XET20" s="41"/>
      <c r="XEU20" s="41"/>
      <c r="XEV20" s="41"/>
      <c r="XEW20" s="41"/>
      <c r="XEX20" s="41"/>
      <c r="XEY20" s="41"/>
      <c r="XEZ20" s="41"/>
      <c r="XFA20" s="41"/>
      <c r="XFB20" s="41"/>
      <c r="XFC20" s="41"/>
      <c r="XFD20" s="41"/>
    </row>
    <row r="21" spans="1:48 16373:16384" s="1" customFormat="1" x14ac:dyDescent="0.3">
      <c r="A21" s="15">
        <v>17</v>
      </c>
      <c r="B21" s="88"/>
      <c r="C21" s="89"/>
      <c r="D21" s="88"/>
      <c r="E21" s="88"/>
      <c r="F21" s="92"/>
      <c r="G21" s="88"/>
      <c r="H21" s="88"/>
      <c r="I21" s="23" t="str">
        <f t="shared" si="18"/>
        <v/>
      </c>
      <c r="J21" s="92"/>
      <c r="K21" s="95"/>
      <c r="L21" s="96"/>
      <c r="M21" s="94"/>
      <c r="N21" s="94"/>
      <c r="O21" s="97"/>
      <c r="P21" s="96"/>
      <c r="Q21" s="94"/>
      <c r="R21" s="94"/>
      <c r="S21" s="20" t="str">
        <f t="shared" si="6"/>
        <v/>
      </c>
      <c r="T21" s="94"/>
      <c r="U21" s="94"/>
      <c r="V21" s="94"/>
      <c r="W21" s="21" t="str">
        <f>IF(B21="","",IF(I21&gt;=パラメータ!$C$6,3,IF(I21&gt;=パラメータ!$C$7,2,1))+LEFT(T21,1)+LEFT(U21,1)+LEFT(V21,1))</f>
        <v/>
      </c>
      <c r="X21" s="96"/>
      <c r="Y21" s="94"/>
      <c r="Z21" s="94"/>
      <c r="AA21" s="94"/>
      <c r="AB21" s="94"/>
      <c r="AC21" s="94"/>
      <c r="AD21" s="94"/>
      <c r="AE21" s="94"/>
      <c r="AF21" s="94"/>
      <c r="AG21" s="102"/>
      <c r="AH21" s="22" t="str">
        <f t="shared" si="19"/>
        <v/>
      </c>
      <c r="AI21" s="20" t="str">
        <f t="shared" si="20"/>
        <v/>
      </c>
      <c r="AJ21" s="20" t="str">
        <f>IF(B21="","",IF(AND(AH21="",AI21="",S21&gt;=パラメータ!$C$4,W21&gt;=パラメータ!$C$5),"⑤効率化＆強化",""))</f>
        <v/>
      </c>
      <c r="AK21" s="20" t="str">
        <f>IF(B21="","",IF(AND(AH21="",AI21,1="",AJ21="",W21&gt;=パラメータ!$C$5),"③効率化",""))</f>
        <v/>
      </c>
      <c r="AL21" s="20" t="str">
        <f>IF(B21="","",IF(AND(AH21="",AI21="",AJ21="",AK21="",S21&gt;=パラメータ!$C$4),"④強化",""))</f>
        <v/>
      </c>
      <c r="AM21" s="20" t="str">
        <f t="shared" si="21"/>
        <v/>
      </c>
      <c r="AN21" s="20" t="str">
        <f t="shared" si="22"/>
        <v/>
      </c>
      <c r="AO21" s="20" t="str">
        <f t="shared" si="23"/>
        <v/>
      </c>
      <c r="AP21" s="20" t="str">
        <f t="shared" si="24"/>
        <v/>
      </c>
      <c r="AQ21" s="20" t="str">
        <f t="shared" si="25"/>
        <v/>
      </c>
      <c r="AR21" s="21" t="str">
        <f t="shared" si="26"/>
        <v/>
      </c>
      <c r="AS21" s="22" t="str">
        <f t="shared" si="27"/>
        <v/>
      </c>
      <c r="AT21" s="20" t="str">
        <f t="shared" si="28"/>
        <v/>
      </c>
      <c r="AU21" s="23" t="str">
        <f t="shared" si="29"/>
        <v/>
      </c>
      <c r="AV21" s="24" t="str">
        <f>IF(AU21="","",IF(AU21&gt;=パラメータ!$C$8,"高",IF(AU21&gt;=パラメータ!$C$9,"中","低")))</f>
        <v/>
      </c>
      <c r="XES21" s="41"/>
      <c r="XET21" s="41"/>
      <c r="XEU21" s="41"/>
      <c r="XEV21" s="41"/>
      <c r="XEW21" s="41"/>
      <c r="XEX21" s="41"/>
      <c r="XEY21" s="41"/>
      <c r="XEZ21" s="41"/>
      <c r="XFA21" s="41"/>
      <c r="XFB21" s="41"/>
      <c r="XFC21" s="41"/>
      <c r="XFD21" s="41"/>
    </row>
    <row r="22" spans="1:48 16373:16384" s="1" customFormat="1" x14ac:dyDescent="0.3">
      <c r="A22" s="15">
        <v>18</v>
      </c>
      <c r="B22" s="88"/>
      <c r="C22" s="89"/>
      <c r="D22" s="88"/>
      <c r="E22" s="88"/>
      <c r="F22" s="92"/>
      <c r="G22" s="88"/>
      <c r="H22" s="88"/>
      <c r="I22" s="23" t="str">
        <f t="shared" si="18"/>
        <v/>
      </c>
      <c r="J22" s="92"/>
      <c r="K22" s="95"/>
      <c r="L22" s="96"/>
      <c r="M22" s="94"/>
      <c r="N22" s="94"/>
      <c r="O22" s="97"/>
      <c r="P22" s="96"/>
      <c r="Q22" s="94"/>
      <c r="R22" s="94"/>
      <c r="S22" s="20" t="str">
        <f t="shared" si="6"/>
        <v/>
      </c>
      <c r="T22" s="94"/>
      <c r="U22" s="94"/>
      <c r="V22" s="94"/>
      <c r="W22" s="21" t="str">
        <f>IF(B22="","",IF(I22&gt;=パラメータ!$C$6,3,IF(I22&gt;=パラメータ!$C$7,2,1))+LEFT(T22,1)+LEFT(U22,1)+LEFT(V22,1))</f>
        <v/>
      </c>
      <c r="X22" s="96"/>
      <c r="Y22" s="94"/>
      <c r="Z22" s="94"/>
      <c r="AA22" s="94"/>
      <c r="AB22" s="94"/>
      <c r="AC22" s="94"/>
      <c r="AD22" s="94"/>
      <c r="AE22" s="94"/>
      <c r="AF22" s="94"/>
      <c r="AG22" s="102"/>
      <c r="AH22" s="22" t="str">
        <f t="shared" si="19"/>
        <v/>
      </c>
      <c r="AI22" s="20" t="str">
        <f t="shared" si="20"/>
        <v/>
      </c>
      <c r="AJ22" s="20" t="str">
        <f>IF(B22="","",IF(AND(AH22="",AI22="",S22&gt;=パラメータ!$C$4,W22&gt;=パラメータ!$C$5),"⑤効率化＆強化",""))</f>
        <v/>
      </c>
      <c r="AK22" s="20" t="str">
        <f>IF(B22="","",IF(AND(AH22="",AI22,1="",AJ22="",W22&gt;=パラメータ!$C$5),"③効率化",""))</f>
        <v/>
      </c>
      <c r="AL22" s="20" t="str">
        <f>IF(B22="","",IF(AND(AH22="",AI22="",AJ22="",AK22="",S22&gt;=パラメータ!$C$4),"④強化",""))</f>
        <v/>
      </c>
      <c r="AM22" s="20" t="str">
        <f t="shared" si="21"/>
        <v/>
      </c>
      <c r="AN22" s="20" t="str">
        <f t="shared" si="22"/>
        <v/>
      </c>
      <c r="AO22" s="20" t="str">
        <f t="shared" si="23"/>
        <v/>
      </c>
      <c r="AP22" s="20" t="str">
        <f t="shared" si="24"/>
        <v/>
      </c>
      <c r="AQ22" s="20" t="str">
        <f t="shared" si="25"/>
        <v/>
      </c>
      <c r="AR22" s="21" t="str">
        <f t="shared" si="26"/>
        <v/>
      </c>
      <c r="AS22" s="22" t="str">
        <f t="shared" si="27"/>
        <v/>
      </c>
      <c r="AT22" s="20" t="str">
        <f t="shared" si="28"/>
        <v/>
      </c>
      <c r="AU22" s="23" t="str">
        <f t="shared" si="29"/>
        <v/>
      </c>
      <c r="AV22" s="24" t="str">
        <f>IF(AU22="","",IF(AU22&gt;=パラメータ!$C$8,"高",IF(AU22&gt;=パラメータ!$C$9,"中","低")))</f>
        <v/>
      </c>
      <c r="XES22" s="41"/>
      <c r="XET22" s="41"/>
      <c r="XEU22" s="41"/>
      <c r="XEV22" s="41"/>
      <c r="XEW22" s="41"/>
      <c r="XEX22" s="41"/>
      <c r="XEY22" s="41"/>
      <c r="XEZ22" s="41"/>
      <c r="XFA22" s="41"/>
      <c r="XFB22" s="41"/>
      <c r="XFC22" s="41"/>
      <c r="XFD22" s="41"/>
    </row>
    <row r="23" spans="1:48 16373:16384" s="1" customFormat="1" x14ac:dyDescent="0.3">
      <c r="A23" s="15">
        <v>19</v>
      </c>
      <c r="B23" s="88"/>
      <c r="C23" s="89"/>
      <c r="D23" s="88"/>
      <c r="E23" s="88"/>
      <c r="F23" s="92"/>
      <c r="G23" s="88"/>
      <c r="H23" s="88"/>
      <c r="I23" s="23" t="str">
        <f t="shared" si="18"/>
        <v/>
      </c>
      <c r="J23" s="92"/>
      <c r="K23" s="95"/>
      <c r="L23" s="96"/>
      <c r="M23" s="94"/>
      <c r="N23" s="94"/>
      <c r="O23" s="97"/>
      <c r="P23" s="96"/>
      <c r="Q23" s="94"/>
      <c r="R23" s="94"/>
      <c r="S23" s="20" t="str">
        <f t="shared" si="6"/>
        <v/>
      </c>
      <c r="T23" s="94"/>
      <c r="U23" s="94"/>
      <c r="V23" s="94"/>
      <c r="W23" s="21" t="str">
        <f>IF(B23="","",IF(I23&gt;=パラメータ!$C$6,3,IF(I23&gt;=パラメータ!$C$7,2,1))+LEFT(T23,1)+LEFT(U23,1)+LEFT(V23,1))</f>
        <v/>
      </c>
      <c r="X23" s="96"/>
      <c r="Y23" s="94"/>
      <c r="Z23" s="94"/>
      <c r="AA23" s="94"/>
      <c r="AB23" s="94"/>
      <c r="AC23" s="94"/>
      <c r="AD23" s="94"/>
      <c r="AE23" s="94"/>
      <c r="AF23" s="94"/>
      <c r="AG23" s="102"/>
      <c r="AH23" s="22" t="str">
        <f t="shared" si="19"/>
        <v/>
      </c>
      <c r="AI23" s="20" t="str">
        <f t="shared" si="20"/>
        <v/>
      </c>
      <c r="AJ23" s="20" t="str">
        <f>IF(B23="","",IF(AND(AH23="",AI23="",S23&gt;=パラメータ!$C$4,W23&gt;=パラメータ!$C$5),"⑤効率化＆強化",""))</f>
        <v/>
      </c>
      <c r="AK23" s="20" t="str">
        <f>IF(B23="","",IF(AND(AH23="",AI23,1="",AJ23="",W23&gt;=パラメータ!$C$5),"③効率化",""))</f>
        <v/>
      </c>
      <c r="AL23" s="20" t="str">
        <f>IF(B23="","",IF(AND(AH23="",AI23="",AJ23="",AK23="",S23&gt;=パラメータ!$C$4),"④強化",""))</f>
        <v/>
      </c>
      <c r="AM23" s="20" t="str">
        <f t="shared" si="21"/>
        <v/>
      </c>
      <c r="AN23" s="20" t="str">
        <f t="shared" si="22"/>
        <v/>
      </c>
      <c r="AO23" s="20" t="str">
        <f t="shared" si="23"/>
        <v/>
      </c>
      <c r="AP23" s="20" t="str">
        <f t="shared" si="24"/>
        <v/>
      </c>
      <c r="AQ23" s="20" t="str">
        <f t="shared" si="25"/>
        <v/>
      </c>
      <c r="AR23" s="21" t="str">
        <f t="shared" si="26"/>
        <v/>
      </c>
      <c r="AS23" s="22" t="str">
        <f t="shared" si="27"/>
        <v/>
      </c>
      <c r="AT23" s="20" t="str">
        <f t="shared" si="28"/>
        <v/>
      </c>
      <c r="AU23" s="23" t="str">
        <f t="shared" si="29"/>
        <v/>
      </c>
      <c r="AV23" s="24" t="str">
        <f>IF(AU23="","",IF(AU23&gt;=パラメータ!$C$8,"高",IF(AU23&gt;=パラメータ!$C$9,"中","低")))</f>
        <v/>
      </c>
      <c r="XES23" s="41"/>
      <c r="XET23" s="41"/>
      <c r="XEU23" s="41"/>
      <c r="XEV23" s="41"/>
      <c r="XEW23" s="41"/>
      <c r="XEX23" s="41"/>
      <c r="XEY23" s="41"/>
      <c r="XEZ23" s="41"/>
      <c r="XFA23" s="41"/>
      <c r="XFB23" s="41"/>
      <c r="XFC23" s="41"/>
      <c r="XFD23" s="41"/>
    </row>
    <row r="24" spans="1:48 16373:16384" s="1" customFormat="1" x14ac:dyDescent="0.3">
      <c r="A24" s="15">
        <v>20</v>
      </c>
      <c r="B24" s="88"/>
      <c r="C24" s="89"/>
      <c r="D24" s="88"/>
      <c r="E24" s="88"/>
      <c r="F24" s="92"/>
      <c r="G24" s="88"/>
      <c r="H24" s="88"/>
      <c r="I24" s="23" t="str">
        <f t="shared" si="18"/>
        <v/>
      </c>
      <c r="J24" s="92"/>
      <c r="K24" s="95"/>
      <c r="L24" s="96"/>
      <c r="M24" s="94"/>
      <c r="N24" s="94"/>
      <c r="O24" s="97"/>
      <c r="P24" s="96"/>
      <c r="Q24" s="94"/>
      <c r="R24" s="94"/>
      <c r="S24" s="20" t="str">
        <f t="shared" si="6"/>
        <v/>
      </c>
      <c r="T24" s="94"/>
      <c r="U24" s="94"/>
      <c r="V24" s="94"/>
      <c r="W24" s="21" t="str">
        <f>IF(B24="","",IF(I24&gt;=パラメータ!$C$6,3,IF(I24&gt;=パラメータ!$C$7,2,1))+LEFT(T24,1)+LEFT(U24,1)+LEFT(V24,1))</f>
        <v/>
      </c>
      <c r="X24" s="96"/>
      <c r="Y24" s="94"/>
      <c r="Z24" s="94"/>
      <c r="AA24" s="94"/>
      <c r="AB24" s="94"/>
      <c r="AC24" s="94"/>
      <c r="AD24" s="94"/>
      <c r="AE24" s="94"/>
      <c r="AF24" s="94"/>
      <c r="AG24" s="102"/>
      <c r="AH24" s="22" t="str">
        <f t="shared" si="19"/>
        <v/>
      </c>
      <c r="AI24" s="20" t="str">
        <f t="shared" si="20"/>
        <v/>
      </c>
      <c r="AJ24" s="20" t="str">
        <f>IF(B24="","",IF(AND(AH24="",AI24="",S24&gt;=パラメータ!$C$4,W24&gt;=パラメータ!$C$5),"⑤効率化＆強化",""))</f>
        <v/>
      </c>
      <c r="AK24" s="20" t="str">
        <f>IF(B24="","",IF(AND(AH24="",AI24,1="",AJ24="",W24&gt;=パラメータ!$C$5),"③効率化",""))</f>
        <v/>
      </c>
      <c r="AL24" s="20" t="str">
        <f>IF(B24="","",IF(AND(AH24="",AI24="",AJ24="",AK24="",S24&gt;=パラメータ!$C$4),"④強化",""))</f>
        <v/>
      </c>
      <c r="AM24" s="20" t="str">
        <f t="shared" si="21"/>
        <v/>
      </c>
      <c r="AN24" s="20" t="str">
        <f t="shared" si="22"/>
        <v/>
      </c>
      <c r="AO24" s="20" t="str">
        <f t="shared" si="23"/>
        <v/>
      </c>
      <c r="AP24" s="20" t="str">
        <f t="shared" si="24"/>
        <v/>
      </c>
      <c r="AQ24" s="20" t="str">
        <f t="shared" si="25"/>
        <v/>
      </c>
      <c r="AR24" s="21" t="str">
        <f t="shared" si="26"/>
        <v/>
      </c>
      <c r="AS24" s="22" t="str">
        <f t="shared" si="27"/>
        <v/>
      </c>
      <c r="AT24" s="20" t="str">
        <f t="shared" si="28"/>
        <v/>
      </c>
      <c r="AU24" s="23" t="str">
        <f t="shared" si="29"/>
        <v/>
      </c>
      <c r="AV24" s="24" t="str">
        <f>IF(AU24="","",IF(AU24&gt;=パラメータ!$C$8,"高",IF(AU24&gt;=パラメータ!$C$9,"中","低")))</f>
        <v/>
      </c>
      <c r="XES24" s="41"/>
      <c r="XET24" s="41"/>
      <c r="XEU24" s="41"/>
      <c r="XEV24" s="41"/>
      <c r="XEW24" s="41"/>
      <c r="XEX24" s="41"/>
      <c r="XEY24" s="41"/>
      <c r="XEZ24" s="41"/>
      <c r="XFA24" s="41"/>
      <c r="XFB24" s="41"/>
      <c r="XFC24" s="41"/>
      <c r="XFD24" s="41"/>
    </row>
    <row r="25" spans="1:48 16373:16384" s="1" customFormat="1" x14ac:dyDescent="0.3">
      <c r="A25" s="15">
        <v>21</v>
      </c>
      <c r="B25" s="88"/>
      <c r="C25" s="89"/>
      <c r="D25" s="88"/>
      <c r="E25" s="88"/>
      <c r="F25" s="92"/>
      <c r="G25" s="88"/>
      <c r="H25" s="88"/>
      <c r="I25" s="23" t="str">
        <f t="shared" si="18"/>
        <v/>
      </c>
      <c r="J25" s="92"/>
      <c r="K25" s="95"/>
      <c r="L25" s="96"/>
      <c r="M25" s="94"/>
      <c r="N25" s="94"/>
      <c r="O25" s="97"/>
      <c r="P25" s="96"/>
      <c r="Q25" s="94"/>
      <c r="R25" s="94"/>
      <c r="S25" s="20" t="str">
        <f t="shared" si="6"/>
        <v/>
      </c>
      <c r="T25" s="94"/>
      <c r="U25" s="94"/>
      <c r="V25" s="94"/>
      <c r="W25" s="21" t="str">
        <f>IF(B25="","",IF(I25&gt;=パラメータ!$C$6,3,IF(I25&gt;=パラメータ!$C$7,2,1))+LEFT(T25,1)+LEFT(U25,1)+LEFT(V25,1))</f>
        <v/>
      </c>
      <c r="X25" s="96"/>
      <c r="Y25" s="94"/>
      <c r="Z25" s="94"/>
      <c r="AA25" s="94"/>
      <c r="AB25" s="94"/>
      <c r="AC25" s="94"/>
      <c r="AD25" s="94"/>
      <c r="AE25" s="94"/>
      <c r="AF25" s="94"/>
      <c r="AG25" s="102"/>
      <c r="AH25" s="22" t="str">
        <f t="shared" si="19"/>
        <v/>
      </c>
      <c r="AI25" s="20" t="str">
        <f t="shared" si="20"/>
        <v/>
      </c>
      <c r="AJ25" s="20" t="str">
        <f>IF(B25="","",IF(AND(AH25="",AI25="",S25&gt;=パラメータ!$C$4,W25&gt;=パラメータ!$C$5),"⑤効率化＆強化",""))</f>
        <v/>
      </c>
      <c r="AK25" s="20" t="str">
        <f>IF(B25="","",IF(AND(AH25="",AI25,1="",AJ25="",W25&gt;=パラメータ!$C$5),"③効率化",""))</f>
        <v/>
      </c>
      <c r="AL25" s="20" t="str">
        <f>IF(B25="","",IF(AND(AH25="",AI25="",AJ25="",AK25="",S25&gt;=パラメータ!$C$4),"④強化",""))</f>
        <v/>
      </c>
      <c r="AM25" s="20" t="str">
        <f t="shared" si="21"/>
        <v/>
      </c>
      <c r="AN25" s="20" t="str">
        <f t="shared" si="22"/>
        <v/>
      </c>
      <c r="AO25" s="20" t="str">
        <f t="shared" si="23"/>
        <v/>
      </c>
      <c r="AP25" s="20" t="str">
        <f t="shared" si="24"/>
        <v/>
      </c>
      <c r="AQ25" s="20" t="str">
        <f t="shared" si="25"/>
        <v/>
      </c>
      <c r="AR25" s="21" t="str">
        <f t="shared" si="26"/>
        <v/>
      </c>
      <c r="AS25" s="22" t="str">
        <f t="shared" si="27"/>
        <v/>
      </c>
      <c r="AT25" s="20" t="str">
        <f t="shared" si="28"/>
        <v/>
      </c>
      <c r="AU25" s="23" t="str">
        <f t="shared" si="29"/>
        <v/>
      </c>
      <c r="AV25" s="24" t="str">
        <f>IF(AU25="","",IF(AU25&gt;=パラメータ!$C$8,"高",IF(AU25&gt;=パラメータ!$C$9,"中","低")))</f>
        <v/>
      </c>
      <c r="XES25" s="41"/>
      <c r="XET25" s="41"/>
      <c r="XEU25" s="41"/>
      <c r="XEV25" s="41"/>
      <c r="XEW25" s="41"/>
      <c r="XEX25" s="41"/>
      <c r="XEY25" s="41"/>
      <c r="XEZ25" s="41"/>
      <c r="XFA25" s="41"/>
      <c r="XFB25" s="41"/>
      <c r="XFC25" s="41"/>
      <c r="XFD25" s="41"/>
    </row>
    <row r="26" spans="1:48 16373:16384" s="1" customFormat="1" x14ac:dyDescent="0.3">
      <c r="A26" s="15">
        <v>22</v>
      </c>
      <c r="B26" s="88"/>
      <c r="C26" s="89"/>
      <c r="D26" s="88"/>
      <c r="E26" s="88"/>
      <c r="F26" s="92"/>
      <c r="G26" s="88"/>
      <c r="H26" s="88"/>
      <c r="I26" s="23" t="str">
        <f t="shared" si="18"/>
        <v/>
      </c>
      <c r="J26" s="92"/>
      <c r="K26" s="95"/>
      <c r="L26" s="96"/>
      <c r="M26" s="94"/>
      <c r="N26" s="94"/>
      <c r="O26" s="97"/>
      <c r="P26" s="96"/>
      <c r="Q26" s="94"/>
      <c r="R26" s="94"/>
      <c r="S26" s="20" t="str">
        <f t="shared" si="6"/>
        <v/>
      </c>
      <c r="T26" s="94"/>
      <c r="U26" s="94"/>
      <c r="V26" s="94"/>
      <c r="W26" s="21" t="str">
        <f>IF(B26="","",IF(I26&gt;=パラメータ!$C$6,3,IF(I26&gt;=パラメータ!$C$7,2,1))+LEFT(T26,1)+LEFT(U26,1)+LEFT(V26,1))</f>
        <v/>
      </c>
      <c r="X26" s="96"/>
      <c r="Y26" s="94"/>
      <c r="Z26" s="94"/>
      <c r="AA26" s="94"/>
      <c r="AB26" s="94"/>
      <c r="AC26" s="94"/>
      <c r="AD26" s="94"/>
      <c r="AE26" s="94"/>
      <c r="AF26" s="94"/>
      <c r="AG26" s="102"/>
      <c r="AH26" s="22" t="str">
        <f t="shared" si="19"/>
        <v/>
      </c>
      <c r="AI26" s="20" t="str">
        <f t="shared" si="20"/>
        <v/>
      </c>
      <c r="AJ26" s="20" t="str">
        <f>IF(B26="","",IF(AND(AH26="",AI26="",S26&gt;=パラメータ!$C$4,W26&gt;=パラメータ!$C$5),"⑤効率化＆強化",""))</f>
        <v/>
      </c>
      <c r="AK26" s="20" t="str">
        <f>IF(B26="","",IF(AND(AH26="",AI26,1="",AJ26="",W26&gt;=パラメータ!$C$5),"③効率化",""))</f>
        <v/>
      </c>
      <c r="AL26" s="20" t="str">
        <f>IF(B26="","",IF(AND(AH26="",AI26="",AJ26="",AK26="",S26&gt;=パラメータ!$C$4),"④強化",""))</f>
        <v/>
      </c>
      <c r="AM26" s="20" t="str">
        <f t="shared" si="21"/>
        <v/>
      </c>
      <c r="AN26" s="20" t="str">
        <f t="shared" si="22"/>
        <v/>
      </c>
      <c r="AO26" s="20" t="str">
        <f t="shared" si="23"/>
        <v/>
      </c>
      <c r="AP26" s="20" t="str">
        <f t="shared" si="24"/>
        <v/>
      </c>
      <c r="AQ26" s="20" t="str">
        <f t="shared" si="25"/>
        <v/>
      </c>
      <c r="AR26" s="21" t="str">
        <f t="shared" si="26"/>
        <v/>
      </c>
      <c r="AS26" s="22" t="str">
        <f t="shared" si="27"/>
        <v/>
      </c>
      <c r="AT26" s="20" t="str">
        <f t="shared" si="28"/>
        <v/>
      </c>
      <c r="AU26" s="23" t="str">
        <f t="shared" si="29"/>
        <v/>
      </c>
      <c r="AV26" s="24" t="str">
        <f>IF(AU26="","",IF(AU26&gt;=パラメータ!$C$8,"高",IF(AU26&gt;=パラメータ!$C$9,"中","低")))</f>
        <v/>
      </c>
      <c r="XES26" s="41"/>
      <c r="XET26" s="41"/>
      <c r="XEU26" s="41"/>
      <c r="XEV26" s="41"/>
      <c r="XEW26" s="41"/>
      <c r="XEX26" s="41"/>
      <c r="XEY26" s="41"/>
      <c r="XEZ26" s="41"/>
      <c r="XFA26" s="41"/>
      <c r="XFB26" s="41"/>
      <c r="XFC26" s="41"/>
      <c r="XFD26" s="41"/>
    </row>
    <row r="27" spans="1:48 16373:16384" s="1" customFormat="1" x14ac:dyDescent="0.3">
      <c r="A27" s="15">
        <v>23</v>
      </c>
      <c r="B27" s="88"/>
      <c r="C27" s="89"/>
      <c r="D27" s="88"/>
      <c r="E27" s="88"/>
      <c r="F27" s="92"/>
      <c r="G27" s="88"/>
      <c r="H27" s="88"/>
      <c r="I27" s="23" t="str">
        <f t="shared" si="18"/>
        <v/>
      </c>
      <c r="J27" s="92"/>
      <c r="K27" s="95"/>
      <c r="L27" s="96"/>
      <c r="M27" s="94"/>
      <c r="N27" s="94"/>
      <c r="O27" s="97"/>
      <c r="P27" s="96"/>
      <c r="Q27" s="94"/>
      <c r="R27" s="94"/>
      <c r="S27" s="20" t="str">
        <f t="shared" si="6"/>
        <v/>
      </c>
      <c r="T27" s="94"/>
      <c r="U27" s="94"/>
      <c r="V27" s="94"/>
      <c r="W27" s="21" t="str">
        <f>IF(B27="","",IF(I27&gt;=パラメータ!$C$6,3,IF(I27&gt;=パラメータ!$C$7,2,1))+LEFT(T27,1)+LEFT(U27,1)+LEFT(V27,1))</f>
        <v/>
      </c>
      <c r="X27" s="96"/>
      <c r="Y27" s="94"/>
      <c r="Z27" s="94"/>
      <c r="AA27" s="94"/>
      <c r="AB27" s="94"/>
      <c r="AC27" s="94"/>
      <c r="AD27" s="94"/>
      <c r="AE27" s="94"/>
      <c r="AF27" s="94"/>
      <c r="AG27" s="102"/>
      <c r="AH27" s="22" t="str">
        <f t="shared" si="19"/>
        <v/>
      </c>
      <c r="AI27" s="20" t="str">
        <f t="shared" si="20"/>
        <v/>
      </c>
      <c r="AJ27" s="20" t="str">
        <f>IF(B27="","",IF(AND(AH27="",AI27="",S27&gt;=パラメータ!$C$4,W27&gt;=パラメータ!$C$5),"⑤効率化＆強化",""))</f>
        <v/>
      </c>
      <c r="AK27" s="20" t="str">
        <f>IF(B27="","",IF(AND(AH27="",AI27,1="",AJ27="",W27&gt;=パラメータ!$C$5),"③効率化",""))</f>
        <v/>
      </c>
      <c r="AL27" s="20" t="str">
        <f>IF(B27="","",IF(AND(AH27="",AI27="",AJ27="",AK27="",S27&gt;=パラメータ!$C$4),"④強化",""))</f>
        <v/>
      </c>
      <c r="AM27" s="20" t="str">
        <f t="shared" si="21"/>
        <v/>
      </c>
      <c r="AN27" s="20" t="str">
        <f t="shared" si="22"/>
        <v/>
      </c>
      <c r="AO27" s="20" t="str">
        <f t="shared" si="23"/>
        <v/>
      </c>
      <c r="AP27" s="20" t="str">
        <f t="shared" si="24"/>
        <v/>
      </c>
      <c r="AQ27" s="20" t="str">
        <f t="shared" si="25"/>
        <v/>
      </c>
      <c r="AR27" s="21" t="str">
        <f t="shared" si="26"/>
        <v/>
      </c>
      <c r="AS27" s="22" t="str">
        <f t="shared" si="27"/>
        <v/>
      </c>
      <c r="AT27" s="20" t="str">
        <f t="shared" si="28"/>
        <v/>
      </c>
      <c r="AU27" s="23" t="str">
        <f t="shared" si="29"/>
        <v/>
      </c>
      <c r="AV27" s="24" t="str">
        <f>IF(AU27="","",IF(AU27&gt;=パラメータ!$C$8,"高",IF(AU27&gt;=パラメータ!$C$9,"中","低")))</f>
        <v/>
      </c>
      <c r="XES27" s="41"/>
      <c r="XET27" s="41"/>
      <c r="XEU27" s="41"/>
      <c r="XEV27" s="41"/>
      <c r="XEW27" s="41"/>
      <c r="XEX27" s="41"/>
      <c r="XEY27" s="41"/>
      <c r="XEZ27" s="41"/>
      <c r="XFA27" s="41"/>
      <c r="XFB27" s="41"/>
      <c r="XFC27" s="41"/>
      <c r="XFD27" s="41"/>
    </row>
    <row r="28" spans="1:48 16373:16384" s="1" customFormat="1" x14ac:dyDescent="0.3">
      <c r="A28" s="15">
        <v>24</v>
      </c>
      <c r="B28" s="88"/>
      <c r="C28" s="89"/>
      <c r="D28" s="88"/>
      <c r="E28" s="88"/>
      <c r="F28" s="92"/>
      <c r="G28" s="88"/>
      <c r="H28" s="88"/>
      <c r="I28" s="23" t="str">
        <f t="shared" si="18"/>
        <v/>
      </c>
      <c r="J28" s="92"/>
      <c r="K28" s="95"/>
      <c r="L28" s="96"/>
      <c r="M28" s="94"/>
      <c r="N28" s="94"/>
      <c r="O28" s="97"/>
      <c r="P28" s="96"/>
      <c r="Q28" s="94"/>
      <c r="R28" s="94"/>
      <c r="S28" s="20" t="str">
        <f t="shared" si="6"/>
        <v/>
      </c>
      <c r="T28" s="94"/>
      <c r="U28" s="94"/>
      <c r="V28" s="94"/>
      <c r="W28" s="21" t="str">
        <f>IF(B28="","",IF(I28&gt;=パラメータ!$C$6,3,IF(I28&gt;=パラメータ!$C$7,2,1))+LEFT(T28,1)+LEFT(U28,1)+LEFT(V28,1))</f>
        <v/>
      </c>
      <c r="X28" s="96"/>
      <c r="Y28" s="94"/>
      <c r="Z28" s="94"/>
      <c r="AA28" s="94"/>
      <c r="AB28" s="94"/>
      <c r="AC28" s="94"/>
      <c r="AD28" s="94"/>
      <c r="AE28" s="94"/>
      <c r="AF28" s="94"/>
      <c r="AG28" s="102"/>
      <c r="AH28" s="22" t="str">
        <f t="shared" si="19"/>
        <v/>
      </c>
      <c r="AI28" s="20" t="str">
        <f t="shared" si="20"/>
        <v/>
      </c>
      <c r="AJ28" s="20" t="str">
        <f>IF(B28="","",IF(AND(AH28="",AI28="",S28&gt;=パラメータ!$C$4,W28&gt;=パラメータ!$C$5),"⑤効率化＆強化",""))</f>
        <v/>
      </c>
      <c r="AK28" s="20" t="str">
        <f>IF(B28="","",IF(AND(AH28="",AI28,1="",AJ28="",W28&gt;=パラメータ!$C$5),"③効率化",""))</f>
        <v/>
      </c>
      <c r="AL28" s="20" t="str">
        <f>IF(B28="","",IF(AND(AH28="",AI28="",AJ28="",AK28="",S28&gt;=パラメータ!$C$4),"④強化",""))</f>
        <v/>
      </c>
      <c r="AM28" s="20" t="str">
        <f t="shared" si="21"/>
        <v/>
      </c>
      <c r="AN28" s="20" t="str">
        <f t="shared" si="22"/>
        <v/>
      </c>
      <c r="AO28" s="20" t="str">
        <f t="shared" si="23"/>
        <v/>
      </c>
      <c r="AP28" s="20" t="str">
        <f t="shared" si="24"/>
        <v/>
      </c>
      <c r="AQ28" s="20" t="str">
        <f t="shared" si="25"/>
        <v/>
      </c>
      <c r="AR28" s="21" t="str">
        <f t="shared" si="26"/>
        <v/>
      </c>
      <c r="AS28" s="22" t="str">
        <f t="shared" si="27"/>
        <v/>
      </c>
      <c r="AT28" s="20" t="str">
        <f t="shared" si="28"/>
        <v/>
      </c>
      <c r="AU28" s="23" t="str">
        <f t="shared" si="29"/>
        <v/>
      </c>
      <c r="AV28" s="24" t="str">
        <f>IF(AU28="","",IF(AU28&gt;=パラメータ!$C$8,"高",IF(AU28&gt;=パラメータ!$C$9,"中","低")))</f>
        <v/>
      </c>
      <c r="XES28" s="41"/>
      <c r="XET28" s="41"/>
      <c r="XEU28" s="41"/>
      <c r="XEV28" s="41"/>
      <c r="XEW28" s="41"/>
      <c r="XEX28" s="41"/>
      <c r="XEY28" s="41"/>
      <c r="XEZ28" s="41"/>
      <c r="XFA28" s="41"/>
      <c r="XFB28" s="41"/>
      <c r="XFC28" s="41"/>
      <c r="XFD28" s="41"/>
    </row>
    <row r="29" spans="1:48 16373:16384" s="1" customFormat="1" x14ac:dyDescent="0.3">
      <c r="A29" s="15">
        <v>25</v>
      </c>
      <c r="B29" s="88"/>
      <c r="C29" s="89"/>
      <c r="D29" s="88"/>
      <c r="E29" s="88"/>
      <c r="F29" s="92"/>
      <c r="G29" s="88"/>
      <c r="H29" s="88"/>
      <c r="I29" s="23" t="str">
        <f t="shared" si="18"/>
        <v/>
      </c>
      <c r="J29" s="92"/>
      <c r="K29" s="95"/>
      <c r="L29" s="96"/>
      <c r="M29" s="94"/>
      <c r="N29" s="94"/>
      <c r="O29" s="97"/>
      <c r="P29" s="96"/>
      <c r="Q29" s="94"/>
      <c r="R29" s="94"/>
      <c r="S29" s="20" t="str">
        <f t="shared" si="6"/>
        <v/>
      </c>
      <c r="T29" s="94"/>
      <c r="U29" s="94"/>
      <c r="V29" s="94"/>
      <c r="W29" s="21" t="str">
        <f>IF(B29="","",IF(I29&gt;=パラメータ!$C$6,3,IF(I29&gt;=パラメータ!$C$7,2,1))+LEFT(T29,1)+LEFT(U29,1)+LEFT(V29,1))</f>
        <v/>
      </c>
      <c r="X29" s="96"/>
      <c r="Y29" s="94"/>
      <c r="Z29" s="94"/>
      <c r="AA29" s="94"/>
      <c r="AB29" s="94"/>
      <c r="AC29" s="94"/>
      <c r="AD29" s="94"/>
      <c r="AE29" s="94"/>
      <c r="AF29" s="94"/>
      <c r="AG29" s="102"/>
      <c r="AH29" s="22" t="str">
        <f t="shared" si="19"/>
        <v/>
      </c>
      <c r="AI29" s="20" t="str">
        <f t="shared" si="20"/>
        <v/>
      </c>
      <c r="AJ29" s="20" t="str">
        <f>IF(B29="","",IF(AND(AH29="",AI29="",S29&gt;=パラメータ!$C$4,W29&gt;=パラメータ!$C$5),"⑤効率化＆強化",""))</f>
        <v/>
      </c>
      <c r="AK29" s="20" t="str">
        <f>IF(B29="","",IF(AND(AH29="",AI29,1="",AJ29="",W29&gt;=パラメータ!$C$5),"③効率化",""))</f>
        <v/>
      </c>
      <c r="AL29" s="20" t="str">
        <f>IF(B29="","",IF(AND(AH29="",AI29="",AJ29="",AK29="",S29&gt;=パラメータ!$C$4),"④強化",""))</f>
        <v/>
      </c>
      <c r="AM29" s="20" t="str">
        <f t="shared" si="21"/>
        <v/>
      </c>
      <c r="AN29" s="20" t="str">
        <f t="shared" si="22"/>
        <v/>
      </c>
      <c r="AO29" s="20" t="str">
        <f t="shared" si="23"/>
        <v/>
      </c>
      <c r="AP29" s="20" t="str">
        <f t="shared" si="24"/>
        <v/>
      </c>
      <c r="AQ29" s="20" t="str">
        <f t="shared" si="25"/>
        <v/>
      </c>
      <c r="AR29" s="21" t="str">
        <f t="shared" si="26"/>
        <v/>
      </c>
      <c r="AS29" s="22" t="str">
        <f t="shared" si="27"/>
        <v/>
      </c>
      <c r="AT29" s="20" t="str">
        <f t="shared" si="28"/>
        <v/>
      </c>
      <c r="AU29" s="23" t="str">
        <f t="shared" si="29"/>
        <v/>
      </c>
      <c r="AV29" s="24" t="str">
        <f>IF(AU29="","",IF(AU29&gt;=パラメータ!$C$8,"高",IF(AU29&gt;=パラメータ!$C$9,"中","低")))</f>
        <v/>
      </c>
      <c r="XES29" s="41"/>
      <c r="XET29" s="41"/>
      <c r="XEU29" s="41"/>
      <c r="XEV29" s="41"/>
      <c r="XEW29" s="41"/>
      <c r="XEX29" s="41"/>
      <c r="XEY29" s="41"/>
      <c r="XEZ29" s="41"/>
      <c r="XFA29" s="41"/>
      <c r="XFB29" s="41"/>
      <c r="XFC29" s="41"/>
      <c r="XFD29" s="41"/>
    </row>
    <row r="30" spans="1:48 16373:16384" s="1" customFormat="1" x14ac:dyDescent="0.3">
      <c r="A30" s="15">
        <v>26</v>
      </c>
      <c r="B30" s="88"/>
      <c r="C30" s="89"/>
      <c r="D30" s="88"/>
      <c r="E30" s="88"/>
      <c r="F30" s="92"/>
      <c r="G30" s="88"/>
      <c r="H30" s="88"/>
      <c r="I30" s="23" t="str">
        <f t="shared" si="18"/>
        <v/>
      </c>
      <c r="J30" s="92"/>
      <c r="K30" s="95"/>
      <c r="L30" s="96"/>
      <c r="M30" s="94"/>
      <c r="N30" s="94"/>
      <c r="O30" s="97"/>
      <c r="P30" s="96"/>
      <c r="Q30" s="94"/>
      <c r="R30" s="94"/>
      <c r="S30" s="20" t="str">
        <f t="shared" si="6"/>
        <v/>
      </c>
      <c r="T30" s="94"/>
      <c r="U30" s="94"/>
      <c r="V30" s="94"/>
      <c r="W30" s="21" t="str">
        <f>IF(B30="","",IF(I30&gt;=パラメータ!$C$6,3,IF(I30&gt;=パラメータ!$C$7,2,1))+LEFT(T30,1)+LEFT(U30,1)+LEFT(V30,1))</f>
        <v/>
      </c>
      <c r="X30" s="96"/>
      <c r="Y30" s="94"/>
      <c r="Z30" s="94"/>
      <c r="AA30" s="94"/>
      <c r="AB30" s="94"/>
      <c r="AC30" s="94"/>
      <c r="AD30" s="94"/>
      <c r="AE30" s="94"/>
      <c r="AF30" s="94"/>
      <c r="AG30" s="102"/>
      <c r="AH30" s="22" t="str">
        <f t="shared" si="19"/>
        <v/>
      </c>
      <c r="AI30" s="20" t="str">
        <f t="shared" si="20"/>
        <v/>
      </c>
      <c r="AJ30" s="20" t="str">
        <f>IF(B30="","",IF(AND(AH30="",AI30="",S30&gt;=パラメータ!$C$4,W30&gt;=パラメータ!$C$5),"⑤効率化＆強化",""))</f>
        <v/>
      </c>
      <c r="AK30" s="20" t="str">
        <f>IF(B30="","",IF(AND(AH30="",AI30,1="",AJ30="",W30&gt;=パラメータ!$C$5),"③効率化",""))</f>
        <v/>
      </c>
      <c r="AL30" s="20" t="str">
        <f>IF(B30="","",IF(AND(AH30="",AI30="",AJ30="",AK30="",S30&gt;=パラメータ!$C$4),"④強化",""))</f>
        <v/>
      </c>
      <c r="AM30" s="20" t="str">
        <f t="shared" si="21"/>
        <v/>
      </c>
      <c r="AN30" s="20" t="str">
        <f t="shared" si="22"/>
        <v/>
      </c>
      <c r="AO30" s="20" t="str">
        <f t="shared" si="23"/>
        <v/>
      </c>
      <c r="AP30" s="20" t="str">
        <f t="shared" si="24"/>
        <v/>
      </c>
      <c r="AQ30" s="20" t="str">
        <f t="shared" si="25"/>
        <v/>
      </c>
      <c r="AR30" s="21" t="str">
        <f t="shared" si="26"/>
        <v/>
      </c>
      <c r="AS30" s="22" t="str">
        <f t="shared" si="27"/>
        <v/>
      </c>
      <c r="AT30" s="20" t="str">
        <f t="shared" si="28"/>
        <v/>
      </c>
      <c r="AU30" s="23" t="str">
        <f t="shared" si="29"/>
        <v/>
      </c>
      <c r="AV30" s="24" t="str">
        <f>IF(AU30="","",IF(AU30&gt;=パラメータ!$C$8,"高",IF(AU30&gt;=パラメータ!$C$9,"中","低")))</f>
        <v/>
      </c>
      <c r="XES30" s="41"/>
      <c r="XET30" s="41"/>
      <c r="XEU30" s="41"/>
      <c r="XEV30" s="41"/>
      <c r="XEW30" s="41"/>
      <c r="XEX30" s="41"/>
      <c r="XEY30" s="41"/>
      <c r="XEZ30" s="41"/>
      <c r="XFA30" s="41"/>
      <c r="XFB30" s="41"/>
      <c r="XFC30" s="41"/>
      <c r="XFD30" s="41"/>
    </row>
    <row r="31" spans="1:48 16373:16384" s="1" customFormat="1" x14ac:dyDescent="0.3">
      <c r="A31" s="15">
        <v>27</v>
      </c>
      <c r="B31" s="88"/>
      <c r="C31" s="89"/>
      <c r="D31" s="88"/>
      <c r="E31" s="88"/>
      <c r="F31" s="92"/>
      <c r="G31" s="88"/>
      <c r="H31" s="88"/>
      <c r="I31" s="23" t="str">
        <f t="shared" si="18"/>
        <v/>
      </c>
      <c r="J31" s="92"/>
      <c r="K31" s="95"/>
      <c r="L31" s="96"/>
      <c r="M31" s="94"/>
      <c r="N31" s="94"/>
      <c r="O31" s="97"/>
      <c r="P31" s="96"/>
      <c r="Q31" s="94"/>
      <c r="R31" s="94"/>
      <c r="S31" s="20" t="str">
        <f t="shared" si="6"/>
        <v/>
      </c>
      <c r="T31" s="94"/>
      <c r="U31" s="94"/>
      <c r="V31" s="94"/>
      <c r="W31" s="21" t="str">
        <f>IF(B31="","",IF(I31&gt;=パラメータ!$C$6,3,IF(I31&gt;=パラメータ!$C$7,2,1))+LEFT(T31,1)+LEFT(U31,1)+LEFT(V31,1))</f>
        <v/>
      </c>
      <c r="X31" s="96"/>
      <c r="Y31" s="94"/>
      <c r="Z31" s="94"/>
      <c r="AA31" s="94"/>
      <c r="AB31" s="94"/>
      <c r="AC31" s="94"/>
      <c r="AD31" s="94"/>
      <c r="AE31" s="94"/>
      <c r="AF31" s="94"/>
      <c r="AG31" s="102"/>
      <c r="AH31" s="22" t="str">
        <f t="shared" si="19"/>
        <v/>
      </c>
      <c r="AI31" s="20" t="str">
        <f t="shared" si="20"/>
        <v/>
      </c>
      <c r="AJ31" s="20" t="str">
        <f>IF(B31="","",IF(AND(AH31="",AI31="",S31&gt;=パラメータ!$C$4,W31&gt;=パラメータ!$C$5),"⑤効率化＆強化",""))</f>
        <v/>
      </c>
      <c r="AK31" s="20" t="str">
        <f>IF(B31="","",IF(AND(AH31="",AI31,1="",AJ31="",W31&gt;=パラメータ!$C$5),"③効率化",""))</f>
        <v/>
      </c>
      <c r="AL31" s="20" t="str">
        <f>IF(B31="","",IF(AND(AH31="",AI31="",AJ31="",AK31="",S31&gt;=パラメータ!$C$4),"④強化",""))</f>
        <v/>
      </c>
      <c r="AM31" s="20" t="str">
        <f t="shared" si="21"/>
        <v/>
      </c>
      <c r="AN31" s="20" t="str">
        <f t="shared" si="22"/>
        <v/>
      </c>
      <c r="AO31" s="20" t="str">
        <f t="shared" si="23"/>
        <v/>
      </c>
      <c r="AP31" s="20" t="str">
        <f t="shared" si="24"/>
        <v/>
      </c>
      <c r="AQ31" s="20" t="str">
        <f t="shared" si="25"/>
        <v/>
      </c>
      <c r="AR31" s="21" t="str">
        <f t="shared" si="26"/>
        <v/>
      </c>
      <c r="AS31" s="22" t="str">
        <f t="shared" si="27"/>
        <v/>
      </c>
      <c r="AT31" s="20" t="str">
        <f t="shared" si="28"/>
        <v/>
      </c>
      <c r="AU31" s="23" t="str">
        <f t="shared" si="29"/>
        <v/>
      </c>
      <c r="AV31" s="24" t="str">
        <f>IF(AU31="","",IF(AU31&gt;=パラメータ!$C$8,"高",IF(AU31&gt;=パラメータ!$C$9,"中","低")))</f>
        <v/>
      </c>
      <c r="XES31" s="41"/>
      <c r="XET31" s="41"/>
      <c r="XEU31" s="41"/>
      <c r="XEV31" s="41"/>
      <c r="XEW31" s="41"/>
      <c r="XEX31" s="41"/>
      <c r="XEY31" s="41"/>
      <c r="XEZ31" s="41"/>
      <c r="XFA31" s="41"/>
      <c r="XFB31" s="41"/>
      <c r="XFC31" s="41"/>
      <c r="XFD31" s="41"/>
    </row>
    <row r="32" spans="1:48 16373:16384" s="1" customFormat="1" x14ac:dyDescent="0.3">
      <c r="A32" s="15">
        <v>28</v>
      </c>
      <c r="B32" s="88"/>
      <c r="C32" s="89"/>
      <c r="D32" s="88"/>
      <c r="E32" s="88"/>
      <c r="F32" s="92"/>
      <c r="G32" s="88"/>
      <c r="H32" s="88"/>
      <c r="I32" s="23" t="str">
        <f t="shared" si="18"/>
        <v/>
      </c>
      <c r="J32" s="92"/>
      <c r="K32" s="95"/>
      <c r="L32" s="96"/>
      <c r="M32" s="94"/>
      <c r="N32" s="94"/>
      <c r="O32" s="97"/>
      <c r="P32" s="96"/>
      <c r="Q32" s="94"/>
      <c r="R32" s="94"/>
      <c r="S32" s="20" t="str">
        <f t="shared" si="6"/>
        <v/>
      </c>
      <c r="T32" s="94"/>
      <c r="U32" s="94"/>
      <c r="V32" s="94"/>
      <c r="W32" s="21" t="str">
        <f>IF(B32="","",IF(I32&gt;=パラメータ!$C$6,3,IF(I32&gt;=パラメータ!$C$7,2,1))+LEFT(T32,1)+LEFT(U32,1)+LEFT(V32,1))</f>
        <v/>
      </c>
      <c r="X32" s="96"/>
      <c r="Y32" s="94"/>
      <c r="Z32" s="94"/>
      <c r="AA32" s="94"/>
      <c r="AB32" s="94"/>
      <c r="AC32" s="94"/>
      <c r="AD32" s="94"/>
      <c r="AE32" s="94"/>
      <c r="AF32" s="94"/>
      <c r="AG32" s="102"/>
      <c r="AH32" s="22" t="str">
        <f t="shared" si="19"/>
        <v/>
      </c>
      <c r="AI32" s="20" t="str">
        <f t="shared" si="20"/>
        <v/>
      </c>
      <c r="AJ32" s="20" t="str">
        <f>IF(B32="","",IF(AND(AH32="",AI32="",S32&gt;=パラメータ!$C$4,W32&gt;=パラメータ!$C$5),"⑤効率化＆強化",""))</f>
        <v/>
      </c>
      <c r="AK32" s="20" t="str">
        <f>IF(B32="","",IF(AND(AH32="",AI32,1="",AJ32="",W32&gt;=パラメータ!$C$5),"③効率化",""))</f>
        <v/>
      </c>
      <c r="AL32" s="20" t="str">
        <f>IF(B32="","",IF(AND(AH32="",AI32="",AJ32="",AK32="",S32&gt;=パラメータ!$C$4),"④強化",""))</f>
        <v/>
      </c>
      <c r="AM32" s="20" t="str">
        <f t="shared" si="21"/>
        <v/>
      </c>
      <c r="AN32" s="20" t="str">
        <f t="shared" si="22"/>
        <v/>
      </c>
      <c r="AO32" s="20" t="str">
        <f t="shared" si="23"/>
        <v/>
      </c>
      <c r="AP32" s="20" t="str">
        <f t="shared" si="24"/>
        <v/>
      </c>
      <c r="AQ32" s="20" t="str">
        <f t="shared" si="25"/>
        <v/>
      </c>
      <c r="AR32" s="21" t="str">
        <f t="shared" si="26"/>
        <v/>
      </c>
      <c r="AS32" s="22" t="str">
        <f t="shared" si="27"/>
        <v/>
      </c>
      <c r="AT32" s="20" t="str">
        <f t="shared" si="28"/>
        <v/>
      </c>
      <c r="AU32" s="23" t="str">
        <f t="shared" si="29"/>
        <v/>
      </c>
      <c r="AV32" s="24" t="str">
        <f>IF(AU32="","",IF(AU32&gt;=パラメータ!$C$8,"高",IF(AU32&gt;=パラメータ!$C$9,"中","低")))</f>
        <v/>
      </c>
      <c r="XES32" s="41"/>
      <c r="XET32" s="41"/>
      <c r="XEU32" s="41"/>
      <c r="XEV32" s="41"/>
      <c r="XEW32" s="41"/>
      <c r="XEX32" s="41"/>
      <c r="XEY32" s="41"/>
      <c r="XEZ32" s="41"/>
      <c r="XFA32" s="41"/>
      <c r="XFB32" s="41"/>
      <c r="XFC32" s="41"/>
      <c r="XFD32" s="41"/>
    </row>
    <row r="33" spans="1:48 16373:16384" s="1" customFormat="1" x14ac:dyDescent="0.3">
      <c r="A33" s="15">
        <v>29</v>
      </c>
      <c r="B33" s="88"/>
      <c r="C33" s="89"/>
      <c r="D33" s="88"/>
      <c r="E33" s="88"/>
      <c r="F33" s="92"/>
      <c r="G33" s="88"/>
      <c r="H33" s="88"/>
      <c r="I33" s="23" t="str">
        <f t="shared" si="18"/>
        <v/>
      </c>
      <c r="J33" s="92"/>
      <c r="K33" s="95"/>
      <c r="L33" s="96"/>
      <c r="M33" s="94"/>
      <c r="N33" s="94"/>
      <c r="O33" s="97"/>
      <c r="P33" s="96"/>
      <c r="Q33" s="94"/>
      <c r="R33" s="94"/>
      <c r="S33" s="20" t="str">
        <f t="shared" si="6"/>
        <v/>
      </c>
      <c r="T33" s="94"/>
      <c r="U33" s="94"/>
      <c r="V33" s="94"/>
      <c r="W33" s="21" t="str">
        <f>IF(B33="","",IF(I33&gt;=パラメータ!$C$6,3,IF(I33&gt;=パラメータ!$C$7,2,1))+LEFT(T33,1)+LEFT(U33,1)+LEFT(V33,1))</f>
        <v/>
      </c>
      <c r="X33" s="96"/>
      <c r="Y33" s="94"/>
      <c r="Z33" s="94"/>
      <c r="AA33" s="94"/>
      <c r="AB33" s="94"/>
      <c r="AC33" s="94"/>
      <c r="AD33" s="94"/>
      <c r="AE33" s="94"/>
      <c r="AF33" s="94"/>
      <c r="AG33" s="102"/>
      <c r="AH33" s="22" t="str">
        <f t="shared" si="19"/>
        <v/>
      </c>
      <c r="AI33" s="20" t="str">
        <f t="shared" si="20"/>
        <v/>
      </c>
      <c r="AJ33" s="20" t="str">
        <f>IF(B33="","",IF(AND(AH33="",AI33="",S33&gt;=パラメータ!$C$4,W33&gt;=パラメータ!$C$5),"⑤効率化＆強化",""))</f>
        <v/>
      </c>
      <c r="AK33" s="20" t="str">
        <f>IF(B33="","",IF(AND(AH33="",AI33,1="",AJ33="",W33&gt;=パラメータ!$C$5),"③効率化",""))</f>
        <v/>
      </c>
      <c r="AL33" s="20" t="str">
        <f>IF(B33="","",IF(AND(AH33="",AI33="",AJ33="",AK33="",S33&gt;=パラメータ!$C$4),"④強化",""))</f>
        <v/>
      </c>
      <c r="AM33" s="20" t="str">
        <f t="shared" si="21"/>
        <v/>
      </c>
      <c r="AN33" s="20" t="str">
        <f t="shared" si="22"/>
        <v/>
      </c>
      <c r="AO33" s="20" t="str">
        <f t="shared" si="23"/>
        <v/>
      </c>
      <c r="AP33" s="20" t="str">
        <f t="shared" si="24"/>
        <v/>
      </c>
      <c r="AQ33" s="20" t="str">
        <f t="shared" si="25"/>
        <v/>
      </c>
      <c r="AR33" s="21" t="str">
        <f t="shared" si="26"/>
        <v/>
      </c>
      <c r="AS33" s="22" t="str">
        <f t="shared" si="27"/>
        <v/>
      </c>
      <c r="AT33" s="20" t="str">
        <f t="shared" si="28"/>
        <v/>
      </c>
      <c r="AU33" s="23" t="str">
        <f t="shared" si="29"/>
        <v/>
      </c>
      <c r="AV33" s="24" t="str">
        <f>IF(AU33="","",IF(AU33&gt;=パラメータ!$C$8,"高",IF(AU33&gt;=パラメータ!$C$9,"中","低")))</f>
        <v/>
      </c>
      <c r="XES33" s="41"/>
      <c r="XET33" s="41"/>
      <c r="XEU33" s="41"/>
      <c r="XEV33" s="41"/>
      <c r="XEW33" s="41"/>
      <c r="XEX33" s="41"/>
      <c r="XEY33" s="41"/>
      <c r="XEZ33" s="41"/>
      <c r="XFA33" s="41"/>
      <c r="XFB33" s="41"/>
      <c r="XFC33" s="41"/>
      <c r="XFD33" s="41"/>
    </row>
    <row r="34" spans="1:48 16373:16384" s="1" customFormat="1" x14ac:dyDescent="0.3">
      <c r="A34" s="15">
        <v>30</v>
      </c>
      <c r="B34" s="88"/>
      <c r="C34" s="89"/>
      <c r="D34" s="88"/>
      <c r="E34" s="88"/>
      <c r="F34" s="92"/>
      <c r="G34" s="88"/>
      <c r="H34" s="88"/>
      <c r="I34" s="23" t="str">
        <f t="shared" si="18"/>
        <v/>
      </c>
      <c r="J34" s="92"/>
      <c r="K34" s="95"/>
      <c r="L34" s="96"/>
      <c r="M34" s="94"/>
      <c r="N34" s="94"/>
      <c r="O34" s="97"/>
      <c r="P34" s="96"/>
      <c r="Q34" s="94"/>
      <c r="R34" s="94"/>
      <c r="S34" s="20" t="str">
        <f t="shared" si="6"/>
        <v/>
      </c>
      <c r="T34" s="94"/>
      <c r="U34" s="94"/>
      <c r="V34" s="94"/>
      <c r="W34" s="21" t="str">
        <f>IF(B34="","",IF(I34&gt;=パラメータ!$C$6,3,IF(I34&gt;=パラメータ!$C$7,2,1))+LEFT(T34,1)+LEFT(U34,1)+LEFT(V34,1))</f>
        <v/>
      </c>
      <c r="X34" s="96"/>
      <c r="Y34" s="94"/>
      <c r="Z34" s="94"/>
      <c r="AA34" s="94"/>
      <c r="AB34" s="94"/>
      <c r="AC34" s="94"/>
      <c r="AD34" s="94"/>
      <c r="AE34" s="94"/>
      <c r="AF34" s="94"/>
      <c r="AG34" s="102"/>
      <c r="AH34" s="22" t="str">
        <f t="shared" si="19"/>
        <v/>
      </c>
      <c r="AI34" s="20" t="str">
        <f t="shared" si="20"/>
        <v/>
      </c>
      <c r="AJ34" s="20" t="str">
        <f>IF(B34="","",IF(AND(AH34="",AI34="",S34&gt;=パラメータ!$C$4,W34&gt;=パラメータ!$C$5),"⑤効率化＆強化",""))</f>
        <v/>
      </c>
      <c r="AK34" s="20" t="str">
        <f>IF(B34="","",IF(AND(AH34="",AI34,1="",AJ34="",W34&gt;=パラメータ!$C$5),"③効率化",""))</f>
        <v/>
      </c>
      <c r="AL34" s="20" t="str">
        <f>IF(B34="","",IF(AND(AH34="",AI34="",AJ34="",AK34="",S34&gt;=パラメータ!$C$4),"④強化",""))</f>
        <v/>
      </c>
      <c r="AM34" s="20" t="str">
        <f t="shared" si="21"/>
        <v/>
      </c>
      <c r="AN34" s="20" t="str">
        <f t="shared" si="22"/>
        <v/>
      </c>
      <c r="AO34" s="20" t="str">
        <f t="shared" si="23"/>
        <v/>
      </c>
      <c r="AP34" s="20" t="str">
        <f t="shared" si="24"/>
        <v/>
      </c>
      <c r="AQ34" s="20" t="str">
        <f t="shared" si="25"/>
        <v/>
      </c>
      <c r="AR34" s="21" t="str">
        <f t="shared" si="26"/>
        <v/>
      </c>
      <c r="AS34" s="22" t="str">
        <f t="shared" si="27"/>
        <v/>
      </c>
      <c r="AT34" s="20" t="str">
        <f t="shared" si="28"/>
        <v/>
      </c>
      <c r="AU34" s="23" t="str">
        <f t="shared" si="29"/>
        <v/>
      </c>
      <c r="AV34" s="24" t="str">
        <f>IF(AU34="","",IF(AU34&gt;=パラメータ!$C$8,"高",IF(AU34&gt;=パラメータ!$C$9,"中","低")))</f>
        <v/>
      </c>
      <c r="XES34" s="41"/>
      <c r="XET34" s="41"/>
      <c r="XEU34" s="41"/>
      <c r="XEV34" s="41"/>
      <c r="XEW34" s="41"/>
      <c r="XEX34" s="41"/>
      <c r="XEY34" s="41"/>
      <c r="XEZ34" s="41"/>
      <c r="XFA34" s="41"/>
      <c r="XFB34" s="41"/>
      <c r="XFC34" s="41"/>
      <c r="XFD34" s="41"/>
    </row>
    <row r="35" spans="1:48 16373:16384" s="1" customFormat="1" x14ac:dyDescent="0.3">
      <c r="A35" s="15">
        <v>31</v>
      </c>
      <c r="B35" s="88"/>
      <c r="C35" s="89"/>
      <c r="D35" s="88"/>
      <c r="E35" s="88"/>
      <c r="F35" s="92"/>
      <c r="G35" s="88"/>
      <c r="H35" s="88"/>
      <c r="I35" s="23" t="str">
        <f t="shared" si="18"/>
        <v/>
      </c>
      <c r="J35" s="92"/>
      <c r="K35" s="95"/>
      <c r="L35" s="96"/>
      <c r="M35" s="94"/>
      <c r="N35" s="94"/>
      <c r="O35" s="97"/>
      <c r="P35" s="96"/>
      <c r="Q35" s="94"/>
      <c r="R35" s="94"/>
      <c r="S35" s="20" t="str">
        <f t="shared" si="6"/>
        <v/>
      </c>
      <c r="T35" s="94"/>
      <c r="U35" s="94"/>
      <c r="V35" s="94"/>
      <c r="W35" s="21" t="str">
        <f>IF(B35="","",IF(I35&gt;=パラメータ!$C$6,3,IF(I35&gt;=パラメータ!$C$7,2,1))+LEFT(T35,1)+LEFT(U35,1)+LEFT(V35,1))</f>
        <v/>
      </c>
      <c r="X35" s="96"/>
      <c r="Y35" s="94"/>
      <c r="Z35" s="94"/>
      <c r="AA35" s="94"/>
      <c r="AB35" s="94"/>
      <c r="AC35" s="94"/>
      <c r="AD35" s="94"/>
      <c r="AE35" s="94"/>
      <c r="AF35" s="94"/>
      <c r="AG35" s="102"/>
      <c r="AH35" s="22" t="str">
        <f t="shared" si="19"/>
        <v/>
      </c>
      <c r="AI35" s="20" t="str">
        <f t="shared" si="20"/>
        <v/>
      </c>
      <c r="AJ35" s="20" t="str">
        <f>IF(B35="","",IF(AND(AH35="",AI35="",S35&gt;=パラメータ!$C$4,W35&gt;=パラメータ!$C$5),"⑤効率化＆強化",""))</f>
        <v/>
      </c>
      <c r="AK35" s="20" t="str">
        <f>IF(B35="","",IF(AND(AH35="",AI35,1="",AJ35="",W35&gt;=パラメータ!$C$5),"③効率化",""))</f>
        <v/>
      </c>
      <c r="AL35" s="20" t="str">
        <f>IF(B35="","",IF(AND(AH35="",AI35="",AJ35="",AK35="",S35&gt;=パラメータ!$C$4),"④強化",""))</f>
        <v/>
      </c>
      <c r="AM35" s="20" t="str">
        <f t="shared" si="21"/>
        <v/>
      </c>
      <c r="AN35" s="20" t="str">
        <f t="shared" si="22"/>
        <v/>
      </c>
      <c r="AO35" s="20" t="str">
        <f t="shared" si="23"/>
        <v/>
      </c>
      <c r="AP35" s="20" t="str">
        <f t="shared" si="24"/>
        <v/>
      </c>
      <c r="AQ35" s="20" t="str">
        <f t="shared" si="25"/>
        <v/>
      </c>
      <c r="AR35" s="21" t="str">
        <f t="shared" si="26"/>
        <v/>
      </c>
      <c r="AS35" s="22" t="str">
        <f t="shared" si="27"/>
        <v/>
      </c>
      <c r="AT35" s="20" t="str">
        <f t="shared" si="28"/>
        <v/>
      </c>
      <c r="AU35" s="23" t="str">
        <f t="shared" si="29"/>
        <v/>
      </c>
      <c r="AV35" s="24" t="str">
        <f>IF(AU35="","",IF(AU35&gt;=パラメータ!$C$8,"高",IF(AU35&gt;=パラメータ!$C$9,"中","低")))</f>
        <v/>
      </c>
      <c r="XES35" s="41"/>
      <c r="XET35" s="41"/>
      <c r="XEU35" s="41"/>
      <c r="XEV35" s="41"/>
      <c r="XEW35" s="41"/>
      <c r="XEX35" s="41"/>
      <c r="XEY35" s="41"/>
      <c r="XEZ35" s="41"/>
      <c r="XFA35" s="41"/>
      <c r="XFB35" s="41"/>
      <c r="XFC35" s="41"/>
      <c r="XFD35" s="41"/>
    </row>
    <row r="36" spans="1:48 16373:16384" s="1" customFormat="1" x14ac:dyDescent="0.3">
      <c r="A36" s="15">
        <v>32</v>
      </c>
      <c r="B36" s="88"/>
      <c r="C36" s="89"/>
      <c r="D36" s="88"/>
      <c r="E36" s="88"/>
      <c r="F36" s="92"/>
      <c r="G36" s="88"/>
      <c r="H36" s="88"/>
      <c r="I36" s="23" t="str">
        <f t="shared" si="18"/>
        <v/>
      </c>
      <c r="J36" s="92"/>
      <c r="K36" s="95"/>
      <c r="L36" s="96"/>
      <c r="M36" s="94"/>
      <c r="N36" s="94"/>
      <c r="O36" s="97"/>
      <c r="P36" s="96"/>
      <c r="Q36" s="94"/>
      <c r="R36" s="94"/>
      <c r="S36" s="20" t="str">
        <f t="shared" si="6"/>
        <v/>
      </c>
      <c r="T36" s="94"/>
      <c r="U36" s="94"/>
      <c r="V36" s="94"/>
      <c r="W36" s="21" t="str">
        <f>IF(B36="","",IF(I36&gt;=パラメータ!$C$6,3,IF(I36&gt;=パラメータ!$C$7,2,1))+LEFT(T36,1)+LEFT(U36,1)+LEFT(V36,1))</f>
        <v/>
      </c>
      <c r="X36" s="96"/>
      <c r="Y36" s="94"/>
      <c r="Z36" s="94"/>
      <c r="AA36" s="94"/>
      <c r="AB36" s="94"/>
      <c r="AC36" s="94"/>
      <c r="AD36" s="94"/>
      <c r="AE36" s="94"/>
      <c r="AF36" s="94"/>
      <c r="AG36" s="102"/>
      <c r="AH36" s="22" t="str">
        <f t="shared" si="19"/>
        <v/>
      </c>
      <c r="AI36" s="20" t="str">
        <f t="shared" si="20"/>
        <v/>
      </c>
      <c r="AJ36" s="20" t="str">
        <f>IF(B36="","",IF(AND(AH36="",AI36="",S36&gt;=パラメータ!$C$4,W36&gt;=パラメータ!$C$5),"⑤効率化＆強化",""))</f>
        <v/>
      </c>
      <c r="AK36" s="20" t="str">
        <f>IF(B36="","",IF(AND(AH36="",AI36,1="",AJ36="",W36&gt;=パラメータ!$C$5),"③効率化",""))</f>
        <v/>
      </c>
      <c r="AL36" s="20" t="str">
        <f>IF(B36="","",IF(AND(AH36="",AI36="",AJ36="",AK36="",S36&gt;=パラメータ!$C$4),"④強化",""))</f>
        <v/>
      </c>
      <c r="AM36" s="20" t="str">
        <f t="shared" si="21"/>
        <v/>
      </c>
      <c r="AN36" s="20" t="str">
        <f t="shared" si="22"/>
        <v/>
      </c>
      <c r="AO36" s="20" t="str">
        <f t="shared" si="23"/>
        <v/>
      </c>
      <c r="AP36" s="20" t="str">
        <f t="shared" si="24"/>
        <v/>
      </c>
      <c r="AQ36" s="20" t="str">
        <f t="shared" si="25"/>
        <v/>
      </c>
      <c r="AR36" s="21" t="str">
        <f t="shared" si="26"/>
        <v/>
      </c>
      <c r="AS36" s="22" t="str">
        <f t="shared" si="27"/>
        <v/>
      </c>
      <c r="AT36" s="20" t="str">
        <f t="shared" si="28"/>
        <v/>
      </c>
      <c r="AU36" s="23" t="str">
        <f t="shared" si="29"/>
        <v/>
      </c>
      <c r="AV36" s="24" t="str">
        <f>IF(AU36="","",IF(AU36&gt;=パラメータ!$C$8,"高",IF(AU36&gt;=パラメータ!$C$9,"中","低")))</f>
        <v/>
      </c>
      <c r="XES36" s="41"/>
      <c r="XET36" s="41"/>
      <c r="XEU36" s="41"/>
      <c r="XEV36" s="41"/>
      <c r="XEW36" s="41"/>
      <c r="XEX36" s="41"/>
      <c r="XEY36" s="41"/>
      <c r="XEZ36" s="41"/>
      <c r="XFA36" s="41"/>
      <c r="XFB36" s="41"/>
      <c r="XFC36" s="41"/>
      <c r="XFD36" s="41"/>
    </row>
    <row r="37" spans="1:48 16373:16384" s="1" customFormat="1" x14ac:dyDescent="0.3">
      <c r="A37" s="15">
        <v>33</v>
      </c>
      <c r="B37" s="88"/>
      <c r="C37" s="89"/>
      <c r="D37" s="88"/>
      <c r="E37" s="88"/>
      <c r="F37" s="92"/>
      <c r="G37" s="88"/>
      <c r="H37" s="88"/>
      <c r="I37" s="23" t="str">
        <f t="shared" si="18"/>
        <v/>
      </c>
      <c r="J37" s="92"/>
      <c r="K37" s="95"/>
      <c r="L37" s="96"/>
      <c r="M37" s="94"/>
      <c r="N37" s="94"/>
      <c r="O37" s="97"/>
      <c r="P37" s="96"/>
      <c r="Q37" s="94"/>
      <c r="R37" s="94"/>
      <c r="S37" s="20" t="str">
        <f t="shared" si="6"/>
        <v/>
      </c>
      <c r="T37" s="94"/>
      <c r="U37" s="94"/>
      <c r="V37" s="94"/>
      <c r="W37" s="21" t="str">
        <f>IF(B37="","",IF(I37&gt;=パラメータ!$C$6,3,IF(I37&gt;=パラメータ!$C$7,2,1))+LEFT(T37,1)+LEFT(U37,1)+LEFT(V37,1))</f>
        <v/>
      </c>
      <c r="X37" s="96"/>
      <c r="Y37" s="94"/>
      <c r="Z37" s="94"/>
      <c r="AA37" s="94"/>
      <c r="AB37" s="94"/>
      <c r="AC37" s="94"/>
      <c r="AD37" s="94"/>
      <c r="AE37" s="94"/>
      <c r="AF37" s="94"/>
      <c r="AG37" s="102"/>
      <c r="AH37" s="22" t="str">
        <f t="shared" si="19"/>
        <v/>
      </c>
      <c r="AI37" s="20" t="str">
        <f t="shared" si="20"/>
        <v/>
      </c>
      <c r="AJ37" s="20" t="str">
        <f>IF(B37="","",IF(AND(AH37="",AI37="",S37&gt;=パラメータ!$C$4,W37&gt;=パラメータ!$C$5),"⑤効率化＆強化",""))</f>
        <v/>
      </c>
      <c r="AK37" s="20" t="str">
        <f>IF(B37="","",IF(AND(AH37="",AI37,1="",AJ37="",W37&gt;=パラメータ!$C$5),"③効率化",""))</f>
        <v/>
      </c>
      <c r="AL37" s="20" t="str">
        <f>IF(B37="","",IF(AND(AH37="",AI37="",AJ37="",AK37="",S37&gt;=パラメータ!$C$4),"④強化",""))</f>
        <v/>
      </c>
      <c r="AM37" s="20" t="str">
        <f t="shared" si="21"/>
        <v/>
      </c>
      <c r="AN37" s="20" t="str">
        <f t="shared" si="22"/>
        <v/>
      </c>
      <c r="AO37" s="20" t="str">
        <f t="shared" si="23"/>
        <v/>
      </c>
      <c r="AP37" s="20" t="str">
        <f t="shared" si="24"/>
        <v/>
      </c>
      <c r="AQ37" s="20" t="str">
        <f t="shared" si="25"/>
        <v/>
      </c>
      <c r="AR37" s="21" t="str">
        <f t="shared" si="26"/>
        <v/>
      </c>
      <c r="AS37" s="22" t="str">
        <f t="shared" si="27"/>
        <v/>
      </c>
      <c r="AT37" s="20" t="str">
        <f t="shared" si="28"/>
        <v/>
      </c>
      <c r="AU37" s="23" t="str">
        <f t="shared" si="29"/>
        <v/>
      </c>
      <c r="AV37" s="24" t="str">
        <f>IF(AU37="","",IF(AU37&gt;=パラメータ!$C$8,"高",IF(AU37&gt;=パラメータ!$C$9,"中","低")))</f>
        <v/>
      </c>
      <c r="XES37" s="41"/>
      <c r="XET37" s="41"/>
      <c r="XEU37" s="41"/>
      <c r="XEV37" s="41"/>
      <c r="XEW37" s="41"/>
      <c r="XEX37" s="41"/>
      <c r="XEY37" s="41"/>
      <c r="XEZ37" s="41"/>
      <c r="XFA37" s="41"/>
      <c r="XFB37" s="41"/>
      <c r="XFC37" s="41"/>
      <c r="XFD37" s="41"/>
    </row>
    <row r="38" spans="1:48 16373:16384" s="1" customFormat="1" x14ac:dyDescent="0.3">
      <c r="A38" s="15">
        <v>34</v>
      </c>
      <c r="B38" s="88"/>
      <c r="C38" s="89"/>
      <c r="D38" s="88"/>
      <c r="E38" s="88"/>
      <c r="F38" s="92"/>
      <c r="G38" s="88"/>
      <c r="H38" s="88"/>
      <c r="I38" s="23" t="str">
        <f t="shared" si="18"/>
        <v/>
      </c>
      <c r="J38" s="92"/>
      <c r="K38" s="95"/>
      <c r="L38" s="96"/>
      <c r="M38" s="94"/>
      <c r="N38" s="94"/>
      <c r="O38" s="97"/>
      <c r="P38" s="96"/>
      <c r="Q38" s="94"/>
      <c r="R38" s="94"/>
      <c r="S38" s="20" t="str">
        <f t="shared" si="6"/>
        <v/>
      </c>
      <c r="T38" s="94"/>
      <c r="U38" s="94"/>
      <c r="V38" s="94"/>
      <c r="W38" s="21" t="str">
        <f>IF(B38="","",IF(I38&gt;=パラメータ!$C$6,3,IF(I38&gt;=パラメータ!$C$7,2,1))+LEFT(T38,1)+LEFT(U38,1)+LEFT(V38,1))</f>
        <v/>
      </c>
      <c r="X38" s="96"/>
      <c r="Y38" s="94"/>
      <c r="Z38" s="94"/>
      <c r="AA38" s="94"/>
      <c r="AB38" s="94"/>
      <c r="AC38" s="94"/>
      <c r="AD38" s="94"/>
      <c r="AE38" s="94"/>
      <c r="AF38" s="94"/>
      <c r="AG38" s="102"/>
      <c r="AH38" s="22" t="str">
        <f t="shared" si="19"/>
        <v/>
      </c>
      <c r="AI38" s="20" t="str">
        <f t="shared" si="20"/>
        <v/>
      </c>
      <c r="AJ38" s="20" t="str">
        <f>IF(B38="","",IF(AND(AH38="",AI38="",S38&gt;=パラメータ!$C$4,W38&gt;=パラメータ!$C$5),"⑤効率化＆強化",""))</f>
        <v/>
      </c>
      <c r="AK38" s="20" t="str">
        <f>IF(B38="","",IF(AND(AH38="",AI38,1="",AJ38="",W38&gt;=パラメータ!$C$5),"③効率化",""))</f>
        <v/>
      </c>
      <c r="AL38" s="20" t="str">
        <f>IF(B38="","",IF(AND(AH38="",AI38="",AJ38="",AK38="",S38&gt;=パラメータ!$C$4),"④強化",""))</f>
        <v/>
      </c>
      <c r="AM38" s="20" t="str">
        <f t="shared" si="21"/>
        <v/>
      </c>
      <c r="AN38" s="20" t="str">
        <f t="shared" si="22"/>
        <v/>
      </c>
      <c r="AO38" s="20" t="str">
        <f t="shared" si="23"/>
        <v/>
      </c>
      <c r="AP38" s="20" t="str">
        <f t="shared" si="24"/>
        <v/>
      </c>
      <c r="AQ38" s="20" t="str">
        <f t="shared" si="25"/>
        <v/>
      </c>
      <c r="AR38" s="21" t="str">
        <f t="shared" si="26"/>
        <v/>
      </c>
      <c r="AS38" s="22" t="str">
        <f t="shared" si="27"/>
        <v/>
      </c>
      <c r="AT38" s="20" t="str">
        <f t="shared" si="28"/>
        <v/>
      </c>
      <c r="AU38" s="23" t="str">
        <f t="shared" si="29"/>
        <v/>
      </c>
      <c r="AV38" s="24" t="str">
        <f>IF(AU38="","",IF(AU38&gt;=パラメータ!$C$8,"高",IF(AU38&gt;=パラメータ!$C$9,"中","低")))</f>
        <v/>
      </c>
      <c r="XES38" s="41"/>
      <c r="XET38" s="41"/>
      <c r="XEU38" s="41"/>
      <c r="XEV38" s="41"/>
      <c r="XEW38" s="41"/>
      <c r="XEX38" s="41"/>
      <c r="XEY38" s="41"/>
      <c r="XEZ38" s="41"/>
      <c r="XFA38" s="41"/>
      <c r="XFB38" s="41"/>
      <c r="XFC38" s="41"/>
      <c r="XFD38" s="41"/>
    </row>
    <row r="39" spans="1:48 16373:16384" s="1" customFormat="1" x14ac:dyDescent="0.3">
      <c r="A39" s="15">
        <v>35</v>
      </c>
      <c r="B39" s="88"/>
      <c r="C39" s="89"/>
      <c r="D39" s="88"/>
      <c r="E39" s="88"/>
      <c r="F39" s="92"/>
      <c r="G39" s="88"/>
      <c r="H39" s="88"/>
      <c r="I39" s="23" t="str">
        <f t="shared" si="18"/>
        <v/>
      </c>
      <c r="J39" s="92"/>
      <c r="K39" s="95"/>
      <c r="L39" s="96"/>
      <c r="M39" s="94"/>
      <c r="N39" s="94"/>
      <c r="O39" s="97"/>
      <c r="P39" s="96"/>
      <c r="Q39" s="94"/>
      <c r="R39" s="94"/>
      <c r="S39" s="20" t="str">
        <f t="shared" si="6"/>
        <v/>
      </c>
      <c r="T39" s="94"/>
      <c r="U39" s="94"/>
      <c r="V39" s="94"/>
      <c r="W39" s="21" t="str">
        <f>IF(B39="","",IF(I39&gt;=パラメータ!$C$6,3,IF(I39&gt;=パラメータ!$C$7,2,1))+LEFT(T39,1)+LEFT(U39,1)+LEFT(V39,1))</f>
        <v/>
      </c>
      <c r="X39" s="96"/>
      <c r="Y39" s="94"/>
      <c r="Z39" s="94"/>
      <c r="AA39" s="94"/>
      <c r="AB39" s="94"/>
      <c r="AC39" s="94"/>
      <c r="AD39" s="94"/>
      <c r="AE39" s="94"/>
      <c r="AF39" s="94"/>
      <c r="AG39" s="102"/>
      <c r="AH39" s="22" t="str">
        <f t="shared" si="19"/>
        <v/>
      </c>
      <c r="AI39" s="20" t="str">
        <f t="shared" si="20"/>
        <v/>
      </c>
      <c r="AJ39" s="20" t="str">
        <f>IF(B39="","",IF(AND(AH39="",AI39="",S39&gt;=パラメータ!$C$4,W39&gt;=パラメータ!$C$5),"⑤効率化＆強化",""))</f>
        <v/>
      </c>
      <c r="AK39" s="20" t="str">
        <f>IF(B39="","",IF(AND(AH39="",AI39,1="",AJ39="",W39&gt;=パラメータ!$C$5),"③効率化",""))</f>
        <v/>
      </c>
      <c r="AL39" s="20" t="str">
        <f>IF(B39="","",IF(AND(AH39="",AI39="",AJ39="",AK39="",S39&gt;=パラメータ!$C$4),"④強化",""))</f>
        <v/>
      </c>
      <c r="AM39" s="20" t="str">
        <f t="shared" si="21"/>
        <v/>
      </c>
      <c r="AN39" s="20" t="str">
        <f t="shared" si="22"/>
        <v/>
      </c>
      <c r="AO39" s="20" t="str">
        <f t="shared" si="23"/>
        <v/>
      </c>
      <c r="AP39" s="20" t="str">
        <f t="shared" si="24"/>
        <v/>
      </c>
      <c r="AQ39" s="20" t="str">
        <f t="shared" si="25"/>
        <v/>
      </c>
      <c r="AR39" s="21" t="str">
        <f t="shared" si="26"/>
        <v/>
      </c>
      <c r="AS39" s="22" t="str">
        <f t="shared" si="27"/>
        <v/>
      </c>
      <c r="AT39" s="20" t="str">
        <f t="shared" si="28"/>
        <v/>
      </c>
      <c r="AU39" s="23" t="str">
        <f t="shared" si="29"/>
        <v/>
      </c>
      <c r="AV39" s="24" t="str">
        <f>IF(AU39="","",IF(AU39&gt;=パラメータ!$C$8,"高",IF(AU39&gt;=パラメータ!$C$9,"中","低")))</f>
        <v/>
      </c>
      <c r="XES39" s="41"/>
      <c r="XET39" s="41"/>
      <c r="XEU39" s="41"/>
      <c r="XEV39" s="41"/>
      <c r="XEW39" s="41"/>
      <c r="XEX39" s="41"/>
      <c r="XEY39" s="41"/>
      <c r="XEZ39" s="41"/>
      <c r="XFA39" s="41"/>
      <c r="XFB39" s="41"/>
      <c r="XFC39" s="41"/>
      <c r="XFD39" s="41"/>
    </row>
    <row r="40" spans="1:48 16373:16384" s="1" customFormat="1" x14ac:dyDescent="0.3">
      <c r="A40" s="15">
        <v>36</v>
      </c>
      <c r="B40" s="88"/>
      <c r="C40" s="89"/>
      <c r="D40" s="88"/>
      <c r="E40" s="88"/>
      <c r="F40" s="92"/>
      <c r="G40" s="88"/>
      <c r="H40" s="88"/>
      <c r="I40" s="23" t="str">
        <f t="shared" si="18"/>
        <v/>
      </c>
      <c r="J40" s="92"/>
      <c r="K40" s="95"/>
      <c r="L40" s="96"/>
      <c r="M40" s="94"/>
      <c r="N40" s="94"/>
      <c r="O40" s="97"/>
      <c r="P40" s="96"/>
      <c r="Q40" s="94"/>
      <c r="R40" s="94"/>
      <c r="S40" s="20" t="str">
        <f t="shared" si="6"/>
        <v/>
      </c>
      <c r="T40" s="94"/>
      <c r="U40" s="94"/>
      <c r="V40" s="94"/>
      <c r="W40" s="21" t="str">
        <f>IF(B40="","",IF(I40&gt;=パラメータ!$C$6,3,IF(I40&gt;=パラメータ!$C$7,2,1))+LEFT(T40,1)+LEFT(U40,1)+LEFT(V40,1))</f>
        <v/>
      </c>
      <c r="X40" s="96"/>
      <c r="Y40" s="94"/>
      <c r="Z40" s="94"/>
      <c r="AA40" s="94"/>
      <c r="AB40" s="94"/>
      <c r="AC40" s="94"/>
      <c r="AD40" s="94"/>
      <c r="AE40" s="94"/>
      <c r="AF40" s="94"/>
      <c r="AG40" s="102"/>
      <c r="AH40" s="22" t="str">
        <f t="shared" si="19"/>
        <v/>
      </c>
      <c r="AI40" s="20" t="str">
        <f t="shared" si="20"/>
        <v/>
      </c>
      <c r="AJ40" s="20" t="str">
        <f>IF(B40="","",IF(AND(AH40="",AI40="",S40&gt;=パラメータ!$C$4,W40&gt;=パラメータ!$C$5),"⑤効率化＆強化",""))</f>
        <v/>
      </c>
      <c r="AK40" s="20" t="str">
        <f>IF(B40="","",IF(AND(AH40="",AI40,1="",AJ40="",W40&gt;=パラメータ!$C$5),"③効率化",""))</f>
        <v/>
      </c>
      <c r="AL40" s="20" t="str">
        <f>IF(B40="","",IF(AND(AH40="",AI40="",AJ40="",AK40="",S40&gt;=パラメータ!$C$4),"④強化",""))</f>
        <v/>
      </c>
      <c r="AM40" s="20" t="str">
        <f t="shared" si="21"/>
        <v/>
      </c>
      <c r="AN40" s="20" t="str">
        <f t="shared" si="22"/>
        <v/>
      </c>
      <c r="AO40" s="20" t="str">
        <f t="shared" si="23"/>
        <v/>
      </c>
      <c r="AP40" s="20" t="str">
        <f t="shared" si="24"/>
        <v/>
      </c>
      <c r="AQ40" s="20" t="str">
        <f t="shared" si="25"/>
        <v/>
      </c>
      <c r="AR40" s="21" t="str">
        <f t="shared" si="26"/>
        <v/>
      </c>
      <c r="AS40" s="22" t="str">
        <f t="shared" si="27"/>
        <v/>
      </c>
      <c r="AT40" s="20" t="str">
        <f t="shared" si="28"/>
        <v/>
      </c>
      <c r="AU40" s="23" t="str">
        <f t="shared" si="29"/>
        <v/>
      </c>
      <c r="AV40" s="24" t="str">
        <f>IF(AU40="","",IF(AU40&gt;=パラメータ!$C$8,"高",IF(AU40&gt;=パラメータ!$C$9,"中","低")))</f>
        <v/>
      </c>
      <c r="XES40" s="41"/>
      <c r="XET40" s="41"/>
      <c r="XEU40" s="41"/>
      <c r="XEV40" s="41"/>
      <c r="XEW40" s="41"/>
      <c r="XEX40" s="41"/>
      <c r="XEY40" s="41"/>
      <c r="XEZ40" s="41"/>
      <c r="XFA40" s="41"/>
      <c r="XFB40" s="41"/>
      <c r="XFC40" s="41"/>
      <c r="XFD40" s="41"/>
    </row>
    <row r="41" spans="1:48 16373:16384" s="1" customFormat="1" x14ac:dyDescent="0.3">
      <c r="A41" s="15">
        <v>37</v>
      </c>
      <c r="B41" s="88"/>
      <c r="C41" s="89"/>
      <c r="D41" s="88"/>
      <c r="E41" s="88"/>
      <c r="F41" s="92"/>
      <c r="G41" s="88"/>
      <c r="H41" s="88"/>
      <c r="I41" s="23" t="str">
        <f t="shared" si="18"/>
        <v/>
      </c>
      <c r="J41" s="92"/>
      <c r="K41" s="95"/>
      <c r="L41" s="96"/>
      <c r="M41" s="94"/>
      <c r="N41" s="94"/>
      <c r="O41" s="97"/>
      <c r="P41" s="96"/>
      <c r="Q41" s="94"/>
      <c r="R41" s="94"/>
      <c r="S41" s="20" t="str">
        <f t="shared" si="6"/>
        <v/>
      </c>
      <c r="T41" s="94"/>
      <c r="U41" s="94"/>
      <c r="V41" s="94"/>
      <c r="W41" s="21" t="str">
        <f>IF(B41="","",IF(I41&gt;=パラメータ!$C$6,3,IF(I41&gt;=パラメータ!$C$7,2,1))+LEFT(T41,1)+LEFT(U41,1)+LEFT(V41,1))</f>
        <v/>
      </c>
      <c r="X41" s="96"/>
      <c r="Y41" s="94"/>
      <c r="Z41" s="94"/>
      <c r="AA41" s="94"/>
      <c r="AB41" s="94"/>
      <c r="AC41" s="94"/>
      <c r="AD41" s="94"/>
      <c r="AE41" s="94"/>
      <c r="AF41" s="94"/>
      <c r="AG41" s="102"/>
      <c r="AH41" s="22" t="str">
        <f t="shared" si="19"/>
        <v/>
      </c>
      <c r="AI41" s="20" t="str">
        <f t="shared" si="20"/>
        <v/>
      </c>
      <c r="AJ41" s="20" t="str">
        <f>IF(B41="","",IF(AND(AH41="",AI41="",S41&gt;=パラメータ!$C$4,W41&gt;=パラメータ!$C$5),"⑤効率化＆強化",""))</f>
        <v/>
      </c>
      <c r="AK41" s="20" t="str">
        <f>IF(B41="","",IF(AND(AH41="",AI41,1="",AJ41="",W41&gt;=パラメータ!$C$5),"③効率化",""))</f>
        <v/>
      </c>
      <c r="AL41" s="20" t="str">
        <f>IF(B41="","",IF(AND(AH41="",AI41="",AJ41="",AK41="",S41&gt;=パラメータ!$C$4),"④強化",""))</f>
        <v/>
      </c>
      <c r="AM41" s="20" t="str">
        <f t="shared" si="21"/>
        <v/>
      </c>
      <c r="AN41" s="20" t="str">
        <f t="shared" si="22"/>
        <v/>
      </c>
      <c r="AO41" s="20" t="str">
        <f t="shared" si="23"/>
        <v/>
      </c>
      <c r="AP41" s="20" t="str">
        <f t="shared" si="24"/>
        <v/>
      </c>
      <c r="AQ41" s="20" t="str">
        <f t="shared" si="25"/>
        <v/>
      </c>
      <c r="AR41" s="21" t="str">
        <f t="shared" si="26"/>
        <v/>
      </c>
      <c r="AS41" s="22" t="str">
        <f t="shared" si="27"/>
        <v/>
      </c>
      <c r="AT41" s="20" t="str">
        <f t="shared" si="28"/>
        <v/>
      </c>
      <c r="AU41" s="23" t="str">
        <f t="shared" si="29"/>
        <v/>
      </c>
      <c r="AV41" s="24" t="str">
        <f>IF(AU41="","",IF(AU41&gt;=パラメータ!$C$8,"高",IF(AU41&gt;=パラメータ!$C$9,"中","低")))</f>
        <v/>
      </c>
      <c r="XES41" s="41"/>
      <c r="XET41" s="41"/>
      <c r="XEU41" s="41"/>
      <c r="XEV41" s="41"/>
      <c r="XEW41" s="41"/>
      <c r="XEX41" s="41"/>
      <c r="XEY41" s="41"/>
      <c r="XEZ41" s="41"/>
      <c r="XFA41" s="41"/>
      <c r="XFB41" s="41"/>
      <c r="XFC41" s="41"/>
      <c r="XFD41" s="41"/>
    </row>
    <row r="42" spans="1:48 16373:16384" s="1" customFormat="1" x14ac:dyDescent="0.3">
      <c r="A42" s="15">
        <v>38</v>
      </c>
      <c r="B42" s="88"/>
      <c r="C42" s="89"/>
      <c r="D42" s="88"/>
      <c r="E42" s="88"/>
      <c r="F42" s="92"/>
      <c r="G42" s="88"/>
      <c r="H42" s="88"/>
      <c r="I42" s="23" t="str">
        <f t="shared" si="18"/>
        <v/>
      </c>
      <c r="J42" s="92"/>
      <c r="K42" s="95"/>
      <c r="L42" s="96"/>
      <c r="M42" s="94"/>
      <c r="N42" s="94"/>
      <c r="O42" s="97"/>
      <c r="P42" s="96"/>
      <c r="Q42" s="94"/>
      <c r="R42" s="94"/>
      <c r="S42" s="20" t="str">
        <f t="shared" si="6"/>
        <v/>
      </c>
      <c r="T42" s="94"/>
      <c r="U42" s="94"/>
      <c r="V42" s="94"/>
      <c r="W42" s="21" t="str">
        <f>IF(B42="","",IF(I42&gt;=パラメータ!$C$6,3,IF(I42&gt;=パラメータ!$C$7,2,1))+LEFT(T42,1)+LEFT(U42,1)+LEFT(V42,1))</f>
        <v/>
      </c>
      <c r="X42" s="96"/>
      <c r="Y42" s="94"/>
      <c r="Z42" s="94"/>
      <c r="AA42" s="94"/>
      <c r="AB42" s="94"/>
      <c r="AC42" s="94"/>
      <c r="AD42" s="94"/>
      <c r="AE42" s="94"/>
      <c r="AF42" s="94"/>
      <c r="AG42" s="102"/>
      <c r="AH42" s="22" t="str">
        <f t="shared" si="19"/>
        <v/>
      </c>
      <c r="AI42" s="20" t="str">
        <f t="shared" si="20"/>
        <v/>
      </c>
      <c r="AJ42" s="20" t="str">
        <f>IF(B42="","",IF(AND(AH42="",AI42="",S42&gt;=パラメータ!$C$4,W42&gt;=パラメータ!$C$5),"⑤効率化＆強化",""))</f>
        <v/>
      </c>
      <c r="AK42" s="20" t="str">
        <f>IF(B42="","",IF(AND(AH42="",AI42,1="",AJ42="",W42&gt;=パラメータ!$C$5),"③効率化",""))</f>
        <v/>
      </c>
      <c r="AL42" s="20" t="str">
        <f>IF(B42="","",IF(AND(AH42="",AI42="",AJ42="",AK42="",S42&gt;=パラメータ!$C$4),"④強化",""))</f>
        <v/>
      </c>
      <c r="AM42" s="20" t="str">
        <f t="shared" si="21"/>
        <v/>
      </c>
      <c r="AN42" s="20" t="str">
        <f t="shared" si="22"/>
        <v/>
      </c>
      <c r="AO42" s="20" t="str">
        <f t="shared" si="23"/>
        <v/>
      </c>
      <c r="AP42" s="20" t="str">
        <f t="shared" si="24"/>
        <v/>
      </c>
      <c r="AQ42" s="20" t="str">
        <f t="shared" si="25"/>
        <v/>
      </c>
      <c r="AR42" s="21" t="str">
        <f t="shared" si="26"/>
        <v/>
      </c>
      <c r="AS42" s="22" t="str">
        <f t="shared" si="27"/>
        <v/>
      </c>
      <c r="AT42" s="20" t="str">
        <f t="shared" si="28"/>
        <v/>
      </c>
      <c r="AU42" s="23" t="str">
        <f t="shared" si="29"/>
        <v/>
      </c>
      <c r="AV42" s="24" t="str">
        <f>IF(AU42="","",IF(AU42&gt;=パラメータ!$C$8,"高",IF(AU42&gt;=パラメータ!$C$9,"中","低")))</f>
        <v/>
      </c>
      <c r="XES42" s="41"/>
      <c r="XET42" s="41"/>
      <c r="XEU42" s="41"/>
      <c r="XEV42" s="41"/>
      <c r="XEW42" s="41"/>
      <c r="XEX42" s="41"/>
      <c r="XEY42" s="41"/>
      <c r="XEZ42" s="41"/>
      <c r="XFA42" s="41"/>
      <c r="XFB42" s="41"/>
      <c r="XFC42" s="41"/>
      <c r="XFD42" s="41"/>
    </row>
    <row r="43" spans="1:48 16373:16384" s="1" customFormat="1" x14ac:dyDescent="0.3">
      <c r="A43" s="15">
        <v>39</v>
      </c>
      <c r="B43" s="88"/>
      <c r="C43" s="89"/>
      <c r="D43" s="88"/>
      <c r="E43" s="88"/>
      <c r="F43" s="92"/>
      <c r="G43" s="88"/>
      <c r="H43" s="88"/>
      <c r="I43" s="23" t="str">
        <f t="shared" si="18"/>
        <v/>
      </c>
      <c r="J43" s="92"/>
      <c r="K43" s="95"/>
      <c r="L43" s="96"/>
      <c r="M43" s="94"/>
      <c r="N43" s="94"/>
      <c r="O43" s="97"/>
      <c r="P43" s="96"/>
      <c r="Q43" s="94"/>
      <c r="R43" s="94"/>
      <c r="S43" s="20" t="str">
        <f t="shared" si="6"/>
        <v/>
      </c>
      <c r="T43" s="94"/>
      <c r="U43" s="94"/>
      <c r="V43" s="94"/>
      <c r="W43" s="21" t="str">
        <f>IF(B43="","",IF(I43&gt;=パラメータ!$C$6,3,IF(I43&gt;=パラメータ!$C$7,2,1))+LEFT(T43,1)+LEFT(U43,1)+LEFT(V43,1))</f>
        <v/>
      </c>
      <c r="X43" s="96"/>
      <c r="Y43" s="94"/>
      <c r="Z43" s="94"/>
      <c r="AA43" s="94"/>
      <c r="AB43" s="94"/>
      <c r="AC43" s="94"/>
      <c r="AD43" s="94"/>
      <c r="AE43" s="94"/>
      <c r="AF43" s="94"/>
      <c r="AG43" s="102"/>
      <c r="AH43" s="22" t="str">
        <f t="shared" si="19"/>
        <v/>
      </c>
      <c r="AI43" s="20" t="str">
        <f t="shared" si="20"/>
        <v/>
      </c>
      <c r="AJ43" s="20" t="str">
        <f>IF(B43="","",IF(AND(AH43="",AI43="",S43&gt;=パラメータ!$C$4,W43&gt;=パラメータ!$C$5),"⑤効率化＆強化",""))</f>
        <v/>
      </c>
      <c r="AK43" s="20" t="str">
        <f>IF(B43="","",IF(AND(AH43="",AI43,1="",AJ43="",W43&gt;=パラメータ!$C$5),"③効率化",""))</f>
        <v/>
      </c>
      <c r="AL43" s="20" t="str">
        <f>IF(B43="","",IF(AND(AH43="",AI43="",AJ43="",AK43="",S43&gt;=パラメータ!$C$4),"④強化",""))</f>
        <v/>
      </c>
      <c r="AM43" s="20" t="str">
        <f t="shared" si="21"/>
        <v/>
      </c>
      <c r="AN43" s="20" t="str">
        <f t="shared" si="22"/>
        <v/>
      </c>
      <c r="AO43" s="20" t="str">
        <f t="shared" si="23"/>
        <v/>
      </c>
      <c r="AP43" s="20" t="str">
        <f t="shared" si="24"/>
        <v/>
      </c>
      <c r="AQ43" s="20" t="str">
        <f t="shared" si="25"/>
        <v/>
      </c>
      <c r="AR43" s="21" t="str">
        <f t="shared" si="26"/>
        <v/>
      </c>
      <c r="AS43" s="22" t="str">
        <f t="shared" si="27"/>
        <v/>
      </c>
      <c r="AT43" s="20" t="str">
        <f t="shared" si="28"/>
        <v/>
      </c>
      <c r="AU43" s="23" t="str">
        <f t="shared" si="29"/>
        <v/>
      </c>
      <c r="AV43" s="24" t="str">
        <f>IF(AU43="","",IF(AU43&gt;=パラメータ!$C$8,"高",IF(AU43&gt;=パラメータ!$C$9,"中","低")))</f>
        <v/>
      </c>
      <c r="XES43" s="41"/>
      <c r="XET43" s="41"/>
      <c r="XEU43" s="41"/>
      <c r="XEV43" s="41"/>
      <c r="XEW43" s="41"/>
      <c r="XEX43" s="41"/>
      <c r="XEY43" s="41"/>
      <c r="XEZ43" s="41"/>
      <c r="XFA43" s="41"/>
      <c r="XFB43" s="41"/>
      <c r="XFC43" s="41"/>
      <c r="XFD43" s="41"/>
    </row>
    <row r="44" spans="1:48 16373:16384" s="1" customFormat="1" x14ac:dyDescent="0.3">
      <c r="A44" s="15">
        <v>40</v>
      </c>
      <c r="B44" s="88"/>
      <c r="C44" s="89"/>
      <c r="D44" s="88"/>
      <c r="E44" s="88"/>
      <c r="F44" s="92"/>
      <c r="G44" s="88"/>
      <c r="H44" s="88"/>
      <c r="I44" s="23" t="str">
        <f t="shared" si="18"/>
        <v/>
      </c>
      <c r="J44" s="92"/>
      <c r="K44" s="95"/>
      <c r="L44" s="96"/>
      <c r="M44" s="94"/>
      <c r="N44" s="94"/>
      <c r="O44" s="97"/>
      <c r="P44" s="96"/>
      <c r="Q44" s="94"/>
      <c r="R44" s="94"/>
      <c r="S44" s="20" t="str">
        <f t="shared" si="6"/>
        <v/>
      </c>
      <c r="T44" s="94"/>
      <c r="U44" s="94"/>
      <c r="V44" s="94"/>
      <c r="W44" s="21" t="str">
        <f>IF(B44="","",IF(I44&gt;=パラメータ!$C$6,3,IF(I44&gt;=パラメータ!$C$7,2,1))+LEFT(T44,1)+LEFT(U44,1)+LEFT(V44,1))</f>
        <v/>
      </c>
      <c r="X44" s="96"/>
      <c r="Y44" s="94"/>
      <c r="Z44" s="94"/>
      <c r="AA44" s="94"/>
      <c r="AB44" s="94"/>
      <c r="AC44" s="94"/>
      <c r="AD44" s="94"/>
      <c r="AE44" s="94"/>
      <c r="AF44" s="94"/>
      <c r="AG44" s="102"/>
      <c r="AH44" s="22" t="str">
        <f t="shared" si="19"/>
        <v/>
      </c>
      <c r="AI44" s="20" t="str">
        <f t="shared" si="20"/>
        <v/>
      </c>
      <c r="AJ44" s="20" t="str">
        <f>IF(B44="","",IF(AND(AH44="",AI44="",S44&gt;=パラメータ!$C$4,W44&gt;=パラメータ!$C$5),"⑤効率化＆強化",""))</f>
        <v/>
      </c>
      <c r="AK44" s="20" t="str">
        <f>IF(B44="","",IF(AND(AH44="",AI44,1="",AJ44="",W44&gt;=パラメータ!$C$5),"③効率化",""))</f>
        <v/>
      </c>
      <c r="AL44" s="20" t="str">
        <f>IF(B44="","",IF(AND(AH44="",AI44="",AJ44="",AK44="",S44&gt;=パラメータ!$C$4),"④強化",""))</f>
        <v/>
      </c>
      <c r="AM44" s="20" t="str">
        <f t="shared" si="21"/>
        <v/>
      </c>
      <c r="AN44" s="20" t="str">
        <f t="shared" si="22"/>
        <v/>
      </c>
      <c r="AO44" s="20" t="str">
        <f t="shared" si="23"/>
        <v/>
      </c>
      <c r="AP44" s="20" t="str">
        <f t="shared" si="24"/>
        <v/>
      </c>
      <c r="AQ44" s="20" t="str">
        <f t="shared" si="25"/>
        <v/>
      </c>
      <c r="AR44" s="21" t="str">
        <f t="shared" si="26"/>
        <v/>
      </c>
      <c r="AS44" s="22" t="str">
        <f t="shared" si="27"/>
        <v/>
      </c>
      <c r="AT44" s="20" t="str">
        <f t="shared" si="28"/>
        <v/>
      </c>
      <c r="AU44" s="23" t="str">
        <f t="shared" si="29"/>
        <v/>
      </c>
      <c r="AV44" s="24" t="str">
        <f>IF(AU44="","",IF(AU44&gt;=パラメータ!$C$8,"高",IF(AU44&gt;=パラメータ!$C$9,"中","低")))</f>
        <v/>
      </c>
      <c r="XES44" s="41"/>
      <c r="XET44" s="41"/>
      <c r="XEU44" s="41"/>
      <c r="XEV44" s="41"/>
      <c r="XEW44" s="41"/>
      <c r="XEX44" s="41"/>
      <c r="XEY44" s="41"/>
      <c r="XEZ44" s="41"/>
      <c r="XFA44" s="41"/>
      <c r="XFB44" s="41"/>
      <c r="XFC44" s="41"/>
      <c r="XFD44" s="41"/>
    </row>
    <row r="45" spans="1:48 16373:16384" s="1" customFormat="1" x14ac:dyDescent="0.3">
      <c r="A45" s="15">
        <v>41</v>
      </c>
      <c r="B45" s="88"/>
      <c r="C45" s="89"/>
      <c r="D45" s="88"/>
      <c r="E45" s="88"/>
      <c r="F45" s="92"/>
      <c r="G45" s="88"/>
      <c r="H45" s="88"/>
      <c r="I45" s="23" t="str">
        <f t="shared" si="18"/>
        <v/>
      </c>
      <c r="J45" s="92"/>
      <c r="K45" s="95"/>
      <c r="L45" s="96"/>
      <c r="M45" s="94"/>
      <c r="N45" s="94"/>
      <c r="O45" s="97"/>
      <c r="P45" s="96"/>
      <c r="Q45" s="94"/>
      <c r="R45" s="94"/>
      <c r="S45" s="20" t="str">
        <f t="shared" si="6"/>
        <v/>
      </c>
      <c r="T45" s="94"/>
      <c r="U45" s="94"/>
      <c r="V45" s="94"/>
      <c r="W45" s="21" t="str">
        <f>IF(B45="","",IF(I45&gt;=パラメータ!$C$6,3,IF(I45&gt;=パラメータ!$C$7,2,1))+LEFT(T45,1)+LEFT(U45,1)+LEFT(V45,1))</f>
        <v/>
      </c>
      <c r="X45" s="96"/>
      <c r="Y45" s="94"/>
      <c r="Z45" s="94"/>
      <c r="AA45" s="94"/>
      <c r="AB45" s="94"/>
      <c r="AC45" s="94"/>
      <c r="AD45" s="94"/>
      <c r="AE45" s="94"/>
      <c r="AF45" s="94"/>
      <c r="AG45" s="102"/>
      <c r="AH45" s="22" t="str">
        <f t="shared" si="19"/>
        <v/>
      </c>
      <c r="AI45" s="20" t="str">
        <f t="shared" si="20"/>
        <v/>
      </c>
      <c r="AJ45" s="20" t="str">
        <f>IF(B45="","",IF(AND(AH45="",AI45="",S45&gt;=パラメータ!$C$4,W45&gt;=パラメータ!$C$5),"⑤効率化＆強化",""))</f>
        <v/>
      </c>
      <c r="AK45" s="20" t="str">
        <f>IF(B45="","",IF(AND(AH45="",AI45,1="",AJ45="",W45&gt;=パラメータ!$C$5),"③効率化",""))</f>
        <v/>
      </c>
      <c r="AL45" s="20" t="str">
        <f>IF(B45="","",IF(AND(AH45="",AI45="",AJ45="",AK45="",S45&gt;=パラメータ!$C$4),"④強化",""))</f>
        <v/>
      </c>
      <c r="AM45" s="20" t="str">
        <f t="shared" si="21"/>
        <v/>
      </c>
      <c r="AN45" s="20" t="str">
        <f t="shared" si="22"/>
        <v/>
      </c>
      <c r="AO45" s="20" t="str">
        <f t="shared" si="23"/>
        <v/>
      </c>
      <c r="AP45" s="20" t="str">
        <f t="shared" si="24"/>
        <v/>
      </c>
      <c r="AQ45" s="20" t="str">
        <f t="shared" si="25"/>
        <v/>
      </c>
      <c r="AR45" s="21" t="str">
        <f t="shared" si="26"/>
        <v/>
      </c>
      <c r="AS45" s="22" t="str">
        <f t="shared" si="27"/>
        <v/>
      </c>
      <c r="AT45" s="20" t="str">
        <f t="shared" si="28"/>
        <v/>
      </c>
      <c r="AU45" s="23" t="str">
        <f t="shared" si="29"/>
        <v/>
      </c>
      <c r="AV45" s="24" t="str">
        <f>IF(AU45="","",IF(AU45&gt;=パラメータ!$C$8,"高",IF(AU45&gt;=パラメータ!$C$9,"中","低")))</f>
        <v/>
      </c>
      <c r="XES45" s="41"/>
      <c r="XET45" s="41"/>
      <c r="XEU45" s="41"/>
      <c r="XEV45" s="41"/>
      <c r="XEW45" s="41"/>
      <c r="XEX45" s="41"/>
      <c r="XEY45" s="41"/>
      <c r="XEZ45" s="41"/>
      <c r="XFA45" s="41"/>
      <c r="XFB45" s="41"/>
      <c r="XFC45" s="41"/>
      <c r="XFD45" s="41"/>
    </row>
    <row r="46" spans="1:48 16373:16384" s="1" customFormat="1" x14ac:dyDescent="0.3">
      <c r="A46" s="15">
        <v>42</v>
      </c>
      <c r="B46" s="88"/>
      <c r="C46" s="89"/>
      <c r="D46" s="88"/>
      <c r="E46" s="88"/>
      <c r="F46" s="92"/>
      <c r="G46" s="88"/>
      <c r="H46" s="88"/>
      <c r="I46" s="23" t="str">
        <f t="shared" si="18"/>
        <v/>
      </c>
      <c r="J46" s="92"/>
      <c r="K46" s="95"/>
      <c r="L46" s="96"/>
      <c r="M46" s="94"/>
      <c r="N46" s="94"/>
      <c r="O46" s="97"/>
      <c r="P46" s="96"/>
      <c r="Q46" s="94"/>
      <c r="R46" s="94"/>
      <c r="S46" s="20" t="str">
        <f t="shared" si="6"/>
        <v/>
      </c>
      <c r="T46" s="94"/>
      <c r="U46" s="94"/>
      <c r="V46" s="94"/>
      <c r="W46" s="21" t="str">
        <f>IF(B46="","",IF(I46&gt;=パラメータ!$C$6,3,IF(I46&gt;=パラメータ!$C$7,2,1))+LEFT(T46,1)+LEFT(U46,1)+LEFT(V46,1))</f>
        <v/>
      </c>
      <c r="X46" s="96"/>
      <c r="Y46" s="94"/>
      <c r="Z46" s="94"/>
      <c r="AA46" s="94"/>
      <c r="AB46" s="94"/>
      <c r="AC46" s="94"/>
      <c r="AD46" s="94"/>
      <c r="AE46" s="94"/>
      <c r="AF46" s="94"/>
      <c r="AG46" s="102"/>
      <c r="AH46" s="22" t="str">
        <f t="shared" si="19"/>
        <v/>
      </c>
      <c r="AI46" s="20" t="str">
        <f t="shared" si="20"/>
        <v/>
      </c>
      <c r="AJ46" s="20" t="str">
        <f>IF(B46="","",IF(AND(AH46="",AI46="",S46&gt;=パラメータ!$C$4,W46&gt;=パラメータ!$C$5),"⑤効率化＆強化",""))</f>
        <v/>
      </c>
      <c r="AK46" s="20" t="str">
        <f>IF(B46="","",IF(AND(AH46="",AI46,1="",AJ46="",W46&gt;=パラメータ!$C$5),"③効率化",""))</f>
        <v/>
      </c>
      <c r="AL46" s="20" t="str">
        <f>IF(B46="","",IF(AND(AH46="",AI46="",AJ46="",AK46="",S46&gt;=パラメータ!$C$4),"④強化",""))</f>
        <v/>
      </c>
      <c r="AM46" s="20" t="str">
        <f t="shared" si="21"/>
        <v/>
      </c>
      <c r="AN46" s="20" t="str">
        <f t="shared" si="22"/>
        <v/>
      </c>
      <c r="AO46" s="20" t="str">
        <f t="shared" si="23"/>
        <v/>
      </c>
      <c r="AP46" s="20" t="str">
        <f t="shared" si="24"/>
        <v/>
      </c>
      <c r="AQ46" s="20" t="str">
        <f t="shared" si="25"/>
        <v/>
      </c>
      <c r="AR46" s="21" t="str">
        <f t="shared" si="26"/>
        <v/>
      </c>
      <c r="AS46" s="22" t="str">
        <f t="shared" si="27"/>
        <v/>
      </c>
      <c r="AT46" s="20" t="str">
        <f t="shared" si="28"/>
        <v/>
      </c>
      <c r="AU46" s="23" t="str">
        <f t="shared" si="29"/>
        <v/>
      </c>
      <c r="AV46" s="24" t="str">
        <f>IF(AU46="","",IF(AU46&gt;=パラメータ!$C$8,"高",IF(AU46&gt;=パラメータ!$C$9,"中","低")))</f>
        <v/>
      </c>
      <c r="XES46" s="41"/>
      <c r="XET46" s="41"/>
      <c r="XEU46" s="41"/>
      <c r="XEV46" s="41"/>
      <c r="XEW46" s="41"/>
      <c r="XEX46" s="41"/>
      <c r="XEY46" s="41"/>
      <c r="XEZ46" s="41"/>
      <c r="XFA46" s="41"/>
      <c r="XFB46" s="41"/>
      <c r="XFC46" s="41"/>
      <c r="XFD46" s="41"/>
    </row>
    <row r="47" spans="1:48 16373:16384" s="1" customFormat="1" x14ac:dyDescent="0.3">
      <c r="A47" s="15">
        <v>43</v>
      </c>
      <c r="B47" s="88"/>
      <c r="C47" s="89"/>
      <c r="D47" s="88"/>
      <c r="E47" s="88"/>
      <c r="F47" s="92"/>
      <c r="G47" s="88"/>
      <c r="H47" s="88"/>
      <c r="I47" s="23" t="str">
        <f t="shared" si="18"/>
        <v/>
      </c>
      <c r="J47" s="92"/>
      <c r="K47" s="95"/>
      <c r="L47" s="96"/>
      <c r="M47" s="94"/>
      <c r="N47" s="94"/>
      <c r="O47" s="97"/>
      <c r="P47" s="96"/>
      <c r="Q47" s="94"/>
      <c r="R47" s="94"/>
      <c r="S47" s="20" t="str">
        <f t="shared" si="6"/>
        <v/>
      </c>
      <c r="T47" s="94"/>
      <c r="U47" s="94"/>
      <c r="V47" s="94"/>
      <c r="W47" s="21" t="str">
        <f>IF(B47="","",IF(I47&gt;=パラメータ!$C$6,3,IF(I47&gt;=パラメータ!$C$7,2,1))+LEFT(T47,1)+LEFT(U47,1)+LEFT(V47,1))</f>
        <v/>
      </c>
      <c r="X47" s="96"/>
      <c r="Y47" s="94"/>
      <c r="Z47" s="94"/>
      <c r="AA47" s="94"/>
      <c r="AB47" s="94"/>
      <c r="AC47" s="94"/>
      <c r="AD47" s="94"/>
      <c r="AE47" s="94"/>
      <c r="AF47" s="94"/>
      <c r="AG47" s="102"/>
      <c r="AH47" s="22" t="str">
        <f t="shared" si="19"/>
        <v/>
      </c>
      <c r="AI47" s="20" t="str">
        <f t="shared" si="20"/>
        <v/>
      </c>
      <c r="AJ47" s="20" t="str">
        <f>IF(B47="","",IF(AND(AH47="",AI47="",S47&gt;=パラメータ!$C$4,W47&gt;=パラメータ!$C$5),"⑤効率化＆強化",""))</f>
        <v/>
      </c>
      <c r="AK47" s="20" t="str">
        <f>IF(B47="","",IF(AND(AH47="",AI47,1="",AJ47="",W47&gt;=パラメータ!$C$5),"③効率化",""))</f>
        <v/>
      </c>
      <c r="AL47" s="20" t="str">
        <f>IF(B47="","",IF(AND(AH47="",AI47="",AJ47="",AK47="",S47&gt;=パラメータ!$C$4),"④強化",""))</f>
        <v/>
      </c>
      <c r="AM47" s="20" t="str">
        <f t="shared" si="21"/>
        <v/>
      </c>
      <c r="AN47" s="20" t="str">
        <f t="shared" si="22"/>
        <v/>
      </c>
      <c r="AO47" s="20" t="str">
        <f t="shared" si="23"/>
        <v/>
      </c>
      <c r="AP47" s="20" t="str">
        <f t="shared" si="24"/>
        <v/>
      </c>
      <c r="AQ47" s="20" t="str">
        <f t="shared" si="25"/>
        <v/>
      </c>
      <c r="AR47" s="21" t="str">
        <f t="shared" si="26"/>
        <v/>
      </c>
      <c r="AS47" s="22" t="str">
        <f t="shared" si="27"/>
        <v/>
      </c>
      <c r="AT47" s="20" t="str">
        <f t="shared" si="28"/>
        <v/>
      </c>
      <c r="AU47" s="23" t="str">
        <f t="shared" si="29"/>
        <v/>
      </c>
      <c r="AV47" s="24" t="str">
        <f>IF(AU47="","",IF(AU47&gt;=パラメータ!$C$8,"高",IF(AU47&gt;=パラメータ!$C$9,"中","低")))</f>
        <v/>
      </c>
      <c r="XES47" s="41"/>
      <c r="XET47" s="41"/>
      <c r="XEU47" s="41"/>
      <c r="XEV47" s="41"/>
      <c r="XEW47" s="41"/>
      <c r="XEX47" s="41"/>
      <c r="XEY47" s="41"/>
      <c r="XEZ47" s="41"/>
      <c r="XFA47" s="41"/>
      <c r="XFB47" s="41"/>
      <c r="XFC47" s="41"/>
      <c r="XFD47" s="41"/>
    </row>
    <row r="48" spans="1:48 16373:16384" s="1" customFormat="1" x14ac:dyDescent="0.3">
      <c r="A48" s="15">
        <v>44</v>
      </c>
      <c r="B48" s="88"/>
      <c r="C48" s="89"/>
      <c r="D48" s="88"/>
      <c r="E48" s="88"/>
      <c r="F48" s="92"/>
      <c r="G48" s="88"/>
      <c r="H48" s="88"/>
      <c r="I48" s="23" t="str">
        <f t="shared" si="18"/>
        <v/>
      </c>
      <c r="J48" s="92"/>
      <c r="K48" s="95"/>
      <c r="L48" s="96"/>
      <c r="M48" s="94"/>
      <c r="N48" s="94"/>
      <c r="O48" s="97"/>
      <c r="P48" s="96"/>
      <c r="Q48" s="94"/>
      <c r="R48" s="94"/>
      <c r="S48" s="20" t="str">
        <f t="shared" si="6"/>
        <v/>
      </c>
      <c r="T48" s="94"/>
      <c r="U48" s="94"/>
      <c r="V48" s="94"/>
      <c r="W48" s="21" t="str">
        <f>IF(B48="","",IF(I48&gt;=パラメータ!$C$6,3,IF(I48&gt;=パラメータ!$C$7,2,1))+LEFT(T48,1)+LEFT(U48,1)+LEFT(V48,1))</f>
        <v/>
      </c>
      <c r="X48" s="96"/>
      <c r="Y48" s="94"/>
      <c r="Z48" s="94"/>
      <c r="AA48" s="94"/>
      <c r="AB48" s="94"/>
      <c r="AC48" s="94"/>
      <c r="AD48" s="94"/>
      <c r="AE48" s="94"/>
      <c r="AF48" s="94"/>
      <c r="AG48" s="102"/>
      <c r="AH48" s="22" t="str">
        <f t="shared" si="19"/>
        <v/>
      </c>
      <c r="AI48" s="20" t="str">
        <f t="shared" si="20"/>
        <v/>
      </c>
      <c r="AJ48" s="20" t="str">
        <f>IF(B48="","",IF(AND(AH48="",AI48="",S48&gt;=パラメータ!$C$4,W48&gt;=パラメータ!$C$5),"⑤効率化＆強化",""))</f>
        <v/>
      </c>
      <c r="AK48" s="20" t="str">
        <f>IF(B48="","",IF(AND(AH48="",AI48,1="",AJ48="",W48&gt;=パラメータ!$C$5),"③効率化",""))</f>
        <v/>
      </c>
      <c r="AL48" s="20" t="str">
        <f>IF(B48="","",IF(AND(AH48="",AI48="",AJ48="",AK48="",S48&gt;=パラメータ!$C$4),"④強化",""))</f>
        <v/>
      </c>
      <c r="AM48" s="20" t="str">
        <f t="shared" si="21"/>
        <v/>
      </c>
      <c r="AN48" s="20" t="str">
        <f t="shared" si="22"/>
        <v/>
      </c>
      <c r="AO48" s="20" t="str">
        <f t="shared" si="23"/>
        <v/>
      </c>
      <c r="AP48" s="20" t="str">
        <f t="shared" si="24"/>
        <v/>
      </c>
      <c r="AQ48" s="20" t="str">
        <f t="shared" si="25"/>
        <v/>
      </c>
      <c r="AR48" s="21" t="str">
        <f t="shared" si="26"/>
        <v/>
      </c>
      <c r="AS48" s="22" t="str">
        <f t="shared" si="27"/>
        <v/>
      </c>
      <c r="AT48" s="20" t="str">
        <f t="shared" si="28"/>
        <v/>
      </c>
      <c r="AU48" s="23" t="str">
        <f t="shared" si="29"/>
        <v/>
      </c>
      <c r="AV48" s="24" t="str">
        <f>IF(AU48="","",IF(AU48&gt;=パラメータ!$C$8,"高",IF(AU48&gt;=パラメータ!$C$9,"中","低")))</f>
        <v/>
      </c>
      <c r="XES48" s="41"/>
      <c r="XET48" s="41"/>
      <c r="XEU48" s="41"/>
      <c r="XEV48" s="41"/>
      <c r="XEW48" s="41"/>
      <c r="XEX48" s="41"/>
      <c r="XEY48" s="41"/>
      <c r="XEZ48" s="41"/>
      <c r="XFA48" s="41"/>
      <c r="XFB48" s="41"/>
      <c r="XFC48" s="41"/>
      <c r="XFD48" s="41"/>
    </row>
    <row r="49" spans="1:48 16373:16384" s="1" customFormat="1" x14ac:dyDescent="0.3">
      <c r="A49" s="15">
        <v>45</v>
      </c>
      <c r="B49" s="88"/>
      <c r="C49" s="89"/>
      <c r="D49" s="88"/>
      <c r="E49" s="88"/>
      <c r="F49" s="92"/>
      <c r="G49" s="88"/>
      <c r="H49" s="88"/>
      <c r="I49" s="23" t="str">
        <f t="shared" si="18"/>
        <v/>
      </c>
      <c r="J49" s="92"/>
      <c r="K49" s="95"/>
      <c r="L49" s="96"/>
      <c r="M49" s="94"/>
      <c r="N49" s="94"/>
      <c r="O49" s="97"/>
      <c r="P49" s="96"/>
      <c r="Q49" s="94"/>
      <c r="R49" s="94"/>
      <c r="S49" s="20" t="str">
        <f t="shared" si="6"/>
        <v/>
      </c>
      <c r="T49" s="94"/>
      <c r="U49" s="94"/>
      <c r="V49" s="94"/>
      <c r="W49" s="21" t="str">
        <f>IF(B49="","",IF(I49&gt;=パラメータ!$C$6,3,IF(I49&gt;=パラメータ!$C$7,2,1))+LEFT(T49,1)+LEFT(U49,1)+LEFT(V49,1))</f>
        <v/>
      </c>
      <c r="X49" s="96"/>
      <c r="Y49" s="94"/>
      <c r="Z49" s="94"/>
      <c r="AA49" s="94"/>
      <c r="AB49" s="94"/>
      <c r="AC49" s="94"/>
      <c r="AD49" s="94"/>
      <c r="AE49" s="94"/>
      <c r="AF49" s="94"/>
      <c r="AG49" s="102"/>
      <c r="AH49" s="22" t="str">
        <f t="shared" si="19"/>
        <v/>
      </c>
      <c r="AI49" s="20" t="str">
        <f t="shared" si="20"/>
        <v/>
      </c>
      <c r="AJ49" s="20" t="str">
        <f>IF(B49="","",IF(AND(AH49="",AI49="",S49&gt;=パラメータ!$C$4,W49&gt;=パラメータ!$C$5),"⑤効率化＆強化",""))</f>
        <v/>
      </c>
      <c r="AK49" s="20" t="str">
        <f>IF(B49="","",IF(AND(AH49="",AI49,1="",AJ49="",W49&gt;=パラメータ!$C$5),"③効率化",""))</f>
        <v/>
      </c>
      <c r="AL49" s="20" t="str">
        <f>IF(B49="","",IF(AND(AH49="",AI49="",AJ49="",AK49="",S49&gt;=パラメータ!$C$4),"④強化",""))</f>
        <v/>
      </c>
      <c r="AM49" s="20" t="str">
        <f t="shared" si="21"/>
        <v/>
      </c>
      <c r="AN49" s="20" t="str">
        <f t="shared" si="22"/>
        <v/>
      </c>
      <c r="AO49" s="20" t="str">
        <f t="shared" si="23"/>
        <v/>
      </c>
      <c r="AP49" s="20" t="str">
        <f t="shared" si="24"/>
        <v/>
      </c>
      <c r="AQ49" s="20" t="str">
        <f t="shared" si="25"/>
        <v/>
      </c>
      <c r="AR49" s="21" t="str">
        <f t="shared" si="26"/>
        <v/>
      </c>
      <c r="AS49" s="22" t="str">
        <f t="shared" si="27"/>
        <v/>
      </c>
      <c r="AT49" s="20" t="str">
        <f t="shared" si="28"/>
        <v/>
      </c>
      <c r="AU49" s="23" t="str">
        <f t="shared" si="29"/>
        <v/>
      </c>
      <c r="AV49" s="24" t="str">
        <f>IF(AU49="","",IF(AU49&gt;=パラメータ!$C$8,"高",IF(AU49&gt;=パラメータ!$C$9,"中","低")))</f>
        <v/>
      </c>
      <c r="XES49" s="41"/>
      <c r="XET49" s="41"/>
      <c r="XEU49" s="41"/>
      <c r="XEV49" s="41"/>
      <c r="XEW49" s="41"/>
      <c r="XEX49" s="41"/>
      <c r="XEY49" s="41"/>
      <c r="XEZ49" s="41"/>
      <c r="XFA49" s="41"/>
      <c r="XFB49" s="41"/>
      <c r="XFC49" s="41"/>
      <c r="XFD49" s="41"/>
    </row>
    <row r="50" spans="1:48 16373:16384" s="1" customFormat="1" x14ac:dyDescent="0.3">
      <c r="A50" s="15">
        <v>46</v>
      </c>
      <c r="B50" s="88"/>
      <c r="C50" s="89"/>
      <c r="D50" s="88"/>
      <c r="E50" s="88"/>
      <c r="F50" s="92"/>
      <c r="G50" s="88"/>
      <c r="H50" s="88"/>
      <c r="I50" s="23" t="str">
        <f t="shared" si="18"/>
        <v/>
      </c>
      <c r="J50" s="92"/>
      <c r="K50" s="95"/>
      <c r="L50" s="96"/>
      <c r="M50" s="94"/>
      <c r="N50" s="94"/>
      <c r="O50" s="97"/>
      <c r="P50" s="96"/>
      <c r="Q50" s="94"/>
      <c r="R50" s="94"/>
      <c r="S50" s="20" t="str">
        <f t="shared" si="6"/>
        <v/>
      </c>
      <c r="T50" s="94"/>
      <c r="U50" s="94"/>
      <c r="V50" s="94"/>
      <c r="W50" s="21" t="str">
        <f>IF(B50="","",IF(I50&gt;=パラメータ!$C$6,3,IF(I50&gt;=パラメータ!$C$7,2,1))+LEFT(T50,1)+LEFT(U50,1)+LEFT(V50,1))</f>
        <v/>
      </c>
      <c r="X50" s="96"/>
      <c r="Y50" s="94"/>
      <c r="Z50" s="94"/>
      <c r="AA50" s="94"/>
      <c r="AB50" s="94"/>
      <c r="AC50" s="94"/>
      <c r="AD50" s="94"/>
      <c r="AE50" s="94"/>
      <c r="AF50" s="94"/>
      <c r="AG50" s="102"/>
      <c r="AH50" s="22" t="str">
        <f t="shared" si="19"/>
        <v/>
      </c>
      <c r="AI50" s="20" t="str">
        <f t="shared" si="20"/>
        <v/>
      </c>
      <c r="AJ50" s="20" t="str">
        <f>IF(B50="","",IF(AND(AH50="",AI50="",S50&gt;=パラメータ!$C$4,W50&gt;=パラメータ!$C$5),"⑤効率化＆強化",""))</f>
        <v/>
      </c>
      <c r="AK50" s="20" t="str">
        <f>IF(B50="","",IF(AND(AH50="",AI50,1="",AJ50="",W50&gt;=パラメータ!$C$5),"③効率化",""))</f>
        <v/>
      </c>
      <c r="AL50" s="20" t="str">
        <f>IF(B50="","",IF(AND(AH50="",AI50="",AJ50="",AK50="",S50&gt;=パラメータ!$C$4),"④強化",""))</f>
        <v/>
      </c>
      <c r="AM50" s="20" t="str">
        <f t="shared" si="21"/>
        <v/>
      </c>
      <c r="AN50" s="20" t="str">
        <f t="shared" si="22"/>
        <v/>
      </c>
      <c r="AO50" s="20" t="str">
        <f t="shared" si="23"/>
        <v/>
      </c>
      <c r="AP50" s="20" t="str">
        <f t="shared" si="24"/>
        <v/>
      </c>
      <c r="AQ50" s="20" t="str">
        <f t="shared" si="25"/>
        <v/>
      </c>
      <c r="AR50" s="21" t="str">
        <f t="shared" si="26"/>
        <v/>
      </c>
      <c r="AS50" s="22" t="str">
        <f t="shared" si="27"/>
        <v/>
      </c>
      <c r="AT50" s="20" t="str">
        <f t="shared" si="28"/>
        <v/>
      </c>
      <c r="AU50" s="23" t="str">
        <f t="shared" si="29"/>
        <v/>
      </c>
      <c r="AV50" s="24" t="str">
        <f>IF(AU50="","",IF(AU50&gt;=パラメータ!$C$8,"高",IF(AU50&gt;=パラメータ!$C$9,"中","低")))</f>
        <v/>
      </c>
      <c r="XES50" s="41"/>
      <c r="XET50" s="41"/>
      <c r="XEU50" s="41"/>
      <c r="XEV50" s="41"/>
      <c r="XEW50" s="41"/>
      <c r="XEX50" s="41"/>
      <c r="XEY50" s="41"/>
      <c r="XEZ50" s="41"/>
      <c r="XFA50" s="41"/>
      <c r="XFB50" s="41"/>
      <c r="XFC50" s="41"/>
      <c r="XFD50" s="41"/>
    </row>
    <row r="51" spans="1:48 16373:16384" s="1" customFormat="1" x14ac:dyDescent="0.3">
      <c r="A51" s="15">
        <v>47</v>
      </c>
      <c r="B51" s="88"/>
      <c r="C51" s="89"/>
      <c r="D51" s="88"/>
      <c r="E51" s="88"/>
      <c r="F51" s="92"/>
      <c r="G51" s="88"/>
      <c r="H51" s="88"/>
      <c r="I51" s="23" t="str">
        <f t="shared" si="18"/>
        <v/>
      </c>
      <c r="J51" s="92"/>
      <c r="K51" s="95"/>
      <c r="L51" s="96"/>
      <c r="M51" s="94"/>
      <c r="N51" s="94"/>
      <c r="O51" s="97"/>
      <c r="P51" s="96"/>
      <c r="Q51" s="94"/>
      <c r="R51" s="94"/>
      <c r="S51" s="20" t="str">
        <f t="shared" si="6"/>
        <v/>
      </c>
      <c r="T51" s="94"/>
      <c r="U51" s="94"/>
      <c r="V51" s="94"/>
      <c r="W51" s="21" t="str">
        <f>IF(B51="","",IF(I51&gt;=パラメータ!$C$6,3,IF(I51&gt;=パラメータ!$C$7,2,1))+LEFT(T51,1)+LEFT(U51,1)+LEFT(V51,1))</f>
        <v/>
      </c>
      <c r="X51" s="96"/>
      <c r="Y51" s="94"/>
      <c r="Z51" s="94"/>
      <c r="AA51" s="94"/>
      <c r="AB51" s="94"/>
      <c r="AC51" s="94"/>
      <c r="AD51" s="94"/>
      <c r="AE51" s="94"/>
      <c r="AF51" s="94"/>
      <c r="AG51" s="102"/>
      <c r="AH51" s="22" t="str">
        <f t="shared" si="19"/>
        <v/>
      </c>
      <c r="AI51" s="20" t="str">
        <f t="shared" si="20"/>
        <v/>
      </c>
      <c r="AJ51" s="20" t="str">
        <f>IF(B51="","",IF(AND(AH51="",AI51="",S51&gt;=パラメータ!$C$4,W51&gt;=パラメータ!$C$5),"⑤効率化＆強化",""))</f>
        <v/>
      </c>
      <c r="AK51" s="20" t="str">
        <f>IF(B51="","",IF(AND(AH51="",AI51,1="",AJ51="",W51&gt;=パラメータ!$C$5),"③効率化",""))</f>
        <v/>
      </c>
      <c r="AL51" s="20" t="str">
        <f>IF(B51="","",IF(AND(AH51="",AI51="",AJ51="",AK51="",S51&gt;=パラメータ!$C$4),"④強化",""))</f>
        <v/>
      </c>
      <c r="AM51" s="20" t="str">
        <f t="shared" si="21"/>
        <v/>
      </c>
      <c r="AN51" s="20" t="str">
        <f t="shared" si="22"/>
        <v/>
      </c>
      <c r="AO51" s="20" t="str">
        <f t="shared" si="23"/>
        <v/>
      </c>
      <c r="AP51" s="20" t="str">
        <f t="shared" si="24"/>
        <v/>
      </c>
      <c r="AQ51" s="20" t="str">
        <f t="shared" si="25"/>
        <v/>
      </c>
      <c r="AR51" s="21" t="str">
        <f t="shared" si="26"/>
        <v/>
      </c>
      <c r="AS51" s="22" t="str">
        <f t="shared" si="27"/>
        <v/>
      </c>
      <c r="AT51" s="20" t="str">
        <f t="shared" si="28"/>
        <v/>
      </c>
      <c r="AU51" s="23" t="str">
        <f t="shared" si="29"/>
        <v/>
      </c>
      <c r="AV51" s="24" t="str">
        <f>IF(AU51="","",IF(AU51&gt;=パラメータ!$C$8,"高",IF(AU51&gt;=パラメータ!$C$9,"中","低")))</f>
        <v/>
      </c>
      <c r="XES51" s="41"/>
      <c r="XET51" s="41"/>
      <c r="XEU51" s="41"/>
      <c r="XEV51" s="41"/>
      <c r="XEW51" s="41"/>
      <c r="XEX51" s="41"/>
      <c r="XEY51" s="41"/>
      <c r="XEZ51" s="41"/>
      <c r="XFA51" s="41"/>
      <c r="XFB51" s="41"/>
      <c r="XFC51" s="41"/>
      <c r="XFD51" s="41"/>
    </row>
    <row r="52" spans="1:48 16373:16384" s="1" customFormat="1" x14ac:dyDescent="0.3">
      <c r="A52" s="15">
        <v>48</v>
      </c>
      <c r="B52" s="88"/>
      <c r="C52" s="89"/>
      <c r="D52" s="88"/>
      <c r="E52" s="88"/>
      <c r="F52" s="92"/>
      <c r="G52" s="88"/>
      <c r="H52" s="88"/>
      <c r="I52" s="23" t="str">
        <f t="shared" si="18"/>
        <v/>
      </c>
      <c r="J52" s="92"/>
      <c r="K52" s="95"/>
      <c r="L52" s="96"/>
      <c r="M52" s="94"/>
      <c r="N52" s="94"/>
      <c r="O52" s="97"/>
      <c r="P52" s="96"/>
      <c r="Q52" s="94"/>
      <c r="R52" s="94"/>
      <c r="S52" s="20" t="str">
        <f t="shared" si="6"/>
        <v/>
      </c>
      <c r="T52" s="94"/>
      <c r="U52" s="94"/>
      <c r="V52" s="94"/>
      <c r="W52" s="21" t="str">
        <f>IF(B52="","",IF(I52&gt;=パラメータ!$C$6,3,IF(I52&gt;=パラメータ!$C$7,2,1))+LEFT(T52,1)+LEFT(U52,1)+LEFT(V52,1))</f>
        <v/>
      </c>
      <c r="X52" s="96"/>
      <c r="Y52" s="94"/>
      <c r="Z52" s="94"/>
      <c r="AA52" s="94"/>
      <c r="AB52" s="94"/>
      <c r="AC52" s="94"/>
      <c r="AD52" s="94"/>
      <c r="AE52" s="94"/>
      <c r="AF52" s="94"/>
      <c r="AG52" s="102"/>
      <c r="AH52" s="22" t="str">
        <f t="shared" si="19"/>
        <v/>
      </c>
      <c r="AI52" s="20" t="str">
        <f t="shared" si="20"/>
        <v/>
      </c>
      <c r="AJ52" s="20" t="str">
        <f>IF(B52="","",IF(AND(AH52="",AI52="",S52&gt;=パラメータ!$C$4,W52&gt;=パラメータ!$C$5),"⑤効率化＆強化",""))</f>
        <v/>
      </c>
      <c r="AK52" s="20" t="str">
        <f>IF(B52="","",IF(AND(AH52="",AI52,1="",AJ52="",W52&gt;=パラメータ!$C$5),"③効率化",""))</f>
        <v/>
      </c>
      <c r="AL52" s="20" t="str">
        <f>IF(B52="","",IF(AND(AH52="",AI52="",AJ52="",AK52="",S52&gt;=パラメータ!$C$4),"④強化",""))</f>
        <v/>
      </c>
      <c r="AM52" s="20" t="str">
        <f t="shared" si="21"/>
        <v/>
      </c>
      <c r="AN52" s="20" t="str">
        <f t="shared" si="22"/>
        <v/>
      </c>
      <c r="AO52" s="20" t="str">
        <f t="shared" si="23"/>
        <v/>
      </c>
      <c r="AP52" s="20" t="str">
        <f t="shared" si="24"/>
        <v/>
      </c>
      <c r="AQ52" s="20" t="str">
        <f t="shared" si="25"/>
        <v/>
      </c>
      <c r="AR52" s="21" t="str">
        <f t="shared" si="26"/>
        <v/>
      </c>
      <c r="AS52" s="22" t="str">
        <f t="shared" si="27"/>
        <v/>
      </c>
      <c r="AT52" s="20" t="str">
        <f t="shared" si="28"/>
        <v/>
      </c>
      <c r="AU52" s="23" t="str">
        <f t="shared" si="29"/>
        <v/>
      </c>
      <c r="AV52" s="24" t="str">
        <f>IF(AU52="","",IF(AU52&gt;=パラメータ!$C$8,"高",IF(AU52&gt;=パラメータ!$C$9,"中","低")))</f>
        <v/>
      </c>
      <c r="XES52" s="41"/>
      <c r="XET52" s="41"/>
      <c r="XEU52" s="41"/>
      <c r="XEV52" s="41"/>
      <c r="XEW52" s="41"/>
      <c r="XEX52" s="41"/>
      <c r="XEY52" s="41"/>
      <c r="XEZ52" s="41"/>
      <c r="XFA52" s="41"/>
      <c r="XFB52" s="41"/>
      <c r="XFC52" s="41"/>
      <c r="XFD52" s="41"/>
    </row>
    <row r="53" spans="1:48 16373:16384" s="1" customFormat="1" x14ac:dyDescent="0.3">
      <c r="A53" s="15">
        <v>49</v>
      </c>
      <c r="B53" s="88"/>
      <c r="C53" s="89"/>
      <c r="D53" s="88"/>
      <c r="E53" s="88"/>
      <c r="F53" s="92"/>
      <c r="G53" s="88"/>
      <c r="H53" s="88"/>
      <c r="I53" s="23" t="str">
        <f t="shared" si="18"/>
        <v/>
      </c>
      <c r="J53" s="92"/>
      <c r="K53" s="95"/>
      <c r="L53" s="96"/>
      <c r="M53" s="94"/>
      <c r="N53" s="94"/>
      <c r="O53" s="97"/>
      <c r="P53" s="96"/>
      <c r="Q53" s="94"/>
      <c r="R53" s="94"/>
      <c r="S53" s="20" t="str">
        <f t="shared" si="6"/>
        <v/>
      </c>
      <c r="T53" s="94"/>
      <c r="U53" s="94"/>
      <c r="V53" s="94"/>
      <c r="W53" s="21" t="str">
        <f>IF(B53="","",IF(I53&gt;=パラメータ!$C$6,3,IF(I53&gt;=パラメータ!$C$7,2,1))+LEFT(T53,1)+LEFT(U53,1)+LEFT(V53,1))</f>
        <v/>
      </c>
      <c r="X53" s="96"/>
      <c r="Y53" s="94"/>
      <c r="Z53" s="94"/>
      <c r="AA53" s="94"/>
      <c r="AB53" s="94"/>
      <c r="AC53" s="94"/>
      <c r="AD53" s="94"/>
      <c r="AE53" s="94"/>
      <c r="AF53" s="94"/>
      <c r="AG53" s="102"/>
      <c r="AH53" s="22" t="str">
        <f t="shared" si="19"/>
        <v/>
      </c>
      <c r="AI53" s="20" t="str">
        <f t="shared" si="20"/>
        <v/>
      </c>
      <c r="AJ53" s="20" t="str">
        <f>IF(B53="","",IF(AND(AH53="",AI53="",S53&gt;=パラメータ!$C$4,W53&gt;=パラメータ!$C$5),"⑤効率化＆強化",""))</f>
        <v/>
      </c>
      <c r="AK53" s="20" t="str">
        <f>IF(B53="","",IF(AND(AH53="",AI53,1="",AJ53="",W53&gt;=パラメータ!$C$5),"③効率化",""))</f>
        <v/>
      </c>
      <c r="AL53" s="20" t="str">
        <f>IF(B53="","",IF(AND(AH53="",AI53="",AJ53="",AK53="",S53&gt;=パラメータ!$C$4),"④強化",""))</f>
        <v/>
      </c>
      <c r="AM53" s="20" t="str">
        <f t="shared" si="21"/>
        <v/>
      </c>
      <c r="AN53" s="20" t="str">
        <f t="shared" si="22"/>
        <v/>
      </c>
      <c r="AO53" s="20" t="str">
        <f t="shared" si="23"/>
        <v/>
      </c>
      <c r="AP53" s="20" t="str">
        <f t="shared" si="24"/>
        <v/>
      </c>
      <c r="AQ53" s="20" t="str">
        <f t="shared" si="25"/>
        <v/>
      </c>
      <c r="AR53" s="21" t="str">
        <f t="shared" si="26"/>
        <v/>
      </c>
      <c r="AS53" s="22" t="str">
        <f t="shared" si="27"/>
        <v/>
      </c>
      <c r="AT53" s="20" t="str">
        <f t="shared" si="28"/>
        <v/>
      </c>
      <c r="AU53" s="23" t="str">
        <f t="shared" si="29"/>
        <v/>
      </c>
      <c r="AV53" s="24" t="str">
        <f>IF(AU53="","",IF(AU53&gt;=パラメータ!$C$8,"高",IF(AU53&gt;=パラメータ!$C$9,"中","低")))</f>
        <v/>
      </c>
      <c r="XES53" s="41"/>
      <c r="XET53" s="41"/>
      <c r="XEU53" s="41"/>
      <c r="XEV53" s="41"/>
      <c r="XEW53" s="41"/>
      <c r="XEX53" s="41"/>
      <c r="XEY53" s="41"/>
      <c r="XEZ53" s="41"/>
      <c r="XFA53" s="41"/>
      <c r="XFB53" s="41"/>
      <c r="XFC53" s="41"/>
      <c r="XFD53" s="41"/>
    </row>
    <row r="54" spans="1:48 16373:16384" s="1" customFormat="1" x14ac:dyDescent="0.3">
      <c r="A54" s="15">
        <v>50</v>
      </c>
      <c r="B54" s="88"/>
      <c r="C54" s="89"/>
      <c r="D54" s="88"/>
      <c r="E54" s="88"/>
      <c r="F54" s="92"/>
      <c r="G54" s="88"/>
      <c r="H54" s="88"/>
      <c r="I54" s="23" t="str">
        <f t="shared" si="18"/>
        <v/>
      </c>
      <c r="J54" s="92"/>
      <c r="K54" s="95"/>
      <c r="L54" s="96"/>
      <c r="M54" s="94"/>
      <c r="N54" s="94"/>
      <c r="O54" s="97"/>
      <c r="P54" s="96"/>
      <c r="Q54" s="94"/>
      <c r="R54" s="94"/>
      <c r="S54" s="20" t="str">
        <f t="shared" si="6"/>
        <v/>
      </c>
      <c r="T54" s="94"/>
      <c r="U54" s="94"/>
      <c r="V54" s="94"/>
      <c r="W54" s="21" t="str">
        <f>IF(B54="","",IF(I54&gt;=パラメータ!$C$6,3,IF(I54&gt;=パラメータ!$C$7,2,1))+LEFT(T54,1)+LEFT(U54,1)+LEFT(V54,1))</f>
        <v/>
      </c>
      <c r="X54" s="96"/>
      <c r="Y54" s="94"/>
      <c r="Z54" s="94"/>
      <c r="AA54" s="94"/>
      <c r="AB54" s="94"/>
      <c r="AC54" s="94"/>
      <c r="AD54" s="94"/>
      <c r="AE54" s="94"/>
      <c r="AF54" s="94"/>
      <c r="AG54" s="102"/>
      <c r="AH54" s="22" t="str">
        <f t="shared" si="19"/>
        <v/>
      </c>
      <c r="AI54" s="20" t="str">
        <f t="shared" si="20"/>
        <v/>
      </c>
      <c r="AJ54" s="20" t="str">
        <f>IF(B54="","",IF(AND(AH54="",AI54="",S54&gt;=パラメータ!$C$4,W54&gt;=パラメータ!$C$5),"⑤効率化＆強化",""))</f>
        <v/>
      </c>
      <c r="AK54" s="20" t="str">
        <f>IF(B54="","",IF(AND(AH54="",AI54,1="",AJ54="",W54&gt;=パラメータ!$C$5),"③効率化",""))</f>
        <v/>
      </c>
      <c r="AL54" s="20" t="str">
        <f>IF(B54="","",IF(AND(AH54="",AI54="",AJ54="",AK54="",S54&gt;=パラメータ!$C$4),"④強化",""))</f>
        <v/>
      </c>
      <c r="AM54" s="20" t="str">
        <f t="shared" si="21"/>
        <v/>
      </c>
      <c r="AN54" s="20" t="str">
        <f t="shared" si="22"/>
        <v/>
      </c>
      <c r="AO54" s="20" t="str">
        <f t="shared" si="23"/>
        <v/>
      </c>
      <c r="AP54" s="20" t="str">
        <f t="shared" si="24"/>
        <v/>
      </c>
      <c r="AQ54" s="20" t="str">
        <f t="shared" si="25"/>
        <v/>
      </c>
      <c r="AR54" s="21" t="str">
        <f t="shared" si="26"/>
        <v/>
      </c>
      <c r="AS54" s="22" t="str">
        <f t="shared" si="27"/>
        <v/>
      </c>
      <c r="AT54" s="20" t="str">
        <f t="shared" si="28"/>
        <v/>
      </c>
      <c r="AU54" s="23" t="str">
        <f t="shared" si="29"/>
        <v/>
      </c>
      <c r="AV54" s="24" t="str">
        <f>IF(AU54="","",IF(AU54&gt;=パラメータ!$C$8,"高",IF(AU54&gt;=パラメータ!$C$9,"中","低")))</f>
        <v/>
      </c>
      <c r="XES54" s="41"/>
      <c r="XET54" s="41"/>
      <c r="XEU54" s="41"/>
      <c r="XEV54" s="41"/>
      <c r="XEW54" s="41"/>
      <c r="XEX54" s="41"/>
      <c r="XEY54" s="41"/>
      <c r="XEZ54" s="41"/>
      <c r="XFA54" s="41"/>
      <c r="XFB54" s="41"/>
      <c r="XFC54" s="41"/>
      <c r="XFD54" s="41"/>
    </row>
    <row r="55" spans="1:48 16373:16384" s="1" customFormat="1" x14ac:dyDescent="0.3">
      <c r="A55" s="15">
        <v>51</v>
      </c>
      <c r="B55" s="88"/>
      <c r="C55" s="89"/>
      <c r="D55" s="88"/>
      <c r="E55" s="88"/>
      <c r="F55" s="92"/>
      <c r="G55" s="88"/>
      <c r="H55" s="88"/>
      <c r="I55" s="23" t="str">
        <f t="shared" si="18"/>
        <v/>
      </c>
      <c r="J55" s="92"/>
      <c r="K55" s="95"/>
      <c r="L55" s="96"/>
      <c r="M55" s="94"/>
      <c r="N55" s="94"/>
      <c r="O55" s="97"/>
      <c r="P55" s="96"/>
      <c r="Q55" s="94"/>
      <c r="R55" s="94"/>
      <c r="S55" s="20" t="str">
        <f t="shared" si="6"/>
        <v/>
      </c>
      <c r="T55" s="94"/>
      <c r="U55" s="94"/>
      <c r="V55" s="94"/>
      <c r="W55" s="21" t="str">
        <f>IF(B55="","",IF(I55&gt;=パラメータ!$C$6,3,IF(I55&gt;=パラメータ!$C$7,2,1))+LEFT(T55,1)+LEFT(U55,1)+LEFT(V55,1))</f>
        <v/>
      </c>
      <c r="X55" s="96"/>
      <c r="Y55" s="94"/>
      <c r="Z55" s="94"/>
      <c r="AA55" s="94"/>
      <c r="AB55" s="94"/>
      <c r="AC55" s="94"/>
      <c r="AD55" s="94"/>
      <c r="AE55" s="94"/>
      <c r="AF55" s="94"/>
      <c r="AG55" s="102"/>
      <c r="AH55" s="22" t="str">
        <f t="shared" si="19"/>
        <v/>
      </c>
      <c r="AI55" s="20" t="str">
        <f t="shared" si="20"/>
        <v/>
      </c>
      <c r="AJ55" s="20" t="str">
        <f>IF(B55="","",IF(AND(AH55="",AI55="",S55&gt;=パラメータ!$C$4,W55&gt;=パラメータ!$C$5),"⑤効率化＆強化",""))</f>
        <v/>
      </c>
      <c r="AK55" s="20" t="str">
        <f>IF(B55="","",IF(AND(AH55="",AI55,1="",AJ55="",W55&gt;=パラメータ!$C$5),"③効率化",""))</f>
        <v/>
      </c>
      <c r="AL55" s="20" t="str">
        <f>IF(B55="","",IF(AND(AH55="",AI55="",AJ55="",AK55="",S55&gt;=パラメータ!$C$4),"④強化",""))</f>
        <v/>
      </c>
      <c r="AM55" s="20" t="str">
        <f t="shared" si="21"/>
        <v/>
      </c>
      <c r="AN55" s="20" t="str">
        <f t="shared" si="22"/>
        <v/>
      </c>
      <c r="AO55" s="20" t="str">
        <f t="shared" si="23"/>
        <v/>
      </c>
      <c r="AP55" s="20" t="str">
        <f t="shared" si="24"/>
        <v/>
      </c>
      <c r="AQ55" s="20" t="str">
        <f t="shared" si="25"/>
        <v/>
      </c>
      <c r="AR55" s="21" t="str">
        <f t="shared" si="26"/>
        <v/>
      </c>
      <c r="AS55" s="22" t="str">
        <f t="shared" si="27"/>
        <v/>
      </c>
      <c r="AT55" s="20" t="str">
        <f t="shared" si="28"/>
        <v/>
      </c>
      <c r="AU55" s="23" t="str">
        <f t="shared" si="29"/>
        <v/>
      </c>
      <c r="AV55" s="24" t="str">
        <f>IF(AU55="","",IF(AU55&gt;=パラメータ!$C$8,"高",IF(AU55&gt;=パラメータ!$C$9,"中","低")))</f>
        <v/>
      </c>
      <c r="XES55" s="41"/>
      <c r="XET55" s="41"/>
      <c r="XEU55" s="41"/>
      <c r="XEV55" s="41"/>
      <c r="XEW55" s="41"/>
      <c r="XEX55" s="41"/>
      <c r="XEY55" s="41"/>
      <c r="XEZ55" s="41"/>
      <c r="XFA55" s="41"/>
      <c r="XFB55" s="41"/>
      <c r="XFC55" s="41"/>
      <c r="XFD55" s="41"/>
    </row>
    <row r="56" spans="1:48 16373:16384" s="1" customFormat="1" x14ac:dyDescent="0.3">
      <c r="A56" s="15">
        <v>52</v>
      </c>
      <c r="B56" s="88"/>
      <c r="C56" s="89"/>
      <c r="D56" s="88"/>
      <c r="E56" s="88"/>
      <c r="F56" s="92"/>
      <c r="G56" s="88"/>
      <c r="H56" s="88"/>
      <c r="I56" s="23" t="str">
        <f t="shared" si="18"/>
        <v/>
      </c>
      <c r="J56" s="92"/>
      <c r="K56" s="95"/>
      <c r="L56" s="96"/>
      <c r="M56" s="94"/>
      <c r="N56" s="94"/>
      <c r="O56" s="97"/>
      <c r="P56" s="96"/>
      <c r="Q56" s="94"/>
      <c r="R56" s="94"/>
      <c r="S56" s="20" t="str">
        <f t="shared" si="6"/>
        <v/>
      </c>
      <c r="T56" s="94"/>
      <c r="U56" s="94"/>
      <c r="V56" s="94"/>
      <c r="W56" s="21" t="str">
        <f>IF(B56="","",IF(I56&gt;=パラメータ!$C$6,3,IF(I56&gt;=パラメータ!$C$7,2,1))+LEFT(T56,1)+LEFT(U56,1)+LEFT(V56,1))</f>
        <v/>
      </c>
      <c r="X56" s="96"/>
      <c r="Y56" s="94"/>
      <c r="Z56" s="94"/>
      <c r="AA56" s="94"/>
      <c r="AB56" s="94"/>
      <c r="AC56" s="94"/>
      <c r="AD56" s="94"/>
      <c r="AE56" s="94"/>
      <c r="AF56" s="94"/>
      <c r="AG56" s="102"/>
      <c r="AH56" s="22" t="str">
        <f t="shared" si="19"/>
        <v/>
      </c>
      <c r="AI56" s="20" t="str">
        <f t="shared" si="20"/>
        <v/>
      </c>
      <c r="AJ56" s="20" t="str">
        <f>IF(B56="","",IF(AND(AH56="",AI56="",S56&gt;=パラメータ!$C$4,W56&gt;=パラメータ!$C$5),"⑤効率化＆強化",""))</f>
        <v/>
      </c>
      <c r="AK56" s="20" t="str">
        <f>IF(B56="","",IF(AND(AH56="",AI56,1="",AJ56="",W56&gt;=パラメータ!$C$5),"③効率化",""))</f>
        <v/>
      </c>
      <c r="AL56" s="20" t="str">
        <f>IF(B56="","",IF(AND(AH56="",AI56="",AJ56="",AK56="",S56&gt;=パラメータ!$C$4),"④強化",""))</f>
        <v/>
      </c>
      <c r="AM56" s="20" t="str">
        <f t="shared" si="21"/>
        <v/>
      </c>
      <c r="AN56" s="20" t="str">
        <f t="shared" si="22"/>
        <v/>
      </c>
      <c r="AO56" s="20" t="str">
        <f t="shared" si="23"/>
        <v/>
      </c>
      <c r="AP56" s="20" t="str">
        <f t="shared" si="24"/>
        <v/>
      </c>
      <c r="AQ56" s="20" t="str">
        <f t="shared" si="25"/>
        <v/>
      </c>
      <c r="AR56" s="21" t="str">
        <f t="shared" si="26"/>
        <v/>
      </c>
      <c r="AS56" s="22" t="str">
        <f t="shared" si="27"/>
        <v/>
      </c>
      <c r="AT56" s="20" t="str">
        <f t="shared" si="28"/>
        <v/>
      </c>
      <c r="AU56" s="23" t="str">
        <f t="shared" si="29"/>
        <v/>
      </c>
      <c r="AV56" s="24" t="str">
        <f>IF(AU56="","",IF(AU56&gt;=パラメータ!$C$8,"高",IF(AU56&gt;=パラメータ!$C$9,"中","低")))</f>
        <v/>
      </c>
      <c r="XES56" s="41"/>
      <c r="XET56" s="41"/>
      <c r="XEU56" s="41"/>
      <c r="XEV56" s="41"/>
      <c r="XEW56" s="41"/>
      <c r="XEX56" s="41"/>
      <c r="XEY56" s="41"/>
      <c r="XEZ56" s="41"/>
      <c r="XFA56" s="41"/>
      <c r="XFB56" s="41"/>
      <c r="XFC56" s="41"/>
      <c r="XFD56" s="41"/>
    </row>
    <row r="57" spans="1:48 16373:16384" s="1" customFormat="1" x14ac:dyDescent="0.3">
      <c r="A57" s="15">
        <v>53</v>
      </c>
      <c r="B57" s="88"/>
      <c r="C57" s="89"/>
      <c r="D57" s="88"/>
      <c r="E57" s="88"/>
      <c r="F57" s="92"/>
      <c r="G57" s="88"/>
      <c r="H57" s="88"/>
      <c r="I57" s="23" t="str">
        <f t="shared" si="18"/>
        <v/>
      </c>
      <c r="J57" s="92"/>
      <c r="K57" s="95"/>
      <c r="L57" s="96"/>
      <c r="M57" s="94"/>
      <c r="N57" s="94"/>
      <c r="O57" s="97"/>
      <c r="P57" s="96"/>
      <c r="Q57" s="94"/>
      <c r="R57" s="94"/>
      <c r="S57" s="20" t="str">
        <f t="shared" si="6"/>
        <v/>
      </c>
      <c r="T57" s="94"/>
      <c r="U57" s="94"/>
      <c r="V57" s="94"/>
      <c r="W57" s="21" t="str">
        <f>IF(B57="","",IF(I57&gt;=パラメータ!$C$6,3,IF(I57&gt;=パラメータ!$C$7,2,1))+LEFT(T57,1)+LEFT(U57,1)+LEFT(V57,1))</f>
        <v/>
      </c>
      <c r="X57" s="96"/>
      <c r="Y57" s="94"/>
      <c r="Z57" s="94"/>
      <c r="AA57" s="94"/>
      <c r="AB57" s="94"/>
      <c r="AC57" s="94"/>
      <c r="AD57" s="94"/>
      <c r="AE57" s="94"/>
      <c r="AF57" s="94"/>
      <c r="AG57" s="102"/>
      <c r="AH57" s="22" t="str">
        <f t="shared" si="19"/>
        <v/>
      </c>
      <c r="AI57" s="20" t="str">
        <f t="shared" si="20"/>
        <v/>
      </c>
      <c r="AJ57" s="20" t="str">
        <f>IF(B57="","",IF(AND(AH57="",AI57="",S57&gt;=パラメータ!$C$4,W57&gt;=パラメータ!$C$5),"⑤効率化＆強化",""))</f>
        <v/>
      </c>
      <c r="AK57" s="20" t="str">
        <f>IF(B57="","",IF(AND(AH57="",AI57,1="",AJ57="",W57&gt;=パラメータ!$C$5),"③効率化",""))</f>
        <v/>
      </c>
      <c r="AL57" s="20" t="str">
        <f>IF(B57="","",IF(AND(AH57="",AI57="",AJ57="",AK57="",S57&gt;=パラメータ!$C$4),"④強化",""))</f>
        <v/>
      </c>
      <c r="AM57" s="20" t="str">
        <f t="shared" si="21"/>
        <v/>
      </c>
      <c r="AN57" s="20" t="str">
        <f t="shared" si="22"/>
        <v/>
      </c>
      <c r="AO57" s="20" t="str">
        <f t="shared" si="23"/>
        <v/>
      </c>
      <c r="AP57" s="20" t="str">
        <f t="shared" si="24"/>
        <v/>
      </c>
      <c r="AQ57" s="20" t="str">
        <f t="shared" si="25"/>
        <v/>
      </c>
      <c r="AR57" s="21" t="str">
        <f t="shared" si="26"/>
        <v/>
      </c>
      <c r="AS57" s="22" t="str">
        <f t="shared" si="27"/>
        <v/>
      </c>
      <c r="AT57" s="20" t="str">
        <f t="shared" si="28"/>
        <v/>
      </c>
      <c r="AU57" s="23" t="str">
        <f t="shared" si="29"/>
        <v/>
      </c>
      <c r="AV57" s="24" t="str">
        <f>IF(AU57="","",IF(AU57&gt;=パラメータ!$C$8,"高",IF(AU57&gt;=パラメータ!$C$9,"中","低")))</f>
        <v/>
      </c>
      <c r="XES57" s="41"/>
      <c r="XET57" s="41"/>
      <c r="XEU57" s="41"/>
      <c r="XEV57" s="41"/>
      <c r="XEW57" s="41"/>
      <c r="XEX57" s="41"/>
      <c r="XEY57" s="41"/>
      <c r="XEZ57" s="41"/>
      <c r="XFA57" s="41"/>
      <c r="XFB57" s="41"/>
      <c r="XFC57" s="41"/>
      <c r="XFD57" s="41"/>
    </row>
    <row r="58" spans="1:48 16373:16384" s="1" customFormat="1" x14ac:dyDescent="0.3">
      <c r="A58" s="15">
        <v>54</v>
      </c>
      <c r="B58" s="88"/>
      <c r="C58" s="89"/>
      <c r="D58" s="88"/>
      <c r="E58" s="88"/>
      <c r="F58" s="92"/>
      <c r="G58" s="88"/>
      <c r="H58" s="88"/>
      <c r="I58" s="23" t="str">
        <f t="shared" si="18"/>
        <v/>
      </c>
      <c r="J58" s="92"/>
      <c r="K58" s="95"/>
      <c r="L58" s="96"/>
      <c r="M58" s="94"/>
      <c r="N58" s="94"/>
      <c r="O58" s="97"/>
      <c r="P58" s="96"/>
      <c r="Q58" s="94"/>
      <c r="R58" s="94"/>
      <c r="S58" s="20" t="str">
        <f t="shared" si="6"/>
        <v/>
      </c>
      <c r="T58" s="94"/>
      <c r="U58" s="94"/>
      <c r="V58" s="94"/>
      <c r="W58" s="21" t="str">
        <f>IF(B58="","",IF(I58&gt;=パラメータ!$C$6,3,IF(I58&gt;=パラメータ!$C$7,2,1))+LEFT(T58,1)+LEFT(U58,1)+LEFT(V58,1))</f>
        <v/>
      </c>
      <c r="X58" s="96"/>
      <c r="Y58" s="94"/>
      <c r="Z58" s="94"/>
      <c r="AA58" s="94"/>
      <c r="AB58" s="94"/>
      <c r="AC58" s="94"/>
      <c r="AD58" s="94"/>
      <c r="AE58" s="94"/>
      <c r="AF58" s="94"/>
      <c r="AG58" s="102"/>
      <c r="AH58" s="22" t="str">
        <f t="shared" si="19"/>
        <v/>
      </c>
      <c r="AI58" s="20" t="str">
        <f t="shared" si="20"/>
        <v/>
      </c>
      <c r="AJ58" s="20" t="str">
        <f>IF(B58="","",IF(AND(AH58="",AI58="",S58&gt;=パラメータ!$C$4,W58&gt;=パラメータ!$C$5),"⑤効率化＆強化",""))</f>
        <v/>
      </c>
      <c r="AK58" s="20" t="str">
        <f>IF(B58="","",IF(AND(AH58="",AI58,1="",AJ58="",W58&gt;=パラメータ!$C$5),"③効率化",""))</f>
        <v/>
      </c>
      <c r="AL58" s="20" t="str">
        <f>IF(B58="","",IF(AND(AH58="",AI58="",AJ58="",AK58="",S58&gt;=パラメータ!$C$4),"④強化",""))</f>
        <v/>
      </c>
      <c r="AM58" s="20" t="str">
        <f t="shared" si="21"/>
        <v/>
      </c>
      <c r="AN58" s="20" t="str">
        <f t="shared" si="22"/>
        <v/>
      </c>
      <c r="AO58" s="20" t="str">
        <f t="shared" si="23"/>
        <v/>
      </c>
      <c r="AP58" s="20" t="str">
        <f t="shared" si="24"/>
        <v/>
      </c>
      <c r="AQ58" s="20" t="str">
        <f t="shared" si="25"/>
        <v/>
      </c>
      <c r="AR58" s="21" t="str">
        <f t="shared" si="26"/>
        <v/>
      </c>
      <c r="AS58" s="22" t="str">
        <f t="shared" si="27"/>
        <v/>
      </c>
      <c r="AT58" s="20" t="str">
        <f t="shared" si="28"/>
        <v/>
      </c>
      <c r="AU58" s="23" t="str">
        <f t="shared" si="29"/>
        <v/>
      </c>
      <c r="AV58" s="24" t="str">
        <f>IF(AU58="","",IF(AU58&gt;=パラメータ!$C$8,"高",IF(AU58&gt;=パラメータ!$C$9,"中","低")))</f>
        <v/>
      </c>
      <c r="XES58" s="41"/>
      <c r="XET58" s="41"/>
      <c r="XEU58" s="41"/>
      <c r="XEV58" s="41"/>
      <c r="XEW58" s="41"/>
      <c r="XEX58" s="41"/>
      <c r="XEY58" s="41"/>
      <c r="XEZ58" s="41"/>
      <c r="XFA58" s="41"/>
      <c r="XFB58" s="41"/>
      <c r="XFC58" s="41"/>
      <c r="XFD58" s="41"/>
    </row>
    <row r="59" spans="1:48 16373:16384" s="1" customFormat="1" x14ac:dyDescent="0.3">
      <c r="A59" s="15">
        <v>55</v>
      </c>
      <c r="B59" s="88"/>
      <c r="C59" s="89"/>
      <c r="D59" s="88"/>
      <c r="E59" s="88"/>
      <c r="F59" s="92"/>
      <c r="G59" s="88"/>
      <c r="H59" s="88"/>
      <c r="I59" s="23" t="str">
        <f t="shared" si="18"/>
        <v/>
      </c>
      <c r="J59" s="92"/>
      <c r="K59" s="95"/>
      <c r="L59" s="96"/>
      <c r="M59" s="94"/>
      <c r="N59" s="94"/>
      <c r="O59" s="97"/>
      <c r="P59" s="96"/>
      <c r="Q59" s="94"/>
      <c r="R59" s="94"/>
      <c r="S59" s="20" t="str">
        <f t="shared" si="6"/>
        <v/>
      </c>
      <c r="T59" s="94"/>
      <c r="U59" s="94"/>
      <c r="V59" s="94"/>
      <c r="W59" s="21" t="str">
        <f>IF(B59="","",IF(I59&gt;=パラメータ!$C$6,3,IF(I59&gt;=パラメータ!$C$7,2,1))+LEFT(T59,1)+LEFT(U59,1)+LEFT(V59,1))</f>
        <v/>
      </c>
      <c r="X59" s="96"/>
      <c r="Y59" s="94"/>
      <c r="Z59" s="94"/>
      <c r="AA59" s="94"/>
      <c r="AB59" s="94"/>
      <c r="AC59" s="94"/>
      <c r="AD59" s="94"/>
      <c r="AE59" s="94"/>
      <c r="AF59" s="94"/>
      <c r="AG59" s="102"/>
      <c r="AH59" s="22" t="str">
        <f t="shared" si="19"/>
        <v/>
      </c>
      <c r="AI59" s="20" t="str">
        <f t="shared" si="20"/>
        <v/>
      </c>
      <c r="AJ59" s="20" t="str">
        <f>IF(B59="","",IF(AND(AH59="",AI59="",S59&gt;=パラメータ!$C$4,W59&gt;=パラメータ!$C$5),"⑤効率化＆強化",""))</f>
        <v/>
      </c>
      <c r="AK59" s="20" t="str">
        <f>IF(B59="","",IF(AND(AH59="",AI59,1="",AJ59="",W59&gt;=パラメータ!$C$5),"③効率化",""))</f>
        <v/>
      </c>
      <c r="AL59" s="20" t="str">
        <f>IF(B59="","",IF(AND(AH59="",AI59="",AJ59="",AK59="",S59&gt;=パラメータ!$C$4),"④強化",""))</f>
        <v/>
      </c>
      <c r="AM59" s="20" t="str">
        <f t="shared" si="21"/>
        <v/>
      </c>
      <c r="AN59" s="20" t="str">
        <f t="shared" si="22"/>
        <v/>
      </c>
      <c r="AO59" s="20" t="str">
        <f t="shared" si="23"/>
        <v/>
      </c>
      <c r="AP59" s="20" t="str">
        <f t="shared" si="24"/>
        <v/>
      </c>
      <c r="AQ59" s="20" t="str">
        <f t="shared" si="25"/>
        <v/>
      </c>
      <c r="AR59" s="21" t="str">
        <f t="shared" si="26"/>
        <v/>
      </c>
      <c r="AS59" s="22" t="str">
        <f t="shared" si="27"/>
        <v/>
      </c>
      <c r="AT59" s="20" t="str">
        <f t="shared" si="28"/>
        <v/>
      </c>
      <c r="AU59" s="23" t="str">
        <f t="shared" si="29"/>
        <v/>
      </c>
      <c r="AV59" s="24" t="str">
        <f>IF(AU59="","",IF(AU59&gt;=パラメータ!$C$8,"高",IF(AU59&gt;=パラメータ!$C$9,"中","低")))</f>
        <v/>
      </c>
      <c r="XES59" s="41"/>
      <c r="XET59" s="41"/>
      <c r="XEU59" s="41"/>
      <c r="XEV59" s="41"/>
      <c r="XEW59" s="41"/>
      <c r="XEX59" s="41"/>
      <c r="XEY59" s="41"/>
      <c r="XEZ59" s="41"/>
      <c r="XFA59" s="41"/>
      <c r="XFB59" s="41"/>
      <c r="XFC59" s="41"/>
      <c r="XFD59" s="41"/>
    </row>
    <row r="60" spans="1:48 16373:16384" s="1" customFormat="1" x14ac:dyDescent="0.3">
      <c r="A60" s="15">
        <v>56</v>
      </c>
      <c r="B60" s="88"/>
      <c r="C60" s="89"/>
      <c r="D60" s="88"/>
      <c r="E60" s="88"/>
      <c r="F60" s="92"/>
      <c r="G60" s="88"/>
      <c r="H60" s="88"/>
      <c r="I60" s="23" t="str">
        <f t="shared" si="18"/>
        <v/>
      </c>
      <c r="J60" s="92"/>
      <c r="K60" s="95"/>
      <c r="L60" s="96"/>
      <c r="M60" s="94"/>
      <c r="N60" s="94"/>
      <c r="O60" s="97"/>
      <c r="P60" s="96"/>
      <c r="Q60" s="94"/>
      <c r="R60" s="94"/>
      <c r="S60" s="20" t="str">
        <f t="shared" si="6"/>
        <v/>
      </c>
      <c r="T60" s="94"/>
      <c r="U60" s="94"/>
      <c r="V60" s="94"/>
      <c r="W60" s="21" t="str">
        <f>IF(B60="","",IF(I60&gt;=パラメータ!$C$6,3,IF(I60&gt;=パラメータ!$C$7,2,1))+LEFT(T60,1)+LEFT(U60,1)+LEFT(V60,1))</f>
        <v/>
      </c>
      <c r="X60" s="96"/>
      <c r="Y60" s="94"/>
      <c r="Z60" s="94"/>
      <c r="AA60" s="94"/>
      <c r="AB60" s="94"/>
      <c r="AC60" s="94"/>
      <c r="AD60" s="94"/>
      <c r="AE60" s="94"/>
      <c r="AF60" s="94"/>
      <c r="AG60" s="102"/>
      <c r="AH60" s="22" t="str">
        <f t="shared" si="19"/>
        <v/>
      </c>
      <c r="AI60" s="20" t="str">
        <f t="shared" si="20"/>
        <v/>
      </c>
      <c r="AJ60" s="20" t="str">
        <f>IF(B60="","",IF(AND(AH60="",AI60="",S60&gt;=パラメータ!$C$4,W60&gt;=パラメータ!$C$5),"⑤効率化＆強化",""))</f>
        <v/>
      </c>
      <c r="AK60" s="20" t="str">
        <f>IF(B60="","",IF(AND(AH60="",AI60,1="",AJ60="",W60&gt;=パラメータ!$C$5),"③効率化",""))</f>
        <v/>
      </c>
      <c r="AL60" s="20" t="str">
        <f>IF(B60="","",IF(AND(AH60="",AI60="",AJ60="",AK60="",S60&gt;=パラメータ!$C$4),"④強化",""))</f>
        <v/>
      </c>
      <c r="AM60" s="20" t="str">
        <f t="shared" si="21"/>
        <v/>
      </c>
      <c r="AN60" s="20" t="str">
        <f t="shared" si="22"/>
        <v/>
      </c>
      <c r="AO60" s="20" t="str">
        <f t="shared" si="23"/>
        <v/>
      </c>
      <c r="AP60" s="20" t="str">
        <f t="shared" si="24"/>
        <v/>
      </c>
      <c r="AQ60" s="20" t="str">
        <f t="shared" si="25"/>
        <v/>
      </c>
      <c r="AR60" s="21" t="str">
        <f t="shared" si="26"/>
        <v/>
      </c>
      <c r="AS60" s="22" t="str">
        <f t="shared" si="27"/>
        <v/>
      </c>
      <c r="AT60" s="20" t="str">
        <f t="shared" si="28"/>
        <v/>
      </c>
      <c r="AU60" s="23" t="str">
        <f t="shared" si="29"/>
        <v/>
      </c>
      <c r="AV60" s="24" t="str">
        <f>IF(AU60="","",IF(AU60&gt;=パラメータ!$C$8,"高",IF(AU60&gt;=パラメータ!$C$9,"中","低")))</f>
        <v/>
      </c>
      <c r="XES60" s="41"/>
      <c r="XET60" s="41"/>
      <c r="XEU60" s="41"/>
      <c r="XEV60" s="41"/>
      <c r="XEW60" s="41"/>
      <c r="XEX60" s="41"/>
      <c r="XEY60" s="41"/>
      <c r="XEZ60" s="41"/>
      <c r="XFA60" s="41"/>
      <c r="XFB60" s="41"/>
      <c r="XFC60" s="41"/>
      <c r="XFD60" s="41"/>
    </row>
    <row r="61" spans="1:48 16373:16384" s="1" customFormat="1" x14ac:dyDescent="0.3">
      <c r="A61" s="15">
        <v>57</v>
      </c>
      <c r="B61" s="88"/>
      <c r="C61" s="89"/>
      <c r="D61" s="88"/>
      <c r="E61" s="88"/>
      <c r="F61" s="92"/>
      <c r="G61" s="88"/>
      <c r="H61" s="88"/>
      <c r="I61" s="23" t="str">
        <f t="shared" si="18"/>
        <v/>
      </c>
      <c r="J61" s="92"/>
      <c r="K61" s="95"/>
      <c r="L61" s="96"/>
      <c r="M61" s="94"/>
      <c r="N61" s="94"/>
      <c r="O61" s="97"/>
      <c r="P61" s="96"/>
      <c r="Q61" s="94"/>
      <c r="R61" s="94"/>
      <c r="S61" s="20" t="str">
        <f t="shared" si="6"/>
        <v/>
      </c>
      <c r="T61" s="94"/>
      <c r="U61" s="94"/>
      <c r="V61" s="94"/>
      <c r="W61" s="21" t="str">
        <f>IF(B61="","",IF(I61&gt;=パラメータ!$C$6,3,IF(I61&gt;=パラメータ!$C$7,2,1))+LEFT(T61,1)+LEFT(U61,1)+LEFT(V61,1))</f>
        <v/>
      </c>
      <c r="X61" s="96"/>
      <c r="Y61" s="94"/>
      <c r="Z61" s="94"/>
      <c r="AA61" s="94"/>
      <c r="AB61" s="94"/>
      <c r="AC61" s="94"/>
      <c r="AD61" s="94"/>
      <c r="AE61" s="94"/>
      <c r="AF61" s="94"/>
      <c r="AG61" s="102"/>
      <c r="AH61" s="22" t="str">
        <f t="shared" si="19"/>
        <v/>
      </c>
      <c r="AI61" s="20" t="str">
        <f t="shared" si="20"/>
        <v/>
      </c>
      <c r="AJ61" s="20" t="str">
        <f>IF(B61="","",IF(AND(AH61="",AI61="",S61&gt;=パラメータ!$C$4,W61&gt;=パラメータ!$C$5),"⑤効率化＆強化",""))</f>
        <v/>
      </c>
      <c r="AK61" s="20" t="str">
        <f>IF(B61="","",IF(AND(AH61="",AI61,1="",AJ61="",W61&gt;=パラメータ!$C$5),"③効率化",""))</f>
        <v/>
      </c>
      <c r="AL61" s="20" t="str">
        <f>IF(B61="","",IF(AND(AH61="",AI61="",AJ61="",AK61="",S61&gt;=パラメータ!$C$4),"④強化",""))</f>
        <v/>
      </c>
      <c r="AM61" s="20" t="str">
        <f t="shared" si="21"/>
        <v/>
      </c>
      <c r="AN61" s="20" t="str">
        <f t="shared" si="22"/>
        <v/>
      </c>
      <c r="AO61" s="20" t="str">
        <f t="shared" si="23"/>
        <v/>
      </c>
      <c r="AP61" s="20" t="str">
        <f t="shared" si="24"/>
        <v/>
      </c>
      <c r="AQ61" s="20" t="str">
        <f t="shared" si="25"/>
        <v/>
      </c>
      <c r="AR61" s="21" t="str">
        <f t="shared" si="26"/>
        <v/>
      </c>
      <c r="AS61" s="22" t="str">
        <f t="shared" si="27"/>
        <v/>
      </c>
      <c r="AT61" s="20" t="str">
        <f t="shared" si="28"/>
        <v/>
      </c>
      <c r="AU61" s="23" t="str">
        <f t="shared" si="29"/>
        <v/>
      </c>
      <c r="AV61" s="24" t="str">
        <f>IF(AU61="","",IF(AU61&gt;=パラメータ!$C$8,"高",IF(AU61&gt;=パラメータ!$C$9,"中","低")))</f>
        <v/>
      </c>
      <c r="XES61" s="41"/>
      <c r="XET61" s="41"/>
      <c r="XEU61" s="41"/>
      <c r="XEV61" s="41"/>
      <c r="XEW61" s="41"/>
      <c r="XEX61" s="41"/>
      <c r="XEY61" s="41"/>
      <c r="XEZ61" s="41"/>
      <c r="XFA61" s="41"/>
      <c r="XFB61" s="41"/>
      <c r="XFC61" s="41"/>
      <c r="XFD61" s="41"/>
    </row>
    <row r="62" spans="1:48 16373:16384" s="1" customFormat="1" x14ac:dyDescent="0.3">
      <c r="A62" s="15">
        <v>58</v>
      </c>
      <c r="B62" s="88"/>
      <c r="C62" s="89"/>
      <c r="D62" s="88"/>
      <c r="E62" s="88"/>
      <c r="F62" s="92"/>
      <c r="G62" s="88"/>
      <c r="H62" s="88"/>
      <c r="I62" s="23" t="str">
        <f t="shared" si="18"/>
        <v/>
      </c>
      <c r="J62" s="92"/>
      <c r="K62" s="95"/>
      <c r="L62" s="96"/>
      <c r="M62" s="94"/>
      <c r="N62" s="94"/>
      <c r="O62" s="97"/>
      <c r="P62" s="96"/>
      <c r="Q62" s="94"/>
      <c r="R62" s="94"/>
      <c r="S62" s="20" t="str">
        <f t="shared" si="6"/>
        <v/>
      </c>
      <c r="T62" s="94"/>
      <c r="U62" s="94"/>
      <c r="V62" s="94"/>
      <c r="W62" s="21" t="str">
        <f>IF(B62="","",IF(I62&gt;=パラメータ!$C$6,3,IF(I62&gt;=パラメータ!$C$7,2,1))+LEFT(T62,1)+LEFT(U62,1)+LEFT(V62,1))</f>
        <v/>
      </c>
      <c r="X62" s="96"/>
      <c r="Y62" s="94"/>
      <c r="Z62" s="94"/>
      <c r="AA62" s="94"/>
      <c r="AB62" s="94"/>
      <c r="AC62" s="94"/>
      <c r="AD62" s="94"/>
      <c r="AE62" s="94"/>
      <c r="AF62" s="94"/>
      <c r="AG62" s="102"/>
      <c r="AH62" s="22" t="str">
        <f t="shared" si="19"/>
        <v/>
      </c>
      <c r="AI62" s="20" t="str">
        <f t="shared" si="20"/>
        <v/>
      </c>
      <c r="AJ62" s="20" t="str">
        <f>IF(B62="","",IF(AND(AH62="",AI62="",S62&gt;=パラメータ!$C$4,W62&gt;=パラメータ!$C$5),"⑤効率化＆強化",""))</f>
        <v/>
      </c>
      <c r="AK62" s="20" t="str">
        <f>IF(B62="","",IF(AND(AH62="",AI62,1="",AJ62="",W62&gt;=パラメータ!$C$5),"③効率化",""))</f>
        <v/>
      </c>
      <c r="AL62" s="20" t="str">
        <f>IF(B62="","",IF(AND(AH62="",AI62="",AJ62="",AK62="",S62&gt;=パラメータ!$C$4),"④強化",""))</f>
        <v/>
      </c>
      <c r="AM62" s="20" t="str">
        <f t="shared" si="21"/>
        <v/>
      </c>
      <c r="AN62" s="20" t="str">
        <f t="shared" si="22"/>
        <v/>
      </c>
      <c r="AO62" s="20" t="str">
        <f t="shared" si="23"/>
        <v/>
      </c>
      <c r="AP62" s="20" t="str">
        <f t="shared" si="24"/>
        <v/>
      </c>
      <c r="AQ62" s="20" t="str">
        <f t="shared" si="25"/>
        <v/>
      </c>
      <c r="AR62" s="21" t="str">
        <f t="shared" si="26"/>
        <v/>
      </c>
      <c r="AS62" s="22" t="str">
        <f t="shared" si="27"/>
        <v/>
      </c>
      <c r="AT62" s="20" t="str">
        <f t="shared" si="28"/>
        <v/>
      </c>
      <c r="AU62" s="23" t="str">
        <f t="shared" si="29"/>
        <v/>
      </c>
      <c r="AV62" s="24" t="str">
        <f>IF(AU62="","",IF(AU62&gt;=パラメータ!$C$8,"高",IF(AU62&gt;=パラメータ!$C$9,"中","低")))</f>
        <v/>
      </c>
      <c r="XES62" s="41"/>
      <c r="XET62" s="41"/>
      <c r="XEU62" s="41"/>
      <c r="XEV62" s="41"/>
      <c r="XEW62" s="41"/>
      <c r="XEX62" s="41"/>
      <c r="XEY62" s="41"/>
      <c r="XEZ62" s="41"/>
      <c r="XFA62" s="41"/>
      <c r="XFB62" s="41"/>
      <c r="XFC62" s="41"/>
      <c r="XFD62" s="41"/>
    </row>
    <row r="63" spans="1:48 16373:16384" s="1" customFormat="1" x14ac:dyDescent="0.3">
      <c r="A63" s="15">
        <v>59</v>
      </c>
      <c r="B63" s="88"/>
      <c r="C63" s="89"/>
      <c r="D63" s="88"/>
      <c r="E63" s="88"/>
      <c r="F63" s="92"/>
      <c r="G63" s="88"/>
      <c r="H63" s="88"/>
      <c r="I63" s="23" t="str">
        <f t="shared" si="18"/>
        <v/>
      </c>
      <c r="J63" s="92"/>
      <c r="K63" s="95"/>
      <c r="L63" s="96"/>
      <c r="M63" s="94"/>
      <c r="N63" s="94"/>
      <c r="O63" s="97"/>
      <c r="P63" s="96"/>
      <c r="Q63" s="94"/>
      <c r="R63" s="94"/>
      <c r="S63" s="20" t="str">
        <f t="shared" si="6"/>
        <v/>
      </c>
      <c r="T63" s="94"/>
      <c r="U63" s="94"/>
      <c r="V63" s="94"/>
      <c r="W63" s="21" t="str">
        <f>IF(B63="","",IF(I63&gt;=パラメータ!$C$6,3,IF(I63&gt;=パラメータ!$C$7,2,1))+LEFT(T63,1)+LEFT(U63,1)+LEFT(V63,1))</f>
        <v/>
      </c>
      <c r="X63" s="96"/>
      <c r="Y63" s="94"/>
      <c r="Z63" s="94"/>
      <c r="AA63" s="94"/>
      <c r="AB63" s="94"/>
      <c r="AC63" s="94"/>
      <c r="AD63" s="94"/>
      <c r="AE63" s="94"/>
      <c r="AF63" s="94"/>
      <c r="AG63" s="102"/>
      <c r="AH63" s="22" t="str">
        <f t="shared" si="19"/>
        <v/>
      </c>
      <c r="AI63" s="20" t="str">
        <f t="shared" si="20"/>
        <v/>
      </c>
      <c r="AJ63" s="20" t="str">
        <f>IF(B63="","",IF(AND(AH63="",AI63="",S63&gt;=パラメータ!$C$4,W63&gt;=パラメータ!$C$5),"⑤効率化＆強化",""))</f>
        <v/>
      </c>
      <c r="AK63" s="20" t="str">
        <f>IF(B63="","",IF(AND(AH63="",AI63,1="",AJ63="",W63&gt;=パラメータ!$C$5),"③効率化",""))</f>
        <v/>
      </c>
      <c r="AL63" s="20" t="str">
        <f>IF(B63="","",IF(AND(AH63="",AI63="",AJ63="",AK63="",S63&gt;=パラメータ!$C$4),"④強化",""))</f>
        <v/>
      </c>
      <c r="AM63" s="20" t="str">
        <f t="shared" si="21"/>
        <v/>
      </c>
      <c r="AN63" s="20" t="str">
        <f t="shared" si="22"/>
        <v/>
      </c>
      <c r="AO63" s="20" t="str">
        <f t="shared" si="23"/>
        <v/>
      </c>
      <c r="AP63" s="20" t="str">
        <f t="shared" si="24"/>
        <v/>
      </c>
      <c r="AQ63" s="20" t="str">
        <f t="shared" si="25"/>
        <v/>
      </c>
      <c r="AR63" s="21" t="str">
        <f t="shared" si="26"/>
        <v/>
      </c>
      <c r="AS63" s="22" t="str">
        <f t="shared" si="27"/>
        <v/>
      </c>
      <c r="AT63" s="20" t="str">
        <f t="shared" si="28"/>
        <v/>
      </c>
      <c r="AU63" s="23" t="str">
        <f t="shared" si="29"/>
        <v/>
      </c>
      <c r="AV63" s="24" t="str">
        <f>IF(AU63="","",IF(AU63&gt;=パラメータ!$C$8,"高",IF(AU63&gt;=パラメータ!$C$9,"中","低")))</f>
        <v/>
      </c>
      <c r="XES63" s="41"/>
      <c r="XET63" s="41"/>
      <c r="XEU63" s="41"/>
      <c r="XEV63" s="41"/>
      <c r="XEW63" s="41"/>
      <c r="XEX63" s="41"/>
      <c r="XEY63" s="41"/>
      <c r="XEZ63" s="41"/>
      <c r="XFA63" s="41"/>
      <c r="XFB63" s="41"/>
      <c r="XFC63" s="41"/>
      <c r="XFD63" s="41"/>
    </row>
    <row r="64" spans="1:48 16373:16384" s="1" customFormat="1" x14ac:dyDescent="0.3">
      <c r="A64" s="15">
        <v>60</v>
      </c>
      <c r="B64" s="88"/>
      <c r="C64" s="89"/>
      <c r="D64" s="88"/>
      <c r="E64" s="88"/>
      <c r="F64" s="92"/>
      <c r="G64" s="88"/>
      <c r="H64" s="88"/>
      <c r="I64" s="23" t="str">
        <f t="shared" si="18"/>
        <v/>
      </c>
      <c r="J64" s="92"/>
      <c r="K64" s="95"/>
      <c r="L64" s="96"/>
      <c r="M64" s="94"/>
      <c r="N64" s="94"/>
      <c r="O64" s="97"/>
      <c r="P64" s="96"/>
      <c r="Q64" s="94"/>
      <c r="R64" s="94"/>
      <c r="S64" s="20" t="str">
        <f t="shared" si="6"/>
        <v/>
      </c>
      <c r="T64" s="94"/>
      <c r="U64" s="94"/>
      <c r="V64" s="94"/>
      <c r="W64" s="21" t="str">
        <f>IF(B64="","",IF(I64&gt;=パラメータ!$C$6,3,IF(I64&gt;=パラメータ!$C$7,2,1))+LEFT(T64,1)+LEFT(U64,1)+LEFT(V64,1))</f>
        <v/>
      </c>
      <c r="X64" s="96"/>
      <c r="Y64" s="94"/>
      <c r="Z64" s="94"/>
      <c r="AA64" s="94"/>
      <c r="AB64" s="94"/>
      <c r="AC64" s="94"/>
      <c r="AD64" s="94"/>
      <c r="AE64" s="94"/>
      <c r="AF64" s="94"/>
      <c r="AG64" s="102"/>
      <c r="AH64" s="22" t="str">
        <f t="shared" si="19"/>
        <v/>
      </c>
      <c r="AI64" s="20" t="str">
        <f t="shared" si="20"/>
        <v/>
      </c>
      <c r="AJ64" s="20" t="str">
        <f>IF(B64="","",IF(AND(AH64="",AI64="",S64&gt;=パラメータ!$C$4,W64&gt;=パラメータ!$C$5),"⑤効率化＆強化",""))</f>
        <v/>
      </c>
      <c r="AK64" s="20" t="str">
        <f>IF(B64="","",IF(AND(AH64="",AI64,1="",AJ64="",W64&gt;=パラメータ!$C$5),"③効率化",""))</f>
        <v/>
      </c>
      <c r="AL64" s="20" t="str">
        <f>IF(B64="","",IF(AND(AH64="",AI64="",AJ64="",AK64="",S64&gt;=パラメータ!$C$4),"④強化",""))</f>
        <v/>
      </c>
      <c r="AM64" s="20" t="str">
        <f t="shared" si="21"/>
        <v/>
      </c>
      <c r="AN64" s="20" t="str">
        <f t="shared" si="22"/>
        <v/>
      </c>
      <c r="AO64" s="20" t="str">
        <f t="shared" si="23"/>
        <v/>
      </c>
      <c r="AP64" s="20" t="str">
        <f t="shared" si="24"/>
        <v/>
      </c>
      <c r="AQ64" s="20" t="str">
        <f t="shared" si="25"/>
        <v/>
      </c>
      <c r="AR64" s="21" t="str">
        <f t="shared" si="26"/>
        <v/>
      </c>
      <c r="AS64" s="22" t="str">
        <f t="shared" si="27"/>
        <v/>
      </c>
      <c r="AT64" s="20" t="str">
        <f t="shared" si="28"/>
        <v/>
      </c>
      <c r="AU64" s="23" t="str">
        <f t="shared" si="29"/>
        <v/>
      </c>
      <c r="AV64" s="24" t="str">
        <f>IF(AU64="","",IF(AU64&gt;=パラメータ!$C$8,"高",IF(AU64&gt;=パラメータ!$C$9,"中","低")))</f>
        <v/>
      </c>
      <c r="XES64" s="41"/>
      <c r="XET64" s="41"/>
      <c r="XEU64" s="41"/>
      <c r="XEV64" s="41"/>
      <c r="XEW64" s="41"/>
      <c r="XEX64" s="41"/>
      <c r="XEY64" s="41"/>
      <c r="XEZ64" s="41"/>
      <c r="XFA64" s="41"/>
      <c r="XFB64" s="41"/>
      <c r="XFC64" s="41"/>
      <c r="XFD64" s="41"/>
    </row>
    <row r="65" spans="1:48 16373:16384" s="1" customFormat="1" x14ac:dyDescent="0.3">
      <c r="A65" s="15">
        <v>61</v>
      </c>
      <c r="B65" s="88"/>
      <c r="C65" s="89"/>
      <c r="D65" s="88"/>
      <c r="E65" s="88"/>
      <c r="F65" s="92"/>
      <c r="G65" s="88"/>
      <c r="H65" s="88"/>
      <c r="I65" s="23" t="str">
        <f t="shared" si="18"/>
        <v/>
      </c>
      <c r="J65" s="92"/>
      <c r="K65" s="95"/>
      <c r="L65" s="96"/>
      <c r="M65" s="94"/>
      <c r="N65" s="94"/>
      <c r="O65" s="97"/>
      <c r="P65" s="96"/>
      <c r="Q65" s="94"/>
      <c r="R65" s="94"/>
      <c r="S65" s="20" t="str">
        <f t="shared" si="6"/>
        <v/>
      </c>
      <c r="T65" s="94"/>
      <c r="U65" s="94"/>
      <c r="V65" s="94"/>
      <c r="W65" s="21" t="str">
        <f>IF(B65="","",IF(I65&gt;=パラメータ!$C$6,3,IF(I65&gt;=パラメータ!$C$7,2,1))+LEFT(T65,1)+LEFT(U65,1)+LEFT(V65,1))</f>
        <v/>
      </c>
      <c r="X65" s="96"/>
      <c r="Y65" s="94"/>
      <c r="Z65" s="94"/>
      <c r="AA65" s="94"/>
      <c r="AB65" s="94"/>
      <c r="AC65" s="94"/>
      <c r="AD65" s="94"/>
      <c r="AE65" s="94"/>
      <c r="AF65" s="94"/>
      <c r="AG65" s="102"/>
      <c r="AH65" s="22" t="str">
        <f t="shared" si="19"/>
        <v/>
      </c>
      <c r="AI65" s="20" t="str">
        <f t="shared" si="20"/>
        <v/>
      </c>
      <c r="AJ65" s="20" t="str">
        <f>IF(B65="","",IF(AND(AH65="",AI65="",S65&gt;=パラメータ!$C$4,W65&gt;=パラメータ!$C$5),"⑤効率化＆強化",""))</f>
        <v/>
      </c>
      <c r="AK65" s="20" t="str">
        <f>IF(B65="","",IF(AND(AH65="",AI65,1="",AJ65="",W65&gt;=パラメータ!$C$5),"③効率化",""))</f>
        <v/>
      </c>
      <c r="AL65" s="20" t="str">
        <f>IF(B65="","",IF(AND(AH65="",AI65="",AJ65="",AK65="",S65&gt;=パラメータ!$C$4),"④強化",""))</f>
        <v/>
      </c>
      <c r="AM65" s="20" t="str">
        <f t="shared" si="21"/>
        <v/>
      </c>
      <c r="AN65" s="20" t="str">
        <f t="shared" si="22"/>
        <v/>
      </c>
      <c r="AO65" s="20" t="str">
        <f t="shared" si="23"/>
        <v/>
      </c>
      <c r="AP65" s="20" t="str">
        <f t="shared" si="24"/>
        <v/>
      </c>
      <c r="AQ65" s="20" t="str">
        <f t="shared" si="25"/>
        <v/>
      </c>
      <c r="AR65" s="21" t="str">
        <f t="shared" si="26"/>
        <v/>
      </c>
      <c r="AS65" s="22" t="str">
        <f t="shared" si="27"/>
        <v/>
      </c>
      <c r="AT65" s="20" t="str">
        <f t="shared" si="28"/>
        <v/>
      </c>
      <c r="AU65" s="23" t="str">
        <f t="shared" si="29"/>
        <v/>
      </c>
      <c r="AV65" s="24" t="str">
        <f>IF(AU65="","",IF(AU65&gt;=パラメータ!$C$8,"高",IF(AU65&gt;=パラメータ!$C$9,"中","低")))</f>
        <v/>
      </c>
      <c r="XES65" s="41"/>
      <c r="XET65" s="41"/>
      <c r="XEU65" s="41"/>
      <c r="XEV65" s="41"/>
      <c r="XEW65" s="41"/>
      <c r="XEX65" s="41"/>
      <c r="XEY65" s="41"/>
      <c r="XEZ65" s="41"/>
      <c r="XFA65" s="41"/>
      <c r="XFB65" s="41"/>
      <c r="XFC65" s="41"/>
      <c r="XFD65" s="41"/>
    </row>
    <row r="66" spans="1:48 16373:16384" s="1" customFormat="1" x14ac:dyDescent="0.3">
      <c r="A66" s="15">
        <v>62</v>
      </c>
      <c r="B66" s="88"/>
      <c r="C66" s="89"/>
      <c r="D66" s="88"/>
      <c r="E66" s="88"/>
      <c r="F66" s="92"/>
      <c r="G66" s="88"/>
      <c r="H66" s="88"/>
      <c r="I66" s="23" t="str">
        <f t="shared" si="18"/>
        <v/>
      </c>
      <c r="J66" s="92"/>
      <c r="K66" s="95"/>
      <c r="L66" s="96"/>
      <c r="M66" s="94"/>
      <c r="N66" s="94"/>
      <c r="O66" s="97"/>
      <c r="P66" s="96"/>
      <c r="Q66" s="94"/>
      <c r="R66" s="94"/>
      <c r="S66" s="20" t="str">
        <f t="shared" si="6"/>
        <v/>
      </c>
      <c r="T66" s="94"/>
      <c r="U66" s="94"/>
      <c r="V66" s="94"/>
      <c r="W66" s="21" t="str">
        <f>IF(B66="","",IF(I66&gt;=パラメータ!$C$6,3,IF(I66&gt;=パラメータ!$C$7,2,1))+LEFT(T66,1)+LEFT(U66,1)+LEFT(V66,1))</f>
        <v/>
      </c>
      <c r="X66" s="96"/>
      <c r="Y66" s="94"/>
      <c r="Z66" s="94"/>
      <c r="AA66" s="94"/>
      <c r="AB66" s="94"/>
      <c r="AC66" s="94"/>
      <c r="AD66" s="94"/>
      <c r="AE66" s="94"/>
      <c r="AF66" s="94"/>
      <c r="AG66" s="102"/>
      <c r="AH66" s="22" t="str">
        <f t="shared" si="19"/>
        <v/>
      </c>
      <c r="AI66" s="20" t="str">
        <f t="shared" si="20"/>
        <v/>
      </c>
      <c r="AJ66" s="20" t="str">
        <f>IF(B66="","",IF(AND(AH66="",AI66="",S66&gt;=パラメータ!$C$4,W66&gt;=パラメータ!$C$5),"⑤効率化＆強化",""))</f>
        <v/>
      </c>
      <c r="AK66" s="20" t="str">
        <f>IF(B66="","",IF(AND(AH66="",AI66,1="",AJ66="",W66&gt;=パラメータ!$C$5),"③効率化",""))</f>
        <v/>
      </c>
      <c r="AL66" s="20" t="str">
        <f>IF(B66="","",IF(AND(AH66="",AI66="",AJ66="",AK66="",S66&gt;=パラメータ!$C$4),"④強化",""))</f>
        <v/>
      </c>
      <c r="AM66" s="20" t="str">
        <f t="shared" si="21"/>
        <v/>
      </c>
      <c r="AN66" s="20" t="str">
        <f t="shared" si="22"/>
        <v/>
      </c>
      <c r="AO66" s="20" t="str">
        <f t="shared" si="23"/>
        <v/>
      </c>
      <c r="AP66" s="20" t="str">
        <f t="shared" si="24"/>
        <v/>
      </c>
      <c r="AQ66" s="20" t="str">
        <f t="shared" si="25"/>
        <v/>
      </c>
      <c r="AR66" s="21" t="str">
        <f t="shared" si="26"/>
        <v/>
      </c>
      <c r="AS66" s="22" t="str">
        <f t="shared" si="27"/>
        <v/>
      </c>
      <c r="AT66" s="20" t="str">
        <f t="shared" si="28"/>
        <v/>
      </c>
      <c r="AU66" s="23" t="str">
        <f t="shared" si="29"/>
        <v/>
      </c>
      <c r="AV66" s="24" t="str">
        <f>IF(AU66="","",IF(AU66&gt;=パラメータ!$C$8,"高",IF(AU66&gt;=パラメータ!$C$9,"中","低")))</f>
        <v/>
      </c>
      <c r="XES66" s="41"/>
      <c r="XET66" s="41"/>
      <c r="XEU66" s="41"/>
      <c r="XEV66" s="41"/>
      <c r="XEW66" s="41"/>
      <c r="XEX66" s="41"/>
      <c r="XEY66" s="41"/>
      <c r="XEZ66" s="41"/>
      <c r="XFA66" s="41"/>
      <c r="XFB66" s="41"/>
      <c r="XFC66" s="41"/>
      <c r="XFD66" s="41"/>
    </row>
    <row r="67" spans="1:48 16373:16384" s="1" customFormat="1" x14ac:dyDescent="0.3">
      <c r="A67" s="15">
        <v>63</v>
      </c>
      <c r="B67" s="88"/>
      <c r="C67" s="89"/>
      <c r="D67" s="88"/>
      <c r="E67" s="88"/>
      <c r="F67" s="92"/>
      <c r="G67" s="88"/>
      <c r="H67" s="88"/>
      <c r="I67" s="23" t="str">
        <f t="shared" si="18"/>
        <v/>
      </c>
      <c r="J67" s="92"/>
      <c r="K67" s="95"/>
      <c r="L67" s="96"/>
      <c r="M67" s="94"/>
      <c r="N67" s="94"/>
      <c r="O67" s="97"/>
      <c r="P67" s="96"/>
      <c r="Q67" s="94"/>
      <c r="R67" s="94"/>
      <c r="S67" s="20" t="str">
        <f t="shared" si="6"/>
        <v/>
      </c>
      <c r="T67" s="94"/>
      <c r="U67" s="94"/>
      <c r="V67" s="94"/>
      <c r="W67" s="21" t="str">
        <f>IF(B67="","",IF(I67&gt;=パラメータ!$C$6,3,IF(I67&gt;=パラメータ!$C$7,2,1))+LEFT(T67,1)+LEFT(U67,1)+LEFT(V67,1))</f>
        <v/>
      </c>
      <c r="X67" s="96"/>
      <c r="Y67" s="94"/>
      <c r="Z67" s="94"/>
      <c r="AA67" s="94"/>
      <c r="AB67" s="94"/>
      <c r="AC67" s="94"/>
      <c r="AD67" s="94"/>
      <c r="AE67" s="94"/>
      <c r="AF67" s="94"/>
      <c r="AG67" s="102"/>
      <c r="AH67" s="22" t="str">
        <f t="shared" si="19"/>
        <v/>
      </c>
      <c r="AI67" s="20" t="str">
        <f t="shared" si="20"/>
        <v/>
      </c>
      <c r="AJ67" s="20" t="str">
        <f>IF(B67="","",IF(AND(AH67="",AI67="",S67&gt;=パラメータ!$C$4,W67&gt;=パラメータ!$C$5),"⑤効率化＆強化",""))</f>
        <v/>
      </c>
      <c r="AK67" s="20" t="str">
        <f>IF(B67="","",IF(AND(AH67="",AI67,1="",AJ67="",W67&gt;=パラメータ!$C$5),"③効率化",""))</f>
        <v/>
      </c>
      <c r="AL67" s="20" t="str">
        <f>IF(B67="","",IF(AND(AH67="",AI67="",AJ67="",AK67="",S67&gt;=パラメータ!$C$4),"④強化",""))</f>
        <v/>
      </c>
      <c r="AM67" s="20" t="str">
        <f t="shared" si="21"/>
        <v/>
      </c>
      <c r="AN67" s="20" t="str">
        <f t="shared" si="22"/>
        <v/>
      </c>
      <c r="AO67" s="20" t="str">
        <f t="shared" si="23"/>
        <v/>
      </c>
      <c r="AP67" s="20" t="str">
        <f t="shared" si="24"/>
        <v/>
      </c>
      <c r="AQ67" s="20" t="str">
        <f t="shared" si="25"/>
        <v/>
      </c>
      <c r="AR67" s="21" t="str">
        <f t="shared" si="26"/>
        <v/>
      </c>
      <c r="AS67" s="22" t="str">
        <f t="shared" si="27"/>
        <v/>
      </c>
      <c r="AT67" s="20" t="str">
        <f t="shared" si="28"/>
        <v/>
      </c>
      <c r="AU67" s="23" t="str">
        <f t="shared" si="29"/>
        <v/>
      </c>
      <c r="AV67" s="24" t="str">
        <f>IF(AU67="","",IF(AU67&gt;=パラメータ!$C$8,"高",IF(AU67&gt;=パラメータ!$C$9,"中","低")))</f>
        <v/>
      </c>
      <c r="XES67" s="41"/>
      <c r="XET67" s="41"/>
      <c r="XEU67" s="41"/>
      <c r="XEV67" s="41"/>
      <c r="XEW67" s="41"/>
      <c r="XEX67" s="41"/>
      <c r="XEY67" s="41"/>
      <c r="XEZ67" s="41"/>
      <c r="XFA67" s="41"/>
      <c r="XFB67" s="41"/>
      <c r="XFC67" s="41"/>
      <c r="XFD67" s="41"/>
    </row>
    <row r="68" spans="1:48 16373:16384" s="1" customFormat="1" x14ac:dyDescent="0.3">
      <c r="A68" s="15">
        <v>64</v>
      </c>
      <c r="B68" s="88"/>
      <c r="C68" s="89"/>
      <c r="D68" s="88"/>
      <c r="E68" s="88"/>
      <c r="F68" s="92"/>
      <c r="G68" s="88"/>
      <c r="H68" s="88"/>
      <c r="I68" s="23" t="str">
        <f t="shared" si="18"/>
        <v/>
      </c>
      <c r="J68" s="92"/>
      <c r="K68" s="95"/>
      <c r="L68" s="96"/>
      <c r="M68" s="94"/>
      <c r="N68" s="94"/>
      <c r="O68" s="97"/>
      <c r="P68" s="96"/>
      <c r="Q68" s="94"/>
      <c r="R68" s="94"/>
      <c r="S68" s="20" t="str">
        <f t="shared" si="6"/>
        <v/>
      </c>
      <c r="T68" s="94"/>
      <c r="U68" s="94"/>
      <c r="V68" s="94"/>
      <c r="W68" s="21" t="str">
        <f>IF(B68="","",IF(I68&gt;=パラメータ!$C$6,3,IF(I68&gt;=パラメータ!$C$7,2,1))+LEFT(T68,1)+LEFT(U68,1)+LEFT(V68,1))</f>
        <v/>
      </c>
      <c r="X68" s="96"/>
      <c r="Y68" s="94"/>
      <c r="Z68" s="94"/>
      <c r="AA68" s="94"/>
      <c r="AB68" s="94"/>
      <c r="AC68" s="94"/>
      <c r="AD68" s="94"/>
      <c r="AE68" s="94"/>
      <c r="AF68" s="94"/>
      <c r="AG68" s="102"/>
      <c r="AH68" s="22" t="str">
        <f t="shared" si="19"/>
        <v/>
      </c>
      <c r="AI68" s="20" t="str">
        <f t="shared" si="20"/>
        <v/>
      </c>
      <c r="AJ68" s="20" t="str">
        <f>IF(B68="","",IF(AND(AH68="",AI68="",S68&gt;=パラメータ!$C$4,W68&gt;=パラメータ!$C$5),"⑤効率化＆強化",""))</f>
        <v/>
      </c>
      <c r="AK68" s="20" t="str">
        <f>IF(B68="","",IF(AND(AH68="",AI68,1="",AJ68="",W68&gt;=パラメータ!$C$5),"③効率化",""))</f>
        <v/>
      </c>
      <c r="AL68" s="20" t="str">
        <f>IF(B68="","",IF(AND(AH68="",AI68="",AJ68="",AK68="",S68&gt;=パラメータ!$C$4),"④強化",""))</f>
        <v/>
      </c>
      <c r="AM68" s="20" t="str">
        <f t="shared" si="21"/>
        <v/>
      </c>
      <c r="AN68" s="20" t="str">
        <f t="shared" si="22"/>
        <v/>
      </c>
      <c r="AO68" s="20" t="str">
        <f t="shared" si="23"/>
        <v/>
      </c>
      <c r="AP68" s="20" t="str">
        <f t="shared" si="24"/>
        <v/>
      </c>
      <c r="AQ68" s="20" t="str">
        <f t="shared" si="25"/>
        <v/>
      </c>
      <c r="AR68" s="21" t="str">
        <f t="shared" si="26"/>
        <v/>
      </c>
      <c r="AS68" s="22" t="str">
        <f t="shared" si="27"/>
        <v/>
      </c>
      <c r="AT68" s="20" t="str">
        <f t="shared" si="28"/>
        <v/>
      </c>
      <c r="AU68" s="23" t="str">
        <f t="shared" si="29"/>
        <v/>
      </c>
      <c r="AV68" s="24" t="str">
        <f>IF(AU68="","",IF(AU68&gt;=パラメータ!$C$8,"高",IF(AU68&gt;=パラメータ!$C$9,"中","低")))</f>
        <v/>
      </c>
      <c r="XES68" s="41"/>
      <c r="XET68" s="41"/>
      <c r="XEU68" s="41"/>
      <c r="XEV68" s="41"/>
      <c r="XEW68" s="41"/>
      <c r="XEX68" s="41"/>
      <c r="XEY68" s="41"/>
      <c r="XEZ68" s="41"/>
      <c r="XFA68" s="41"/>
      <c r="XFB68" s="41"/>
      <c r="XFC68" s="41"/>
      <c r="XFD68" s="41"/>
    </row>
    <row r="69" spans="1:48 16373:16384" s="1" customFormat="1" x14ac:dyDescent="0.3">
      <c r="A69" s="15">
        <v>65</v>
      </c>
      <c r="B69" s="88"/>
      <c r="C69" s="89"/>
      <c r="D69" s="88"/>
      <c r="E69" s="88"/>
      <c r="F69" s="92"/>
      <c r="G69" s="88"/>
      <c r="H69" s="88"/>
      <c r="I69" s="23" t="str">
        <f t="shared" si="18"/>
        <v/>
      </c>
      <c r="J69" s="92"/>
      <c r="K69" s="95"/>
      <c r="L69" s="96"/>
      <c r="M69" s="94"/>
      <c r="N69" s="94"/>
      <c r="O69" s="97"/>
      <c r="P69" s="96"/>
      <c r="Q69" s="94"/>
      <c r="R69" s="94"/>
      <c r="S69" s="20" t="str">
        <f t="shared" ref="S69:S132" si="30">IF(OR(LEFT(P69,1)="",LEFT(Q69,1)="",LEFT(R69,1)=""),"",LEFT(P69,1)+LEFT(Q69,1)+LEFT(R69,1))</f>
        <v/>
      </c>
      <c r="T69" s="94"/>
      <c r="U69" s="94"/>
      <c r="V69" s="94"/>
      <c r="W69" s="21" t="str">
        <f>IF(B69="","",IF(I69&gt;=パラメータ!$C$6,3,IF(I69&gt;=パラメータ!$C$7,2,1))+LEFT(T69,1)+LEFT(U69,1)+LEFT(V69,1))</f>
        <v/>
      </c>
      <c r="X69" s="96"/>
      <c r="Y69" s="94"/>
      <c r="Z69" s="94"/>
      <c r="AA69" s="94"/>
      <c r="AB69" s="94"/>
      <c r="AC69" s="94"/>
      <c r="AD69" s="94"/>
      <c r="AE69" s="94"/>
      <c r="AF69" s="94"/>
      <c r="AG69" s="102"/>
      <c r="AH69" s="22" t="str">
        <f t="shared" si="19"/>
        <v/>
      </c>
      <c r="AI69" s="20" t="str">
        <f t="shared" si="20"/>
        <v/>
      </c>
      <c r="AJ69" s="20" t="str">
        <f>IF(B69="","",IF(AND(AH69="",AI69="",S69&gt;=パラメータ!$C$4,W69&gt;=パラメータ!$C$5),"⑤効率化＆強化",""))</f>
        <v/>
      </c>
      <c r="AK69" s="20" t="str">
        <f>IF(B69="","",IF(AND(AH69="",AI69,1="",AJ69="",W69&gt;=パラメータ!$C$5),"③効率化",""))</f>
        <v/>
      </c>
      <c r="AL69" s="20" t="str">
        <f>IF(B69="","",IF(AND(AH69="",AI69="",AJ69="",AK69="",S69&gt;=パラメータ!$C$4),"④強化",""))</f>
        <v/>
      </c>
      <c r="AM69" s="20" t="str">
        <f t="shared" si="21"/>
        <v/>
      </c>
      <c r="AN69" s="20" t="str">
        <f t="shared" si="22"/>
        <v/>
      </c>
      <c r="AO69" s="20" t="str">
        <f t="shared" si="23"/>
        <v/>
      </c>
      <c r="AP69" s="20" t="str">
        <f t="shared" si="24"/>
        <v/>
      </c>
      <c r="AQ69" s="20" t="str">
        <f t="shared" si="25"/>
        <v/>
      </c>
      <c r="AR69" s="21" t="str">
        <f t="shared" si="26"/>
        <v/>
      </c>
      <c r="AS69" s="22" t="str">
        <f t="shared" si="27"/>
        <v/>
      </c>
      <c r="AT69" s="20" t="str">
        <f t="shared" si="28"/>
        <v/>
      </c>
      <c r="AU69" s="23" t="str">
        <f t="shared" si="29"/>
        <v/>
      </c>
      <c r="AV69" s="24" t="str">
        <f>IF(AU69="","",IF(AU69&gt;=パラメータ!$C$8,"高",IF(AU69&gt;=パラメータ!$C$9,"中","低")))</f>
        <v/>
      </c>
      <c r="XES69" s="41"/>
      <c r="XET69" s="41"/>
      <c r="XEU69" s="41"/>
      <c r="XEV69" s="41"/>
      <c r="XEW69" s="41"/>
      <c r="XEX69" s="41"/>
      <c r="XEY69" s="41"/>
      <c r="XEZ69" s="41"/>
      <c r="XFA69" s="41"/>
      <c r="XFB69" s="41"/>
      <c r="XFC69" s="41"/>
      <c r="XFD69" s="41"/>
    </row>
    <row r="70" spans="1:48 16373:16384" s="1" customFormat="1" x14ac:dyDescent="0.3">
      <c r="A70" s="15">
        <v>66</v>
      </c>
      <c r="B70" s="88"/>
      <c r="C70" s="89"/>
      <c r="D70" s="88"/>
      <c r="E70" s="88"/>
      <c r="F70" s="92"/>
      <c r="G70" s="88"/>
      <c r="H70" s="88"/>
      <c r="I70" s="23" t="str">
        <f t="shared" ref="I70:I133" si="31">IF(OR(G70="",H70=""),"",G70*H70/60)</f>
        <v/>
      </c>
      <c r="J70" s="92"/>
      <c r="K70" s="95"/>
      <c r="L70" s="96"/>
      <c r="M70" s="94"/>
      <c r="N70" s="94"/>
      <c r="O70" s="97"/>
      <c r="P70" s="96"/>
      <c r="Q70" s="94"/>
      <c r="R70" s="94"/>
      <c r="S70" s="20" t="str">
        <f t="shared" si="30"/>
        <v/>
      </c>
      <c r="T70" s="94"/>
      <c r="U70" s="94"/>
      <c r="V70" s="94"/>
      <c r="W70" s="21" t="str">
        <f>IF(B70="","",IF(I70&gt;=パラメータ!$C$6,3,IF(I70&gt;=パラメータ!$C$7,2,1))+LEFT(T70,1)+LEFT(U70,1)+LEFT(V70,1))</f>
        <v/>
      </c>
      <c r="X70" s="96"/>
      <c r="Y70" s="94"/>
      <c r="Z70" s="94"/>
      <c r="AA70" s="94"/>
      <c r="AB70" s="94"/>
      <c r="AC70" s="94"/>
      <c r="AD70" s="94"/>
      <c r="AE70" s="94"/>
      <c r="AF70" s="94"/>
      <c r="AG70" s="102"/>
      <c r="AH70" s="22" t="str">
        <f t="shared" ref="AH70:AH133" si="32">IF(AND(LEFT(L70,1)="0",LEFT(M70,1)="1",LEFT(N70,1)="1"),"①廃止","")</f>
        <v/>
      </c>
      <c r="AI70" s="20" t="str">
        <f t="shared" ref="AI70:AI133" si="33">IF(AND(LEFT(AH70,1)="",OR(LEFT(L70,1)="1",LEFT(M70,1)="3")),"②維持","")</f>
        <v/>
      </c>
      <c r="AJ70" s="20" t="str">
        <f>IF(B70="","",IF(AND(AH70="",AI70="",S70&gt;=パラメータ!$C$4,W70&gt;=パラメータ!$C$5),"⑤効率化＆強化",""))</f>
        <v/>
      </c>
      <c r="AK70" s="20" t="str">
        <f>IF(B70="","",IF(AND(AH70="",AI70,1="",AJ70="",W70&gt;=パラメータ!$C$5),"③効率化",""))</f>
        <v/>
      </c>
      <c r="AL70" s="20" t="str">
        <f>IF(B70="","",IF(AND(AH70="",AI70="",AJ70="",AK70="",S70&gt;=パラメータ!$C$4),"④強化",""))</f>
        <v/>
      </c>
      <c r="AM70" s="20" t="str">
        <f t="shared" ref="AM70:AM133" si="34">IF(OR(AR70="③効率化",AR70="⑤効率化＆強化"),IF(OR(LEFT(V70,1)="3",LEFT(X70,1)="3",LEFT(Y70,1)="3"),"削減",""),"")</f>
        <v/>
      </c>
      <c r="AN70" s="20" t="str">
        <f t="shared" ref="AN70:AN133" si="35">IF(OR(AR70="③効率化",AR70="⑤効率化＆強化"),IF(OR(LEFT(Z70,1)&gt;="2",LEFT(AA70,1)&gt;="2",LEFT(AB70,1)&gt;="2"),"一元化",""),"")</f>
        <v/>
      </c>
      <c r="AO70" s="20" t="str">
        <f t="shared" ref="AO70:AO133" si="36">IF(OR(AR70="③効率化",AR70="⑤効率化＆強化"),IF(OR(LEFT(T70,1)="3",LEFT(AC70,1)&gt;="2",LEFT(AD70,1)&gt;="2"),"標準化",""),"")</f>
        <v/>
      </c>
      <c r="AP70" s="20" t="str">
        <f t="shared" ref="AP70:AP133" si="37">IF(OR(AR70="③効率化",AR70="⑤効率化＆強化"),IF(AND(LEFT(U70,1)&gt;=2,OR(LEFT(AE70,1)&gt;=2,LEFT(AF70,1)&gt;=2,,LEFT(AG70,1)&gt;=2)),"自動化・置換",""),"")</f>
        <v/>
      </c>
      <c r="AQ70" s="20" t="str">
        <f t="shared" ref="AQ70:AQ133" si="38">IF(OR(AR70="③効率化",AR70="⑤効率化＆強化"),IF(AM70&lt;&gt;"","削減",IF(AN70&lt;&gt;"","一元化",IF(AO70&lt;&gt;"","標準化",IF(AP70&lt;&gt;"","自動化・置換","")))),"")</f>
        <v/>
      </c>
      <c r="AR70" s="21" t="str">
        <f t="shared" ref="AR70:AR133" si="39">IF(B70="","",IF(AH70&lt;&gt;"",AH70,IF(AI70&lt;&gt;"",AI70,IF(AJ70&lt;&gt;"",AJ70,IF(AK70&lt;&gt;"",AK70,IF(AL70&lt;&gt;"",AL70,"②維持"))))))</f>
        <v/>
      </c>
      <c r="AS70" s="22" t="str">
        <f t="shared" ref="AS70:AS133" si="40">IF(B70="","",LEFT(N70,1)+LEFT(M70,1)+LEFT(Q70,1)+LEFT(R70,1))</f>
        <v/>
      </c>
      <c r="AT70" s="20" t="str">
        <f t="shared" ref="AT70:AT133" si="41">IF(B70="","",LEFT(T70,1)+LEFT(AA70,1)+LEFT(AB70,1)+LEFT(AC70,1)+LEFT(AD70,1))</f>
        <v/>
      </c>
      <c r="AU70" s="23" t="str">
        <f t="shared" ref="AU70:AU133" si="42">IF(OR(AS70="",AT70=""),"",AS70*10-AT70)</f>
        <v/>
      </c>
      <c r="AV70" s="24" t="str">
        <f>IF(AU70="","",IF(AU70&gt;=パラメータ!$C$8,"高",IF(AU70&gt;=パラメータ!$C$9,"中","低")))</f>
        <v/>
      </c>
      <c r="XES70" s="41"/>
      <c r="XET70" s="41"/>
      <c r="XEU70" s="41"/>
      <c r="XEV70" s="41"/>
      <c r="XEW70" s="41"/>
      <c r="XEX70" s="41"/>
      <c r="XEY70" s="41"/>
      <c r="XEZ70" s="41"/>
      <c r="XFA70" s="41"/>
      <c r="XFB70" s="41"/>
      <c r="XFC70" s="41"/>
      <c r="XFD70" s="41"/>
    </row>
    <row r="71" spans="1:48 16373:16384" s="1" customFormat="1" x14ac:dyDescent="0.3">
      <c r="A71" s="15">
        <v>67</v>
      </c>
      <c r="B71" s="88"/>
      <c r="C71" s="89"/>
      <c r="D71" s="88"/>
      <c r="E71" s="88"/>
      <c r="F71" s="92"/>
      <c r="G71" s="88"/>
      <c r="H71" s="88"/>
      <c r="I71" s="23" t="str">
        <f t="shared" si="31"/>
        <v/>
      </c>
      <c r="J71" s="92"/>
      <c r="K71" s="95"/>
      <c r="L71" s="96"/>
      <c r="M71" s="94"/>
      <c r="N71" s="94"/>
      <c r="O71" s="97"/>
      <c r="P71" s="96"/>
      <c r="Q71" s="94"/>
      <c r="R71" s="94"/>
      <c r="S71" s="20" t="str">
        <f t="shared" si="30"/>
        <v/>
      </c>
      <c r="T71" s="94"/>
      <c r="U71" s="94"/>
      <c r="V71" s="94"/>
      <c r="W71" s="21" t="str">
        <f>IF(B71="","",IF(I71&gt;=パラメータ!$C$6,3,IF(I71&gt;=パラメータ!$C$7,2,1))+LEFT(T71,1)+LEFT(U71,1)+LEFT(V71,1))</f>
        <v/>
      </c>
      <c r="X71" s="96"/>
      <c r="Y71" s="94"/>
      <c r="Z71" s="94"/>
      <c r="AA71" s="94"/>
      <c r="AB71" s="94"/>
      <c r="AC71" s="94"/>
      <c r="AD71" s="94"/>
      <c r="AE71" s="94"/>
      <c r="AF71" s="94"/>
      <c r="AG71" s="102"/>
      <c r="AH71" s="22" t="str">
        <f t="shared" si="32"/>
        <v/>
      </c>
      <c r="AI71" s="20" t="str">
        <f t="shared" si="33"/>
        <v/>
      </c>
      <c r="AJ71" s="20" t="str">
        <f>IF(B71="","",IF(AND(AH71="",AI71="",S71&gt;=パラメータ!$C$4,W71&gt;=パラメータ!$C$5),"⑤効率化＆強化",""))</f>
        <v/>
      </c>
      <c r="AK71" s="20" t="str">
        <f>IF(B71="","",IF(AND(AH71="",AI71,1="",AJ71="",W71&gt;=パラメータ!$C$5),"③効率化",""))</f>
        <v/>
      </c>
      <c r="AL71" s="20" t="str">
        <f>IF(B71="","",IF(AND(AH71="",AI71="",AJ71="",AK71="",S71&gt;=パラメータ!$C$4),"④強化",""))</f>
        <v/>
      </c>
      <c r="AM71" s="20" t="str">
        <f t="shared" si="34"/>
        <v/>
      </c>
      <c r="AN71" s="20" t="str">
        <f t="shared" si="35"/>
        <v/>
      </c>
      <c r="AO71" s="20" t="str">
        <f t="shared" si="36"/>
        <v/>
      </c>
      <c r="AP71" s="20" t="str">
        <f t="shared" si="37"/>
        <v/>
      </c>
      <c r="AQ71" s="20" t="str">
        <f t="shared" si="38"/>
        <v/>
      </c>
      <c r="AR71" s="21" t="str">
        <f t="shared" si="39"/>
        <v/>
      </c>
      <c r="AS71" s="22" t="str">
        <f t="shared" si="40"/>
        <v/>
      </c>
      <c r="AT71" s="20" t="str">
        <f t="shared" si="41"/>
        <v/>
      </c>
      <c r="AU71" s="23" t="str">
        <f t="shared" si="42"/>
        <v/>
      </c>
      <c r="AV71" s="24" t="str">
        <f>IF(AU71="","",IF(AU71&gt;=パラメータ!$C$8,"高",IF(AU71&gt;=パラメータ!$C$9,"中","低")))</f>
        <v/>
      </c>
      <c r="XES71" s="41"/>
      <c r="XET71" s="41"/>
      <c r="XEU71" s="41"/>
      <c r="XEV71" s="41"/>
      <c r="XEW71" s="41"/>
      <c r="XEX71" s="41"/>
      <c r="XEY71" s="41"/>
      <c r="XEZ71" s="41"/>
      <c r="XFA71" s="41"/>
      <c r="XFB71" s="41"/>
      <c r="XFC71" s="41"/>
      <c r="XFD71" s="41"/>
    </row>
    <row r="72" spans="1:48 16373:16384" s="1" customFormat="1" x14ac:dyDescent="0.3">
      <c r="A72" s="15">
        <v>68</v>
      </c>
      <c r="B72" s="88"/>
      <c r="C72" s="89"/>
      <c r="D72" s="88"/>
      <c r="E72" s="88"/>
      <c r="F72" s="92"/>
      <c r="G72" s="88"/>
      <c r="H72" s="88"/>
      <c r="I72" s="23" t="str">
        <f t="shared" si="31"/>
        <v/>
      </c>
      <c r="J72" s="92"/>
      <c r="K72" s="95"/>
      <c r="L72" s="96"/>
      <c r="M72" s="94"/>
      <c r="N72" s="94"/>
      <c r="O72" s="97"/>
      <c r="P72" s="96"/>
      <c r="Q72" s="94"/>
      <c r="R72" s="94"/>
      <c r="S72" s="20" t="str">
        <f t="shared" si="30"/>
        <v/>
      </c>
      <c r="T72" s="94"/>
      <c r="U72" s="94"/>
      <c r="V72" s="94"/>
      <c r="W72" s="21" t="str">
        <f>IF(B72="","",IF(I72&gt;=パラメータ!$C$6,3,IF(I72&gt;=パラメータ!$C$7,2,1))+LEFT(T72,1)+LEFT(U72,1)+LEFT(V72,1))</f>
        <v/>
      </c>
      <c r="X72" s="96"/>
      <c r="Y72" s="94"/>
      <c r="Z72" s="94"/>
      <c r="AA72" s="94"/>
      <c r="AB72" s="94"/>
      <c r="AC72" s="94"/>
      <c r="AD72" s="94"/>
      <c r="AE72" s="94"/>
      <c r="AF72" s="94"/>
      <c r="AG72" s="102"/>
      <c r="AH72" s="22" t="str">
        <f t="shared" si="32"/>
        <v/>
      </c>
      <c r="AI72" s="20" t="str">
        <f t="shared" si="33"/>
        <v/>
      </c>
      <c r="AJ72" s="20" t="str">
        <f>IF(B72="","",IF(AND(AH72="",AI72="",S72&gt;=パラメータ!$C$4,W72&gt;=パラメータ!$C$5),"⑤効率化＆強化",""))</f>
        <v/>
      </c>
      <c r="AK72" s="20" t="str">
        <f>IF(B72="","",IF(AND(AH72="",AI72,1="",AJ72="",W72&gt;=パラメータ!$C$5),"③効率化",""))</f>
        <v/>
      </c>
      <c r="AL72" s="20" t="str">
        <f>IF(B72="","",IF(AND(AH72="",AI72="",AJ72="",AK72="",S72&gt;=パラメータ!$C$4),"④強化",""))</f>
        <v/>
      </c>
      <c r="AM72" s="20" t="str">
        <f t="shared" si="34"/>
        <v/>
      </c>
      <c r="AN72" s="20" t="str">
        <f t="shared" si="35"/>
        <v/>
      </c>
      <c r="AO72" s="20" t="str">
        <f t="shared" si="36"/>
        <v/>
      </c>
      <c r="AP72" s="20" t="str">
        <f t="shared" si="37"/>
        <v/>
      </c>
      <c r="AQ72" s="20" t="str">
        <f t="shared" si="38"/>
        <v/>
      </c>
      <c r="AR72" s="21" t="str">
        <f t="shared" si="39"/>
        <v/>
      </c>
      <c r="AS72" s="22" t="str">
        <f t="shared" si="40"/>
        <v/>
      </c>
      <c r="AT72" s="20" t="str">
        <f t="shared" si="41"/>
        <v/>
      </c>
      <c r="AU72" s="23" t="str">
        <f t="shared" si="42"/>
        <v/>
      </c>
      <c r="AV72" s="24" t="str">
        <f>IF(AU72="","",IF(AU72&gt;=パラメータ!$C$8,"高",IF(AU72&gt;=パラメータ!$C$9,"中","低")))</f>
        <v/>
      </c>
      <c r="XES72" s="41"/>
      <c r="XET72" s="41"/>
      <c r="XEU72" s="41"/>
      <c r="XEV72" s="41"/>
      <c r="XEW72" s="41"/>
      <c r="XEX72" s="41"/>
      <c r="XEY72" s="41"/>
      <c r="XEZ72" s="41"/>
      <c r="XFA72" s="41"/>
      <c r="XFB72" s="41"/>
      <c r="XFC72" s="41"/>
      <c r="XFD72" s="41"/>
    </row>
    <row r="73" spans="1:48 16373:16384" s="1" customFormat="1" x14ac:dyDescent="0.3">
      <c r="A73" s="15">
        <v>69</v>
      </c>
      <c r="B73" s="88"/>
      <c r="C73" s="89"/>
      <c r="D73" s="88"/>
      <c r="E73" s="88"/>
      <c r="F73" s="92"/>
      <c r="G73" s="88"/>
      <c r="H73" s="88"/>
      <c r="I73" s="23" t="str">
        <f t="shared" si="31"/>
        <v/>
      </c>
      <c r="J73" s="92"/>
      <c r="K73" s="95"/>
      <c r="L73" s="96"/>
      <c r="M73" s="94"/>
      <c r="N73" s="94"/>
      <c r="O73" s="97"/>
      <c r="P73" s="96"/>
      <c r="Q73" s="94"/>
      <c r="R73" s="94"/>
      <c r="S73" s="20" t="str">
        <f t="shared" si="30"/>
        <v/>
      </c>
      <c r="T73" s="94"/>
      <c r="U73" s="94"/>
      <c r="V73" s="94"/>
      <c r="W73" s="21" t="str">
        <f>IF(B73="","",IF(I73&gt;=パラメータ!$C$6,3,IF(I73&gt;=パラメータ!$C$7,2,1))+LEFT(T73,1)+LEFT(U73,1)+LEFT(V73,1))</f>
        <v/>
      </c>
      <c r="X73" s="96"/>
      <c r="Y73" s="94"/>
      <c r="Z73" s="94"/>
      <c r="AA73" s="94"/>
      <c r="AB73" s="94"/>
      <c r="AC73" s="94"/>
      <c r="AD73" s="94"/>
      <c r="AE73" s="94"/>
      <c r="AF73" s="94"/>
      <c r="AG73" s="102"/>
      <c r="AH73" s="22" t="str">
        <f t="shared" si="32"/>
        <v/>
      </c>
      <c r="AI73" s="20" t="str">
        <f t="shared" si="33"/>
        <v/>
      </c>
      <c r="AJ73" s="20" t="str">
        <f>IF(B73="","",IF(AND(AH73="",AI73="",S73&gt;=パラメータ!$C$4,W73&gt;=パラメータ!$C$5),"⑤効率化＆強化",""))</f>
        <v/>
      </c>
      <c r="AK73" s="20" t="str">
        <f>IF(B73="","",IF(AND(AH73="",AI73,1="",AJ73="",W73&gt;=パラメータ!$C$5),"③効率化",""))</f>
        <v/>
      </c>
      <c r="AL73" s="20" t="str">
        <f>IF(B73="","",IF(AND(AH73="",AI73="",AJ73="",AK73="",S73&gt;=パラメータ!$C$4),"④強化",""))</f>
        <v/>
      </c>
      <c r="AM73" s="20" t="str">
        <f t="shared" si="34"/>
        <v/>
      </c>
      <c r="AN73" s="20" t="str">
        <f t="shared" si="35"/>
        <v/>
      </c>
      <c r="AO73" s="20" t="str">
        <f t="shared" si="36"/>
        <v/>
      </c>
      <c r="AP73" s="20" t="str">
        <f t="shared" si="37"/>
        <v/>
      </c>
      <c r="AQ73" s="20" t="str">
        <f t="shared" si="38"/>
        <v/>
      </c>
      <c r="AR73" s="21" t="str">
        <f t="shared" si="39"/>
        <v/>
      </c>
      <c r="AS73" s="22" t="str">
        <f t="shared" si="40"/>
        <v/>
      </c>
      <c r="AT73" s="20" t="str">
        <f t="shared" si="41"/>
        <v/>
      </c>
      <c r="AU73" s="23" t="str">
        <f t="shared" si="42"/>
        <v/>
      </c>
      <c r="AV73" s="24" t="str">
        <f>IF(AU73="","",IF(AU73&gt;=パラメータ!$C$8,"高",IF(AU73&gt;=パラメータ!$C$9,"中","低")))</f>
        <v/>
      </c>
      <c r="XES73" s="41"/>
      <c r="XET73" s="41"/>
      <c r="XEU73" s="41"/>
      <c r="XEV73" s="41"/>
      <c r="XEW73" s="41"/>
      <c r="XEX73" s="41"/>
      <c r="XEY73" s="41"/>
      <c r="XEZ73" s="41"/>
      <c r="XFA73" s="41"/>
      <c r="XFB73" s="41"/>
      <c r="XFC73" s="41"/>
      <c r="XFD73" s="41"/>
    </row>
    <row r="74" spans="1:48 16373:16384" s="1" customFormat="1" x14ac:dyDescent="0.3">
      <c r="A74" s="15">
        <v>70</v>
      </c>
      <c r="B74" s="88"/>
      <c r="C74" s="89"/>
      <c r="D74" s="88"/>
      <c r="E74" s="88"/>
      <c r="F74" s="92"/>
      <c r="G74" s="88"/>
      <c r="H74" s="88"/>
      <c r="I74" s="23" t="str">
        <f t="shared" si="31"/>
        <v/>
      </c>
      <c r="J74" s="92"/>
      <c r="K74" s="95"/>
      <c r="L74" s="96"/>
      <c r="M74" s="94"/>
      <c r="N74" s="94"/>
      <c r="O74" s="97"/>
      <c r="P74" s="96"/>
      <c r="Q74" s="94"/>
      <c r="R74" s="94"/>
      <c r="S74" s="20" t="str">
        <f t="shared" si="30"/>
        <v/>
      </c>
      <c r="T74" s="94"/>
      <c r="U74" s="94"/>
      <c r="V74" s="94"/>
      <c r="W74" s="21" t="str">
        <f>IF(B74="","",IF(I74&gt;=パラメータ!$C$6,3,IF(I74&gt;=パラメータ!$C$7,2,1))+LEFT(T74,1)+LEFT(U74,1)+LEFT(V74,1))</f>
        <v/>
      </c>
      <c r="X74" s="96"/>
      <c r="Y74" s="94"/>
      <c r="Z74" s="94"/>
      <c r="AA74" s="94"/>
      <c r="AB74" s="94"/>
      <c r="AC74" s="94"/>
      <c r="AD74" s="94"/>
      <c r="AE74" s="94"/>
      <c r="AF74" s="94"/>
      <c r="AG74" s="102"/>
      <c r="AH74" s="22" t="str">
        <f t="shared" si="32"/>
        <v/>
      </c>
      <c r="AI74" s="20" t="str">
        <f t="shared" si="33"/>
        <v/>
      </c>
      <c r="AJ74" s="20" t="str">
        <f>IF(B74="","",IF(AND(AH74="",AI74="",S74&gt;=パラメータ!$C$4,W74&gt;=パラメータ!$C$5),"⑤効率化＆強化",""))</f>
        <v/>
      </c>
      <c r="AK74" s="20" t="str">
        <f>IF(B74="","",IF(AND(AH74="",AI74,1="",AJ74="",W74&gt;=パラメータ!$C$5),"③効率化",""))</f>
        <v/>
      </c>
      <c r="AL74" s="20" t="str">
        <f>IF(B74="","",IF(AND(AH74="",AI74="",AJ74="",AK74="",S74&gt;=パラメータ!$C$4),"④強化",""))</f>
        <v/>
      </c>
      <c r="AM74" s="20" t="str">
        <f t="shared" si="34"/>
        <v/>
      </c>
      <c r="AN74" s="20" t="str">
        <f t="shared" si="35"/>
        <v/>
      </c>
      <c r="AO74" s="20" t="str">
        <f t="shared" si="36"/>
        <v/>
      </c>
      <c r="AP74" s="20" t="str">
        <f t="shared" si="37"/>
        <v/>
      </c>
      <c r="AQ74" s="20" t="str">
        <f t="shared" si="38"/>
        <v/>
      </c>
      <c r="AR74" s="21" t="str">
        <f t="shared" si="39"/>
        <v/>
      </c>
      <c r="AS74" s="22" t="str">
        <f t="shared" si="40"/>
        <v/>
      </c>
      <c r="AT74" s="20" t="str">
        <f t="shared" si="41"/>
        <v/>
      </c>
      <c r="AU74" s="23" t="str">
        <f t="shared" si="42"/>
        <v/>
      </c>
      <c r="AV74" s="24" t="str">
        <f>IF(AU74="","",IF(AU74&gt;=パラメータ!$C$8,"高",IF(AU74&gt;=パラメータ!$C$9,"中","低")))</f>
        <v/>
      </c>
      <c r="XES74" s="41"/>
      <c r="XET74" s="41"/>
      <c r="XEU74" s="41"/>
      <c r="XEV74" s="41"/>
      <c r="XEW74" s="41"/>
      <c r="XEX74" s="41"/>
      <c r="XEY74" s="41"/>
      <c r="XEZ74" s="41"/>
      <c r="XFA74" s="41"/>
      <c r="XFB74" s="41"/>
      <c r="XFC74" s="41"/>
      <c r="XFD74" s="41"/>
    </row>
    <row r="75" spans="1:48 16373:16384" s="1" customFormat="1" x14ac:dyDescent="0.3">
      <c r="A75" s="15">
        <v>71</v>
      </c>
      <c r="B75" s="88"/>
      <c r="C75" s="89"/>
      <c r="D75" s="88"/>
      <c r="E75" s="88"/>
      <c r="F75" s="92"/>
      <c r="G75" s="88"/>
      <c r="H75" s="88"/>
      <c r="I75" s="23" t="str">
        <f t="shared" si="31"/>
        <v/>
      </c>
      <c r="J75" s="92"/>
      <c r="K75" s="95"/>
      <c r="L75" s="96"/>
      <c r="M75" s="94"/>
      <c r="N75" s="94"/>
      <c r="O75" s="97"/>
      <c r="P75" s="96"/>
      <c r="Q75" s="94"/>
      <c r="R75" s="94"/>
      <c r="S75" s="20" t="str">
        <f t="shared" si="30"/>
        <v/>
      </c>
      <c r="T75" s="94"/>
      <c r="U75" s="94"/>
      <c r="V75" s="94"/>
      <c r="W75" s="21" t="str">
        <f>IF(B75="","",IF(I75&gt;=パラメータ!$C$6,3,IF(I75&gt;=パラメータ!$C$7,2,1))+LEFT(T75,1)+LEFT(U75,1)+LEFT(V75,1))</f>
        <v/>
      </c>
      <c r="X75" s="96"/>
      <c r="Y75" s="94"/>
      <c r="Z75" s="94"/>
      <c r="AA75" s="94"/>
      <c r="AB75" s="94"/>
      <c r="AC75" s="94"/>
      <c r="AD75" s="94"/>
      <c r="AE75" s="94"/>
      <c r="AF75" s="94"/>
      <c r="AG75" s="102"/>
      <c r="AH75" s="22" t="str">
        <f t="shared" si="32"/>
        <v/>
      </c>
      <c r="AI75" s="20" t="str">
        <f t="shared" si="33"/>
        <v/>
      </c>
      <c r="AJ75" s="20" t="str">
        <f>IF(B75="","",IF(AND(AH75="",AI75="",S75&gt;=パラメータ!$C$4,W75&gt;=パラメータ!$C$5),"⑤効率化＆強化",""))</f>
        <v/>
      </c>
      <c r="AK75" s="20" t="str">
        <f>IF(B75="","",IF(AND(AH75="",AI75,1="",AJ75="",W75&gt;=パラメータ!$C$5),"③効率化",""))</f>
        <v/>
      </c>
      <c r="AL75" s="20" t="str">
        <f>IF(B75="","",IF(AND(AH75="",AI75="",AJ75="",AK75="",S75&gt;=パラメータ!$C$4),"④強化",""))</f>
        <v/>
      </c>
      <c r="AM75" s="20" t="str">
        <f t="shared" si="34"/>
        <v/>
      </c>
      <c r="AN75" s="20" t="str">
        <f t="shared" si="35"/>
        <v/>
      </c>
      <c r="AO75" s="20" t="str">
        <f t="shared" si="36"/>
        <v/>
      </c>
      <c r="AP75" s="20" t="str">
        <f t="shared" si="37"/>
        <v/>
      </c>
      <c r="AQ75" s="20" t="str">
        <f t="shared" si="38"/>
        <v/>
      </c>
      <c r="AR75" s="21" t="str">
        <f t="shared" si="39"/>
        <v/>
      </c>
      <c r="AS75" s="22" t="str">
        <f t="shared" si="40"/>
        <v/>
      </c>
      <c r="AT75" s="20" t="str">
        <f t="shared" si="41"/>
        <v/>
      </c>
      <c r="AU75" s="23" t="str">
        <f t="shared" si="42"/>
        <v/>
      </c>
      <c r="AV75" s="24" t="str">
        <f>IF(AU75="","",IF(AU75&gt;=パラメータ!$C$8,"高",IF(AU75&gt;=パラメータ!$C$9,"中","低")))</f>
        <v/>
      </c>
      <c r="XES75" s="41"/>
      <c r="XET75" s="41"/>
      <c r="XEU75" s="41"/>
      <c r="XEV75" s="41"/>
      <c r="XEW75" s="41"/>
      <c r="XEX75" s="41"/>
      <c r="XEY75" s="41"/>
      <c r="XEZ75" s="41"/>
      <c r="XFA75" s="41"/>
      <c r="XFB75" s="41"/>
      <c r="XFC75" s="41"/>
      <c r="XFD75" s="41"/>
    </row>
    <row r="76" spans="1:48 16373:16384" s="1" customFormat="1" x14ac:dyDescent="0.3">
      <c r="A76" s="15">
        <v>72</v>
      </c>
      <c r="B76" s="88"/>
      <c r="C76" s="89"/>
      <c r="D76" s="88"/>
      <c r="E76" s="88"/>
      <c r="F76" s="92"/>
      <c r="G76" s="88"/>
      <c r="H76" s="88"/>
      <c r="I76" s="23" t="str">
        <f t="shared" si="31"/>
        <v/>
      </c>
      <c r="J76" s="92"/>
      <c r="K76" s="95"/>
      <c r="L76" s="96"/>
      <c r="M76" s="94"/>
      <c r="N76" s="94"/>
      <c r="O76" s="97"/>
      <c r="P76" s="96"/>
      <c r="Q76" s="94"/>
      <c r="R76" s="94"/>
      <c r="S76" s="20" t="str">
        <f t="shared" si="30"/>
        <v/>
      </c>
      <c r="T76" s="94"/>
      <c r="U76" s="94"/>
      <c r="V76" s="94"/>
      <c r="W76" s="21" t="str">
        <f>IF(B76="","",IF(I76&gt;=パラメータ!$C$6,3,IF(I76&gt;=パラメータ!$C$7,2,1))+LEFT(T76,1)+LEFT(U76,1)+LEFT(V76,1))</f>
        <v/>
      </c>
      <c r="X76" s="96"/>
      <c r="Y76" s="94"/>
      <c r="Z76" s="94"/>
      <c r="AA76" s="94"/>
      <c r="AB76" s="94"/>
      <c r="AC76" s="94"/>
      <c r="AD76" s="94"/>
      <c r="AE76" s="94"/>
      <c r="AF76" s="94"/>
      <c r="AG76" s="102"/>
      <c r="AH76" s="22" t="str">
        <f t="shared" si="32"/>
        <v/>
      </c>
      <c r="AI76" s="20" t="str">
        <f t="shared" si="33"/>
        <v/>
      </c>
      <c r="AJ76" s="20" t="str">
        <f>IF(B76="","",IF(AND(AH76="",AI76="",S76&gt;=パラメータ!$C$4,W76&gt;=パラメータ!$C$5),"⑤効率化＆強化",""))</f>
        <v/>
      </c>
      <c r="AK76" s="20" t="str">
        <f>IF(B76="","",IF(AND(AH76="",AI76,1="",AJ76="",W76&gt;=パラメータ!$C$5),"③効率化",""))</f>
        <v/>
      </c>
      <c r="AL76" s="20" t="str">
        <f>IF(B76="","",IF(AND(AH76="",AI76="",AJ76="",AK76="",S76&gt;=パラメータ!$C$4),"④強化",""))</f>
        <v/>
      </c>
      <c r="AM76" s="20" t="str">
        <f t="shared" si="34"/>
        <v/>
      </c>
      <c r="AN76" s="20" t="str">
        <f t="shared" si="35"/>
        <v/>
      </c>
      <c r="AO76" s="20" t="str">
        <f t="shared" si="36"/>
        <v/>
      </c>
      <c r="AP76" s="20" t="str">
        <f t="shared" si="37"/>
        <v/>
      </c>
      <c r="AQ76" s="20" t="str">
        <f t="shared" si="38"/>
        <v/>
      </c>
      <c r="AR76" s="21" t="str">
        <f t="shared" si="39"/>
        <v/>
      </c>
      <c r="AS76" s="22" t="str">
        <f t="shared" si="40"/>
        <v/>
      </c>
      <c r="AT76" s="20" t="str">
        <f t="shared" si="41"/>
        <v/>
      </c>
      <c r="AU76" s="23" t="str">
        <f t="shared" si="42"/>
        <v/>
      </c>
      <c r="AV76" s="24" t="str">
        <f>IF(AU76="","",IF(AU76&gt;=パラメータ!$C$8,"高",IF(AU76&gt;=パラメータ!$C$9,"中","低")))</f>
        <v/>
      </c>
      <c r="XES76" s="41"/>
      <c r="XET76" s="41"/>
      <c r="XEU76" s="41"/>
      <c r="XEV76" s="41"/>
      <c r="XEW76" s="41"/>
      <c r="XEX76" s="41"/>
      <c r="XEY76" s="41"/>
      <c r="XEZ76" s="41"/>
      <c r="XFA76" s="41"/>
      <c r="XFB76" s="41"/>
      <c r="XFC76" s="41"/>
      <c r="XFD76" s="41"/>
    </row>
    <row r="77" spans="1:48 16373:16384" s="1" customFormat="1" x14ac:dyDescent="0.3">
      <c r="A77" s="15">
        <v>73</v>
      </c>
      <c r="B77" s="88"/>
      <c r="C77" s="89"/>
      <c r="D77" s="88"/>
      <c r="E77" s="88"/>
      <c r="F77" s="92"/>
      <c r="G77" s="88"/>
      <c r="H77" s="88"/>
      <c r="I77" s="23" t="str">
        <f t="shared" si="31"/>
        <v/>
      </c>
      <c r="J77" s="92"/>
      <c r="K77" s="95"/>
      <c r="L77" s="96"/>
      <c r="M77" s="94"/>
      <c r="N77" s="94"/>
      <c r="O77" s="97"/>
      <c r="P77" s="96"/>
      <c r="Q77" s="94"/>
      <c r="R77" s="94"/>
      <c r="S77" s="20" t="str">
        <f t="shared" si="30"/>
        <v/>
      </c>
      <c r="T77" s="94"/>
      <c r="U77" s="94"/>
      <c r="V77" s="94"/>
      <c r="W77" s="21" t="str">
        <f>IF(B77="","",IF(I77&gt;=パラメータ!$C$6,3,IF(I77&gt;=パラメータ!$C$7,2,1))+LEFT(T77,1)+LEFT(U77,1)+LEFT(V77,1))</f>
        <v/>
      </c>
      <c r="X77" s="96"/>
      <c r="Y77" s="94"/>
      <c r="Z77" s="94"/>
      <c r="AA77" s="94"/>
      <c r="AB77" s="94"/>
      <c r="AC77" s="94"/>
      <c r="AD77" s="94"/>
      <c r="AE77" s="94"/>
      <c r="AF77" s="94"/>
      <c r="AG77" s="102"/>
      <c r="AH77" s="22" t="str">
        <f t="shared" si="32"/>
        <v/>
      </c>
      <c r="AI77" s="20" t="str">
        <f t="shared" si="33"/>
        <v/>
      </c>
      <c r="AJ77" s="20" t="str">
        <f>IF(B77="","",IF(AND(AH77="",AI77="",S77&gt;=パラメータ!$C$4,W77&gt;=パラメータ!$C$5),"⑤効率化＆強化",""))</f>
        <v/>
      </c>
      <c r="AK77" s="20" t="str">
        <f>IF(B77="","",IF(AND(AH77="",AI77,1="",AJ77="",W77&gt;=パラメータ!$C$5),"③効率化",""))</f>
        <v/>
      </c>
      <c r="AL77" s="20" t="str">
        <f>IF(B77="","",IF(AND(AH77="",AI77="",AJ77="",AK77="",S77&gt;=パラメータ!$C$4),"④強化",""))</f>
        <v/>
      </c>
      <c r="AM77" s="20" t="str">
        <f t="shared" si="34"/>
        <v/>
      </c>
      <c r="AN77" s="20" t="str">
        <f t="shared" si="35"/>
        <v/>
      </c>
      <c r="AO77" s="20" t="str">
        <f t="shared" si="36"/>
        <v/>
      </c>
      <c r="AP77" s="20" t="str">
        <f t="shared" si="37"/>
        <v/>
      </c>
      <c r="AQ77" s="20" t="str">
        <f t="shared" si="38"/>
        <v/>
      </c>
      <c r="AR77" s="21" t="str">
        <f t="shared" si="39"/>
        <v/>
      </c>
      <c r="AS77" s="22" t="str">
        <f t="shared" si="40"/>
        <v/>
      </c>
      <c r="AT77" s="20" t="str">
        <f t="shared" si="41"/>
        <v/>
      </c>
      <c r="AU77" s="23" t="str">
        <f t="shared" si="42"/>
        <v/>
      </c>
      <c r="AV77" s="24" t="str">
        <f>IF(AU77="","",IF(AU77&gt;=パラメータ!$C$8,"高",IF(AU77&gt;=パラメータ!$C$9,"中","低")))</f>
        <v/>
      </c>
      <c r="XES77" s="41"/>
      <c r="XET77" s="41"/>
      <c r="XEU77" s="41"/>
      <c r="XEV77" s="41"/>
      <c r="XEW77" s="41"/>
      <c r="XEX77" s="41"/>
      <c r="XEY77" s="41"/>
      <c r="XEZ77" s="41"/>
      <c r="XFA77" s="41"/>
      <c r="XFB77" s="41"/>
      <c r="XFC77" s="41"/>
      <c r="XFD77" s="41"/>
    </row>
    <row r="78" spans="1:48 16373:16384" s="1" customFormat="1" x14ac:dyDescent="0.3">
      <c r="A78" s="15">
        <v>74</v>
      </c>
      <c r="B78" s="88"/>
      <c r="C78" s="89"/>
      <c r="D78" s="88"/>
      <c r="E78" s="88"/>
      <c r="F78" s="92"/>
      <c r="G78" s="88"/>
      <c r="H78" s="88"/>
      <c r="I78" s="23" t="str">
        <f t="shared" si="31"/>
        <v/>
      </c>
      <c r="J78" s="92"/>
      <c r="K78" s="95"/>
      <c r="L78" s="96"/>
      <c r="M78" s="94"/>
      <c r="N78" s="94"/>
      <c r="O78" s="97"/>
      <c r="P78" s="96"/>
      <c r="Q78" s="94"/>
      <c r="R78" s="94"/>
      <c r="S78" s="20" t="str">
        <f t="shared" si="30"/>
        <v/>
      </c>
      <c r="T78" s="94"/>
      <c r="U78" s="94"/>
      <c r="V78" s="94"/>
      <c r="W78" s="21" t="str">
        <f>IF(B78="","",IF(I78&gt;=パラメータ!$C$6,3,IF(I78&gt;=パラメータ!$C$7,2,1))+LEFT(T78,1)+LEFT(U78,1)+LEFT(V78,1))</f>
        <v/>
      </c>
      <c r="X78" s="96"/>
      <c r="Y78" s="94"/>
      <c r="Z78" s="94"/>
      <c r="AA78" s="94"/>
      <c r="AB78" s="94"/>
      <c r="AC78" s="94"/>
      <c r="AD78" s="94"/>
      <c r="AE78" s="94"/>
      <c r="AF78" s="94"/>
      <c r="AG78" s="102"/>
      <c r="AH78" s="22" t="str">
        <f t="shared" si="32"/>
        <v/>
      </c>
      <c r="AI78" s="20" t="str">
        <f t="shared" si="33"/>
        <v/>
      </c>
      <c r="AJ78" s="20" t="str">
        <f>IF(B78="","",IF(AND(AH78="",AI78="",S78&gt;=パラメータ!$C$4,W78&gt;=パラメータ!$C$5),"⑤効率化＆強化",""))</f>
        <v/>
      </c>
      <c r="AK78" s="20" t="str">
        <f>IF(B78="","",IF(AND(AH78="",AI78,1="",AJ78="",W78&gt;=パラメータ!$C$5),"③効率化",""))</f>
        <v/>
      </c>
      <c r="AL78" s="20" t="str">
        <f>IF(B78="","",IF(AND(AH78="",AI78="",AJ78="",AK78="",S78&gt;=パラメータ!$C$4),"④強化",""))</f>
        <v/>
      </c>
      <c r="AM78" s="20" t="str">
        <f t="shared" si="34"/>
        <v/>
      </c>
      <c r="AN78" s="20" t="str">
        <f t="shared" si="35"/>
        <v/>
      </c>
      <c r="AO78" s="20" t="str">
        <f t="shared" si="36"/>
        <v/>
      </c>
      <c r="AP78" s="20" t="str">
        <f t="shared" si="37"/>
        <v/>
      </c>
      <c r="AQ78" s="20" t="str">
        <f t="shared" si="38"/>
        <v/>
      </c>
      <c r="AR78" s="21" t="str">
        <f t="shared" si="39"/>
        <v/>
      </c>
      <c r="AS78" s="22" t="str">
        <f t="shared" si="40"/>
        <v/>
      </c>
      <c r="AT78" s="20" t="str">
        <f t="shared" si="41"/>
        <v/>
      </c>
      <c r="AU78" s="23" t="str">
        <f t="shared" si="42"/>
        <v/>
      </c>
      <c r="AV78" s="24" t="str">
        <f>IF(AU78="","",IF(AU78&gt;=パラメータ!$C$8,"高",IF(AU78&gt;=パラメータ!$C$9,"中","低")))</f>
        <v/>
      </c>
      <c r="XES78" s="41"/>
      <c r="XET78" s="41"/>
      <c r="XEU78" s="41"/>
      <c r="XEV78" s="41"/>
      <c r="XEW78" s="41"/>
      <c r="XEX78" s="41"/>
      <c r="XEY78" s="41"/>
      <c r="XEZ78" s="41"/>
      <c r="XFA78" s="41"/>
      <c r="XFB78" s="41"/>
      <c r="XFC78" s="41"/>
      <c r="XFD78" s="41"/>
    </row>
    <row r="79" spans="1:48 16373:16384" s="1" customFormat="1" x14ac:dyDescent="0.3">
      <c r="A79" s="15">
        <v>75</v>
      </c>
      <c r="B79" s="88"/>
      <c r="C79" s="89"/>
      <c r="D79" s="88"/>
      <c r="E79" s="88"/>
      <c r="F79" s="92"/>
      <c r="G79" s="88"/>
      <c r="H79" s="88"/>
      <c r="I79" s="23" t="str">
        <f t="shared" si="31"/>
        <v/>
      </c>
      <c r="J79" s="92"/>
      <c r="K79" s="95"/>
      <c r="L79" s="96"/>
      <c r="M79" s="94"/>
      <c r="N79" s="94"/>
      <c r="O79" s="97"/>
      <c r="P79" s="96"/>
      <c r="Q79" s="94"/>
      <c r="R79" s="94"/>
      <c r="S79" s="20" t="str">
        <f t="shared" si="30"/>
        <v/>
      </c>
      <c r="T79" s="94"/>
      <c r="U79" s="94"/>
      <c r="V79" s="94"/>
      <c r="W79" s="21" t="str">
        <f>IF(B79="","",IF(I79&gt;=パラメータ!$C$6,3,IF(I79&gt;=パラメータ!$C$7,2,1))+LEFT(T79,1)+LEFT(U79,1)+LEFT(V79,1))</f>
        <v/>
      </c>
      <c r="X79" s="96"/>
      <c r="Y79" s="94"/>
      <c r="Z79" s="94"/>
      <c r="AA79" s="94"/>
      <c r="AB79" s="94"/>
      <c r="AC79" s="94"/>
      <c r="AD79" s="94"/>
      <c r="AE79" s="94"/>
      <c r="AF79" s="94"/>
      <c r="AG79" s="102"/>
      <c r="AH79" s="22" t="str">
        <f t="shared" si="32"/>
        <v/>
      </c>
      <c r="AI79" s="20" t="str">
        <f t="shared" si="33"/>
        <v/>
      </c>
      <c r="AJ79" s="20" t="str">
        <f>IF(B79="","",IF(AND(AH79="",AI79="",S79&gt;=パラメータ!$C$4,W79&gt;=パラメータ!$C$5),"⑤効率化＆強化",""))</f>
        <v/>
      </c>
      <c r="AK79" s="20" t="str">
        <f>IF(B79="","",IF(AND(AH79="",AI79,1="",AJ79="",W79&gt;=パラメータ!$C$5),"③効率化",""))</f>
        <v/>
      </c>
      <c r="AL79" s="20" t="str">
        <f>IF(B79="","",IF(AND(AH79="",AI79="",AJ79="",AK79="",S79&gt;=パラメータ!$C$4),"④強化",""))</f>
        <v/>
      </c>
      <c r="AM79" s="20" t="str">
        <f t="shared" si="34"/>
        <v/>
      </c>
      <c r="AN79" s="20" t="str">
        <f t="shared" si="35"/>
        <v/>
      </c>
      <c r="AO79" s="20" t="str">
        <f t="shared" si="36"/>
        <v/>
      </c>
      <c r="AP79" s="20" t="str">
        <f t="shared" si="37"/>
        <v/>
      </c>
      <c r="AQ79" s="20" t="str">
        <f t="shared" si="38"/>
        <v/>
      </c>
      <c r="AR79" s="21" t="str">
        <f t="shared" si="39"/>
        <v/>
      </c>
      <c r="AS79" s="22" t="str">
        <f t="shared" si="40"/>
        <v/>
      </c>
      <c r="AT79" s="20" t="str">
        <f t="shared" si="41"/>
        <v/>
      </c>
      <c r="AU79" s="23" t="str">
        <f t="shared" si="42"/>
        <v/>
      </c>
      <c r="AV79" s="24" t="str">
        <f>IF(AU79="","",IF(AU79&gt;=パラメータ!$C$8,"高",IF(AU79&gt;=パラメータ!$C$9,"中","低")))</f>
        <v/>
      </c>
      <c r="XES79" s="41"/>
      <c r="XET79" s="41"/>
      <c r="XEU79" s="41"/>
      <c r="XEV79" s="41"/>
      <c r="XEW79" s="41"/>
      <c r="XEX79" s="41"/>
      <c r="XEY79" s="41"/>
      <c r="XEZ79" s="41"/>
      <c r="XFA79" s="41"/>
      <c r="XFB79" s="41"/>
      <c r="XFC79" s="41"/>
      <c r="XFD79" s="41"/>
    </row>
    <row r="80" spans="1:48 16373:16384" s="1" customFormat="1" x14ac:dyDescent="0.3">
      <c r="A80" s="15">
        <v>76</v>
      </c>
      <c r="B80" s="88"/>
      <c r="C80" s="89"/>
      <c r="D80" s="88"/>
      <c r="E80" s="88"/>
      <c r="F80" s="92"/>
      <c r="G80" s="88"/>
      <c r="H80" s="88"/>
      <c r="I80" s="23" t="str">
        <f t="shared" si="31"/>
        <v/>
      </c>
      <c r="J80" s="92"/>
      <c r="K80" s="95"/>
      <c r="L80" s="96"/>
      <c r="M80" s="94"/>
      <c r="N80" s="94"/>
      <c r="O80" s="97"/>
      <c r="P80" s="96"/>
      <c r="Q80" s="94"/>
      <c r="R80" s="94"/>
      <c r="S80" s="20" t="str">
        <f t="shared" si="30"/>
        <v/>
      </c>
      <c r="T80" s="94"/>
      <c r="U80" s="94"/>
      <c r="V80" s="94"/>
      <c r="W80" s="21" t="str">
        <f>IF(B80="","",IF(I80&gt;=パラメータ!$C$6,3,IF(I80&gt;=パラメータ!$C$7,2,1))+LEFT(T80,1)+LEFT(U80,1)+LEFT(V80,1))</f>
        <v/>
      </c>
      <c r="X80" s="96"/>
      <c r="Y80" s="94"/>
      <c r="Z80" s="94"/>
      <c r="AA80" s="94"/>
      <c r="AB80" s="94"/>
      <c r="AC80" s="94"/>
      <c r="AD80" s="94"/>
      <c r="AE80" s="94"/>
      <c r="AF80" s="94"/>
      <c r="AG80" s="102"/>
      <c r="AH80" s="22" t="str">
        <f t="shared" si="32"/>
        <v/>
      </c>
      <c r="AI80" s="20" t="str">
        <f t="shared" si="33"/>
        <v/>
      </c>
      <c r="AJ80" s="20" t="str">
        <f>IF(B80="","",IF(AND(AH80="",AI80="",S80&gt;=パラメータ!$C$4,W80&gt;=パラメータ!$C$5),"⑤効率化＆強化",""))</f>
        <v/>
      </c>
      <c r="AK80" s="20" t="str">
        <f>IF(B80="","",IF(AND(AH80="",AI80,1="",AJ80="",W80&gt;=パラメータ!$C$5),"③効率化",""))</f>
        <v/>
      </c>
      <c r="AL80" s="20" t="str">
        <f>IF(B80="","",IF(AND(AH80="",AI80="",AJ80="",AK80="",S80&gt;=パラメータ!$C$4),"④強化",""))</f>
        <v/>
      </c>
      <c r="AM80" s="20" t="str">
        <f t="shared" si="34"/>
        <v/>
      </c>
      <c r="AN80" s="20" t="str">
        <f t="shared" si="35"/>
        <v/>
      </c>
      <c r="AO80" s="20" t="str">
        <f t="shared" si="36"/>
        <v/>
      </c>
      <c r="AP80" s="20" t="str">
        <f t="shared" si="37"/>
        <v/>
      </c>
      <c r="AQ80" s="20" t="str">
        <f t="shared" si="38"/>
        <v/>
      </c>
      <c r="AR80" s="21" t="str">
        <f t="shared" si="39"/>
        <v/>
      </c>
      <c r="AS80" s="22" t="str">
        <f t="shared" si="40"/>
        <v/>
      </c>
      <c r="AT80" s="20" t="str">
        <f t="shared" si="41"/>
        <v/>
      </c>
      <c r="AU80" s="23" t="str">
        <f t="shared" si="42"/>
        <v/>
      </c>
      <c r="AV80" s="24" t="str">
        <f>IF(AU80="","",IF(AU80&gt;=パラメータ!$C$8,"高",IF(AU80&gt;=パラメータ!$C$9,"中","低")))</f>
        <v/>
      </c>
      <c r="XES80" s="41"/>
      <c r="XET80" s="41"/>
      <c r="XEU80" s="41"/>
      <c r="XEV80" s="41"/>
      <c r="XEW80" s="41"/>
      <c r="XEX80" s="41"/>
      <c r="XEY80" s="41"/>
      <c r="XEZ80" s="41"/>
      <c r="XFA80" s="41"/>
      <c r="XFB80" s="41"/>
      <c r="XFC80" s="41"/>
      <c r="XFD80" s="41"/>
    </row>
    <row r="81" spans="1:48 16373:16384" s="1" customFormat="1" x14ac:dyDescent="0.3">
      <c r="A81" s="15">
        <v>77</v>
      </c>
      <c r="B81" s="88"/>
      <c r="C81" s="89"/>
      <c r="D81" s="88"/>
      <c r="E81" s="88"/>
      <c r="F81" s="92"/>
      <c r="G81" s="88"/>
      <c r="H81" s="88"/>
      <c r="I81" s="23" t="str">
        <f t="shared" si="31"/>
        <v/>
      </c>
      <c r="J81" s="92"/>
      <c r="K81" s="95"/>
      <c r="L81" s="96"/>
      <c r="M81" s="94"/>
      <c r="N81" s="94"/>
      <c r="O81" s="97"/>
      <c r="P81" s="96"/>
      <c r="Q81" s="94"/>
      <c r="R81" s="94"/>
      <c r="S81" s="20" t="str">
        <f t="shared" si="30"/>
        <v/>
      </c>
      <c r="T81" s="94"/>
      <c r="U81" s="94"/>
      <c r="V81" s="94"/>
      <c r="W81" s="21" t="str">
        <f>IF(B81="","",IF(I81&gt;=パラメータ!$C$6,3,IF(I81&gt;=パラメータ!$C$7,2,1))+LEFT(T81,1)+LEFT(U81,1)+LEFT(V81,1))</f>
        <v/>
      </c>
      <c r="X81" s="96"/>
      <c r="Y81" s="94"/>
      <c r="Z81" s="94"/>
      <c r="AA81" s="94"/>
      <c r="AB81" s="94"/>
      <c r="AC81" s="94"/>
      <c r="AD81" s="94"/>
      <c r="AE81" s="94"/>
      <c r="AF81" s="94"/>
      <c r="AG81" s="102"/>
      <c r="AH81" s="22" t="str">
        <f t="shared" si="32"/>
        <v/>
      </c>
      <c r="AI81" s="20" t="str">
        <f t="shared" si="33"/>
        <v/>
      </c>
      <c r="AJ81" s="20" t="str">
        <f>IF(B81="","",IF(AND(AH81="",AI81="",S81&gt;=パラメータ!$C$4,W81&gt;=パラメータ!$C$5),"⑤効率化＆強化",""))</f>
        <v/>
      </c>
      <c r="AK81" s="20" t="str">
        <f>IF(B81="","",IF(AND(AH81="",AI81,1="",AJ81="",W81&gt;=パラメータ!$C$5),"③効率化",""))</f>
        <v/>
      </c>
      <c r="AL81" s="20" t="str">
        <f>IF(B81="","",IF(AND(AH81="",AI81="",AJ81="",AK81="",S81&gt;=パラメータ!$C$4),"④強化",""))</f>
        <v/>
      </c>
      <c r="AM81" s="20" t="str">
        <f t="shared" si="34"/>
        <v/>
      </c>
      <c r="AN81" s="20" t="str">
        <f t="shared" si="35"/>
        <v/>
      </c>
      <c r="AO81" s="20" t="str">
        <f t="shared" si="36"/>
        <v/>
      </c>
      <c r="AP81" s="20" t="str">
        <f t="shared" si="37"/>
        <v/>
      </c>
      <c r="AQ81" s="20" t="str">
        <f t="shared" si="38"/>
        <v/>
      </c>
      <c r="AR81" s="21" t="str">
        <f t="shared" si="39"/>
        <v/>
      </c>
      <c r="AS81" s="22" t="str">
        <f t="shared" si="40"/>
        <v/>
      </c>
      <c r="AT81" s="20" t="str">
        <f t="shared" si="41"/>
        <v/>
      </c>
      <c r="AU81" s="23" t="str">
        <f t="shared" si="42"/>
        <v/>
      </c>
      <c r="AV81" s="24" t="str">
        <f>IF(AU81="","",IF(AU81&gt;=パラメータ!$C$8,"高",IF(AU81&gt;=パラメータ!$C$9,"中","低")))</f>
        <v/>
      </c>
      <c r="XES81" s="41"/>
      <c r="XET81" s="41"/>
      <c r="XEU81" s="41"/>
      <c r="XEV81" s="41"/>
      <c r="XEW81" s="41"/>
      <c r="XEX81" s="41"/>
      <c r="XEY81" s="41"/>
      <c r="XEZ81" s="41"/>
      <c r="XFA81" s="41"/>
      <c r="XFB81" s="41"/>
      <c r="XFC81" s="41"/>
      <c r="XFD81" s="41"/>
    </row>
    <row r="82" spans="1:48 16373:16384" s="1" customFormat="1" x14ac:dyDescent="0.3">
      <c r="A82" s="15">
        <v>78</v>
      </c>
      <c r="B82" s="88"/>
      <c r="C82" s="89"/>
      <c r="D82" s="88"/>
      <c r="E82" s="88"/>
      <c r="F82" s="92"/>
      <c r="G82" s="88"/>
      <c r="H82" s="88"/>
      <c r="I82" s="23" t="str">
        <f t="shared" si="31"/>
        <v/>
      </c>
      <c r="J82" s="92"/>
      <c r="K82" s="95"/>
      <c r="L82" s="96"/>
      <c r="M82" s="94"/>
      <c r="N82" s="94"/>
      <c r="O82" s="97"/>
      <c r="P82" s="96"/>
      <c r="Q82" s="94"/>
      <c r="R82" s="94"/>
      <c r="S82" s="20" t="str">
        <f t="shared" si="30"/>
        <v/>
      </c>
      <c r="T82" s="94"/>
      <c r="U82" s="94"/>
      <c r="V82" s="94"/>
      <c r="W82" s="21" t="str">
        <f>IF(B82="","",IF(I82&gt;=パラメータ!$C$6,3,IF(I82&gt;=パラメータ!$C$7,2,1))+LEFT(T82,1)+LEFT(U82,1)+LEFT(V82,1))</f>
        <v/>
      </c>
      <c r="X82" s="96"/>
      <c r="Y82" s="94"/>
      <c r="Z82" s="94"/>
      <c r="AA82" s="94"/>
      <c r="AB82" s="94"/>
      <c r="AC82" s="94"/>
      <c r="AD82" s="94"/>
      <c r="AE82" s="94"/>
      <c r="AF82" s="94"/>
      <c r="AG82" s="102"/>
      <c r="AH82" s="22" t="str">
        <f t="shared" si="32"/>
        <v/>
      </c>
      <c r="AI82" s="20" t="str">
        <f t="shared" si="33"/>
        <v/>
      </c>
      <c r="AJ82" s="20" t="str">
        <f>IF(B82="","",IF(AND(AH82="",AI82="",S82&gt;=パラメータ!$C$4,W82&gt;=パラメータ!$C$5),"⑤効率化＆強化",""))</f>
        <v/>
      </c>
      <c r="AK82" s="20" t="str">
        <f>IF(B82="","",IF(AND(AH82="",AI82,1="",AJ82="",W82&gt;=パラメータ!$C$5),"③効率化",""))</f>
        <v/>
      </c>
      <c r="AL82" s="20" t="str">
        <f>IF(B82="","",IF(AND(AH82="",AI82="",AJ82="",AK82="",S82&gt;=パラメータ!$C$4),"④強化",""))</f>
        <v/>
      </c>
      <c r="AM82" s="20" t="str">
        <f t="shared" si="34"/>
        <v/>
      </c>
      <c r="AN82" s="20" t="str">
        <f t="shared" si="35"/>
        <v/>
      </c>
      <c r="AO82" s="20" t="str">
        <f t="shared" si="36"/>
        <v/>
      </c>
      <c r="AP82" s="20" t="str">
        <f t="shared" si="37"/>
        <v/>
      </c>
      <c r="AQ82" s="20" t="str">
        <f t="shared" si="38"/>
        <v/>
      </c>
      <c r="AR82" s="21" t="str">
        <f t="shared" si="39"/>
        <v/>
      </c>
      <c r="AS82" s="22" t="str">
        <f t="shared" si="40"/>
        <v/>
      </c>
      <c r="AT82" s="20" t="str">
        <f t="shared" si="41"/>
        <v/>
      </c>
      <c r="AU82" s="23" t="str">
        <f t="shared" si="42"/>
        <v/>
      </c>
      <c r="AV82" s="24" t="str">
        <f>IF(AU82="","",IF(AU82&gt;=パラメータ!$C$8,"高",IF(AU82&gt;=パラメータ!$C$9,"中","低")))</f>
        <v/>
      </c>
      <c r="XES82" s="41"/>
      <c r="XET82" s="41"/>
      <c r="XEU82" s="41"/>
      <c r="XEV82" s="41"/>
      <c r="XEW82" s="41"/>
      <c r="XEX82" s="41"/>
      <c r="XEY82" s="41"/>
      <c r="XEZ82" s="41"/>
      <c r="XFA82" s="41"/>
      <c r="XFB82" s="41"/>
      <c r="XFC82" s="41"/>
      <c r="XFD82" s="41"/>
    </row>
    <row r="83" spans="1:48 16373:16384" s="1" customFormat="1" x14ac:dyDescent="0.3">
      <c r="A83" s="15">
        <v>79</v>
      </c>
      <c r="B83" s="88"/>
      <c r="C83" s="89"/>
      <c r="D83" s="88"/>
      <c r="E83" s="88"/>
      <c r="F83" s="92"/>
      <c r="G83" s="88"/>
      <c r="H83" s="88"/>
      <c r="I83" s="23" t="str">
        <f t="shared" si="31"/>
        <v/>
      </c>
      <c r="J83" s="92"/>
      <c r="K83" s="95"/>
      <c r="L83" s="96"/>
      <c r="M83" s="94"/>
      <c r="N83" s="94"/>
      <c r="O83" s="97"/>
      <c r="P83" s="96"/>
      <c r="Q83" s="94"/>
      <c r="R83" s="94"/>
      <c r="S83" s="20" t="str">
        <f t="shared" si="30"/>
        <v/>
      </c>
      <c r="T83" s="94"/>
      <c r="U83" s="94"/>
      <c r="V83" s="94"/>
      <c r="W83" s="21" t="str">
        <f>IF(B83="","",IF(I83&gt;=パラメータ!$C$6,3,IF(I83&gt;=パラメータ!$C$7,2,1))+LEFT(T83,1)+LEFT(U83,1)+LEFT(V83,1))</f>
        <v/>
      </c>
      <c r="X83" s="96"/>
      <c r="Y83" s="94"/>
      <c r="Z83" s="94"/>
      <c r="AA83" s="94"/>
      <c r="AB83" s="94"/>
      <c r="AC83" s="94"/>
      <c r="AD83" s="94"/>
      <c r="AE83" s="94"/>
      <c r="AF83" s="94"/>
      <c r="AG83" s="102"/>
      <c r="AH83" s="22" t="str">
        <f t="shared" si="32"/>
        <v/>
      </c>
      <c r="AI83" s="20" t="str">
        <f t="shared" si="33"/>
        <v/>
      </c>
      <c r="AJ83" s="20" t="str">
        <f>IF(B83="","",IF(AND(AH83="",AI83="",S83&gt;=パラメータ!$C$4,W83&gt;=パラメータ!$C$5),"⑤効率化＆強化",""))</f>
        <v/>
      </c>
      <c r="AK83" s="20" t="str">
        <f>IF(B83="","",IF(AND(AH83="",AI83,1="",AJ83="",W83&gt;=パラメータ!$C$5),"③効率化",""))</f>
        <v/>
      </c>
      <c r="AL83" s="20" t="str">
        <f>IF(B83="","",IF(AND(AH83="",AI83="",AJ83="",AK83="",S83&gt;=パラメータ!$C$4),"④強化",""))</f>
        <v/>
      </c>
      <c r="AM83" s="20" t="str">
        <f t="shared" si="34"/>
        <v/>
      </c>
      <c r="AN83" s="20" t="str">
        <f t="shared" si="35"/>
        <v/>
      </c>
      <c r="AO83" s="20" t="str">
        <f t="shared" si="36"/>
        <v/>
      </c>
      <c r="AP83" s="20" t="str">
        <f t="shared" si="37"/>
        <v/>
      </c>
      <c r="AQ83" s="20" t="str">
        <f t="shared" si="38"/>
        <v/>
      </c>
      <c r="AR83" s="21" t="str">
        <f t="shared" si="39"/>
        <v/>
      </c>
      <c r="AS83" s="22" t="str">
        <f t="shared" si="40"/>
        <v/>
      </c>
      <c r="AT83" s="20" t="str">
        <f t="shared" si="41"/>
        <v/>
      </c>
      <c r="AU83" s="23" t="str">
        <f t="shared" si="42"/>
        <v/>
      </c>
      <c r="AV83" s="24" t="str">
        <f>IF(AU83="","",IF(AU83&gt;=パラメータ!$C$8,"高",IF(AU83&gt;=パラメータ!$C$9,"中","低")))</f>
        <v/>
      </c>
      <c r="XES83" s="41"/>
      <c r="XET83" s="41"/>
      <c r="XEU83" s="41"/>
      <c r="XEV83" s="41"/>
      <c r="XEW83" s="41"/>
      <c r="XEX83" s="41"/>
      <c r="XEY83" s="41"/>
      <c r="XEZ83" s="41"/>
      <c r="XFA83" s="41"/>
      <c r="XFB83" s="41"/>
      <c r="XFC83" s="41"/>
      <c r="XFD83" s="41"/>
    </row>
    <row r="84" spans="1:48 16373:16384" s="1" customFormat="1" x14ac:dyDescent="0.3">
      <c r="A84" s="15">
        <v>80</v>
      </c>
      <c r="B84" s="88"/>
      <c r="C84" s="89"/>
      <c r="D84" s="88"/>
      <c r="E84" s="88"/>
      <c r="F84" s="92"/>
      <c r="G84" s="88"/>
      <c r="H84" s="88"/>
      <c r="I84" s="23" t="str">
        <f t="shared" si="31"/>
        <v/>
      </c>
      <c r="J84" s="92"/>
      <c r="K84" s="95"/>
      <c r="L84" s="96"/>
      <c r="M84" s="94"/>
      <c r="N84" s="94"/>
      <c r="O84" s="97"/>
      <c r="P84" s="96"/>
      <c r="Q84" s="94"/>
      <c r="R84" s="94"/>
      <c r="S84" s="20" t="str">
        <f t="shared" si="30"/>
        <v/>
      </c>
      <c r="T84" s="94"/>
      <c r="U84" s="94"/>
      <c r="V84" s="94"/>
      <c r="W84" s="21" t="str">
        <f>IF(B84="","",IF(I84&gt;=パラメータ!$C$6,3,IF(I84&gt;=パラメータ!$C$7,2,1))+LEFT(T84,1)+LEFT(U84,1)+LEFT(V84,1))</f>
        <v/>
      </c>
      <c r="X84" s="96"/>
      <c r="Y84" s="94"/>
      <c r="Z84" s="94"/>
      <c r="AA84" s="94"/>
      <c r="AB84" s="94"/>
      <c r="AC84" s="94"/>
      <c r="AD84" s="94"/>
      <c r="AE84" s="94"/>
      <c r="AF84" s="94"/>
      <c r="AG84" s="102"/>
      <c r="AH84" s="22" t="str">
        <f t="shared" si="32"/>
        <v/>
      </c>
      <c r="AI84" s="20" t="str">
        <f t="shared" si="33"/>
        <v/>
      </c>
      <c r="AJ84" s="20" t="str">
        <f>IF(B84="","",IF(AND(AH84="",AI84="",S84&gt;=パラメータ!$C$4,W84&gt;=パラメータ!$C$5),"⑤効率化＆強化",""))</f>
        <v/>
      </c>
      <c r="AK84" s="20" t="str">
        <f>IF(B84="","",IF(AND(AH84="",AI84,1="",AJ84="",W84&gt;=パラメータ!$C$5),"③効率化",""))</f>
        <v/>
      </c>
      <c r="AL84" s="20" t="str">
        <f>IF(B84="","",IF(AND(AH84="",AI84="",AJ84="",AK84="",S84&gt;=パラメータ!$C$4),"④強化",""))</f>
        <v/>
      </c>
      <c r="AM84" s="20" t="str">
        <f t="shared" si="34"/>
        <v/>
      </c>
      <c r="AN84" s="20" t="str">
        <f t="shared" si="35"/>
        <v/>
      </c>
      <c r="AO84" s="20" t="str">
        <f t="shared" si="36"/>
        <v/>
      </c>
      <c r="AP84" s="20" t="str">
        <f t="shared" si="37"/>
        <v/>
      </c>
      <c r="AQ84" s="20" t="str">
        <f t="shared" si="38"/>
        <v/>
      </c>
      <c r="AR84" s="21" t="str">
        <f t="shared" si="39"/>
        <v/>
      </c>
      <c r="AS84" s="22" t="str">
        <f t="shared" si="40"/>
        <v/>
      </c>
      <c r="AT84" s="20" t="str">
        <f t="shared" si="41"/>
        <v/>
      </c>
      <c r="AU84" s="23" t="str">
        <f t="shared" si="42"/>
        <v/>
      </c>
      <c r="AV84" s="24" t="str">
        <f>IF(AU84="","",IF(AU84&gt;=パラメータ!$C$8,"高",IF(AU84&gt;=パラメータ!$C$9,"中","低")))</f>
        <v/>
      </c>
      <c r="XES84" s="41"/>
      <c r="XET84" s="41"/>
      <c r="XEU84" s="41"/>
      <c r="XEV84" s="41"/>
      <c r="XEW84" s="41"/>
      <c r="XEX84" s="41"/>
      <c r="XEY84" s="41"/>
      <c r="XEZ84" s="41"/>
      <c r="XFA84" s="41"/>
      <c r="XFB84" s="41"/>
      <c r="XFC84" s="41"/>
      <c r="XFD84" s="41"/>
    </row>
    <row r="85" spans="1:48 16373:16384" s="1" customFormat="1" x14ac:dyDescent="0.3">
      <c r="A85" s="15">
        <v>81</v>
      </c>
      <c r="B85" s="88"/>
      <c r="C85" s="89"/>
      <c r="D85" s="88"/>
      <c r="E85" s="88"/>
      <c r="F85" s="92"/>
      <c r="G85" s="88"/>
      <c r="H85" s="88"/>
      <c r="I85" s="23" t="str">
        <f t="shared" si="31"/>
        <v/>
      </c>
      <c r="J85" s="92"/>
      <c r="K85" s="95"/>
      <c r="L85" s="96"/>
      <c r="M85" s="94"/>
      <c r="N85" s="94"/>
      <c r="O85" s="97"/>
      <c r="P85" s="96"/>
      <c r="Q85" s="94"/>
      <c r="R85" s="94"/>
      <c r="S85" s="20" t="str">
        <f t="shared" si="30"/>
        <v/>
      </c>
      <c r="T85" s="94"/>
      <c r="U85" s="94"/>
      <c r="V85" s="94"/>
      <c r="W85" s="21" t="str">
        <f>IF(B85="","",IF(I85&gt;=パラメータ!$C$6,3,IF(I85&gt;=パラメータ!$C$7,2,1))+LEFT(T85,1)+LEFT(U85,1)+LEFT(V85,1))</f>
        <v/>
      </c>
      <c r="X85" s="96"/>
      <c r="Y85" s="94"/>
      <c r="Z85" s="94"/>
      <c r="AA85" s="94"/>
      <c r="AB85" s="94"/>
      <c r="AC85" s="94"/>
      <c r="AD85" s="94"/>
      <c r="AE85" s="94"/>
      <c r="AF85" s="94"/>
      <c r="AG85" s="102"/>
      <c r="AH85" s="22" t="str">
        <f t="shared" si="32"/>
        <v/>
      </c>
      <c r="AI85" s="20" t="str">
        <f t="shared" si="33"/>
        <v/>
      </c>
      <c r="AJ85" s="20" t="str">
        <f>IF(B85="","",IF(AND(AH85="",AI85="",S85&gt;=パラメータ!$C$4,W85&gt;=パラメータ!$C$5),"⑤効率化＆強化",""))</f>
        <v/>
      </c>
      <c r="AK85" s="20" t="str">
        <f>IF(B85="","",IF(AND(AH85="",AI85,1="",AJ85="",W85&gt;=パラメータ!$C$5),"③効率化",""))</f>
        <v/>
      </c>
      <c r="AL85" s="20" t="str">
        <f>IF(B85="","",IF(AND(AH85="",AI85="",AJ85="",AK85="",S85&gt;=パラメータ!$C$4),"④強化",""))</f>
        <v/>
      </c>
      <c r="AM85" s="20" t="str">
        <f t="shared" si="34"/>
        <v/>
      </c>
      <c r="AN85" s="20" t="str">
        <f t="shared" si="35"/>
        <v/>
      </c>
      <c r="AO85" s="20" t="str">
        <f t="shared" si="36"/>
        <v/>
      </c>
      <c r="AP85" s="20" t="str">
        <f t="shared" si="37"/>
        <v/>
      </c>
      <c r="AQ85" s="20" t="str">
        <f t="shared" si="38"/>
        <v/>
      </c>
      <c r="AR85" s="21" t="str">
        <f t="shared" si="39"/>
        <v/>
      </c>
      <c r="AS85" s="22" t="str">
        <f t="shared" si="40"/>
        <v/>
      </c>
      <c r="AT85" s="20" t="str">
        <f t="shared" si="41"/>
        <v/>
      </c>
      <c r="AU85" s="23" t="str">
        <f t="shared" si="42"/>
        <v/>
      </c>
      <c r="AV85" s="24" t="str">
        <f>IF(AU85="","",IF(AU85&gt;=パラメータ!$C$8,"高",IF(AU85&gt;=パラメータ!$C$9,"中","低")))</f>
        <v/>
      </c>
      <c r="XES85" s="41"/>
      <c r="XET85" s="41"/>
      <c r="XEU85" s="41"/>
      <c r="XEV85" s="41"/>
      <c r="XEW85" s="41"/>
      <c r="XEX85" s="41"/>
      <c r="XEY85" s="41"/>
      <c r="XEZ85" s="41"/>
      <c r="XFA85" s="41"/>
      <c r="XFB85" s="41"/>
      <c r="XFC85" s="41"/>
      <c r="XFD85" s="41"/>
    </row>
    <row r="86" spans="1:48 16373:16384" s="1" customFormat="1" x14ac:dyDescent="0.3">
      <c r="A86" s="15">
        <v>82</v>
      </c>
      <c r="B86" s="88"/>
      <c r="C86" s="89"/>
      <c r="D86" s="88"/>
      <c r="E86" s="88"/>
      <c r="F86" s="92"/>
      <c r="G86" s="88"/>
      <c r="H86" s="88"/>
      <c r="I86" s="23" t="str">
        <f t="shared" si="31"/>
        <v/>
      </c>
      <c r="J86" s="92"/>
      <c r="K86" s="95"/>
      <c r="L86" s="96"/>
      <c r="M86" s="94"/>
      <c r="N86" s="94"/>
      <c r="O86" s="97"/>
      <c r="P86" s="96"/>
      <c r="Q86" s="94"/>
      <c r="R86" s="94"/>
      <c r="S86" s="20" t="str">
        <f t="shared" si="30"/>
        <v/>
      </c>
      <c r="T86" s="94"/>
      <c r="U86" s="94"/>
      <c r="V86" s="94"/>
      <c r="W86" s="21" t="str">
        <f>IF(B86="","",IF(I86&gt;=パラメータ!$C$6,3,IF(I86&gt;=パラメータ!$C$7,2,1))+LEFT(T86,1)+LEFT(U86,1)+LEFT(V86,1))</f>
        <v/>
      </c>
      <c r="X86" s="96"/>
      <c r="Y86" s="94"/>
      <c r="Z86" s="94"/>
      <c r="AA86" s="94"/>
      <c r="AB86" s="94"/>
      <c r="AC86" s="94"/>
      <c r="AD86" s="94"/>
      <c r="AE86" s="94"/>
      <c r="AF86" s="94"/>
      <c r="AG86" s="102"/>
      <c r="AH86" s="22" t="str">
        <f t="shared" si="32"/>
        <v/>
      </c>
      <c r="AI86" s="20" t="str">
        <f t="shared" si="33"/>
        <v/>
      </c>
      <c r="AJ86" s="20" t="str">
        <f>IF(B86="","",IF(AND(AH86="",AI86="",S86&gt;=パラメータ!$C$4,W86&gt;=パラメータ!$C$5),"⑤効率化＆強化",""))</f>
        <v/>
      </c>
      <c r="AK86" s="20" t="str">
        <f>IF(B86="","",IF(AND(AH86="",AI86,1="",AJ86="",W86&gt;=パラメータ!$C$5),"③効率化",""))</f>
        <v/>
      </c>
      <c r="AL86" s="20" t="str">
        <f>IF(B86="","",IF(AND(AH86="",AI86="",AJ86="",AK86="",S86&gt;=パラメータ!$C$4),"④強化",""))</f>
        <v/>
      </c>
      <c r="AM86" s="20" t="str">
        <f t="shared" si="34"/>
        <v/>
      </c>
      <c r="AN86" s="20" t="str">
        <f t="shared" si="35"/>
        <v/>
      </c>
      <c r="AO86" s="20" t="str">
        <f t="shared" si="36"/>
        <v/>
      </c>
      <c r="AP86" s="20" t="str">
        <f t="shared" si="37"/>
        <v/>
      </c>
      <c r="AQ86" s="20" t="str">
        <f t="shared" si="38"/>
        <v/>
      </c>
      <c r="AR86" s="21" t="str">
        <f t="shared" si="39"/>
        <v/>
      </c>
      <c r="AS86" s="22" t="str">
        <f t="shared" si="40"/>
        <v/>
      </c>
      <c r="AT86" s="20" t="str">
        <f t="shared" si="41"/>
        <v/>
      </c>
      <c r="AU86" s="23" t="str">
        <f t="shared" si="42"/>
        <v/>
      </c>
      <c r="AV86" s="24" t="str">
        <f>IF(AU86="","",IF(AU86&gt;=パラメータ!$C$8,"高",IF(AU86&gt;=パラメータ!$C$9,"中","低")))</f>
        <v/>
      </c>
      <c r="XES86" s="41"/>
      <c r="XET86" s="41"/>
      <c r="XEU86" s="41"/>
      <c r="XEV86" s="41"/>
      <c r="XEW86" s="41"/>
      <c r="XEX86" s="41"/>
      <c r="XEY86" s="41"/>
      <c r="XEZ86" s="41"/>
      <c r="XFA86" s="41"/>
      <c r="XFB86" s="41"/>
      <c r="XFC86" s="41"/>
      <c r="XFD86" s="41"/>
    </row>
    <row r="87" spans="1:48 16373:16384" s="1" customFormat="1" x14ac:dyDescent="0.3">
      <c r="A87" s="15">
        <v>83</v>
      </c>
      <c r="B87" s="88"/>
      <c r="C87" s="89"/>
      <c r="D87" s="88"/>
      <c r="E87" s="88"/>
      <c r="F87" s="92"/>
      <c r="G87" s="88"/>
      <c r="H87" s="88"/>
      <c r="I87" s="23" t="str">
        <f t="shared" si="31"/>
        <v/>
      </c>
      <c r="J87" s="92"/>
      <c r="K87" s="95"/>
      <c r="L87" s="96"/>
      <c r="M87" s="94"/>
      <c r="N87" s="94"/>
      <c r="O87" s="97"/>
      <c r="P87" s="96"/>
      <c r="Q87" s="94"/>
      <c r="R87" s="94"/>
      <c r="S87" s="20" t="str">
        <f t="shared" si="30"/>
        <v/>
      </c>
      <c r="T87" s="94"/>
      <c r="U87" s="94"/>
      <c r="V87" s="94"/>
      <c r="W87" s="21" t="str">
        <f>IF(B87="","",IF(I87&gt;=パラメータ!$C$6,3,IF(I87&gt;=パラメータ!$C$7,2,1))+LEFT(T87,1)+LEFT(U87,1)+LEFT(V87,1))</f>
        <v/>
      </c>
      <c r="X87" s="96"/>
      <c r="Y87" s="94"/>
      <c r="Z87" s="94"/>
      <c r="AA87" s="94"/>
      <c r="AB87" s="94"/>
      <c r="AC87" s="94"/>
      <c r="AD87" s="94"/>
      <c r="AE87" s="94"/>
      <c r="AF87" s="94"/>
      <c r="AG87" s="102"/>
      <c r="AH87" s="22" t="str">
        <f t="shared" si="32"/>
        <v/>
      </c>
      <c r="AI87" s="20" t="str">
        <f t="shared" si="33"/>
        <v/>
      </c>
      <c r="AJ87" s="20" t="str">
        <f>IF(B87="","",IF(AND(AH87="",AI87="",S87&gt;=パラメータ!$C$4,W87&gt;=パラメータ!$C$5),"⑤効率化＆強化",""))</f>
        <v/>
      </c>
      <c r="AK87" s="20" t="str">
        <f>IF(B87="","",IF(AND(AH87="",AI87,1="",AJ87="",W87&gt;=パラメータ!$C$5),"③効率化",""))</f>
        <v/>
      </c>
      <c r="AL87" s="20" t="str">
        <f>IF(B87="","",IF(AND(AH87="",AI87="",AJ87="",AK87="",S87&gt;=パラメータ!$C$4),"④強化",""))</f>
        <v/>
      </c>
      <c r="AM87" s="20" t="str">
        <f t="shared" si="34"/>
        <v/>
      </c>
      <c r="AN87" s="20" t="str">
        <f t="shared" si="35"/>
        <v/>
      </c>
      <c r="AO87" s="20" t="str">
        <f t="shared" si="36"/>
        <v/>
      </c>
      <c r="AP87" s="20" t="str">
        <f t="shared" si="37"/>
        <v/>
      </c>
      <c r="AQ87" s="20" t="str">
        <f t="shared" si="38"/>
        <v/>
      </c>
      <c r="AR87" s="21" t="str">
        <f t="shared" si="39"/>
        <v/>
      </c>
      <c r="AS87" s="22" t="str">
        <f t="shared" si="40"/>
        <v/>
      </c>
      <c r="AT87" s="20" t="str">
        <f t="shared" si="41"/>
        <v/>
      </c>
      <c r="AU87" s="23" t="str">
        <f t="shared" si="42"/>
        <v/>
      </c>
      <c r="AV87" s="24" t="str">
        <f>IF(AU87="","",IF(AU87&gt;=パラメータ!$C$8,"高",IF(AU87&gt;=パラメータ!$C$9,"中","低")))</f>
        <v/>
      </c>
      <c r="XES87" s="41"/>
      <c r="XET87" s="41"/>
      <c r="XEU87" s="41"/>
      <c r="XEV87" s="41"/>
      <c r="XEW87" s="41"/>
      <c r="XEX87" s="41"/>
      <c r="XEY87" s="41"/>
      <c r="XEZ87" s="41"/>
      <c r="XFA87" s="41"/>
      <c r="XFB87" s="41"/>
      <c r="XFC87" s="41"/>
      <c r="XFD87" s="41"/>
    </row>
    <row r="88" spans="1:48 16373:16384" s="1" customFormat="1" x14ac:dyDescent="0.3">
      <c r="A88" s="15">
        <v>84</v>
      </c>
      <c r="B88" s="88"/>
      <c r="C88" s="89"/>
      <c r="D88" s="88"/>
      <c r="E88" s="88"/>
      <c r="F88" s="92"/>
      <c r="G88" s="88"/>
      <c r="H88" s="88"/>
      <c r="I88" s="23" t="str">
        <f t="shared" si="31"/>
        <v/>
      </c>
      <c r="J88" s="92"/>
      <c r="K88" s="95"/>
      <c r="L88" s="96"/>
      <c r="M88" s="94"/>
      <c r="N88" s="94"/>
      <c r="O88" s="97"/>
      <c r="P88" s="96"/>
      <c r="Q88" s="94"/>
      <c r="R88" s="94"/>
      <c r="S88" s="20" t="str">
        <f t="shared" si="30"/>
        <v/>
      </c>
      <c r="T88" s="94"/>
      <c r="U88" s="94"/>
      <c r="V88" s="94"/>
      <c r="W88" s="21" t="str">
        <f>IF(B88="","",IF(I88&gt;=パラメータ!$C$6,3,IF(I88&gt;=パラメータ!$C$7,2,1))+LEFT(T88,1)+LEFT(U88,1)+LEFT(V88,1))</f>
        <v/>
      </c>
      <c r="X88" s="96"/>
      <c r="Y88" s="94"/>
      <c r="Z88" s="94"/>
      <c r="AA88" s="94"/>
      <c r="AB88" s="94"/>
      <c r="AC88" s="94"/>
      <c r="AD88" s="94"/>
      <c r="AE88" s="94"/>
      <c r="AF88" s="94"/>
      <c r="AG88" s="102"/>
      <c r="AH88" s="22" t="str">
        <f t="shared" si="32"/>
        <v/>
      </c>
      <c r="AI88" s="20" t="str">
        <f t="shared" si="33"/>
        <v/>
      </c>
      <c r="AJ88" s="20" t="str">
        <f>IF(B88="","",IF(AND(AH88="",AI88="",S88&gt;=パラメータ!$C$4,W88&gt;=パラメータ!$C$5),"⑤効率化＆強化",""))</f>
        <v/>
      </c>
      <c r="AK88" s="20" t="str">
        <f>IF(B88="","",IF(AND(AH88="",AI88,1="",AJ88="",W88&gt;=パラメータ!$C$5),"③効率化",""))</f>
        <v/>
      </c>
      <c r="AL88" s="20" t="str">
        <f>IF(B88="","",IF(AND(AH88="",AI88="",AJ88="",AK88="",S88&gt;=パラメータ!$C$4),"④強化",""))</f>
        <v/>
      </c>
      <c r="AM88" s="20" t="str">
        <f t="shared" si="34"/>
        <v/>
      </c>
      <c r="AN88" s="20" t="str">
        <f t="shared" si="35"/>
        <v/>
      </c>
      <c r="AO88" s="20" t="str">
        <f t="shared" si="36"/>
        <v/>
      </c>
      <c r="AP88" s="20" t="str">
        <f t="shared" si="37"/>
        <v/>
      </c>
      <c r="AQ88" s="20" t="str">
        <f t="shared" si="38"/>
        <v/>
      </c>
      <c r="AR88" s="21" t="str">
        <f t="shared" si="39"/>
        <v/>
      </c>
      <c r="AS88" s="22" t="str">
        <f t="shared" si="40"/>
        <v/>
      </c>
      <c r="AT88" s="20" t="str">
        <f t="shared" si="41"/>
        <v/>
      </c>
      <c r="AU88" s="23" t="str">
        <f t="shared" si="42"/>
        <v/>
      </c>
      <c r="AV88" s="24" t="str">
        <f>IF(AU88="","",IF(AU88&gt;=パラメータ!$C$8,"高",IF(AU88&gt;=パラメータ!$C$9,"中","低")))</f>
        <v/>
      </c>
      <c r="XES88" s="41"/>
      <c r="XET88" s="41"/>
      <c r="XEU88" s="41"/>
      <c r="XEV88" s="41"/>
      <c r="XEW88" s="41"/>
      <c r="XEX88" s="41"/>
      <c r="XEY88" s="41"/>
      <c r="XEZ88" s="41"/>
      <c r="XFA88" s="41"/>
      <c r="XFB88" s="41"/>
      <c r="XFC88" s="41"/>
      <c r="XFD88" s="41"/>
    </row>
    <row r="89" spans="1:48 16373:16384" s="1" customFormat="1" x14ac:dyDescent="0.3">
      <c r="A89" s="15">
        <v>85</v>
      </c>
      <c r="B89" s="88"/>
      <c r="C89" s="89"/>
      <c r="D89" s="88"/>
      <c r="E89" s="88"/>
      <c r="F89" s="92"/>
      <c r="G89" s="88"/>
      <c r="H89" s="88"/>
      <c r="I89" s="23" t="str">
        <f t="shared" si="31"/>
        <v/>
      </c>
      <c r="J89" s="92"/>
      <c r="K89" s="95"/>
      <c r="L89" s="96"/>
      <c r="M89" s="94"/>
      <c r="N89" s="94"/>
      <c r="O89" s="97"/>
      <c r="P89" s="96"/>
      <c r="Q89" s="94"/>
      <c r="R89" s="94"/>
      <c r="S89" s="20" t="str">
        <f t="shared" si="30"/>
        <v/>
      </c>
      <c r="T89" s="94"/>
      <c r="U89" s="94"/>
      <c r="V89" s="94"/>
      <c r="W89" s="21" t="str">
        <f>IF(B89="","",IF(I89&gt;=パラメータ!$C$6,3,IF(I89&gt;=パラメータ!$C$7,2,1))+LEFT(T89,1)+LEFT(U89,1)+LEFT(V89,1))</f>
        <v/>
      </c>
      <c r="X89" s="96"/>
      <c r="Y89" s="94"/>
      <c r="Z89" s="94"/>
      <c r="AA89" s="94"/>
      <c r="AB89" s="94"/>
      <c r="AC89" s="94"/>
      <c r="AD89" s="94"/>
      <c r="AE89" s="94"/>
      <c r="AF89" s="94"/>
      <c r="AG89" s="102"/>
      <c r="AH89" s="22" t="str">
        <f t="shared" si="32"/>
        <v/>
      </c>
      <c r="AI89" s="20" t="str">
        <f t="shared" si="33"/>
        <v/>
      </c>
      <c r="AJ89" s="20" t="str">
        <f>IF(B89="","",IF(AND(AH89="",AI89="",S89&gt;=パラメータ!$C$4,W89&gt;=パラメータ!$C$5),"⑤効率化＆強化",""))</f>
        <v/>
      </c>
      <c r="AK89" s="20" t="str">
        <f>IF(B89="","",IF(AND(AH89="",AI89,1="",AJ89="",W89&gt;=パラメータ!$C$5),"③効率化",""))</f>
        <v/>
      </c>
      <c r="AL89" s="20" t="str">
        <f>IF(B89="","",IF(AND(AH89="",AI89="",AJ89="",AK89="",S89&gt;=パラメータ!$C$4),"④強化",""))</f>
        <v/>
      </c>
      <c r="AM89" s="20" t="str">
        <f t="shared" si="34"/>
        <v/>
      </c>
      <c r="AN89" s="20" t="str">
        <f t="shared" si="35"/>
        <v/>
      </c>
      <c r="AO89" s="20" t="str">
        <f t="shared" si="36"/>
        <v/>
      </c>
      <c r="AP89" s="20" t="str">
        <f t="shared" si="37"/>
        <v/>
      </c>
      <c r="AQ89" s="20" t="str">
        <f t="shared" si="38"/>
        <v/>
      </c>
      <c r="AR89" s="21" t="str">
        <f t="shared" si="39"/>
        <v/>
      </c>
      <c r="AS89" s="22" t="str">
        <f t="shared" si="40"/>
        <v/>
      </c>
      <c r="AT89" s="20" t="str">
        <f t="shared" si="41"/>
        <v/>
      </c>
      <c r="AU89" s="23" t="str">
        <f t="shared" si="42"/>
        <v/>
      </c>
      <c r="AV89" s="24" t="str">
        <f>IF(AU89="","",IF(AU89&gt;=パラメータ!$C$8,"高",IF(AU89&gt;=パラメータ!$C$9,"中","低")))</f>
        <v/>
      </c>
      <c r="XES89" s="41"/>
      <c r="XET89" s="41"/>
      <c r="XEU89" s="41"/>
      <c r="XEV89" s="41"/>
      <c r="XEW89" s="41"/>
      <c r="XEX89" s="41"/>
      <c r="XEY89" s="41"/>
      <c r="XEZ89" s="41"/>
      <c r="XFA89" s="41"/>
      <c r="XFB89" s="41"/>
      <c r="XFC89" s="41"/>
      <c r="XFD89" s="41"/>
    </row>
    <row r="90" spans="1:48 16373:16384" s="1" customFormat="1" x14ac:dyDescent="0.3">
      <c r="A90" s="15">
        <v>86</v>
      </c>
      <c r="B90" s="88"/>
      <c r="C90" s="89"/>
      <c r="D90" s="88"/>
      <c r="E90" s="88"/>
      <c r="F90" s="92"/>
      <c r="G90" s="88"/>
      <c r="H90" s="88"/>
      <c r="I90" s="23" t="str">
        <f t="shared" si="31"/>
        <v/>
      </c>
      <c r="J90" s="92"/>
      <c r="K90" s="95"/>
      <c r="L90" s="96"/>
      <c r="M90" s="94"/>
      <c r="N90" s="94"/>
      <c r="O90" s="97"/>
      <c r="P90" s="96"/>
      <c r="Q90" s="94"/>
      <c r="R90" s="94"/>
      <c r="S90" s="20" t="str">
        <f t="shared" si="30"/>
        <v/>
      </c>
      <c r="T90" s="94"/>
      <c r="U90" s="94"/>
      <c r="V90" s="94"/>
      <c r="W90" s="21" t="str">
        <f>IF(B90="","",IF(I90&gt;=パラメータ!$C$6,3,IF(I90&gt;=パラメータ!$C$7,2,1))+LEFT(T90,1)+LEFT(U90,1)+LEFT(V90,1))</f>
        <v/>
      </c>
      <c r="X90" s="96"/>
      <c r="Y90" s="94"/>
      <c r="Z90" s="94"/>
      <c r="AA90" s="94"/>
      <c r="AB90" s="94"/>
      <c r="AC90" s="94"/>
      <c r="AD90" s="94"/>
      <c r="AE90" s="94"/>
      <c r="AF90" s="94"/>
      <c r="AG90" s="102"/>
      <c r="AH90" s="22" t="str">
        <f t="shared" si="32"/>
        <v/>
      </c>
      <c r="AI90" s="20" t="str">
        <f t="shared" si="33"/>
        <v/>
      </c>
      <c r="AJ90" s="20" t="str">
        <f>IF(B90="","",IF(AND(AH90="",AI90="",S90&gt;=パラメータ!$C$4,W90&gt;=パラメータ!$C$5),"⑤効率化＆強化",""))</f>
        <v/>
      </c>
      <c r="AK90" s="20" t="str">
        <f>IF(B90="","",IF(AND(AH90="",AI90,1="",AJ90="",W90&gt;=パラメータ!$C$5),"③効率化",""))</f>
        <v/>
      </c>
      <c r="AL90" s="20" t="str">
        <f>IF(B90="","",IF(AND(AH90="",AI90="",AJ90="",AK90="",S90&gt;=パラメータ!$C$4),"④強化",""))</f>
        <v/>
      </c>
      <c r="AM90" s="20" t="str">
        <f t="shared" si="34"/>
        <v/>
      </c>
      <c r="AN90" s="20" t="str">
        <f t="shared" si="35"/>
        <v/>
      </c>
      <c r="AO90" s="20" t="str">
        <f t="shared" si="36"/>
        <v/>
      </c>
      <c r="AP90" s="20" t="str">
        <f t="shared" si="37"/>
        <v/>
      </c>
      <c r="AQ90" s="20" t="str">
        <f t="shared" si="38"/>
        <v/>
      </c>
      <c r="AR90" s="21" t="str">
        <f t="shared" si="39"/>
        <v/>
      </c>
      <c r="AS90" s="22" t="str">
        <f t="shared" si="40"/>
        <v/>
      </c>
      <c r="AT90" s="20" t="str">
        <f t="shared" si="41"/>
        <v/>
      </c>
      <c r="AU90" s="23" t="str">
        <f t="shared" si="42"/>
        <v/>
      </c>
      <c r="AV90" s="24" t="str">
        <f>IF(AU90="","",IF(AU90&gt;=パラメータ!$C$8,"高",IF(AU90&gt;=パラメータ!$C$9,"中","低")))</f>
        <v/>
      </c>
      <c r="XES90" s="41"/>
      <c r="XET90" s="41"/>
      <c r="XEU90" s="41"/>
      <c r="XEV90" s="41"/>
      <c r="XEW90" s="41"/>
      <c r="XEX90" s="41"/>
      <c r="XEY90" s="41"/>
      <c r="XEZ90" s="41"/>
      <c r="XFA90" s="41"/>
      <c r="XFB90" s="41"/>
      <c r="XFC90" s="41"/>
      <c r="XFD90" s="41"/>
    </row>
    <row r="91" spans="1:48 16373:16384" s="1" customFormat="1" x14ac:dyDescent="0.3">
      <c r="A91" s="15">
        <v>87</v>
      </c>
      <c r="B91" s="88"/>
      <c r="C91" s="89"/>
      <c r="D91" s="88"/>
      <c r="E91" s="88"/>
      <c r="F91" s="92"/>
      <c r="G91" s="88"/>
      <c r="H91" s="88"/>
      <c r="I91" s="23" t="str">
        <f t="shared" si="31"/>
        <v/>
      </c>
      <c r="J91" s="92"/>
      <c r="K91" s="95"/>
      <c r="L91" s="96"/>
      <c r="M91" s="94"/>
      <c r="N91" s="94"/>
      <c r="O91" s="97"/>
      <c r="P91" s="96"/>
      <c r="Q91" s="94"/>
      <c r="R91" s="94"/>
      <c r="S91" s="20" t="str">
        <f t="shared" si="30"/>
        <v/>
      </c>
      <c r="T91" s="94"/>
      <c r="U91" s="94"/>
      <c r="V91" s="94"/>
      <c r="W91" s="21" t="str">
        <f>IF(B91="","",IF(I91&gt;=パラメータ!$C$6,3,IF(I91&gt;=パラメータ!$C$7,2,1))+LEFT(T91,1)+LEFT(U91,1)+LEFT(V91,1))</f>
        <v/>
      </c>
      <c r="X91" s="96"/>
      <c r="Y91" s="94"/>
      <c r="Z91" s="94"/>
      <c r="AA91" s="94"/>
      <c r="AB91" s="94"/>
      <c r="AC91" s="94"/>
      <c r="AD91" s="94"/>
      <c r="AE91" s="94"/>
      <c r="AF91" s="94"/>
      <c r="AG91" s="102"/>
      <c r="AH91" s="22" t="str">
        <f t="shared" si="32"/>
        <v/>
      </c>
      <c r="AI91" s="20" t="str">
        <f t="shared" si="33"/>
        <v/>
      </c>
      <c r="AJ91" s="20" t="str">
        <f>IF(B91="","",IF(AND(AH91="",AI91="",S91&gt;=パラメータ!$C$4,W91&gt;=パラメータ!$C$5),"⑤効率化＆強化",""))</f>
        <v/>
      </c>
      <c r="AK91" s="20" t="str">
        <f>IF(B91="","",IF(AND(AH91="",AI91,1="",AJ91="",W91&gt;=パラメータ!$C$5),"③効率化",""))</f>
        <v/>
      </c>
      <c r="AL91" s="20" t="str">
        <f>IF(B91="","",IF(AND(AH91="",AI91="",AJ91="",AK91="",S91&gt;=パラメータ!$C$4),"④強化",""))</f>
        <v/>
      </c>
      <c r="AM91" s="20" t="str">
        <f t="shared" si="34"/>
        <v/>
      </c>
      <c r="AN91" s="20" t="str">
        <f t="shared" si="35"/>
        <v/>
      </c>
      <c r="AO91" s="20" t="str">
        <f t="shared" si="36"/>
        <v/>
      </c>
      <c r="AP91" s="20" t="str">
        <f t="shared" si="37"/>
        <v/>
      </c>
      <c r="AQ91" s="20" t="str">
        <f t="shared" si="38"/>
        <v/>
      </c>
      <c r="AR91" s="21" t="str">
        <f t="shared" si="39"/>
        <v/>
      </c>
      <c r="AS91" s="22" t="str">
        <f t="shared" si="40"/>
        <v/>
      </c>
      <c r="AT91" s="20" t="str">
        <f t="shared" si="41"/>
        <v/>
      </c>
      <c r="AU91" s="23" t="str">
        <f t="shared" si="42"/>
        <v/>
      </c>
      <c r="AV91" s="24" t="str">
        <f>IF(AU91="","",IF(AU91&gt;=パラメータ!$C$8,"高",IF(AU91&gt;=パラメータ!$C$9,"中","低")))</f>
        <v/>
      </c>
      <c r="XES91" s="41"/>
      <c r="XET91" s="41"/>
      <c r="XEU91" s="41"/>
      <c r="XEV91" s="41"/>
      <c r="XEW91" s="41"/>
      <c r="XEX91" s="41"/>
      <c r="XEY91" s="41"/>
      <c r="XEZ91" s="41"/>
      <c r="XFA91" s="41"/>
      <c r="XFB91" s="41"/>
      <c r="XFC91" s="41"/>
      <c r="XFD91" s="41"/>
    </row>
    <row r="92" spans="1:48 16373:16384" s="1" customFormat="1" x14ac:dyDescent="0.3">
      <c r="A92" s="15">
        <v>88</v>
      </c>
      <c r="B92" s="88"/>
      <c r="C92" s="89"/>
      <c r="D92" s="88"/>
      <c r="E92" s="88"/>
      <c r="F92" s="92"/>
      <c r="G92" s="88"/>
      <c r="H92" s="88"/>
      <c r="I92" s="23" t="str">
        <f t="shared" si="31"/>
        <v/>
      </c>
      <c r="J92" s="92"/>
      <c r="K92" s="95"/>
      <c r="L92" s="96"/>
      <c r="M92" s="94"/>
      <c r="N92" s="94"/>
      <c r="O92" s="97"/>
      <c r="P92" s="96"/>
      <c r="Q92" s="94"/>
      <c r="R92" s="94"/>
      <c r="S92" s="20" t="str">
        <f t="shared" si="30"/>
        <v/>
      </c>
      <c r="T92" s="94"/>
      <c r="U92" s="94"/>
      <c r="V92" s="94"/>
      <c r="W92" s="21" t="str">
        <f>IF(B92="","",IF(I92&gt;=パラメータ!$C$6,3,IF(I92&gt;=パラメータ!$C$7,2,1))+LEFT(T92,1)+LEFT(U92,1)+LEFT(V92,1))</f>
        <v/>
      </c>
      <c r="X92" s="96"/>
      <c r="Y92" s="94"/>
      <c r="Z92" s="94"/>
      <c r="AA92" s="94"/>
      <c r="AB92" s="94"/>
      <c r="AC92" s="94"/>
      <c r="AD92" s="94"/>
      <c r="AE92" s="94"/>
      <c r="AF92" s="94"/>
      <c r="AG92" s="102"/>
      <c r="AH92" s="22" t="str">
        <f t="shared" si="32"/>
        <v/>
      </c>
      <c r="AI92" s="20" t="str">
        <f t="shared" si="33"/>
        <v/>
      </c>
      <c r="AJ92" s="20" t="str">
        <f>IF(B92="","",IF(AND(AH92="",AI92="",S92&gt;=パラメータ!$C$4,W92&gt;=パラメータ!$C$5),"⑤効率化＆強化",""))</f>
        <v/>
      </c>
      <c r="AK92" s="20" t="str">
        <f>IF(B92="","",IF(AND(AH92="",AI92,1="",AJ92="",W92&gt;=パラメータ!$C$5),"③効率化",""))</f>
        <v/>
      </c>
      <c r="AL92" s="20" t="str">
        <f>IF(B92="","",IF(AND(AH92="",AI92="",AJ92="",AK92="",S92&gt;=パラメータ!$C$4),"④強化",""))</f>
        <v/>
      </c>
      <c r="AM92" s="20" t="str">
        <f t="shared" si="34"/>
        <v/>
      </c>
      <c r="AN92" s="20" t="str">
        <f t="shared" si="35"/>
        <v/>
      </c>
      <c r="AO92" s="20" t="str">
        <f t="shared" si="36"/>
        <v/>
      </c>
      <c r="AP92" s="20" t="str">
        <f t="shared" si="37"/>
        <v/>
      </c>
      <c r="AQ92" s="20" t="str">
        <f t="shared" si="38"/>
        <v/>
      </c>
      <c r="AR92" s="21" t="str">
        <f t="shared" si="39"/>
        <v/>
      </c>
      <c r="AS92" s="22" t="str">
        <f t="shared" si="40"/>
        <v/>
      </c>
      <c r="AT92" s="20" t="str">
        <f t="shared" si="41"/>
        <v/>
      </c>
      <c r="AU92" s="23" t="str">
        <f t="shared" si="42"/>
        <v/>
      </c>
      <c r="AV92" s="24" t="str">
        <f>IF(AU92="","",IF(AU92&gt;=パラメータ!$C$8,"高",IF(AU92&gt;=パラメータ!$C$9,"中","低")))</f>
        <v/>
      </c>
      <c r="XES92" s="41"/>
      <c r="XET92" s="41"/>
      <c r="XEU92" s="41"/>
      <c r="XEV92" s="41"/>
      <c r="XEW92" s="41"/>
      <c r="XEX92" s="41"/>
      <c r="XEY92" s="41"/>
      <c r="XEZ92" s="41"/>
      <c r="XFA92" s="41"/>
      <c r="XFB92" s="41"/>
      <c r="XFC92" s="41"/>
      <c r="XFD92" s="41"/>
    </row>
    <row r="93" spans="1:48 16373:16384" s="1" customFormat="1" x14ac:dyDescent="0.3">
      <c r="A93" s="15">
        <v>89</v>
      </c>
      <c r="B93" s="88"/>
      <c r="C93" s="89"/>
      <c r="D93" s="88"/>
      <c r="E93" s="88"/>
      <c r="F93" s="92"/>
      <c r="G93" s="88"/>
      <c r="H93" s="88"/>
      <c r="I93" s="23" t="str">
        <f t="shared" si="31"/>
        <v/>
      </c>
      <c r="J93" s="92"/>
      <c r="K93" s="95"/>
      <c r="L93" s="96"/>
      <c r="M93" s="94"/>
      <c r="N93" s="94"/>
      <c r="O93" s="97"/>
      <c r="P93" s="96"/>
      <c r="Q93" s="94"/>
      <c r="R93" s="94"/>
      <c r="S93" s="20" t="str">
        <f t="shared" si="30"/>
        <v/>
      </c>
      <c r="T93" s="94"/>
      <c r="U93" s="94"/>
      <c r="V93" s="94"/>
      <c r="W93" s="21" t="str">
        <f>IF(B93="","",IF(I93&gt;=パラメータ!$C$6,3,IF(I93&gt;=パラメータ!$C$7,2,1))+LEFT(T93,1)+LEFT(U93,1)+LEFT(V93,1))</f>
        <v/>
      </c>
      <c r="X93" s="96"/>
      <c r="Y93" s="94"/>
      <c r="Z93" s="94"/>
      <c r="AA93" s="94"/>
      <c r="AB93" s="94"/>
      <c r="AC93" s="94"/>
      <c r="AD93" s="94"/>
      <c r="AE93" s="94"/>
      <c r="AF93" s="94"/>
      <c r="AG93" s="102"/>
      <c r="AH93" s="22" t="str">
        <f t="shared" si="32"/>
        <v/>
      </c>
      <c r="AI93" s="20" t="str">
        <f t="shared" si="33"/>
        <v/>
      </c>
      <c r="AJ93" s="20" t="str">
        <f>IF(B93="","",IF(AND(AH93="",AI93="",S93&gt;=パラメータ!$C$4,W93&gt;=パラメータ!$C$5),"⑤効率化＆強化",""))</f>
        <v/>
      </c>
      <c r="AK93" s="20" t="str">
        <f>IF(B93="","",IF(AND(AH93="",AI93,1="",AJ93="",W93&gt;=パラメータ!$C$5),"③効率化",""))</f>
        <v/>
      </c>
      <c r="AL93" s="20" t="str">
        <f>IF(B93="","",IF(AND(AH93="",AI93="",AJ93="",AK93="",S93&gt;=パラメータ!$C$4),"④強化",""))</f>
        <v/>
      </c>
      <c r="AM93" s="20" t="str">
        <f t="shared" si="34"/>
        <v/>
      </c>
      <c r="AN93" s="20" t="str">
        <f t="shared" si="35"/>
        <v/>
      </c>
      <c r="AO93" s="20" t="str">
        <f t="shared" si="36"/>
        <v/>
      </c>
      <c r="AP93" s="20" t="str">
        <f t="shared" si="37"/>
        <v/>
      </c>
      <c r="AQ93" s="20" t="str">
        <f t="shared" si="38"/>
        <v/>
      </c>
      <c r="AR93" s="21" t="str">
        <f t="shared" si="39"/>
        <v/>
      </c>
      <c r="AS93" s="22" t="str">
        <f t="shared" si="40"/>
        <v/>
      </c>
      <c r="AT93" s="20" t="str">
        <f t="shared" si="41"/>
        <v/>
      </c>
      <c r="AU93" s="23" t="str">
        <f t="shared" si="42"/>
        <v/>
      </c>
      <c r="AV93" s="24" t="str">
        <f>IF(AU93="","",IF(AU93&gt;=パラメータ!$C$8,"高",IF(AU93&gt;=パラメータ!$C$9,"中","低")))</f>
        <v/>
      </c>
      <c r="XES93" s="41"/>
      <c r="XET93" s="41"/>
      <c r="XEU93" s="41"/>
      <c r="XEV93" s="41"/>
      <c r="XEW93" s="41"/>
      <c r="XEX93" s="41"/>
      <c r="XEY93" s="41"/>
      <c r="XEZ93" s="41"/>
      <c r="XFA93" s="41"/>
      <c r="XFB93" s="41"/>
      <c r="XFC93" s="41"/>
      <c r="XFD93" s="41"/>
    </row>
    <row r="94" spans="1:48 16373:16384" s="1" customFormat="1" x14ac:dyDescent="0.3">
      <c r="A94" s="15">
        <v>90</v>
      </c>
      <c r="B94" s="88"/>
      <c r="C94" s="89"/>
      <c r="D94" s="88"/>
      <c r="E94" s="88"/>
      <c r="F94" s="92"/>
      <c r="G94" s="88"/>
      <c r="H94" s="88"/>
      <c r="I94" s="23" t="str">
        <f t="shared" si="31"/>
        <v/>
      </c>
      <c r="J94" s="92"/>
      <c r="K94" s="95"/>
      <c r="L94" s="96"/>
      <c r="M94" s="94"/>
      <c r="N94" s="94"/>
      <c r="O94" s="97"/>
      <c r="P94" s="96"/>
      <c r="Q94" s="94"/>
      <c r="R94" s="94"/>
      <c r="S94" s="20" t="str">
        <f t="shared" si="30"/>
        <v/>
      </c>
      <c r="T94" s="94"/>
      <c r="U94" s="94"/>
      <c r="V94" s="94"/>
      <c r="W94" s="21" t="str">
        <f>IF(B94="","",IF(I94&gt;=パラメータ!$C$6,3,IF(I94&gt;=パラメータ!$C$7,2,1))+LEFT(T94,1)+LEFT(U94,1)+LEFT(V94,1))</f>
        <v/>
      </c>
      <c r="X94" s="96"/>
      <c r="Y94" s="94"/>
      <c r="Z94" s="94"/>
      <c r="AA94" s="94"/>
      <c r="AB94" s="94"/>
      <c r="AC94" s="94"/>
      <c r="AD94" s="94"/>
      <c r="AE94" s="94"/>
      <c r="AF94" s="94"/>
      <c r="AG94" s="102"/>
      <c r="AH94" s="22" t="str">
        <f t="shared" si="32"/>
        <v/>
      </c>
      <c r="AI94" s="20" t="str">
        <f t="shared" si="33"/>
        <v/>
      </c>
      <c r="AJ94" s="20" t="str">
        <f>IF(B94="","",IF(AND(AH94="",AI94="",S94&gt;=パラメータ!$C$4,W94&gt;=パラメータ!$C$5),"⑤効率化＆強化",""))</f>
        <v/>
      </c>
      <c r="AK94" s="20" t="str">
        <f>IF(B94="","",IF(AND(AH94="",AI94,1="",AJ94="",W94&gt;=パラメータ!$C$5),"③効率化",""))</f>
        <v/>
      </c>
      <c r="AL94" s="20" t="str">
        <f>IF(B94="","",IF(AND(AH94="",AI94="",AJ94="",AK94="",S94&gt;=パラメータ!$C$4),"④強化",""))</f>
        <v/>
      </c>
      <c r="AM94" s="20" t="str">
        <f t="shared" si="34"/>
        <v/>
      </c>
      <c r="AN94" s="20" t="str">
        <f t="shared" si="35"/>
        <v/>
      </c>
      <c r="AO94" s="20" t="str">
        <f t="shared" si="36"/>
        <v/>
      </c>
      <c r="AP94" s="20" t="str">
        <f t="shared" si="37"/>
        <v/>
      </c>
      <c r="AQ94" s="20" t="str">
        <f t="shared" si="38"/>
        <v/>
      </c>
      <c r="AR94" s="21" t="str">
        <f t="shared" si="39"/>
        <v/>
      </c>
      <c r="AS94" s="22" t="str">
        <f t="shared" si="40"/>
        <v/>
      </c>
      <c r="AT94" s="20" t="str">
        <f t="shared" si="41"/>
        <v/>
      </c>
      <c r="AU94" s="23" t="str">
        <f t="shared" si="42"/>
        <v/>
      </c>
      <c r="AV94" s="24" t="str">
        <f>IF(AU94="","",IF(AU94&gt;=パラメータ!$C$8,"高",IF(AU94&gt;=パラメータ!$C$9,"中","低")))</f>
        <v/>
      </c>
      <c r="XES94" s="41"/>
      <c r="XET94" s="41"/>
      <c r="XEU94" s="41"/>
      <c r="XEV94" s="41"/>
      <c r="XEW94" s="41"/>
      <c r="XEX94" s="41"/>
      <c r="XEY94" s="41"/>
      <c r="XEZ94" s="41"/>
      <c r="XFA94" s="41"/>
      <c r="XFB94" s="41"/>
      <c r="XFC94" s="41"/>
      <c r="XFD94" s="41"/>
    </row>
    <row r="95" spans="1:48 16373:16384" s="1" customFormat="1" x14ac:dyDescent="0.3">
      <c r="A95" s="15">
        <v>91</v>
      </c>
      <c r="B95" s="88"/>
      <c r="C95" s="89"/>
      <c r="D95" s="88"/>
      <c r="E95" s="88"/>
      <c r="F95" s="92"/>
      <c r="G95" s="88"/>
      <c r="H95" s="88"/>
      <c r="I95" s="23" t="str">
        <f t="shared" si="31"/>
        <v/>
      </c>
      <c r="J95" s="92"/>
      <c r="K95" s="95"/>
      <c r="L95" s="96"/>
      <c r="M95" s="94"/>
      <c r="N95" s="94"/>
      <c r="O95" s="97"/>
      <c r="P95" s="96"/>
      <c r="Q95" s="94"/>
      <c r="R95" s="94"/>
      <c r="S95" s="20" t="str">
        <f t="shared" si="30"/>
        <v/>
      </c>
      <c r="T95" s="94"/>
      <c r="U95" s="94"/>
      <c r="V95" s="94"/>
      <c r="W95" s="21" t="str">
        <f>IF(B95="","",IF(I95&gt;=パラメータ!$C$6,3,IF(I95&gt;=パラメータ!$C$7,2,1))+LEFT(T95,1)+LEFT(U95,1)+LEFT(V95,1))</f>
        <v/>
      </c>
      <c r="X95" s="96"/>
      <c r="Y95" s="94"/>
      <c r="Z95" s="94"/>
      <c r="AA95" s="94"/>
      <c r="AB95" s="94"/>
      <c r="AC95" s="94"/>
      <c r="AD95" s="94"/>
      <c r="AE95" s="94"/>
      <c r="AF95" s="94"/>
      <c r="AG95" s="102"/>
      <c r="AH95" s="22" t="str">
        <f t="shared" si="32"/>
        <v/>
      </c>
      <c r="AI95" s="20" t="str">
        <f t="shared" si="33"/>
        <v/>
      </c>
      <c r="AJ95" s="20" t="str">
        <f>IF(B95="","",IF(AND(AH95="",AI95="",S95&gt;=パラメータ!$C$4,W95&gt;=パラメータ!$C$5),"⑤効率化＆強化",""))</f>
        <v/>
      </c>
      <c r="AK95" s="20" t="str">
        <f>IF(B95="","",IF(AND(AH95="",AI95,1="",AJ95="",W95&gt;=パラメータ!$C$5),"③効率化",""))</f>
        <v/>
      </c>
      <c r="AL95" s="20" t="str">
        <f>IF(B95="","",IF(AND(AH95="",AI95="",AJ95="",AK95="",S95&gt;=パラメータ!$C$4),"④強化",""))</f>
        <v/>
      </c>
      <c r="AM95" s="20" t="str">
        <f t="shared" si="34"/>
        <v/>
      </c>
      <c r="AN95" s="20" t="str">
        <f t="shared" si="35"/>
        <v/>
      </c>
      <c r="AO95" s="20" t="str">
        <f t="shared" si="36"/>
        <v/>
      </c>
      <c r="AP95" s="20" t="str">
        <f t="shared" si="37"/>
        <v/>
      </c>
      <c r="AQ95" s="20" t="str">
        <f t="shared" si="38"/>
        <v/>
      </c>
      <c r="AR95" s="21" t="str">
        <f t="shared" si="39"/>
        <v/>
      </c>
      <c r="AS95" s="22" t="str">
        <f t="shared" si="40"/>
        <v/>
      </c>
      <c r="AT95" s="20" t="str">
        <f t="shared" si="41"/>
        <v/>
      </c>
      <c r="AU95" s="23" t="str">
        <f t="shared" si="42"/>
        <v/>
      </c>
      <c r="AV95" s="24" t="str">
        <f>IF(AU95="","",IF(AU95&gt;=パラメータ!$C$8,"高",IF(AU95&gt;=パラメータ!$C$9,"中","低")))</f>
        <v/>
      </c>
      <c r="XES95" s="41"/>
      <c r="XET95" s="41"/>
      <c r="XEU95" s="41"/>
      <c r="XEV95" s="41"/>
      <c r="XEW95" s="41"/>
      <c r="XEX95" s="41"/>
      <c r="XEY95" s="41"/>
      <c r="XEZ95" s="41"/>
      <c r="XFA95" s="41"/>
      <c r="XFB95" s="41"/>
      <c r="XFC95" s="41"/>
      <c r="XFD95" s="41"/>
    </row>
    <row r="96" spans="1:48 16373:16384" s="1" customFormat="1" x14ac:dyDescent="0.3">
      <c r="A96" s="15">
        <v>92</v>
      </c>
      <c r="B96" s="88"/>
      <c r="C96" s="89"/>
      <c r="D96" s="88"/>
      <c r="E96" s="88"/>
      <c r="F96" s="92"/>
      <c r="G96" s="88"/>
      <c r="H96" s="88"/>
      <c r="I96" s="23" t="str">
        <f t="shared" si="31"/>
        <v/>
      </c>
      <c r="J96" s="92"/>
      <c r="K96" s="95"/>
      <c r="L96" s="96"/>
      <c r="M96" s="94"/>
      <c r="N96" s="94"/>
      <c r="O96" s="97"/>
      <c r="P96" s="96"/>
      <c r="Q96" s="94"/>
      <c r="R96" s="94"/>
      <c r="S96" s="20" t="str">
        <f t="shared" si="30"/>
        <v/>
      </c>
      <c r="T96" s="94"/>
      <c r="U96" s="94"/>
      <c r="V96" s="94"/>
      <c r="W96" s="21" t="str">
        <f>IF(B96="","",IF(I96&gt;=パラメータ!$C$6,3,IF(I96&gt;=パラメータ!$C$7,2,1))+LEFT(T96,1)+LEFT(U96,1)+LEFT(V96,1))</f>
        <v/>
      </c>
      <c r="X96" s="96"/>
      <c r="Y96" s="94"/>
      <c r="Z96" s="94"/>
      <c r="AA96" s="94"/>
      <c r="AB96" s="94"/>
      <c r="AC96" s="94"/>
      <c r="AD96" s="94"/>
      <c r="AE96" s="94"/>
      <c r="AF96" s="94"/>
      <c r="AG96" s="102"/>
      <c r="AH96" s="22" t="str">
        <f t="shared" si="32"/>
        <v/>
      </c>
      <c r="AI96" s="20" t="str">
        <f t="shared" si="33"/>
        <v/>
      </c>
      <c r="AJ96" s="20" t="str">
        <f>IF(B96="","",IF(AND(AH96="",AI96="",S96&gt;=パラメータ!$C$4,W96&gt;=パラメータ!$C$5),"⑤効率化＆強化",""))</f>
        <v/>
      </c>
      <c r="AK96" s="20" t="str">
        <f>IF(B96="","",IF(AND(AH96="",AI96,1="",AJ96="",W96&gt;=パラメータ!$C$5),"③効率化",""))</f>
        <v/>
      </c>
      <c r="AL96" s="20" t="str">
        <f>IF(B96="","",IF(AND(AH96="",AI96="",AJ96="",AK96="",S96&gt;=パラメータ!$C$4),"④強化",""))</f>
        <v/>
      </c>
      <c r="AM96" s="20" t="str">
        <f t="shared" si="34"/>
        <v/>
      </c>
      <c r="AN96" s="20" t="str">
        <f t="shared" si="35"/>
        <v/>
      </c>
      <c r="AO96" s="20" t="str">
        <f t="shared" si="36"/>
        <v/>
      </c>
      <c r="AP96" s="20" t="str">
        <f t="shared" si="37"/>
        <v/>
      </c>
      <c r="AQ96" s="20" t="str">
        <f t="shared" si="38"/>
        <v/>
      </c>
      <c r="AR96" s="21" t="str">
        <f t="shared" si="39"/>
        <v/>
      </c>
      <c r="AS96" s="22" t="str">
        <f t="shared" si="40"/>
        <v/>
      </c>
      <c r="AT96" s="20" t="str">
        <f t="shared" si="41"/>
        <v/>
      </c>
      <c r="AU96" s="23" t="str">
        <f t="shared" si="42"/>
        <v/>
      </c>
      <c r="AV96" s="24" t="str">
        <f>IF(AU96="","",IF(AU96&gt;=パラメータ!$C$8,"高",IF(AU96&gt;=パラメータ!$C$9,"中","低")))</f>
        <v/>
      </c>
      <c r="XES96" s="41"/>
      <c r="XET96" s="41"/>
      <c r="XEU96" s="41"/>
      <c r="XEV96" s="41"/>
      <c r="XEW96" s="41"/>
      <c r="XEX96" s="41"/>
      <c r="XEY96" s="41"/>
      <c r="XEZ96" s="41"/>
      <c r="XFA96" s="41"/>
      <c r="XFB96" s="41"/>
      <c r="XFC96" s="41"/>
      <c r="XFD96" s="41"/>
    </row>
    <row r="97" spans="1:48 16373:16384" s="1" customFormat="1" x14ac:dyDescent="0.3">
      <c r="A97" s="15">
        <v>93</v>
      </c>
      <c r="B97" s="88"/>
      <c r="C97" s="89"/>
      <c r="D97" s="88"/>
      <c r="E97" s="88"/>
      <c r="F97" s="92"/>
      <c r="G97" s="88"/>
      <c r="H97" s="88"/>
      <c r="I97" s="23" t="str">
        <f t="shared" si="31"/>
        <v/>
      </c>
      <c r="J97" s="92"/>
      <c r="K97" s="95"/>
      <c r="L97" s="96"/>
      <c r="M97" s="94"/>
      <c r="N97" s="94"/>
      <c r="O97" s="97"/>
      <c r="P97" s="96"/>
      <c r="Q97" s="94"/>
      <c r="R97" s="94"/>
      <c r="S97" s="20" t="str">
        <f t="shared" si="30"/>
        <v/>
      </c>
      <c r="T97" s="94"/>
      <c r="U97" s="94"/>
      <c r="V97" s="94"/>
      <c r="W97" s="21" t="str">
        <f>IF(B97="","",IF(I97&gt;=パラメータ!$C$6,3,IF(I97&gt;=パラメータ!$C$7,2,1))+LEFT(T97,1)+LEFT(U97,1)+LEFT(V97,1))</f>
        <v/>
      </c>
      <c r="X97" s="96"/>
      <c r="Y97" s="94"/>
      <c r="Z97" s="94"/>
      <c r="AA97" s="94"/>
      <c r="AB97" s="94"/>
      <c r="AC97" s="94"/>
      <c r="AD97" s="94"/>
      <c r="AE97" s="94"/>
      <c r="AF97" s="94"/>
      <c r="AG97" s="102"/>
      <c r="AH97" s="22" t="str">
        <f t="shared" si="32"/>
        <v/>
      </c>
      <c r="AI97" s="20" t="str">
        <f t="shared" si="33"/>
        <v/>
      </c>
      <c r="AJ97" s="20" t="str">
        <f>IF(B97="","",IF(AND(AH97="",AI97="",S97&gt;=パラメータ!$C$4,W97&gt;=パラメータ!$C$5),"⑤効率化＆強化",""))</f>
        <v/>
      </c>
      <c r="AK97" s="20" t="str">
        <f>IF(B97="","",IF(AND(AH97="",AI97,1="",AJ97="",W97&gt;=パラメータ!$C$5),"③効率化",""))</f>
        <v/>
      </c>
      <c r="AL97" s="20" t="str">
        <f>IF(B97="","",IF(AND(AH97="",AI97="",AJ97="",AK97="",S97&gt;=パラメータ!$C$4),"④強化",""))</f>
        <v/>
      </c>
      <c r="AM97" s="20" t="str">
        <f t="shared" si="34"/>
        <v/>
      </c>
      <c r="AN97" s="20" t="str">
        <f t="shared" si="35"/>
        <v/>
      </c>
      <c r="AO97" s="20" t="str">
        <f t="shared" si="36"/>
        <v/>
      </c>
      <c r="AP97" s="20" t="str">
        <f t="shared" si="37"/>
        <v/>
      </c>
      <c r="AQ97" s="20" t="str">
        <f t="shared" si="38"/>
        <v/>
      </c>
      <c r="AR97" s="21" t="str">
        <f t="shared" si="39"/>
        <v/>
      </c>
      <c r="AS97" s="22" t="str">
        <f t="shared" si="40"/>
        <v/>
      </c>
      <c r="AT97" s="20" t="str">
        <f t="shared" si="41"/>
        <v/>
      </c>
      <c r="AU97" s="23" t="str">
        <f t="shared" si="42"/>
        <v/>
      </c>
      <c r="AV97" s="24" t="str">
        <f>IF(AU97="","",IF(AU97&gt;=パラメータ!$C$8,"高",IF(AU97&gt;=パラメータ!$C$9,"中","低")))</f>
        <v/>
      </c>
      <c r="XES97" s="41"/>
      <c r="XET97" s="41"/>
      <c r="XEU97" s="41"/>
      <c r="XEV97" s="41"/>
      <c r="XEW97" s="41"/>
      <c r="XEX97" s="41"/>
      <c r="XEY97" s="41"/>
      <c r="XEZ97" s="41"/>
      <c r="XFA97" s="41"/>
      <c r="XFB97" s="41"/>
      <c r="XFC97" s="41"/>
      <c r="XFD97" s="41"/>
    </row>
    <row r="98" spans="1:48 16373:16384" s="1" customFormat="1" x14ac:dyDescent="0.3">
      <c r="A98" s="15">
        <v>94</v>
      </c>
      <c r="B98" s="88"/>
      <c r="C98" s="89"/>
      <c r="D98" s="88"/>
      <c r="E98" s="88"/>
      <c r="F98" s="92"/>
      <c r="G98" s="88"/>
      <c r="H98" s="88"/>
      <c r="I98" s="23" t="str">
        <f t="shared" si="31"/>
        <v/>
      </c>
      <c r="J98" s="92"/>
      <c r="K98" s="95"/>
      <c r="L98" s="96"/>
      <c r="M98" s="94"/>
      <c r="N98" s="94"/>
      <c r="O98" s="97"/>
      <c r="P98" s="96"/>
      <c r="Q98" s="94"/>
      <c r="R98" s="94"/>
      <c r="S98" s="20" t="str">
        <f t="shared" si="30"/>
        <v/>
      </c>
      <c r="T98" s="94"/>
      <c r="U98" s="94"/>
      <c r="V98" s="94"/>
      <c r="W98" s="21" t="str">
        <f>IF(B98="","",IF(I98&gt;=パラメータ!$C$6,3,IF(I98&gt;=パラメータ!$C$7,2,1))+LEFT(T98,1)+LEFT(U98,1)+LEFT(V98,1))</f>
        <v/>
      </c>
      <c r="X98" s="96"/>
      <c r="Y98" s="94"/>
      <c r="Z98" s="94"/>
      <c r="AA98" s="94"/>
      <c r="AB98" s="94"/>
      <c r="AC98" s="94"/>
      <c r="AD98" s="94"/>
      <c r="AE98" s="94"/>
      <c r="AF98" s="94"/>
      <c r="AG98" s="102"/>
      <c r="AH98" s="22" t="str">
        <f t="shared" si="32"/>
        <v/>
      </c>
      <c r="AI98" s="20" t="str">
        <f t="shared" si="33"/>
        <v/>
      </c>
      <c r="AJ98" s="20" t="str">
        <f>IF(B98="","",IF(AND(AH98="",AI98="",S98&gt;=パラメータ!$C$4,W98&gt;=パラメータ!$C$5),"⑤効率化＆強化",""))</f>
        <v/>
      </c>
      <c r="AK98" s="20" t="str">
        <f>IF(B98="","",IF(AND(AH98="",AI98,1="",AJ98="",W98&gt;=パラメータ!$C$5),"③効率化",""))</f>
        <v/>
      </c>
      <c r="AL98" s="20" t="str">
        <f>IF(B98="","",IF(AND(AH98="",AI98="",AJ98="",AK98="",S98&gt;=パラメータ!$C$4),"④強化",""))</f>
        <v/>
      </c>
      <c r="AM98" s="20" t="str">
        <f t="shared" si="34"/>
        <v/>
      </c>
      <c r="AN98" s="20" t="str">
        <f t="shared" si="35"/>
        <v/>
      </c>
      <c r="AO98" s="20" t="str">
        <f t="shared" si="36"/>
        <v/>
      </c>
      <c r="AP98" s="20" t="str">
        <f t="shared" si="37"/>
        <v/>
      </c>
      <c r="AQ98" s="20" t="str">
        <f t="shared" si="38"/>
        <v/>
      </c>
      <c r="AR98" s="21" t="str">
        <f t="shared" si="39"/>
        <v/>
      </c>
      <c r="AS98" s="22" t="str">
        <f t="shared" si="40"/>
        <v/>
      </c>
      <c r="AT98" s="20" t="str">
        <f t="shared" si="41"/>
        <v/>
      </c>
      <c r="AU98" s="23" t="str">
        <f t="shared" si="42"/>
        <v/>
      </c>
      <c r="AV98" s="24" t="str">
        <f>IF(AU98="","",IF(AU98&gt;=パラメータ!$C$8,"高",IF(AU98&gt;=パラメータ!$C$9,"中","低")))</f>
        <v/>
      </c>
      <c r="XES98" s="41"/>
      <c r="XET98" s="41"/>
      <c r="XEU98" s="41"/>
      <c r="XEV98" s="41"/>
      <c r="XEW98" s="41"/>
      <c r="XEX98" s="41"/>
      <c r="XEY98" s="41"/>
      <c r="XEZ98" s="41"/>
      <c r="XFA98" s="41"/>
      <c r="XFB98" s="41"/>
      <c r="XFC98" s="41"/>
      <c r="XFD98" s="41"/>
    </row>
    <row r="99" spans="1:48 16373:16384" s="1" customFormat="1" x14ac:dyDescent="0.3">
      <c r="A99" s="15">
        <v>95</v>
      </c>
      <c r="B99" s="88"/>
      <c r="C99" s="89"/>
      <c r="D99" s="88"/>
      <c r="E99" s="88"/>
      <c r="F99" s="92"/>
      <c r="G99" s="88"/>
      <c r="H99" s="88"/>
      <c r="I99" s="23" t="str">
        <f t="shared" si="31"/>
        <v/>
      </c>
      <c r="J99" s="92"/>
      <c r="K99" s="95"/>
      <c r="L99" s="96"/>
      <c r="M99" s="94"/>
      <c r="N99" s="94"/>
      <c r="O99" s="97"/>
      <c r="P99" s="96"/>
      <c r="Q99" s="94"/>
      <c r="R99" s="94"/>
      <c r="S99" s="20" t="str">
        <f t="shared" si="30"/>
        <v/>
      </c>
      <c r="T99" s="94"/>
      <c r="U99" s="94"/>
      <c r="V99" s="94"/>
      <c r="W99" s="21" t="str">
        <f>IF(B99="","",IF(I99&gt;=パラメータ!$C$6,3,IF(I99&gt;=パラメータ!$C$7,2,1))+LEFT(T99,1)+LEFT(U99,1)+LEFT(V99,1))</f>
        <v/>
      </c>
      <c r="X99" s="96"/>
      <c r="Y99" s="94"/>
      <c r="Z99" s="94"/>
      <c r="AA99" s="94"/>
      <c r="AB99" s="94"/>
      <c r="AC99" s="94"/>
      <c r="AD99" s="94"/>
      <c r="AE99" s="94"/>
      <c r="AF99" s="94"/>
      <c r="AG99" s="102"/>
      <c r="AH99" s="22" t="str">
        <f t="shared" si="32"/>
        <v/>
      </c>
      <c r="AI99" s="20" t="str">
        <f t="shared" si="33"/>
        <v/>
      </c>
      <c r="AJ99" s="20" t="str">
        <f>IF(B99="","",IF(AND(AH99="",AI99="",S99&gt;=パラメータ!$C$4,W99&gt;=パラメータ!$C$5),"⑤効率化＆強化",""))</f>
        <v/>
      </c>
      <c r="AK99" s="20" t="str">
        <f>IF(B99="","",IF(AND(AH99="",AI99,1="",AJ99="",W99&gt;=パラメータ!$C$5),"③効率化",""))</f>
        <v/>
      </c>
      <c r="AL99" s="20" t="str">
        <f>IF(B99="","",IF(AND(AH99="",AI99="",AJ99="",AK99="",S99&gt;=パラメータ!$C$4),"④強化",""))</f>
        <v/>
      </c>
      <c r="AM99" s="20" t="str">
        <f t="shared" si="34"/>
        <v/>
      </c>
      <c r="AN99" s="20" t="str">
        <f t="shared" si="35"/>
        <v/>
      </c>
      <c r="AO99" s="20" t="str">
        <f t="shared" si="36"/>
        <v/>
      </c>
      <c r="AP99" s="20" t="str">
        <f t="shared" si="37"/>
        <v/>
      </c>
      <c r="AQ99" s="20" t="str">
        <f t="shared" si="38"/>
        <v/>
      </c>
      <c r="AR99" s="21" t="str">
        <f t="shared" si="39"/>
        <v/>
      </c>
      <c r="AS99" s="22" t="str">
        <f t="shared" si="40"/>
        <v/>
      </c>
      <c r="AT99" s="20" t="str">
        <f t="shared" si="41"/>
        <v/>
      </c>
      <c r="AU99" s="23" t="str">
        <f t="shared" si="42"/>
        <v/>
      </c>
      <c r="AV99" s="24" t="str">
        <f>IF(AU99="","",IF(AU99&gt;=パラメータ!$C$8,"高",IF(AU99&gt;=パラメータ!$C$9,"中","低")))</f>
        <v/>
      </c>
      <c r="XES99" s="41"/>
      <c r="XET99" s="41"/>
      <c r="XEU99" s="41"/>
      <c r="XEV99" s="41"/>
      <c r="XEW99" s="41"/>
      <c r="XEX99" s="41"/>
      <c r="XEY99" s="41"/>
      <c r="XEZ99" s="41"/>
      <c r="XFA99" s="41"/>
      <c r="XFB99" s="41"/>
      <c r="XFC99" s="41"/>
      <c r="XFD99" s="41"/>
    </row>
    <row r="100" spans="1:48 16373:16384" s="1" customFormat="1" x14ac:dyDescent="0.3">
      <c r="A100" s="15">
        <v>96</v>
      </c>
      <c r="B100" s="88"/>
      <c r="C100" s="89"/>
      <c r="D100" s="88"/>
      <c r="E100" s="88"/>
      <c r="F100" s="92"/>
      <c r="G100" s="88"/>
      <c r="H100" s="88"/>
      <c r="I100" s="23" t="str">
        <f t="shared" si="31"/>
        <v/>
      </c>
      <c r="J100" s="92"/>
      <c r="K100" s="95"/>
      <c r="L100" s="96"/>
      <c r="M100" s="94"/>
      <c r="N100" s="94"/>
      <c r="O100" s="97"/>
      <c r="P100" s="96"/>
      <c r="Q100" s="94"/>
      <c r="R100" s="94"/>
      <c r="S100" s="20" t="str">
        <f t="shared" si="30"/>
        <v/>
      </c>
      <c r="T100" s="94"/>
      <c r="U100" s="94"/>
      <c r="V100" s="94"/>
      <c r="W100" s="21" t="str">
        <f>IF(B100="","",IF(I100&gt;=パラメータ!$C$6,3,IF(I100&gt;=パラメータ!$C$7,2,1))+LEFT(T100,1)+LEFT(U100,1)+LEFT(V100,1))</f>
        <v/>
      </c>
      <c r="X100" s="96"/>
      <c r="Y100" s="94"/>
      <c r="Z100" s="94"/>
      <c r="AA100" s="94"/>
      <c r="AB100" s="94"/>
      <c r="AC100" s="94"/>
      <c r="AD100" s="94"/>
      <c r="AE100" s="94"/>
      <c r="AF100" s="94"/>
      <c r="AG100" s="102"/>
      <c r="AH100" s="22" t="str">
        <f t="shared" si="32"/>
        <v/>
      </c>
      <c r="AI100" s="20" t="str">
        <f t="shared" si="33"/>
        <v/>
      </c>
      <c r="AJ100" s="20" t="str">
        <f>IF(B100="","",IF(AND(AH100="",AI100="",S100&gt;=パラメータ!$C$4,W100&gt;=パラメータ!$C$5),"⑤効率化＆強化",""))</f>
        <v/>
      </c>
      <c r="AK100" s="20" t="str">
        <f>IF(B100="","",IF(AND(AH100="",AI100,1="",AJ100="",W100&gt;=パラメータ!$C$5),"③効率化",""))</f>
        <v/>
      </c>
      <c r="AL100" s="20" t="str">
        <f>IF(B100="","",IF(AND(AH100="",AI100="",AJ100="",AK100="",S100&gt;=パラメータ!$C$4),"④強化",""))</f>
        <v/>
      </c>
      <c r="AM100" s="20" t="str">
        <f t="shared" si="34"/>
        <v/>
      </c>
      <c r="AN100" s="20" t="str">
        <f t="shared" si="35"/>
        <v/>
      </c>
      <c r="AO100" s="20" t="str">
        <f t="shared" si="36"/>
        <v/>
      </c>
      <c r="AP100" s="20" t="str">
        <f t="shared" si="37"/>
        <v/>
      </c>
      <c r="AQ100" s="20" t="str">
        <f t="shared" si="38"/>
        <v/>
      </c>
      <c r="AR100" s="21" t="str">
        <f t="shared" si="39"/>
        <v/>
      </c>
      <c r="AS100" s="22" t="str">
        <f t="shared" si="40"/>
        <v/>
      </c>
      <c r="AT100" s="20" t="str">
        <f t="shared" si="41"/>
        <v/>
      </c>
      <c r="AU100" s="23" t="str">
        <f t="shared" si="42"/>
        <v/>
      </c>
      <c r="AV100" s="24" t="str">
        <f>IF(AU100="","",IF(AU100&gt;=パラメータ!$C$8,"高",IF(AU100&gt;=パラメータ!$C$9,"中","低")))</f>
        <v/>
      </c>
      <c r="XES100" s="41"/>
      <c r="XET100" s="41"/>
      <c r="XEU100" s="41"/>
      <c r="XEV100" s="41"/>
      <c r="XEW100" s="41"/>
      <c r="XEX100" s="41"/>
      <c r="XEY100" s="41"/>
      <c r="XEZ100" s="41"/>
      <c r="XFA100" s="41"/>
      <c r="XFB100" s="41"/>
      <c r="XFC100" s="41"/>
      <c r="XFD100" s="41"/>
    </row>
    <row r="101" spans="1:48 16373:16384" s="1" customFormat="1" x14ac:dyDescent="0.3">
      <c r="A101" s="15">
        <v>97</v>
      </c>
      <c r="B101" s="88"/>
      <c r="C101" s="89"/>
      <c r="D101" s="88"/>
      <c r="E101" s="88"/>
      <c r="F101" s="92"/>
      <c r="G101" s="88"/>
      <c r="H101" s="88"/>
      <c r="I101" s="23" t="str">
        <f t="shared" si="31"/>
        <v/>
      </c>
      <c r="J101" s="92"/>
      <c r="K101" s="95"/>
      <c r="L101" s="96"/>
      <c r="M101" s="94"/>
      <c r="N101" s="94"/>
      <c r="O101" s="97"/>
      <c r="P101" s="96"/>
      <c r="Q101" s="94"/>
      <c r="R101" s="94"/>
      <c r="S101" s="20" t="str">
        <f t="shared" si="30"/>
        <v/>
      </c>
      <c r="T101" s="94"/>
      <c r="U101" s="94"/>
      <c r="V101" s="94"/>
      <c r="W101" s="21" t="str">
        <f>IF(B101="","",IF(I101&gt;=パラメータ!$C$6,3,IF(I101&gt;=パラメータ!$C$7,2,1))+LEFT(T101,1)+LEFT(U101,1)+LEFT(V101,1))</f>
        <v/>
      </c>
      <c r="X101" s="96"/>
      <c r="Y101" s="94"/>
      <c r="Z101" s="94"/>
      <c r="AA101" s="94"/>
      <c r="AB101" s="94"/>
      <c r="AC101" s="94"/>
      <c r="AD101" s="94"/>
      <c r="AE101" s="94"/>
      <c r="AF101" s="94"/>
      <c r="AG101" s="102"/>
      <c r="AH101" s="22" t="str">
        <f t="shared" si="32"/>
        <v/>
      </c>
      <c r="AI101" s="20" t="str">
        <f t="shared" si="33"/>
        <v/>
      </c>
      <c r="AJ101" s="20" t="str">
        <f>IF(B101="","",IF(AND(AH101="",AI101="",S101&gt;=パラメータ!$C$4,W101&gt;=パラメータ!$C$5),"⑤効率化＆強化",""))</f>
        <v/>
      </c>
      <c r="AK101" s="20" t="str">
        <f>IF(B101="","",IF(AND(AH101="",AI101,1="",AJ101="",W101&gt;=パラメータ!$C$5),"③効率化",""))</f>
        <v/>
      </c>
      <c r="AL101" s="20" t="str">
        <f>IF(B101="","",IF(AND(AH101="",AI101="",AJ101="",AK101="",S101&gt;=パラメータ!$C$4),"④強化",""))</f>
        <v/>
      </c>
      <c r="AM101" s="20" t="str">
        <f t="shared" si="34"/>
        <v/>
      </c>
      <c r="AN101" s="20" t="str">
        <f t="shared" si="35"/>
        <v/>
      </c>
      <c r="AO101" s="20" t="str">
        <f t="shared" si="36"/>
        <v/>
      </c>
      <c r="AP101" s="20" t="str">
        <f t="shared" si="37"/>
        <v/>
      </c>
      <c r="AQ101" s="20" t="str">
        <f t="shared" si="38"/>
        <v/>
      </c>
      <c r="AR101" s="21" t="str">
        <f t="shared" si="39"/>
        <v/>
      </c>
      <c r="AS101" s="22" t="str">
        <f t="shared" si="40"/>
        <v/>
      </c>
      <c r="AT101" s="20" t="str">
        <f t="shared" si="41"/>
        <v/>
      </c>
      <c r="AU101" s="23" t="str">
        <f t="shared" si="42"/>
        <v/>
      </c>
      <c r="AV101" s="24" t="str">
        <f>IF(AU101="","",IF(AU101&gt;=パラメータ!$C$8,"高",IF(AU101&gt;=パラメータ!$C$9,"中","低")))</f>
        <v/>
      </c>
      <c r="XES101" s="41"/>
      <c r="XET101" s="41"/>
      <c r="XEU101" s="41"/>
      <c r="XEV101" s="41"/>
      <c r="XEW101" s="41"/>
      <c r="XEX101" s="41"/>
      <c r="XEY101" s="41"/>
      <c r="XEZ101" s="41"/>
      <c r="XFA101" s="41"/>
      <c r="XFB101" s="41"/>
      <c r="XFC101" s="41"/>
      <c r="XFD101" s="41"/>
    </row>
    <row r="102" spans="1:48 16373:16384" s="1" customFormat="1" x14ac:dyDescent="0.3">
      <c r="A102" s="15">
        <v>98</v>
      </c>
      <c r="B102" s="88"/>
      <c r="C102" s="89"/>
      <c r="D102" s="88"/>
      <c r="E102" s="88"/>
      <c r="F102" s="92"/>
      <c r="G102" s="88"/>
      <c r="H102" s="88"/>
      <c r="I102" s="23" t="str">
        <f t="shared" si="31"/>
        <v/>
      </c>
      <c r="J102" s="92"/>
      <c r="K102" s="95"/>
      <c r="L102" s="96"/>
      <c r="M102" s="94"/>
      <c r="N102" s="94"/>
      <c r="O102" s="97"/>
      <c r="P102" s="96"/>
      <c r="Q102" s="94"/>
      <c r="R102" s="94"/>
      <c r="S102" s="20" t="str">
        <f t="shared" si="30"/>
        <v/>
      </c>
      <c r="T102" s="94"/>
      <c r="U102" s="94"/>
      <c r="V102" s="94"/>
      <c r="W102" s="21" t="str">
        <f>IF(B102="","",IF(I102&gt;=パラメータ!$C$6,3,IF(I102&gt;=パラメータ!$C$7,2,1))+LEFT(T102,1)+LEFT(U102,1)+LEFT(V102,1))</f>
        <v/>
      </c>
      <c r="X102" s="96"/>
      <c r="Y102" s="94"/>
      <c r="Z102" s="94"/>
      <c r="AA102" s="94"/>
      <c r="AB102" s="94"/>
      <c r="AC102" s="94"/>
      <c r="AD102" s="94"/>
      <c r="AE102" s="94"/>
      <c r="AF102" s="94"/>
      <c r="AG102" s="102"/>
      <c r="AH102" s="22" t="str">
        <f t="shared" si="32"/>
        <v/>
      </c>
      <c r="AI102" s="20" t="str">
        <f t="shared" si="33"/>
        <v/>
      </c>
      <c r="AJ102" s="20" t="str">
        <f>IF(B102="","",IF(AND(AH102="",AI102="",S102&gt;=パラメータ!$C$4,W102&gt;=パラメータ!$C$5),"⑤効率化＆強化",""))</f>
        <v/>
      </c>
      <c r="AK102" s="20" t="str">
        <f>IF(B102="","",IF(AND(AH102="",AI102,1="",AJ102="",W102&gt;=パラメータ!$C$5),"③効率化",""))</f>
        <v/>
      </c>
      <c r="AL102" s="20" t="str">
        <f>IF(B102="","",IF(AND(AH102="",AI102="",AJ102="",AK102="",S102&gt;=パラメータ!$C$4),"④強化",""))</f>
        <v/>
      </c>
      <c r="AM102" s="20" t="str">
        <f t="shared" si="34"/>
        <v/>
      </c>
      <c r="AN102" s="20" t="str">
        <f t="shared" si="35"/>
        <v/>
      </c>
      <c r="AO102" s="20" t="str">
        <f t="shared" si="36"/>
        <v/>
      </c>
      <c r="AP102" s="20" t="str">
        <f t="shared" si="37"/>
        <v/>
      </c>
      <c r="AQ102" s="20" t="str">
        <f t="shared" si="38"/>
        <v/>
      </c>
      <c r="AR102" s="21" t="str">
        <f t="shared" si="39"/>
        <v/>
      </c>
      <c r="AS102" s="22" t="str">
        <f t="shared" si="40"/>
        <v/>
      </c>
      <c r="AT102" s="20" t="str">
        <f t="shared" si="41"/>
        <v/>
      </c>
      <c r="AU102" s="23" t="str">
        <f t="shared" si="42"/>
        <v/>
      </c>
      <c r="AV102" s="24" t="str">
        <f>IF(AU102="","",IF(AU102&gt;=パラメータ!$C$8,"高",IF(AU102&gt;=パラメータ!$C$9,"中","低")))</f>
        <v/>
      </c>
      <c r="XES102" s="41"/>
      <c r="XET102" s="41"/>
      <c r="XEU102" s="41"/>
      <c r="XEV102" s="41"/>
      <c r="XEW102" s="41"/>
      <c r="XEX102" s="41"/>
      <c r="XEY102" s="41"/>
      <c r="XEZ102" s="41"/>
      <c r="XFA102" s="41"/>
      <c r="XFB102" s="41"/>
      <c r="XFC102" s="41"/>
      <c r="XFD102" s="41"/>
    </row>
    <row r="103" spans="1:48 16373:16384" s="1" customFormat="1" x14ac:dyDescent="0.3">
      <c r="A103" s="15">
        <v>99</v>
      </c>
      <c r="B103" s="88"/>
      <c r="C103" s="89"/>
      <c r="D103" s="88"/>
      <c r="E103" s="88"/>
      <c r="F103" s="92"/>
      <c r="G103" s="88"/>
      <c r="H103" s="88"/>
      <c r="I103" s="23" t="str">
        <f t="shared" si="31"/>
        <v/>
      </c>
      <c r="J103" s="92"/>
      <c r="K103" s="95"/>
      <c r="L103" s="96"/>
      <c r="M103" s="94"/>
      <c r="N103" s="94"/>
      <c r="O103" s="97"/>
      <c r="P103" s="96"/>
      <c r="Q103" s="94"/>
      <c r="R103" s="94"/>
      <c r="S103" s="20" t="str">
        <f t="shared" si="30"/>
        <v/>
      </c>
      <c r="T103" s="94"/>
      <c r="U103" s="94"/>
      <c r="V103" s="94"/>
      <c r="W103" s="21" t="str">
        <f>IF(B103="","",IF(I103&gt;=パラメータ!$C$6,3,IF(I103&gt;=パラメータ!$C$7,2,1))+LEFT(T103,1)+LEFT(U103,1)+LEFT(V103,1))</f>
        <v/>
      </c>
      <c r="X103" s="96"/>
      <c r="Y103" s="94"/>
      <c r="Z103" s="94"/>
      <c r="AA103" s="94"/>
      <c r="AB103" s="94"/>
      <c r="AC103" s="94"/>
      <c r="AD103" s="94"/>
      <c r="AE103" s="94"/>
      <c r="AF103" s="94"/>
      <c r="AG103" s="102"/>
      <c r="AH103" s="22" t="str">
        <f t="shared" si="32"/>
        <v/>
      </c>
      <c r="AI103" s="20" t="str">
        <f t="shared" si="33"/>
        <v/>
      </c>
      <c r="AJ103" s="20" t="str">
        <f>IF(B103="","",IF(AND(AH103="",AI103="",S103&gt;=パラメータ!$C$4,W103&gt;=パラメータ!$C$5),"⑤効率化＆強化",""))</f>
        <v/>
      </c>
      <c r="AK103" s="20" t="str">
        <f>IF(B103="","",IF(AND(AH103="",AI103,1="",AJ103="",W103&gt;=パラメータ!$C$5),"③効率化",""))</f>
        <v/>
      </c>
      <c r="AL103" s="20" t="str">
        <f>IF(B103="","",IF(AND(AH103="",AI103="",AJ103="",AK103="",S103&gt;=パラメータ!$C$4),"④強化",""))</f>
        <v/>
      </c>
      <c r="AM103" s="20" t="str">
        <f t="shared" si="34"/>
        <v/>
      </c>
      <c r="AN103" s="20" t="str">
        <f t="shared" si="35"/>
        <v/>
      </c>
      <c r="AO103" s="20" t="str">
        <f t="shared" si="36"/>
        <v/>
      </c>
      <c r="AP103" s="20" t="str">
        <f t="shared" si="37"/>
        <v/>
      </c>
      <c r="AQ103" s="20" t="str">
        <f t="shared" si="38"/>
        <v/>
      </c>
      <c r="AR103" s="21" t="str">
        <f t="shared" si="39"/>
        <v/>
      </c>
      <c r="AS103" s="22" t="str">
        <f t="shared" si="40"/>
        <v/>
      </c>
      <c r="AT103" s="20" t="str">
        <f t="shared" si="41"/>
        <v/>
      </c>
      <c r="AU103" s="23" t="str">
        <f t="shared" si="42"/>
        <v/>
      </c>
      <c r="AV103" s="24" t="str">
        <f>IF(AU103="","",IF(AU103&gt;=パラメータ!$C$8,"高",IF(AU103&gt;=パラメータ!$C$9,"中","低")))</f>
        <v/>
      </c>
      <c r="XES103" s="41"/>
      <c r="XET103" s="41"/>
      <c r="XEU103" s="41"/>
      <c r="XEV103" s="41"/>
      <c r="XEW103" s="41"/>
      <c r="XEX103" s="41"/>
      <c r="XEY103" s="41"/>
      <c r="XEZ103" s="41"/>
      <c r="XFA103" s="41"/>
      <c r="XFB103" s="41"/>
      <c r="XFC103" s="41"/>
      <c r="XFD103" s="41"/>
    </row>
    <row r="104" spans="1:48 16373:16384" s="1" customFormat="1" x14ac:dyDescent="0.3">
      <c r="A104" s="15">
        <v>100</v>
      </c>
      <c r="B104" s="88"/>
      <c r="C104" s="89"/>
      <c r="D104" s="88"/>
      <c r="E104" s="88"/>
      <c r="F104" s="92"/>
      <c r="G104" s="88"/>
      <c r="H104" s="88"/>
      <c r="I104" s="23" t="str">
        <f t="shared" si="31"/>
        <v/>
      </c>
      <c r="J104" s="92"/>
      <c r="K104" s="95"/>
      <c r="L104" s="96"/>
      <c r="M104" s="94"/>
      <c r="N104" s="94"/>
      <c r="O104" s="97"/>
      <c r="P104" s="96"/>
      <c r="Q104" s="94"/>
      <c r="R104" s="94"/>
      <c r="S104" s="20" t="str">
        <f t="shared" si="30"/>
        <v/>
      </c>
      <c r="T104" s="94"/>
      <c r="U104" s="94"/>
      <c r="V104" s="94"/>
      <c r="W104" s="21" t="str">
        <f>IF(B104="","",IF(I104&gt;=パラメータ!$C$6,3,IF(I104&gt;=パラメータ!$C$7,2,1))+LEFT(T104,1)+LEFT(U104,1)+LEFT(V104,1))</f>
        <v/>
      </c>
      <c r="X104" s="96"/>
      <c r="Y104" s="94"/>
      <c r="Z104" s="94"/>
      <c r="AA104" s="94"/>
      <c r="AB104" s="94"/>
      <c r="AC104" s="94"/>
      <c r="AD104" s="94"/>
      <c r="AE104" s="94"/>
      <c r="AF104" s="94"/>
      <c r="AG104" s="102"/>
      <c r="AH104" s="22" t="str">
        <f t="shared" si="32"/>
        <v/>
      </c>
      <c r="AI104" s="20" t="str">
        <f t="shared" si="33"/>
        <v/>
      </c>
      <c r="AJ104" s="20" t="str">
        <f>IF(B104="","",IF(AND(AH104="",AI104="",S104&gt;=パラメータ!$C$4,W104&gt;=パラメータ!$C$5),"⑤効率化＆強化",""))</f>
        <v/>
      </c>
      <c r="AK104" s="20" t="str">
        <f>IF(B104="","",IF(AND(AH104="",AI104,1="",AJ104="",W104&gt;=パラメータ!$C$5),"③効率化",""))</f>
        <v/>
      </c>
      <c r="AL104" s="20" t="str">
        <f>IF(B104="","",IF(AND(AH104="",AI104="",AJ104="",AK104="",S104&gt;=パラメータ!$C$4),"④強化",""))</f>
        <v/>
      </c>
      <c r="AM104" s="20" t="str">
        <f t="shared" si="34"/>
        <v/>
      </c>
      <c r="AN104" s="20" t="str">
        <f t="shared" si="35"/>
        <v/>
      </c>
      <c r="AO104" s="20" t="str">
        <f t="shared" si="36"/>
        <v/>
      </c>
      <c r="AP104" s="20" t="str">
        <f t="shared" si="37"/>
        <v/>
      </c>
      <c r="AQ104" s="20" t="str">
        <f t="shared" si="38"/>
        <v/>
      </c>
      <c r="AR104" s="21" t="str">
        <f t="shared" si="39"/>
        <v/>
      </c>
      <c r="AS104" s="22" t="str">
        <f t="shared" si="40"/>
        <v/>
      </c>
      <c r="AT104" s="20" t="str">
        <f t="shared" si="41"/>
        <v/>
      </c>
      <c r="AU104" s="23" t="str">
        <f t="shared" si="42"/>
        <v/>
      </c>
      <c r="AV104" s="24" t="str">
        <f>IF(AU104="","",IF(AU104&gt;=パラメータ!$C$8,"高",IF(AU104&gt;=パラメータ!$C$9,"中","低")))</f>
        <v/>
      </c>
      <c r="XES104" s="41"/>
      <c r="XET104" s="41"/>
      <c r="XEU104" s="41"/>
      <c r="XEV104" s="41"/>
      <c r="XEW104" s="41"/>
      <c r="XEX104" s="41"/>
      <c r="XEY104" s="41"/>
      <c r="XEZ104" s="41"/>
      <c r="XFA104" s="41"/>
      <c r="XFB104" s="41"/>
      <c r="XFC104" s="41"/>
      <c r="XFD104" s="41"/>
    </row>
    <row r="105" spans="1:48 16373:16384" s="1" customFormat="1" x14ac:dyDescent="0.3">
      <c r="A105" s="15">
        <v>101</v>
      </c>
      <c r="B105" s="88"/>
      <c r="C105" s="89"/>
      <c r="D105" s="88"/>
      <c r="E105" s="88"/>
      <c r="F105" s="92"/>
      <c r="G105" s="88"/>
      <c r="H105" s="88"/>
      <c r="I105" s="23" t="str">
        <f t="shared" si="31"/>
        <v/>
      </c>
      <c r="J105" s="92"/>
      <c r="K105" s="95"/>
      <c r="L105" s="96"/>
      <c r="M105" s="94"/>
      <c r="N105" s="94"/>
      <c r="O105" s="97"/>
      <c r="P105" s="96"/>
      <c r="Q105" s="94"/>
      <c r="R105" s="94"/>
      <c r="S105" s="20" t="str">
        <f t="shared" si="30"/>
        <v/>
      </c>
      <c r="T105" s="94"/>
      <c r="U105" s="94"/>
      <c r="V105" s="94"/>
      <c r="W105" s="21" t="str">
        <f>IF(B105="","",IF(I105&gt;=パラメータ!$C$6,3,IF(I105&gt;=パラメータ!$C$7,2,1))+LEFT(T105,1)+LEFT(U105,1)+LEFT(V105,1))</f>
        <v/>
      </c>
      <c r="X105" s="96"/>
      <c r="Y105" s="94"/>
      <c r="Z105" s="94"/>
      <c r="AA105" s="94"/>
      <c r="AB105" s="94"/>
      <c r="AC105" s="94"/>
      <c r="AD105" s="94"/>
      <c r="AE105" s="94"/>
      <c r="AF105" s="94"/>
      <c r="AG105" s="102"/>
      <c r="AH105" s="22" t="str">
        <f t="shared" si="32"/>
        <v/>
      </c>
      <c r="AI105" s="20" t="str">
        <f t="shared" si="33"/>
        <v/>
      </c>
      <c r="AJ105" s="20" t="str">
        <f>IF(B105="","",IF(AND(AH105="",AI105="",S105&gt;=パラメータ!$C$4,W105&gt;=パラメータ!$C$5),"⑤効率化＆強化",""))</f>
        <v/>
      </c>
      <c r="AK105" s="20" t="str">
        <f>IF(B105="","",IF(AND(AH105="",AI105,1="",AJ105="",W105&gt;=パラメータ!$C$5),"③効率化",""))</f>
        <v/>
      </c>
      <c r="AL105" s="20" t="str">
        <f>IF(B105="","",IF(AND(AH105="",AI105="",AJ105="",AK105="",S105&gt;=パラメータ!$C$4),"④強化",""))</f>
        <v/>
      </c>
      <c r="AM105" s="20" t="str">
        <f t="shared" si="34"/>
        <v/>
      </c>
      <c r="AN105" s="20" t="str">
        <f t="shared" si="35"/>
        <v/>
      </c>
      <c r="AO105" s="20" t="str">
        <f t="shared" si="36"/>
        <v/>
      </c>
      <c r="AP105" s="20" t="str">
        <f t="shared" si="37"/>
        <v/>
      </c>
      <c r="AQ105" s="20" t="str">
        <f t="shared" si="38"/>
        <v/>
      </c>
      <c r="AR105" s="21" t="str">
        <f t="shared" si="39"/>
        <v/>
      </c>
      <c r="AS105" s="22" t="str">
        <f t="shared" si="40"/>
        <v/>
      </c>
      <c r="AT105" s="20" t="str">
        <f t="shared" si="41"/>
        <v/>
      </c>
      <c r="AU105" s="23" t="str">
        <f t="shared" si="42"/>
        <v/>
      </c>
      <c r="AV105" s="24" t="str">
        <f>IF(AU105="","",IF(AU105&gt;=パラメータ!$C$8,"高",IF(AU105&gt;=パラメータ!$C$9,"中","低")))</f>
        <v/>
      </c>
      <c r="XES105" s="41"/>
      <c r="XET105" s="41"/>
      <c r="XEU105" s="41"/>
      <c r="XEV105" s="41"/>
      <c r="XEW105" s="41"/>
      <c r="XEX105" s="41"/>
      <c r="XEY105" s="41"/>
      <c r="XEZ105" s="41"/>
      <c r="XFA105" s="41"/>
      <c r="XFB105" s="41"/>
      <c r="XFC105" s="41"/>
      <c r="XFD105" s="41"/>
    </row>
    <row r="106" spans="1:48 16373:16384" s="1" customFormat="1" x14ac:dyDescent="0.3">
      <c r="A106" s="15">
        <v>102</v>
      </c>
      <c r="B106" s="88"/>
      <c r="C106" s="89"/>
      <c r="D106" s="88"/>
      <c r="E106" s="88"/>
      <c r="F106" s="92"/>
      <c r="G106" s="88"/>
      <c r="H106" s="88"/>
      <c r="I106" s="23" t="str">
        <f t="shared" si="31"/>
        <v/>
      </c>
      <c r="J106" s="92"/>
      <c r="K106" s="95"/>
      <c r="L106" s="96"/>
      <c r="M106" s="94"/>
      <c r="N106" s="94"/>
      <c r="O106" s="97"/>
      <c r="P106" s="96"/>
      <c r="Q106" s="94"/>
      <c r="R106" s="94"/>
      <c r="S106" s="20" t="str">
        <f t="shared" si="30"/>
        <v/>
      </c>
      <c r="T106" s="94"/>
      <c r="U106" s="94"/>
      <c r="V106" s="94"/>
      <c r="W106" s="21" t="str">
        <f>IF(B106="","",IF(I106&gt;=パラメータ!$C$6,3,IF(I106&gt;=パラメータ!$C$7,2,1))+LEFT(T106,1)+LEFT(U106,1)+LEFT(V106,1))</f>
        <v/>
      </c>
      <c r="X106" s="96"/>
      <c r="Y106" s="94"/>
      <c r="Z106" s="94"/>
      <c r="AA106" s="94"/>
      <c r="AB106" s="94"/>
      <c r="AC106" s="94"/>
      <c r="AD106" s="94"/>
      <c r="AE106" s="94"/>
      <c r="AF106" s="94"/>
      <c r="AG106" s="102"/>
      <c r="AH106" s="22" t="str">
        <f t="shared" si="32"/>
        <v/>
      </c>
      <c r="AI106" s="20" t="str">
        <f t="shared" si="33"/>
        <v/>
      </c>
      <c r="AJ106" s="20" t="str">
        <f>IF(B106="","",IF(AND(AH106="",AI106="",S106&gt;=パラメータ!$C$4,W106&gt;=パラメータ!$C$5),"⑤効率化＆強化",""))</f>
        <v/>
      </c>
      <c r="AK106" s="20" t="str">
        <f>IF(B106="","",IF(AND(AH106="",AI106,1="",AJ106="",W106&gt;=パラメータ!$C$5),"③効率化",""))</f>
        <v/>
      </c>
      <c r="AL106" s="20" t="str">
        <f>IF(B106="","",IF(AND(AH106="",AI106="",AJ106="",AK106="",S106&gt;=パラメータ!$C$4),"④強化",""))</f>
        <v/>
      </c>
      <c r="AM106" s="20" t="str">
        <f t="shared" si="34"/>
        <v/>
      </c>
      <c r="AN106" s="20" t="str">
        <f t="shared" si="35"/>
        <v/>
      </c>
      <c r="AO106" s="20" t="str">
        <f t="shared" si="36"/>
        <v/>
      </c>
      <c r="AP106" s="20" t="str">
        <f t="shared" si="37"/>
        <v/>
      </c>
      <c r="AQ106" s="20" t="str">
        <f t="shared" si="38"/>
        <v/>
      </c>
      <c r="AR106" s="21" t="str">
        <f t="shared" si="39"/>
        <v/>
      </c>
      <c r="AS106" s="22" t="str">
        <f t="shared" si="40"/>
        <v/>
      </c>
      <c r="AT106" s="20" t="str">
        <f t="shared" si="41"/>
        <v/>
      </c>
      <c r="AU106" s="23" t="str">
        <f t="shared" si="42"/>
        <v/>
      </c>
      <c r="AV106" s="24" t="str">
        <f>IF(AU106="","",IF(AU106&gt;=パラメータ!$C$8,"高",IF(AU106&gt;=パラメータ!$C$9,"中","低")))</f>
        <v/>
      </c>
      <c r="XES106" s="41"/>
      <c r="XET106" s="41"/>
      <c r="XEU106" s="41"/>
      <c r="XEV106" s="41"/>
      <c r="XEW106" s="41"/>
      <c r="XEX106" s="41"/>
      <c r="XEY106" s="41"/>
      <c r="XEZ106" s="41"/>
      <c r="XFA106" s="41"/>
      <c r="XFB106" s="41"/>
      <c r="XFC106" s="41"/>
      <c r="XFD106" s="41"/>
    </row>
    <row r="107" spans="1:48 16373:16384" s="1" customFormat="1" x14ac:dyDescent="0.3">
      <c r="A107" s="15">
        <v>103</v>
      </c>
      <c r="B107" s="88"/>
      <c r="C107" s="89"/>
      <c r="D107" s="88"/>
      <c r="E107" s="88"/>
      <c r="F107" s="92"/>
      <c r="G107" s="88"/>
      <c r="H107" s="88"/>
      <c r="I107" s="23" t="str">
        <f t="shared" si="31"/>
        <v/>
      </c>
      <c r="J107" s="92"/>
      <c r="K107" s="95"/>
      <c r="L107" s="96"/>
      <c r="M107" s="94"/>
      <c r="N107" s="94"/>
      <c r="O107" s="97"/>
      <c r="P107" s="96"/>
      <c r="Q107" s="94"/>
      <c r="R107" s="94"/>
      <c r="S107" s="20" t="str">
        <f t="shared" si="30"/>
        <v/>
      </c>
      <c r="T107" s="94"/>
      <c r="U107" s="94"/>
      <c r="V107" s="94"/>
      <c r="W107" s="21" t="str">
        <f>IF(B107="","",IF(I107&gt;=パラメータ!$C$6,3,IF(I107&gt;=パラメータ!$C$7,2,1))+LEFT(T107,1)+LEFT(U107,1)+LEFT(V107,1))</f>
        <v/>
      </c>
      <c r="X107" s="96"/>
      <c r="Y107" s="94"/>
      <c r="Z107" s="94"/>
      <c r="AA107" s="94"/>
      <c r="AB107" s="94"/>
      <c r="AC107" s="94"/>
      <c r="AD107" s="94"/>
      <c r="AE107" s="94"/>
      <c r="AF107" s="94"/>
      <c r="AG107" s="102"/>
      <c r="AH107" s="22" t="str">
        <f t="shared" si="32"/>
        <v/>
      </c>
      <c r="AI107" s="20" t="str">
        <f t="shared" si="33"/>
        <v/>
      </c>
      <c r="AJ107" s="20" t="str">
        <f>IF(B107="","",IF(AND(AH107="",AI107="",S107&gt;=パラメータ!$C$4,W107&gt;=パラメータ!$C$5),"⑤効率化＆強化",""))</f>
        <v/>
      </c>
      <c r="AK107" s="20" t="str">
        <f>IF(B107="","",IF(AND(AH107="",AI107,1="",AJ107="",W107&gt;=パラメータ!$C$5),"③効率化",""))</f>
        <v/>
      </c>
      <c r="AL107" s="20" t="str">
        <f>IF(B107="","",IF(AND(AH107="",AI107="",AJ107="",AK107="",S107&gt;=パラメータ!$C$4),"④強化",""))</f>
        <v/>
      </c>
      <c r="AM107" s="20" t="str">
        <f t="shared" si="34"/>
        <v/>
      </c>
      <c r="AN107" s="20" t="str">
        <f t="shared" si="35"/>
        <v/>
      </c>
      <c r="AO107" s="20" t="str">
        <f t="shared" si="36"/>
        <v/>
      </c>
      <c r="AP107" s="20" t="str">
        <f t="shared" si="37"/>
        <v/>
      </c>
      <c r="AQ107" s="20" t="str">
        <f t="shared" si="38"/>
        <v/>
      </c>
      <c r="AR107" s="21" t="str">
        <f t="shared" si="39"/>
        <v/>
      </c>
      <c r="AS107" s="22" t="str">
        <f t="shared" si="40"/>
        <v/>
      </c>
      <c r="AT107" s="20" t="str">
        <f t="shared" si="41"/>
        <v/>
      </c>
      <c r="AU107" s="23" t="str">
        <f t="shared" si="42"/>
        <v/>
      </c>
      <c r="AV107" s="24" t="str">
        <f>IF(AU107="","",IF(AU107&gt;=パラメータ!$C$8,"高",IF(AU107&gt;=パラメータ!$C$9,"中","低")))</f>
        <v/>
      </c>
      <c r="XES107" s="41"/>
      <c r="XET107" s="41"/>
      <c r="XEU107" s="41"/>
      <c r="XEV107" s="41"/>
      <c r="XEW107" s="41"/>
      <c r="XEX107" s="41"/>
      <c r="XEY107" s="41"/>
      <c r="XEZ107" s="41"/>
      <c r="XFA107" s="41"/>
      <c r="XFB107" s="41"/>
      <c r="XFC107" s="41"/>
      <c r="XFD107" s="41"/>
    </row>
    <row r="108" spans="1:48 16373:16384" s="1" customFormat="1" x14ac:dyDescent="0.3">
      <c r="A108" s="15">
        <v>104</v>
      </c>
      <c r="B108" s="88"/>
      <c r="C108" s="89"/>
      <c r="D108" s="88"/>
      <c r="E108" s="88"/>
      <c r="F108" s="92"/>
      <c r="G108" s="88"/>
      <c r="H108" s="88"/>
      <c r="I108" s="23" t="str">
        <f t="shared" si="31"/>
        <v/>
      </c>
      <c r="J108" s="92"/>
      <c r="K108" s="95"/>
      <c r="L108" s="96"/>
      <c r="M108" s="94"/>
      <c r="N108" s="94"/>
      <c r="O108" s="97"/>
      <c r="P108" s="96"/>
      <c r="Q108" s="94"/>
      <c r="R108" s="94"/>
      <c r="S108" s="20" t="str">
        <f t="shared" si="30"/>
        <v/>
      </c>
      <c r="T108" s="94"/>
      <c r="U108" s="94"/>
      <c r="V108" s="94"/>
      <c r="W108" s="21" t="str">
        <f>IF(B108="","",IF(I108&gt;=パラメータ!$C$6,3,IF(I108&gt;=パラメータ!$C$7,2,1))+LEFT(T108,1)+LEFT(U108,1)+LEFT(V108,1))</f>
        <v/>
      </c>
      <c r="X108" s="96"/>
      <c r="Y108" s="94"/>
      <c r="Z108" s="94"/>
      <c r="AA108" s="94"/>
      <c r="AB108" s="94"/>
      <c r="AC108" s="94"/>
      <c r="AD108" s="94"/>
      <c r="AE108" s="94"/>
      <c r="AF108" s="94"/>
      <c r="AG108" s="102"/>
      <c r="AH108" s="22" t="str">
        <f t="shared" si="32"/>
        <v/>
      </c>
      <c r="AI108" s="20" t="str">
        <f t="shared" si="33"/>
        <v/>
      </c>
      <c r="AJ108" s="20" t="str">
        <f>IF(B108="","",IF(AND(AH108="",AI108="",S108&gt;=パラメータ!$C$4,W108&gt;=パラメータ!$C$5),"⑤効率化＆強化",""))</f>
        <v/>
      </c>
      <c r="AK108" s="20" t="str">
        <f>IF(B108="","",IF(AND(AH108="",AI108,1="",AJ108="",W108&gt;=パラメータ!$C$5),"③効率化",""))</f>
        <v/>
      </c>
      <c r="AL108" s="20" t="str">
        <f>IF(B108="","",IF(AND(AH108="",AI108="",AJ108="",AK108="",S108&gt;=パラメータ!$C$4),"④強化",""))</f>
        <v/>
      </c>
      <c r="AM108" s="20" t="str">
        <f t="shared" si="34"/>
        <v/>
      </c>
      <c r="AN108" s="20" t="str">
        <f t="shared" si="35"/>
        <v/>
      </c>
      <c r="AO108" s="20" t="str">
        <f t="shared" si="36"/>
        <v/>
      </c>
      <c r="AP108" s="20" t="str">
        <f t="shared" si="37"/>
        <v/>
      </c>
      <c r="AQ108" s="20" t="str">
        <f t="shared" si="38"/>
        <v/>
      </c>
      <c r="AR108" s="21" t="str">
        <f t="shared" si="39"/>
        <v/>
      </c>
      <c r="AS108" s="22" t="str">
        <f t="shared" si="40"/>
        <v/>
      </c>
      <c r="AT108" s="20" t="str">
        <f t="shared" si="41"/>
        <v/>
      </c>
      <c r="AU108" s="23" t="str">
        <f t="shared" si="42"/>
        <v/>
      </c>
      <c r="AV108" s="24" t="str">
        <f>IF(AU108="","",IF(AU108&gt;=パラメータ!$C$8,"高",IF(AU108&gt;=パラメータ!$C$9,"中","低")))</f>
        <v/>
      </c>
      <c r="XES108" s="41"/>
      <c r="XET108" s="41"/>
      <c r="XEU108" s="41"/>
      <c r="XEV108" s="41"/>
      <c r="XEW108" s="41"/>
      <c r="XEX108" s="41"/>
      <c r="XEY108" s="41"/>
      <c r="XEZ108" s="41"/>
      <c r="XFA108" s="41"/>
      <c r="XFB108" s="41"/>
      <c r="XFC108" s="41"/>
      <c r="XFD108" s="41"/>
    </row>
    <row r="109" spans="1:48 16373:16384" s="1" customFormat="1" x14ac:dyDescent="0.3">
      <c r="A109" s="15">
        <v>105</v>
      </c>
      <c r="B109" s="88"/>
      <c r="C109" s="89"/>
      <c r="D109" s="88"/>
      <c r="E109" s="88"/>
      <c r="F109" s="92"/>
      <c r="G109" s="88"/>
      <c r="H109" s="88"/>
      <c r="I109" s="23" t="str">
        <f t="shared" si="31"/>
        <v/>
      </c>
      <c r="J109" s="92"/>
      <c r="K109" s="95"/>
      <c r="L109" s="96"/>
      <c r="M109" s="94"/>
      <c r="N109" s="94"/>
      <c r="O109" s="97"/>
      <c r="P109" s="96"/>
      <c r="Q109" s="94"/>
      <c r="R109" s="94"/>
      <c r="S109" s="20" t="str">
        <f t="shared" si="30"/>
        <v/>
      </c>
      <c r="T109" s="94"/>
      <c r="U109" s="94"/>
      <c r="V109" s="94"/>
      <c r="W109" s="21" t="str">
        <f>IF(B109="","",IF(I109&gt;=パラメータ!$C$6,3,IF(I109&gt;=パラメータ!$C$7,2,1))+LEFT(T109,1)+LEFT(U109,1)+LEFT(V109,1))</f>
        <v/>
      </c>
      <c r="X109" s="96"/>
      <c r="Y109" s="94"/>
      <c r="Z109" s="94"/>
      <c r="AA109" s="94"/>
      <c r="AB109" s="94"/>
      <c r="AC109" s="94"/>
      <c r="AD109" s="94"/>
      <c r="AE109" s="94"/>
      <c r="AF109" s="94"/>
      <c r="AG109" s="102"/>
      <c r="AH109" s="22" t="str">
        <f t="shared" si="32"/>
        <v/>
      </c>
      <c r="AI109" s="20" t="str">
        <f t="shared" si="33"/>
        <v/>
      </c>
      <c r="AJ109" s="20" t="str">
        <f>IF(B109="","",IF(AND(AH109="",AI109="",S109&gt;=パラメータ!$C$4,W109&gt;=パラメータ!$C$5),"⑤効率化＆強化",""))</f>
        <v/>
      </c>
      <c r="AK109" s="20" t="str">
        <f>IF(B109="","",IF(AND(AH109="",AI109,1="",AJ109="",W109&gt;=パラメータ!$C$5),"③効率化",""))</f>
        <v/>
      </c>
      <c r="AL109" s="20" t="str">
        <f>IF(B109="","",IF(AND(AH109="",AI109="",AJ109="",AK109="",S109&gt;=パラメータ!$C$4),"④強化",""))</f>
        <v/>
      </c>
      <c r="AM109" s="20" t="str">
        <f t="shared" si="34"/>
        <v/>
      </c>
      <c r="AN109" s="20" t="str">
        <f t="shared" si="35"/>
        <v/>
      </c>
      <c r="AO109" s="20" t="str">
        <f t="shared" si="36"/>
        <v/>
      </c>
      <c r="AP109" s="20" t="str">
        <f t="shared" si="37"/>
        <v/>
      </c>
      <c r="AQ109" s="20" t="str">
        <f t="shared" si="38"/>
        <v/>
      </c>
      <c r="AR109" s="21" t="str">
        <f t="shared" si="39"/>
        <v/>
      </c>
      <c r="AS109" s="22" t="str">
        <f t="shared" si="40"/>
        <v/>
      </c>
      <c r="AT109" s="20" t="str">
        <f t="shared" si="41"/>
        <v/>
      </c>
      <c r="AU109" s="23" t="str">
        <f t="shared" si="42"/>
        <v/>
      </c>
      <c r="AV109" s="24" t="str">
        <f>IF(AU109="","",IF(AU109&gt;=パラメータ!$C$8,"高",IF(AU109&gt;=パラメータ!$C$9,"中","低")))</f>
        <v/>
      </c>
      <c r="XES109" s="41"/>
      <c r="XET109" s="41"/>
      <c r="XEU109" s="41"/>
      <c r="XEV109" s="41"/>
      <c r="XEW109" s="41"/>
      <c r="XEX109" s="41"/>
      <c r="XEY109" s="41"/>
      <c r="XEZ109" s="41"/>
      <c r="XFA109" s="41"/>
      <c r="XFB109" s="41"/>
      <c r="XFC109" s="41"/>
      <c r="XFD109" s="41"/>
    </row>
    <row r="110" spans="1:48 16373:16384" s="1" customFormat="1" x14ac:dyDescent="0.3">
      <c r="A110" s="15">
        <v>106</v>
      </c>
      <c r="B110" s="88"/>
      <c r="C110" s="89"/>
      <c r="D110" s="88"/>
      <c r="E110" s="88"/>
      <c r="F110" s="92"/>
      <c r="G110" s="88"/>
      <c r="H110" s="88"/>
      <c r="I110" s="23" t="str">
        <f t="shared" si="31"/>
        <v/>
      </c>
      <c r="J110" s="92"/>
      <c r="K110" s="95"/>
      <c r="L110" s="96"/>
      <c r="M110" s="94"/>
      <c r="N110" s="94"/>
      <c r="O110" s="97"/>
      <c r="P110" s="96"/>
      <c r="Q110" s="94"/>
      <c r="R110" s="94"/>
      <c r="S110" s="20" t="str">
        <f t="shared" si="30"/>
        <v/>
      </c>
      <c r="T110" s="94"/>
      <c r="U110" s="94"/>
      <c r="V110" s="94"/>
      <c r="W110" s="21" t="str">
        <f>IF(B110="","",IF(I110&gt;=パラメータ!$C$6,3,IF(I110&gt;=パラメータ!$C$7,2,1))+LEFT(T110,1)+LEFT(U110,1)+LEFT(V110,1))</f>
        <v/>
      </c>
      <c r="X110" s="96"/>
      <c r="Y110" s="94"/>
      <c r="Z110" s="94"/>
      <c r="AA110" s="94"/>
      <c r="AB110" s="94"/>
      <c r="AC110" s="94"/>
      <c r="AD110" s="94"/>
      <c r="AE110" s="94"/>
      <c r="AF110" s="94"/>
      <c r="AG110" s="102"/>
      <c r="AH110" s="22" t="str">
        <f t="shared" si="32"/>
        <v/>
      </c>
      <c r="AI110" s="20" t="str">
        <f t="shared" si="33"/>
        <v/>
      </c>
      <c r="AJ110" s="20" t="str">
        <f>IF(B110="","",IF(AND(AH110="",AI110="",S110&gt;=パラメータ!$C$4,W110&gt;=パラメータ!$C$5),"⑤効率化＆強化",""))</f>
        <v/>
      </c>
      <c r="AK110" s="20" t="str">
        <f>IF(B110="","",IF(AND(AH110="",AI110,1="",AJ110="",W110&gt;=パラメータ!$C$5),"③効率化",""))</f>
        <v/>
      </c>
      <c r="AL110" s="20" t="str">
        <f>IF(B110="","",IF(AND(AH110="",AI110="",AJ110="",AK110="",S110&gt;=パラメータ!$C$4),"④強化",""))</f>
        <v/>
      </c>
      <c r="AM110" s="20" t="str">
        <f t="shared" si="34"/>
        <v/>
      </c>
      <c r="AN110" s="20" t="str">
        <f t="shared" si="35"/>
        <v/>
      </c>
      <c r="AO110" s="20" t="str">
        <f t="shared" si="36"/>
        <v/>
      </c>
      <c r="AP110" s="20" t="str">
        <f t="shared" si="37"/>
        <v/>
      </c>
      <c r="AQ110" s="20" t="str">
        <f t="shared" si="38"/>
        <v/>
      </c>
      <c r="AR110" s="21" t="str">
        <f t="shared" si="39"/>
        <v/>
      </c>
      <c r="AS110" s="22" t="str">
        <f t="shared" si="40"/>
        <v/>
      </c>
      <c r="AT110" s="20" t="str">
        <f t="shared" si="41"/>
        <v/>
      </c>
      <c r="AU110" s="23" t="str">
        <f t="shared" si="42"/>
        <v/>
      </c>
      <c r="AV110" s="24" t="str">
        <f>IF(AU110="","",IF(AU110&gt;=パラメータ!$C$8,"高",IF(AU110&gt;=パラメータ!$C$9,"中","低")))</f>
        <v/>
      </c>
      <c r="XES110" s="41"/>
      <c r="XET110" s="41"/>
      <c r="XEU110" s="41"/>
      <c r="XEV110" s="41"/>
      <c r="XEW110" s="41"/>
      <c r="XEX110" s="41"/>
      <c r="XEY110" s="41"/>
      <c r="XEZ110" s="41"/>
      <c r="XFA110" s="41"/>
      <c r="XFB110" s="41"/>
      <c r="XFC110" s="41"/>
      <c r="XFD110" s="41"/>
    </row>
    <row r="111" spans="1:48 16373:16384" s="1" customFormat="1" x14ac:dyDescent="0.3">
      <c r="A111" s="15">
        <v>107</v>
      </c>
      <c r="B111" s="88"/>
      <c r="C111" s="89"/>
      <c r="D111" s="88"/>
      <c r="E111" s="88"/>
      <c r="F111" s="92"/>
      <c r="G111" s="88"/>
      <c r="H111" s="88"/>
      <c r="I111" s="23" t="str">
        <f t="shared" si="31"/>
        <v/>
      </c>
      <c r="J111" s="92"/>
      <c r="K111" s="95"/>
      <c r="L111" s="96"/>
      <c r="M111" s="94"/>
      <c r="N111" s="94"/>
      <c r="O111" s="97"/>
      <c r="P111" s="96"/>
      <c r="Q111" s="94"/>
      <c r="R111" s="94"/>
      <c r="S111" s="20" t="str">
        <f t="shared" si="30"/>
        <v/>
      </c>
      <c r="T111" s="94"/>
      <c r="U111" s="94"/>
      <c r="V111" s="94"/>
      <c r="W111" s="21" t="str">
        <f>IF(B111="","",IF(I111&gt;=パラメータ!$C$6,3,IF(I111&gt;=パラメータ!$C$7,2,1))+LEFT(T111,1)+LEFT(U111,1)+LEFT(V111,1))</f>
        <v/>
      </c>
      <c r="X111" s="96"/>
      <c r="Y111" s="94"/>
      <c r="Z111" s="94"/>
      <c r="AA111" s="94"/>
      <c r="AB111" s="94"/>
      <c r="AC111" s="94"/>
      <c r="AD111" s="94"/>
      <c r="AE111" s="94"/>
      <c r="AF111" s="94"/>
      <c r="AG111" s="102"/>
      <c r="AH111" s="22" t="str">
        <f t="shared" si="32"/>
        <v/>
      </c>
      <c r="AI111" s="20" t="str">
        <f t="shared" si="33"/>
        <v/>
      </c>
      <c r="AJ111" s="20" t="str">
        <f>IF(B111="","",IF(AND(AH111="",AI111="",S111&gt;=パラメータ!$C$4,W111&gt;=パラメータ!$C$5),"⑤効率化＆強化",""))</f>
        <v/>
      </c>
      <c r="AK111" s="20" t="str">
        <f>IF(B111="","",IF(AND(AH111="",AI111,1="",AJ111="",W111&gt;=パラメータ!$C$5),"③効率化",""))</f>
        <v/>
      </c>
      <c r="AL111" s="20" t="str">
        <f>IF(B111="","",IF(AND(AH111="",AI111="",AJ111="",AK111="",S111&gt;=パラメータ!$C$4),"④強化",""))</f>
        <v/>
      </c>
      <c r="AM111" s="20" t="str">
        <f t="shared" si="34"/>
        <v/>
      </c>
      <c r="AN111" s="20" t="str">
        <f t="shared" si="35"/>
        <v/>
      </c>
      <c r="AO111" s="20" t="str">
        <f t="shared" si="36"/>
        <v/>
      </c>
      <c r="AP111" s="20" t="str">
        <f t="shared" si="37"/>
        <v/>
      </c>
      <c r="AQ111" s="20" t="str">
        <f t="shared" si="38"/>
        <v/>
      </c>
      <c r="AR111" s="21" t="str">
        <f t="shared" si="39"/>
        <v/>
      </c>
      <c r="AS111" s="22" t="str">
        <f t="shared" si="40"/>
        <v/>
      </c>
      <c r="AT111" s="20" t="str">
        <f t="shared" si="41"/>
        <v/>
      </c>
      <c r="AU111" s="23" t="str">
        <f t="shared" si="42"/>
        <v/>
      </c>
      <c r="AV111" s="24" t="str">
        <f>IF(AU111="","",IF(AU111&gt;=パラメータ!$C$8,"高",IF(AU111&gt;=パラメータ!$C$9,"中","低")))</f>
        <v/>
      </c>
      <c r="XES111" s="41"/>
      <c r="XET111" s="41"/>
      <c r="XEU111" s="41"/>
      <c r="XEV111" s="41"/>
      <c r="XEW111" s="41"/>
      <c r="XEX111" s="41"/>
      <c r="XEY111" s="41"/>
      <c r="XEZ111" s="41"/>
      <c r="XFA111" s="41"/>
      <c r="XFB111" s="41"/>
      <c r="XFC111" s="41"/>
      <c r="XFD111" s="41"/>
    </row>
    <row r="112" spans="1:48 16373:16384" s="1" customFormat="1" x14ac:dyDescent="0.3">
      <c r="A112" s="15">
        <v>108</v>
      </c>
      <c r="B112" s="88"/>
      <c r="C112" s="89"/>
      <c r="D112" s="88"/>
      <c r="E112" s="88"/>
      <c r="F112" s="92"/>
      <c r="G112" s="88"/>
      <c r="H112" s="88"/>
      <c r="I112" s="23" t="str">
        <f t="shared" si="31"/>
        <v/>
      </c>
      <c r="J112" s="92"/>
      <c r="K112" s="95"/>
      <c r="L112" s="96"/>
      <c r="M112" s="94"/>
      <c r="N112" s="94"/>
      <c r="O112" s="97"/>
      <c r="P112" s="96"/>
      <c r="Q112" s="94"/>
      <c r="R112" s="94"/>
      <c r="S112" s="20" t="str">
        <f t="shared" si="30"/>
        <v/>
      </c>
      <c r="T112" s="94"/>
      <c r="U112" s="94"/>
      <c r="V112" s="94"/>
      <c r="W112" s="21" t="str">
        <f>IF(B112="","",IF(I112&gt;=パラメータ!$C$6,3,IF(I112&gt;=パラメータ!$C$7,2,1))+LEFT(T112,1)+LEFT(U112,1)+LEFT(V112,1))</f>
        <v/>
      </c>
      <c r="X112" s="96"/>
      <c r="Y112" s="94"/>
      <c r="Z112" s="94"/>
      <c r="AA112" s="94"/>
      <c r="AB112" s="94"/>
      <c r="AC112" s="94"/>
      <c r="AD112" s="94"/>
      <c r="AE112" s="94"/>
      <c r="AF112" s="94"/>
      <c r="AG112" s="102"/>
      <c r="AH112" s="22" t="str">
        <f t="shared" si="32"/>
        <v/>
      </c>
      <c r="AI112" s="20" t="str">
        <f t="shared" si="33"/>
        <v/>
      </c>
      <c r="AJ112" s="20" t="str">
        <f>IF(B112="","",IF(AND(AH112="",AI112="",S112&gt;=パラメータ!$C$4,W112&gt;=パラメータ!$C$5),"⑤効率化＆強化",""))</f>
        <v/>
      </c>
      <c r="AK112" s="20" t="str">
        <f>IF(B112="","",IF(AND(AH112="",AI112,1="",AJ112="",W112&gt;=パラメータ!$C$5),"③効率化",""))</f>
        <v/>
      </c>
      <c r="AL112" s="20" t="str">
        <f>IF(B112="","",IF(AND(AH112="",AI112="",AJ112="",AK112="",S112&gt;=パラメータ!$C$4),"④強化",""))</f>
        <v/>
      </c>
      <c r="AM112" s="20" t="str">
        <f t="shared" si="34"/>
        <v/>
      </c>
      <c r="AN112" s="20" t="str">
        <f t="shared" si="35"/>
        <v/>
      </c>
      <c r="AO112" s="20" t="str">
        <f t="shared" si="36"/>
        <v/>
      </c>
      <c r="AP112" s="20" t="str">
        <f t="shared" si="37"/>
        <v/>
      </c>
      <c r="AQ112" s="20" t="str">
        <f t="shared" si="38"/>
        <v/>
      </c>
      <c r="AR112" s="21" t="str">
        <f t="shared" si="39"/>
        <v/>
      </c>
      <c r="AS112" s="22" t="str">
        <f t="shared" si="40"/>
        <v/>
      </c>
      <c r="AT112" s="20" t="str">
        <f t="shared" si="41"/>
        <v/>
      </c>
      <c r="AU112" s="23" t="str">
        <f t="shared" si="42"/>
        <v/>
      </c>
      <c r="AV112" s="24" t="str">
        <f>IF(AU112="","",IF(AU112&gt;=パラメータ!$C$8,"高",IF(AU112&gt;=パラメータ!$C$9,"中","低")))</f>
        <v/>
      </c>
      <c r="XES112" s="41"/>
      <c r="XET112" s="41"/>
      <c r="XEU112" s="41"/>
      <c r="XEV112" s="41"/>
      <c r="XEW112" s="41"/>
      <c r="XEX112" s="41"/>
      <c r="XEY112" s="41"/>
      <c r="XEZ112" s="41"/>
      <c r="XFA112" s="41"/>
      <c r="XFB112" s="41"/>
      <c r="XFC112" s="41"/>
      <c r="XFD112" s="41"/>
    </row>
    <row r="113" spans="1:48 16373:16384" s="1" customFormat="1" x14ac:dyDescent="0.3">
      <c r="A113" s="15">
        <v>109</v>
      </c>
      <c r="B113" s="88"/>
      <c r="C113" s="89"/>
      <c r="D113" s="88"/>
      <c r="E113" s="88"/>
      <c r="F113" s="92"/>
      <c r="G113" s="88"/>
      <c r="H113" s="88"/>
      <c r="I113" s="23" t="str">
        <f t="shared" si="31"/>
        <v/>
      </c>
      <c r="J113" s="92"/>
      <c r="K113" s="95"/>
      <c r="L113" s="96"/>
      <c r="M113" s="94"/>
      <c r="N113" s="94"/>
      <c r="O113" s="97"/>
      <c r="P113" s="96"/>
      <c r="Q113" s="94"/>
      <c r="R113" s="94"/>
      <c r="S113" s="20" t="str">
        <f t="shared" si="30"/>
        <v/>
      </c>
      <c r="T113" s="94"/>
      <c r="U113" s="94"/>
      <c r="V113" s="94"/>
      <c r="W113" s="21" t="str">
        <f>IF(B113="","",IF(I113&gt;=パラメータ!$C$6,3,IF(I113&gt;=パラメータ!$C$7,2,1))+LEFT(T113,1)+LEFT(U113,1)+LEFT(V113,1))</f>
        <v/>
      </c>
      <c r="X113" s="96"/>
      <c r="Y113" s="94"/>
      <c r="Z113" s="94"/>
      <c r="AA113" s="94"/>
      <c r="AB113" s="94"/>
      <c r="AC113" s="94"/>
      <c r="AD113" s="94"/>
      <c r="AE113" s="94"/>
      <c r="AF113" s="94"/>
      <c r="AG113" s="102"/>
      <c r="AH113" s="22" t="str">
        <f t="shared" si="32"/>
        <v/>
      </c>
      <c r="AI113" s="20" t="str">
        <f t="shared" si="33"/>
        <v/>
      </c>
      <c r="AJ113" s="20" t="str">
        <f>IF(B113="","",IF(AND(AH113="",AI113="",S113&gt;=パラメータ!$C$4,W113&gt;=パラメータ!$C$5),"⑤効率化＆強化",""))</f>
        <v/>
      </c>
      <c r="AK113" s="20" t="str">
        <f>IF(B113="","",IF(AND(AH113="",AI113,1="",AJ113="",W113&gt;=パラメータ!$C$5),"③効率化",""))</f>
        <v/>
      </c>
      <c r="AL113" s="20" t="str">
        <f>IF(B113="","",IF(AND(AH113="",AI113="",AJ113="",AK113="",S113&gt;=パラメータ!$C$4),"④強化",""))</f>
        <v/>
      </c>
      <c r="AM113" s="20" t="str">
        <f t="shared" si="34"/>
        <v/>
      </c>
      <c r="AN113" s="20" t="str">
        <f t="shared" si="35"/>
        <v/>
      </c>
      <c r="AO113" s="20" t="str">
        <f t="shared" si="36"/>
        <v/>
      </c>
      <c r="AP113" s="20" t="str">
        <f t="shared" si="37"/>
        <v/>
      </c>
      <c r="AQ113" s="20" t="str">
        <f t="shared" si="38"/>
        <v/>
      </c>
      <c r="AR113" s="21" t="str">
        <f t="shared" si="39"/>
        <v/>
      </c>
      <c r="AS113" s="22" t="str">
        <f t="shared" si="40"/>
        <v/>
      </c>
      <c r="AT113" s="20" t="str">
        <f t="shared" si="41"/>
        <v/>
      </c>
      <c r="AU113" s="23" t="str">
        <f t="shared" si="42"/>
        <v/>
      </c>
      <c r="AV113" s="24" t="str">
        <f>IF(AU113="","",IF(AU113&gt;=パラメータ!$C$8,"高",IF(AU113&gt;=パラメータ!$C$9,"中","低")))</f>
        <v/>
      </c>
      <c r="XES113" s="41"/>
      <c r="XET113" s="41"/>
      <c r="XEU113" s="41"/>
      <c r="XEV113" s="41"/>
      <c r="XEW113" s="41"/>
      <c r="XEX113" s="41"/>
      <c r="XEY113" s="41"/>
      <c r="XEZ113" s="41"/>
      <c r="XFA113" s="41"/>
      <c r="XFB113" s="41"/>
      <c r="XFC113" s="41"/>
      <c r="XFD113" s="41"/>
    </row>
    <row r="114" spans="1:48 16373:16384" s="1" customFormat="1" x14ac:dyDescent="0.3">
      <c r="A114" s="15">
        <v>110</v>
      </c>
      <c r="B114" s="88"/>
      <c r="C114" s="89"/>
      <c r="D114" s="88"/>
      <c r="E114" s="88"/>
      <c r="F114" s="92"/>
      <c r="G114" s="88"/>
      <c r="H114" s="88"/>
      <c r="I114" s="23" t="str">
        <f t="shared" si="31"/>
        <v/>
      </c>
      <c r="J114" s="92"/>
      <c r="K114" s="95"/>
      <c r="L114" s="96"/>
      <c r="M114" s="94"/>
      <c r="N114" s="94"/>
      <c r="O114" s="97"/>
      <c r="P114" s="96"/>
      <c r="Q114" s="94"/>
      <c r="R114" s="94"/>
      <c r="S114" s="20" t="str">
        <f t="shared" si="30"/>
        <v/>
      </c>
      <c r="T114" s="94"/>
      <c r="U114" s="94"/>
      <c r="V114" s="94"/>
      <c r="W114" s="21" t="str">
        <f>IF(B114="","",IF(I114&gt;=パラメータ!$C$6,3,IF(I114&gt;=パラメータ!$C$7,2,1))+LEFT(T114,1)+LEFT(U114,1)+LEFT(V114,1))</f>
        <v/>
      </c>
      <c r="X114" s="96"/>
      <c r="Y114" s="94"/>
      <c r="Z114" s="94"/>
      <c r="AA114" s="94"/>
      <c r="AB114" s="94"/>
      <c r="AC114" s="94"/>
      <c r="AD114" s="94"/>
      <c r="AE114" s="94"/>
      <c r="AF114" s="94"/>
      <c r="AG114" s="102"/>
      <c r="AH114" s="22" t="str">
        <f t="shared" si="32"/>
        <v/>
      </c>
      <c r="AI114" s="20" t="str">
        <f t="shared" si="33"/>
        <v/>
      </c>
      <c r="AJ114" s="20" t="str">
        <f>IF(B114="","",IF(AND(AH114="",AI114="",S114&gt;=パラメータ!$C$4,W114&gt;=パラメータ!$C$5),"⑤効率化＆強化",""))</f>
        <v/>
      </c>
      <c r="AK114" s="20" t="str">
        <f>IF(B114="","",IF(AND(AH114="",AI114,1="",AJ114="",W114&gt;=パラメータ!$C$5),"③効率化",""))</f>
        <v/>
      </c>
      <c r="AL114" s="20" t="str">
        <f>IF(B114="","",IF(AND(AH114="",AI114="",AJ114="",AK114="",S114&gt;=パラメータ!$C$4),"④強化",""))</f>
        <v/>
      </c>
      <c r="AM114" s="20" t="str">
        <f t="shared" si="34"/>
        <v/>
      </c>
      <c r="AN114" s="20" t="str">
        <f t="shared" si="35"/>
        <v/>
      </c>
      <c r="AO114" s="20" t="str">
        <f t="shared" si="36"/>
        <v/>
      </c>
      <c r="AP114" s="20" t="str">
        <f t="shared" si="37"/>
        <v/>
      </c>
      <c r="AQ114" s="20" t="str">
        <f t="shared" si="38"/>
        <v/>
      </c>
      <c r="AR114" s="21" t="str">
        <f t="shared" si="39"/>
        <v/>
      </c>
      <c r="AS114" s="22" t="str">
        <f t="shared" si="40"/>
        <v/>
      </c>
      <c r="AT114" s="20" t="str">
        <f t="shared" si="41"/>
        <v/>
      </c>
      <c r="AU114" s="23" t="str">
        <f t="shared" si="42"/>
        <v/>
      </c>
      <c r="AV114" s="24" t="str">
        <f>IF(AU114="","",IF(AU114&gt;=パラメータ!$C$8,"高",IF(AU114&gt;=パラメータ!$C$9,"中","低")))</f>
        <v/>
      </c>
      <c r="XES114" s="41"/>
      <c r="XET114" s="41"/>
      <c r="XEU114" s="41"/>
      <c r="XEV114" s="41"/>
      <c r="XEW114" s="41"/>
      <c r="XEX114" s="41"/>
      <c r="XEY114" s="41"/>
      <c r="XEZ114" s="41"/>
      <c r="XFA114" s="41"/>
      <c r="XFB114" s="41"/>
      <c r="XFC114" s="41"/>
      <c r="XFD114" s="41"/>
    </row>
    <row r="115" spans="1:48 16373:16384" s="1" customFormat="1" x14ac:dyDescent="0.3">
      <c r="A115" s="15">
        <v>111</v>
      </c>
      <c r="B115" s="88"/>
      <c r="C115" s="89"/>
      <c r="D115" s="88"/>
      <c r="E115" s="88"/>
      <c r="F115" s="92"/>
      <c r="G115" s="88"/>
      <c r="H115" s="88"/>
      <c r="I115" s="23" t="str">
        <f t="shared" si="31"/>
        <v/>
      </c>
      <c r="J115" s="92"/>
      <c r="K115" s="95"/>
      <c r="L115" s="96"/>
      <c r="M115" s="94"/>
      <c r="N115" s="94"/>
      <c r="O115" s="97"/>
      <c r="P115" s="96"/>
      <c r="Q115" s="94"/>
      <c r="R115" s="94"/>
      <c r="S115" s="20" t="str">
        <f t="shared" si="30"/>
        <v/>
      </c>
      <c r="T115" s="94"/>
      <c r="U115" s="94"/>
      <c r="V115" s="94"/>
      <c r="W115" s="21" t="str">
        <f>IF(B115="","",IF(I115&gt;=パラメータ!$C$6,3,IF(I115&gt;=パラメータ!$C$7,2,1))+LEFT(T115,1)+LEFT(U115,1)+LEFT(V115,1))</f>
        <v/>
      </c>
      <c r="X115" s="96"/>
      <c r="Y115" s="94"/>
      <c r="Z115" s="94"/>
      <c r="AA115" s="94"/>
      <c r="AB115" s="94"/>
      <c r="AC115" s="94"/>
      <c r="AD115" s="94"/>
      <c r="AE115" s="94"/>
      <c r="AF115" s="94"/>
      <c r="AG115" s="102"/>
      <c r="AH115" s="22" t="str">
        <f t="shared" si="32"/>
        <v/>
      </c>
      <c r="AI115" s="20" t="str">
        <f t="shared" si="33"/>
        <v/>
      </c>
      <c r="AJ115" s="20" t="str">
        <f>IF(B115="","",IF(AND(AH115="",AI115="",S115&gt;=パラメータ!$C$4,W115&gt;=パラメータ!$C$5),"⑤効率化＆強化",""))</f>
        <v/>
      </c>
      <c r="AK115" s="20" t="str">
        <f>IF(B115="","",IF(AND(AH115="",AI115,1="",AJ115="",W115&gt;=パラメータ!$C$5),"③効率化",""))</f>
        <v/>
      </c>
      <c r="AL115" s="20" t="str">
        <f>IF(B115="","",IF(AND(AH115="",AI115="",AJ115="",AK115="",S115&gt;=パラメータ!$C$4),"④強化",""))</f>
        <v/>
      </c>
      <c r="AM115" s="20" t="str">
        <f t="shared" si="34"/>
        <v/>
      </c>
      <c r="AN115" s="20" t="str">
        <f t="shared" si="35"/>
        <v/>
      </c>
      <c r="AO115" s="20" t="str">
        <f t="shared" si="36"/>
        <v/>
      </c>
      <c r="AP115" s="20" t="str">
        <f t="shared" si="37"/>
        <v/>
      </c>
      <c r="AQ115" s="20" t="str">
        <f t="shared" si="38"/>
        <v/>
      </c>
      <c r="AR115" s="21" t="str">
        <f t="shared" si="39"/>
        <v/>
      </c>
      <c r="AS115" s="22" t="str">
        <f t="shared" si="40"/>
        <v/>
      </c>
      <c r="AT115" s="20" t="str">
        <f t="shared" si="41"/>
        <v/>
      </c>
      <c r="AU115" s="23" t="str">
        <f t="shared" si="42"/>
        <v/>
      </c>
      <c r="AV115" s="24" t="str">
        <f>IF(AU115="","",IF(AU115&gt;=パラメータ!$C$8,"高",IF(AU115&gt;=パラメータ!$C$9,"中","低")))</f>
        <v/>
      </c>
      <c r="XES115" s="41"/>
      <c r="XET115" s="41"/>
      <c r="XEU115" s="41"/>
      <c r="XEV115" s="41"/>
      <c r="XEW115" s="41"/>
      <c r="XEX115" s="41"/>
      <c r="XEY115" s="41"/>
      <c r="XEZ115" s="41"/>
      <c r="XFA115" s="41"/>
      <c r="XFB115" s="41"/>
      <c r="XFC115" s="41"/>
      <c r="XFD115" s="41"/>
    </row>
    <row r="116" spans="1:48 16373:16384" s="1" customFormat="1" x14ac:dyDescent="0.3">
      <c r="A116" s="15">
        <v>112</v>
      </c>
      <c r="B116" s="88"/>
      <c r="C116" s="89"/>
      <c r="D116" s="88"/>
      <c r="E116" s="88"/>
      <c r="F116" s="92"/>
      <c r="G116" s="88"/>
      <c r="H116" s="88"/>
      <c r="I116" s="23" t="str">
        <f t="shared" si="31"/>
        <v/>
      </c>
      <c r="J116" s="92"/>
      <c r="K116" s="95"/>
      <c r="L116" s="96"/>
      <c r="M116" s="94"/>
      <c r="N116" s="94"/>
      <c r="O116" s="97"/>
      <c r="P116" s="96"/>
      <c r="Q116" s="94"/>
      <c r="R116" s="94"/>
      <c r="S116" s="20" t="str">
        <f t="shared" si="30"/>
        <v/>
      </c>
      <c r="T116" s="94"/>
      <c r="U116" s="94"/>
      <c r="V116" s="94"/>
      <c r="W116" s="21" t="str">
        <f>IF(B116="","",IF(I116&gt;=パラメータ!$C$6,3,IF(I116&gt;=パラメータ!$C$7,2,1))+LEFT(T116,1)+LEFT(U116,1)+LEFT(V116,1))</f>
        <v/>
      </c>
      <c r="X116" s="96"/>
      <c r="Y116" s="94"/>
      <c r="Z116" s="94"/>
      <c r="AA116" s="94"/>
      <c r="AB116" s="94"/>
      <c r="AC116" s="94"/>
      <c r="AD116" s="94"/>
      <c r="AE116" s="94"/>
      <c r="AF116" s="94"/>
      <c r="AG116" s="102"/>
      <c r="AH116" s="22" t="str">
        <f t="shared" si="32"/>
        <v/>
      </c>
      <c r="AI116" s="20" t="str">
        <f t="shared" si="33"/>
        <v/>
      </c>
      <c r="AJ116" s="20" t="str">
        <f>IF(B116="","",IF(AND(AH116="",AI116="",S116&gt;=パラメータ!$C$4,W116&gt;=パラメータ!$C$5),"⑤効率化＆強化",""))</f>
        <v/>
      </c>
      <c r="AK116" s="20" t="str">
        <f>IF(B116="","",IF(AND(AH116="",AI116,1="",AJ116="",W116&gt;=パラメータ!$C$5),"③効率化",""))</f>
        <v/>
      </c>
      <c r="AL116" s="20" t="str">
        <f>IF(B116="","",IF(AND(AH116="",AI116="",AJ116="",AK116="",S116&gt;=パラメータ!$C$4),"④強化",""))</f>
        <v/>
      </c>
      <c r="AM116" s="20" t="str">
        <f t="shared" si="34"/>
        <v/>
      </c>
      <c r="AN116" s="20" t="str">
        <f t="shared" si="35"/>
        <v/>
      </c>
      <c r="AO116" s="20" t="str">
        <f t="shared" si="36"/>
        <v/>
      </c>
      <c r="AP116" s="20" t="str">
        <f t="shared" si="37"/>
        <v/>
      </c>
      <c r="AQ116" s="20" t="str">
        <f t="shared" si="38"/>
        <v/>
      </c>
      <c r="AR116" s="21" t="str">
        <f t="shared" si="39"/>
        <v/>
      </c>
      <c r="AS116" s="22" t="str">
        <f t="shared" si="40"/>
        <v/>
      </c>
      <c r="AT116" s="20" t="str">
        <f t="shared" si="41"/>
        <v/>
      </c>
      <c r="AU116" s="23" t="str">
        <f t="shared" si="42"/>
        <v/>
      </c>
      <c r="AV116" s="24" t="str">
        <f>IF(AU116="","",IF(AU116&gt;=パラメータ!$C$8,"高",IF(AU116&gt;=パラメータ!$C$9,"中","低")))</f>
        <v/>
      </c>
      <c r="XES116" s="41"/>
      <c r="XET116" s="41"/>
      <c r="XEU116" s="41"/>
      <c r="XEV116" s="41"/>
      <c r="XEW116" s="41"/>
      <c r="XEX116" s="41"/>
      <c r="XEY116" s="41"/>
      <c r="XEZ116" s="41"/>
      <c r="XFA116" s="41"/>
      <c r="XFB116" s="41"/>
      <c r="XFC116" s="41"/>
      <c r="XFD116" s="41"/>
    </row>
    <row r="117" spans="1:48 16373:16384" s="1" customFormat="1" x14ac:dyDescent="0.3">
      <c r="A117" s="15">
        <v>113</v>
      </c>
      <c r="B117" s="88"/>
      <c r="C117" s="89"/>
      <c r="D117" s="88"/>
      <c r="E117" s="88"/>
      <c r="F117" s="92"/>
      <c r="G117" s="88"/>
      <c r="H117" s="88"/>
      <c r="I117" s="23" t="str">
        <f t="shared" si="31"/>
        <v/>
      </c>
      <c r="J117" s="92"/>
      <c r="K117" s="95"/>
      <c r="L117" s="96"/>
      <c r="M117" s="94"/>
      <c r="N117" s="94"/>
      <c r="O117" s="97"/>
      <c r="P117" s="96"/>
      <c r="Q117" s="94"/>
      <c r="R117" s="94"/>
      <c r="S117" s="20" t="str">
        <f t="shared" si="30"/>
        <v/>
      </c>
      <c r="T117" s="94"/>
      <c r="U117" s="94"/>
      <c r="V117" s="94"/>
      <c r="W117" s="21" t="str">
        <f>IF(B117="","",IF(I117&gt;=パラメータ!$C$6,3,IF(I117&gt;=パラメータ!$C$7,2,1))+LEFT(T117,1)+LEFT(U117,1)+LEFT(V117,1))</f>
        <v/>
      </c>
      <c r="X117" s="96"/>
      <c r="Y117" s="94"/>
      <c r="Z117" s="94"/>
      <c r="AA117" s="94"/>
      <c r="AB117" s="94"/>
      <c r="AC117" s="94"/>
      <c r="AD117" s="94"/>
      <c r="AE117" s="94"/>
      <c r="AF117" s="94"/>
      <c r="AG117" s="102"/>
      <c r="AH117" s="22" t="str">
        <f t="shared" si="32"/>
        <v/>
      </c>
      <c r="AI117" s="20" t="str">
        <f t="shared" si="33"/>
        <v/>
      </c>
      <c r="AJ117" s="20" t="str">
        <f>IF(B117="","",IF(AND(AH117="",AI117="",S117&gt;=パラメータ!$C$4,W117&gt;=パラメータ!$C$5),"⑤効率化＆強化",""))</f>
        <v/>
      </c>
      <c r="AK117" s="20" t="str">
        <f>IF(B117="","",IF(AND(AH117="",AI117,1="",AJ117="",W117&gt;=パラメータ!$C$5),"③効率化",""))</f>
        <v/>
      </c>
      <c r="AL117" s="20" t="str">
        <f>IF(B117="","",IF(AND(AH117="",AI117="",AJ117="",AK117="",S117&gt;=パラメータ!$C$4),"④強化",""))</f>
        <v/>
      </c>
      <c r="AM117" s="20" t="str">
        <f t="shared" si="34"/>
        <v/>
      </c>
      <c r="AN117" s="20" t="str">
        <f t="shared" si="35"/>
        <v/>
      </c>
      <c r="AO117" s="20" t="str">
        <f t="shared" si="36"/>
        <v/>
      </c>
      <c r="AP117" s="20" t="str">
        <f t="shared" si="37"/>
        <v/>
      </c>
      <c r="AQ117" s="20" t="str">
        <f t="shared" si="38"/>
        <v/>
      </c>
      <c r="AR117" s="21" t="str">
        <f t="shared" si="39"/>
        <v/>
      </c>
      <c r="AS117" s="22" t="str">
        <f t="shared" si="40"/>
        <v/>
      </c>
      <c r="AT117" s="20" t="str">
        <f t="shared" si="41"/>
        <v/>
      </c>
      <c r="AU117" s="23" t="str">
        <f t="shared" si="42"/>
        <v/>
      </c>
      <c r="AV117" s="24" t="str">
        <f>IF(AU117="","",IF(AU117&gt;=パラメータ!$C$8,"高",IF(AU117&gt;=パラメータ!$C$9,"中","低")))</f>
        <v/>
      </c>
      <c r="XES117" s="41"/>
      <c r="XET117" s="41"/>
      <c r="XEU117" s="41"/>
      <c r="XEV117" s="41"/>
      <c r="XEW117" s="41"/>
      <c r="XEX117" s="41"/>
      <c r="XEY117" s="41"/>
      <c r="XEZ117" s="41"/>
      <c r="XFA117" s="41"/>
      <c r="XFB117" s="41"/>
      <c r="XFC117" s="41"/>
      <c r="XFD117" s="41"/>
    </row>
    <row r="118" spans="1:48 16373:16384" s="1" customFormat="1" x14ac:dyDescent="0.3">
      <c r="A118" s="15">
        <v>114</v>
      </c>
      <c r="B118" s="88"/>
      <c r="C118" s="89"/>
      <c r="D118" s="88"/>
      <c r="E118" s="88"/>
      <c r="F118" s="92"/>
      <c r="G118" s="88"/>
      <c r="H118" s="88"/>
      <c r="I118" s="23" t="str">
        <f t="shared" si="31"/>
        <v/>
      </c>
      <c r="J118" s="92"/>
      <c r="K118" s="95"/>
      <c r="L118" s="96"/>
      <c r="M118" s="94"/>
      <c r="N118" s="94"/>
      <c r="O118" s="97"/>
      <c r="P118" s="96"/>
      <c r="Q118" s="94"/>
      <c r="R118" s="94"/>
      <c r="S118" s="20" t="str">
        <f t="shared" si="30"/>
        <v/>
      </c>
      <c r="T118" s="94"/>
      <c r="U118" s="94"/>
      <c r="V118" s="94"/>
      <c r="W118" s="21" t="str">
        <f>IF(B118="","",IF(I118&gt;=パラメータ!$C$6,3,IF(I118&gt;=パラメータ!$C$7,2,1))+LEFT(T118,1)+LEFT(U118,1)+LEFT(V118,1))</f>
        <v/>
      </c>
      <c r="X118" s="96"/>
      <c r="Y118" s="94"/>
      <c r="Z118" s="94"/>
      <c r="AA118" s="94"/>
      <c r="AB118" s="94"/>
      <c r="AC118" s="94"/>
      <c r="AD118" s="94"/>
      <c r="AE118" s="94"/>
      <c r="AF118" s="94"/>
      <c r="AG118" s="102"/>
      <c r="AH118" s="22" t="str">
        <f t="shared" si="32"/>
        <v/>
      </c>
      <c r="AI118" s="20" t="str">
        <f t="shared" si="33"/>
        <v/>
      </c>
      <c r="AJ118" s="20" t="str">
        <f>IF(B118="","",IF(AND(AH118="",AI118="",S118&gt;=パラメータ!$C$4,W118&gt;=パラメータ!$C$5),"⑤効率化＆強化",""))</f>
        <v/>
      </c>
      <c r="AK118" s="20" t="str">
        <f>IF(B118="","",IF(AND(AH118="",AI118,1="",AJ118="",W118&gt;=パラメータ!$C$5),"③効率化",""))</f>
        <v/>
      </c>
      <c r="AL118" s="20" t="str">
        <f>IF(B118="","",IF(AND(AH118="",AI118="",AJ118="",AK118="",S118&gt;=パラメータ!$C$4),"④強化",""))</f>
        <v/>
      </c>
      <c r="AM118" s="20" t="str">
        <f t="shared" si="34"/>
        <v/>
      </c>
      <c r="AN118" s="20" t="str">
        <f t="shared" si="35"/>
        <v/>
      </c>
      <c r="AO118" s="20" t="str">
        <f t="shared" si="36"/>
        <v/>
      </c>
      <c r="AP118" s="20" t="str">
        <f t="shared" si="37"/>
        <v/>
      </c>
      <c r="AQ118" s="20" t="str">
        <f t="shared" si="38"/>
        <v/>
      </c>
      <c r="AR118" s="21" t="str">
        <f t="shared" si="39"/>
        <v/>
      </c>
      <c r="AS118" s="22" t="str">
        <f t="shared" si="40"/>
        <v/>
      </c>
      <c r="AT118" s="20" t="str">
        <f t="shared" si="41"/>
        <v/>
      </c>
      <c r="AU118" s="23" t="str">
        <f t="shared" si="42"/>
        <v/>
      </c>
      <c r="AV118" s="24" t="str">
        <f>IF(AU118="","",IF(AU118&gt;=パラメータ!$C$8,"高",IF(AU118&gt;=パラメータ!$C$9,"中","低")))</f>
        <v/>
      </c>
      <c r="XES118" s="41"/>
      <c r="XET118" s="41"/>
      <c r="XEU118" s="41"/>
      <c r="XEV118" s="41"/>
      <c r="XEW118" s="41"/>
      <c r="XEX118" s="41"/>
      <c r="XEY118" s="41"/>
      <c r="XEZ118" s="41"/>
      <c r="XFA118" s="41"/>
      <c r="XFB118" s="41"/>
      <c r="XFC118" s="41"/>
      <c r="XFD118" s="41"/>
    </row>
    <row r="119" spans="1:48 16373:16384" s="1" customFormat="1" x14ac:dyDescent="0.3">
      <c r="A119" s="15">
        <v>115</v>
      </c>
      <c r="B119" s="88"/>
      <c r="C119" s="89"/>
      <c r="D119" s="88"/>
      <c r="E119" s="88"/>
      <c r="F119" s="92"/>
      <c r="G119" s="88"/>
      <c r="H119" s="88"/>
      <c r="I119" s="23" t="str">
        <f t="shared" si="31"/>
        <v/>
      </c>
      <c r="J119" s="92"/>
      <c r="K119" s="95"/>
      <c r="L119" s="96"/>
      <c r="M119" s="94"/>
      <c r="N119" s="94"/>
      <c r="O119" s="97"/>
      <c r="P119" s="96"/>
      <c r="Q119" s="94"/>
      <c r="R119" s="94"/>
      <c r="S119" s="20" t="str">
        <f t="shared" si="30"/>
        <v/>
      </c>
      <c r="T119" s="94"/>
      <c r="U119" s="94"/>
      <c r="V119" s="94"/>
      <c r="W119" s="21" t="str">
        <f>IF(B119="","",IF(I119&gt;=パラメータ!$C$6,3,IF(I119&gt;=パラメータ!$C$7,2,1))+LEFT(T119,1)+LEFT(U119,1)+LEFT(V119,1))</f>
        <v/>
      </c>
      <c r="X119" s="96"/>
      <c r="Y119" s="94"/>
      <c r="Z119" s="94"/>
      <c r="AA119" s="94"/>
      <c r="AB119" s="94"/>
      <c r="AC119" s="94"/>
      <c r="AD119" s="94"/>
      <c r="AE119" s="94"/>
      <c r="AF119" s="94"/>
      <c r="AG119" s="102"/>
      <c r="AH119" s="22" t="str">
        <f t="shared" si="32"/>
        <v/>
      </c>
      <c r="AI119" s="20" t="str">
        <f t="shared" si="33"/>
        <v/>
      </c>
      <c r="AJ119" s="20" t="str">
        <f>IF(B119="","",IF(AND(AH119="",AI119="",S119&gt;=パラメータ!$C$4,W119&gt;=パラメータ!$C$5),"⑤効率化＆強化",""))</f>
        <v/>
      </c>
      <c r="AK119" s="20" t="str">
        <f>IF(B119="","",IF(AND(AH119="",AI119,1="",AJ119="",W119&gt;=パラメータ!$C$5),"③効率化",""))</f>
        <v/>
      </c>
      <c r="AL119" s="20" t="str">
        <f>IF(B119="","",IF(AND(AH119="",AI119="",AJ119="",AK119="",S119&gt;=パラメータ!$C$4),"④強化",""))</f>
        <v/>
      </c>
      <c r="AM119" s="20" t="str">
        <f t="shared" si="34"/>
        <v/>
      </c>
      <c r="AN119" s="20" t="str">
        <f t="shared" si="35"/>
        <v/>
      </c>
      <c r="AO119" s="20" t="str">
        <f t="shared" si="36"/>
        <v/>
      </c>
      <c r="AP119" s="20" t="str">
        <f t="shared" si="37"/>
        <v/>
      </c>
      <c r="AQ119" s="20" t="str">
        <f t="shared" si="38"/>
        <v/>
      </c>
      <c r="AR119" s="21" t="str">
        <f t="shared" si="39"/>
        <v/>
      </c>
      <c r="AS119" s="22" t="str">
        <f t="shared" si="40"/>
        <v/>
      </c>
      <c r="AT119" s="20" t="str">
        <f t="shared" si="41"/>
        <v/>
      </c>
      <c r="AU119" s="23" t="str">
        <f t="shared" si="42"/>
        <v/>
      </c>
      <c r="AV119" s="24" t="str">
        <f>IF(AU119="","",IF(AU119&gt;=パラメータ!$C$8,"高",IF(AU119&gt;=パラメータ!$C$9,"中","低")))</f>
        <v/>
      </c>
      <c r="XES119" s="41"/>
      <c r="XET119" s="41"/>
      <c r="XEU119" s="41"/>
      <c r="XEV119" s="41"/>
      <c r="XEW119" s="41"/>
      <c r="XEX119" s="41"/>
      <c r="XEY119" s="41"/>
      <c r="XEZ119" s="41"/>
      <c r="XFA119" s="41"/>
      <c r="XFB119" s="41"/>
      <c r="XFC119" s="41"/>
      <c r="XFD119" s="41"/>
    </row>
    <row r="120" spans="1:48 16373:16384" s="1" customFormat="1" x14ac:dyDescent="0.3">
      <c r="A120" s="15">
        <v>116</v>
      </c>
      <c r="B120" s="88"/>
      <c r="C120" s="89"/>
      <c r="D120" s="88"/>
      <c r="E120" s="88"/>
      <c r="F120" s="92"/>
      <c r="G120" s="88"/>
      <c r="H120" s="88"/>
      <c r="I120" s="23" t="str">
        <f t="shared" si="31"/>
        <v/>
      </c>
      <c r="J120" s="92"/>
      <c r="K120" s="95"/>
      <c r="L120" s="96"/>
      <c r="M120" s="94"/>
      <c r="N120" s="94"/>
      <c r="O120" s="97"/>
      <c r="P120" s="96"/>
      <c r="Q120" s="94"/>
      <c r="R120" s="94"/>
      <c r="S120" s="20" t="str">
        <f t="shared" si="30"/>
        <v/>
      </c>
      <c r="T120" s="94"/>
      <c r="U120" s="94"/>
      <c r="V120" s="94"/>
      <c r="W120" s="21" t="str">
        <f>IF(B120="","",IF(I120&gt;=パラメータ!$C$6,3,IF(I120&gt;=パラメータ!$C$7,2,1))+LEFT(T120,1)+LEFT(U120,1)+LEFT(V120,1))</f>
        <v/>
      </c>
      <c r="X120" s="96"/>
      <c r="Y120" s="94"/>
      <c r="Z120" s="94"/>
      <c r="AA120" s="94"/>
      <c r="AB120" s="94"/>
      <c r="AC120" s="94"/>
      <c r="AD120" s="94"/>
      <c r="AE120" s="94"/>
      <c r="AF120" s="94"/>
      <c r="AG120" s="102"/>
      <c r="AH120" s="22" t="str">
        <f t="shared" si="32"/>
        <v/>
      </c>
      <c r="AI120" s="20" t="str">
        <f t="shared" si="33"/>
        <v/>
      </c>
      <c r="AJ120" s="20" t="str">
        <f>IF(B120="","",IF(AND(AH120="",AI120="",S120&gt;=パラメータ!$C$4,W120&gt;=パラメータ!$C$5),"⑤効率化＆強化",""))</f>
        <v/>
      </c>
      <c r="AK120" s="20" t="str">
        <f>IF(B120="","",IF(AND(AH120="",AI120,1="",AJ120="",W120&gt;=パラメータ!$C$5),"③効率化",""))</f>
        <v/>
      </c>
      <c r="AL120" s="20" t="str">
        <f>IF(B120="","",IF(AND(AH120="",AI120="",AJ120="",AK120="",S120&gt;=パラメータ!$C$4),"④強化",""))</f>
        <v/>
      </c>
      <c r="AM120" s="20" t="str">
        <f t="shared" si="34"/>
        <v/>
      </c>
      <c r="AN120" s="20" t="str">
        <f t="shared" si="35"/>
        <v/>
      </c>
      <c r="AO120" s="20" t="str">
        <f t="shared" si="36"/>
        <v/>
      </c>
      <c r="AP120" s="20" t="str">
        <f t="shared" si="37"/>
        <v/>
      </c>
      <c r="AQ120" s="20" t="str">
        <f t="shared" si="38"/>
        <v/>
      </c>
      <c r="AR120" s="21" t="str">
        <f t="shared" si="39"/>
        <v/>
      </c>
      <c r="AS120" s="22" t="str">
        <f t="shared" si="40"/>
        <v/>
      </c>
      <c r="AT120" s="20" t="str">
        <f t="shared" si="41"/>
        <v/>
      </c>
      <c r="AU120" s="23" t="str">
        <f t="shared" si="42"/>
        <v/>
      </c>
      <c r="AV120" s="24" t="str">
        <f>IF(AU120="","",IF(AU120&gt;=パラメータ!$C$8,"高",IF(AU120&gt;=パラメータ!$C$9,"中","低")))</f>
        <v/>
      </c>
      <c r="XES120" s="41"/>
      <c r="XET120" s="41"/>
      <c r="XEU120" s="41"/>
      <c r="XEV120" s="41"/>
      <c r="XEW120" s="41"/>
      <c r="XEX120" s="41"/>
      <c r="XEY120" s="41"/>
      <c r="XEZ120" s="41"/>
      <c r="XFA120" s="41"/>
      <c r="XFB120" s="41"/>
      <c r="XFC120" s="41"/>
      <c r="XFD120" s="41"/>
    </row>
    <row r="121" spans="1:48 16373:16384" s="1" customFormat="1" x14ac:dyDescent="0.3">
      <c r="A121" s="15">
        <v>117</v>
      </c>
      <c r="B121" s="88"/>
      <c r="C121" s="89"/>
      <c r="D121" s="88"/>
      <c r="E121" s="88"/>
      <c r="F121" s="92"/>
      <c r="G121" s="88"/>
      <c r="H121" s="88"/>
      <c r="I121" s="23" t="str">
        <f t="shared" si="31"/>
        <v/>
      </c>
      <c r="J121" s="92"/>
      <c r="K121" s="95"/>
      <c r="L121" s="96"/>
      <c r="M121" s="94"/>
      <c r="N121" s="94"/>
      <c r="O121" s="97"/>
      <c r="P121" s="96"/>
      <c r="Q121" s="94"/>
      <c r="R121" s="94"/>
      <c r="S121" s="20" t="str">
        <f t="shared" si="30"/>
        <v/>
      </c>
      <c r="T121" s="94"/>
      <c r="U121" s="94"/>
      <c r="V121" s="94"/>
      <c r="W121" s="21" t="str">
        <f>IF(B121="","",IF(I121&gt;=パラメータ!$C$6,3,IF(I121&gt;=パラメータ!$C$7,2,1))+LEFT(T121,1)+LEFT(U121,1)+LEFT(V121,1))</f>
        <v/>
      </c>
      <c r="X121" s="96"/>
      <c r="Y121" s="94"/>
      <c r="Z121" s="94"/>
      <c r="AA121" s="94"/>
      <c r="AB121" s="94"/>
      <c r="AC121" s="94"/>
      <c r="AD121" s="94"/>
      <c r="AE121" s="94"/>
      <c r="AF121" s="94"/>
      <c r="AG121" s="102"/>
      <c r="AH121" s="22" t="str">
        <f t="shared" si="32"/>
        <v/>
      </c>
      <c r="AI121" s="20" t="str">
        <f t="shared" si="33"/>
        <v/>
      </c>
      <c r="AJ121" s="20" t="str">
        <f>IF(B121="","",IF(AND(AH121="",AI121="",S121&gt;=パラメータ!$C$4,W121&gt;=パラメータ!$C$5),"⑤効率化＆強化",""))</f>
        <v/>
      </c>
      <c r="AK121" s="20" t="str">
        <f>IF(B121="","",IF(AND(AH121="",AI121,1="",AJ121="",W121&gt;=パラメータ!$C$5),"③効率化",""))</f>
        <v/>
      </c>
      <c r="AL121" s="20" t="str">
        <f>IF(B121="","",IF(AND(AH121="",AI121="",AJ121="",AK121="",S121&gt;=パラメータ!$C$4),"④強化",""))</f>
        <v/>
      </c>
      <c r="AM121" s="20" t="str">
        <f t="shared" si="34"/>
        <v/>
      </c>
      <c r="AN121" s="20" t="str">
        <f t="shared" si="35"/>
        <v/>
      </c>
      <c r="AO121" s="20" t="str">
        <f t="shared" si="36"/>
        <v/>
      </c>
      <c r="AP121" s="20" t="str">
        <f t="shared" si="37"/>
        <v/>
      </c>
      <c r="AQ121" s="20" t="str">
        <f t="shared" si="38"/>
        <v/>
      </c>
      <c r="AR121" s="21" t="str">
        <f t="shared" si="39"/>
        <v/>
      </c>
      <c r="AS121" s="22" t="str">
        <f t="shared" si="40"/>
        <v/>
      </c>
      <c r="AT121" s="20" t="str">
        <f t="shared" si="41"/>
        <v/>
      </c>
      <c r="AU121" s="23" t="str">
        <f t="shared" si="42"/>
        <v/>
      </c>
      <c r="AV121" s="24" t="str">
        <f>IF(AU121="","",IF(AU121&gt;=パラメータ!$C$8,"高",IF(AU121&gt;=パラメータ!$C$9,"中","低")))</f>
        <v/>
      </c>
      <c r="XES121" s="41"/>
      <c r="XET121" s="41"/>
      <c r="XEU121" s="41"/>
      <c r="XEV121" s="41"/>
      <c r="XEW121" s="41"/>
      <c r="XEX121" s="41"/>
      <c r="XEY121" s="41"/>
      <c r="XEZ121" s="41"/>
      <c r="XFA121" s="41"/>
      <c r="XFB121" s="41"/>
      <c r="XFC121" s="41"/>
      <c r="XFD121" s="41"/>
    </row>
    <row r="122" spans="1:48 16373:16384" s="1" customFormat="1" x14ac:dyDescent="0.3">
      <c r="A122" s="15">
        <v>118</v>
      </c>
      <c r="B122" s="88"/>
      <c r="C122" s="89"/>
      <c r="D122" s="88"/>
      <c r="E122" s="88"/>
      <c r="F122" s="92"/>
      <c r="G122" s="88"/>
      <c r="H122" s="88"/>
      <c r="I122" s="23" t="str">
        <f t="shared" si="31"/>
        <v/>
      </c>
      <c r="J122" s="92"/>
      <c r="K122" s="95"/>
      <c r="L122" s="96"/>
      <c r="M122" s="94"/>
      <c r="N122" s="94"/>
      <c r="O122" s="97"/>
      <c r="P122" s="96"/>
      <c r="Q122" s="94"/>
      <c r="R122" s="94"/>
      <c r="S122" s="20" t="str">
        <f t="shared" si="30"/>
        <v/>
      </c>
      <c r="T122" s="94"/>
      <c r="U122" s="94"/>
      <c r="V122" s="94"/>
      <c r="W122" s="21" t="str">
        <f>IF(B122="","",IF(I122&gt;=パラメータ!$C$6,3,IF(I122&gt;=パラメータ!$C$7,2,1))+LEFT(T122,1)+LEFT(U122,1)+LEFT(V122,1))</f>
        <v/>
      </c>
      <c r="X122" s="96"/>
      <c r="Y122" s="94"/>
      <c r="Z122" s="94"/>
      <c r="AA122" s="94"/>
      <c r="AB122" s="94"/>
      <c r="AC122" s="94"/>
      <c r="AD122" s="94"/>
      <c r="AE122" s="94"/>
      <c r="AF122" s="94"/>
      <c r="AG122" s="102"/>
      <c r="AH122" s="22" t="str">
        <f t="shared" si="32"/>
        <v/>
      </c>
      <c r="AI122" s="20" t="str">
        <f t="shared" si="33"/>
        <v/>
      </c>
      <c r="AJ122" s="20" t="str">
        <f>IF(B122="","",IF(AND(AH122="",AI122="",S122&gt;=パラメータ!$C$4,W122&gt;=パラメータ!$C$5),"⑤効率化＆強化",""))</f>
        <v/>
      </c>
      <c r="AK122" s="20" t="str">
        <f>IF(B122="","",IF(AND(AH122="",AI122,1="",AJ122="",W122&gt;=パラメータ!$C$5),"③効率化",""))</f>
        <v/>
      </c>
      <c r="AL122" s="20" t="str">
        <f>IF(B122="","",IF(AND(AH122="",AI122="",AJ122="",AK122="",S122&gt;=パラメータ!$C$4),"④強化",""))</f>
        <v/>
      </c>
      <c r="AM122" s="20" t="str">
        <f t="shared" si="34"/>
        <v/>
      </c>
      <c r="AN122" s="20" t="str">
        <f t="shared" si="35"/>
        <v/>
      </c>
      <c r="AO122" s="20" t="str">
        <f t="shared" si="36"/>
        <v/>
      </c>
      <c r="AP122" s="20" t="str">
        <f t="shared" si="37"/>
        <v/>
      </c>
      <c r="AQ122" s="20" t="str">
        <f t="shared" si="38"/>
        <v/>
      </c>
      <c r="AR122" s="21" t="str">
        <f t="shared" si="39"/>
        <v/>
      </c>
      <c r="AS122" s="22" t="str">
        <f t="shared" si="40"/>
        <v/>
      </c>
      <c r="AT122" s="20" t="str">
        <f t="shared" si="41"/>
        <v/>
      </c>
      <c r="AU122" s="23" t="str">
        <f t="shared" si="42"/>
        <v/>
      </c>
      <c r="AV122" s="24" t="str">
        <f>IF(AU122="","",IF(AU122&gt;=パラメータ!$C$8,"高",IF(AU122&gt;=パラメータ!$C$9,"中","低")))</f>
        <v/>
      </c>
      <c r="XES122" s="41"/>
      <c r="XET122" s="41"/>
      <c r="XEU122" s="41"/>
      <c r="XEV122" s="41"/>
      <c r="XEW122" s="41"/>
      <c r="XEX122" s="41"/>
      <c r="XEY122" s="41"/>
      <c r="XEZ122" s="41"/>
      <c r="XFA122" s="41"/>
      <c r="XFB122" s="41"/>
      <c r="XFC122" s="41"/>
      <c r="XFD122" s="41"/>
    </row>
    <row r="123" spans="1:48 16373:16384" s="1" customFormat="1" x14ac:dyDescent="0.3">
      <c r="A123" s="15">
        <v>119</v>
      </c>
      <c r="B123" s="88"/>
      <c r="C123" s="89"/>
      <c r="D123" s="88"/>
      <c r="E123" s="88"/>
      <c r="F123" s="92"/>
      <c r="G123" s="88"/>
      <c r="H123" s="88"/>
      <c r="I123" s="23" t="str">
        <f t="shared" si="31"/>
        <v/>
      </c>
      <c r="J123" s="92"/>
      <c r="K123" s="95"/>
      <c r="L123" s="96"/>
      <c r="M123" s="94"/>
      <c r="N123" s="94"/>
      <c r="O123" s="97"/>
      <c r="P123" s="96"/>
      <c r="Q123" s="94"/>
      <c r="R123" s="94"/>
      <c r="S123" s="20" t="str">
        <f t="shared" si="30"/>
        <v/>
      </c>
      <c r="T123" s="94"/>
      <c r="U123" s="94"/>
      <c r="V123" s="94"/>
      <c r="W123" s="21" t="str">
        <f>IF(B123="","",IF(I123&gt;=パラメータ!$C$6,3,IF(I123&gt;=パラメータ!$C$7,2,1))+LEFT(T123,1)+LEFT(U123,1)+LEFT(V123,1))</f>
        <v/>
      </c>
      <c r="X123" s="96"/>
      <c r="Y123" s="94"/>
      <c r="Z123" s="94"/>
      <c r="AA123" s="94"/>
      <c r="AB123" s="94"/>
      <c r="AC123" s="94"/>
      <c r="AD123" s="94"/>
      <c r="AE123" s="94"/>
      <c r="AF123" s="94"/>
      <c r="AG123" s="102"/>
      <c r="AH123" s="22" t="str">
        <f t="shared" si="32"/>
        <v/>
      </c>
      <c r="AI123" s="20" t="str">
        <f t="shared" si="33"/>
        <v/>
      </c>
      <c r="AJ123" s="20" t="str">
        <f>IF(B123="","",IF(AND(AH123="",AI123="",S123&gt;=パラメータ!$C$4,W123&gt;=パラメータ!$C$5),"⑤効率化＆強化",""))</f>
        <v/>
      </c>
      <c r="AK123" s="20" t="str">
        <f>IF(B123="","",IF(AND(AH123="",AI123,1="",AJ123="",W123&gt;=パラメータ!$C$5),"③効率化",""))</f>
        <v/>
      </c>
      <c r="AL123" s="20" t="str">
        <f>IF(B123="","",IF(AND(AH123="",AI123="",AJ123="",AK123="",S123&gt;=パラメータ!$C$4),"④強化",""))</f>
        <v/>
      </c>
      <c r="AM123" s="20" t="str">
        <f t="shared" si="34"/>
        <v/>
      </c>
      <c r="AN123" s="20" t="str">
        <f t="shared" si="35"/>
        <v/>
      </c>
      <c r="AO123" s="20" t="str">
        <f t="shared" si="36"/>
        <v/>
      </c>
      <c r="AP123" s="20" t="str">
        <f t="shared" si="37"/>
        <v/>
      </c>
      <c r="AQ123" s="20" t="str">
        <f t="shared" si="38"/>
        <v/>
      </c>
      <c r="AR123" s="21" t="str">
        <f t="shared" si="39"/>
        <v/>
      </c>
      <c r="AS123" s="22" t="str">
        <f t="shared" si="40"/>
        <v/>
      </c>
      <c r="AT123" s="20" t="str">
        <f t="shared" si="41"/>
        <v/>
      </c>
      <c r="AU123" s="23" t="str">
        <f t="shared" si="42"/>
        <v/>
      </c>
      <c r="AV123" s="24" t="str">
        <f>IF(AU123="","",IF(AU123&gt;=パラメータ!$C$8,"高",IF(AU123&gt;=パラメータ!$C$9,"中","低")))</f>
        <v/>
      </c>
      <c r="XES123" s="41"/>
      <c r="XET123" s="41"/>
      <c r="XEU123" s="41"/>
      <c r="XEV123" s="41"/>
      <c r="XEW123" s="41"/>
      <c r="XEX123" s="41"/>
      <c r="XEY123" s="41"/>
      <c r="XEZ123" s="41"/>
      <c r="XFA123" s="41"/>
      <c r="XFB123" s="41"/>
      <c r="XFC123" s="41"/>
      <c r="XFD123" s="41"/>
    </row>
    <row r="124" spans="1:48 16373:16384" s="1" customFormat="1" x14ac:dyDescent="0.3">
      <c r="A124" s="15">
        <v>120</v>
      </c>
      <c r="B124" s="88"/>
      <c r="C124" s="89"/>
      <c r="D124" s="88"/>
      <c r="E124" s="88"/>
      <c r="F124" s="92"/>
      <c r="G124" s="88"/>
      <c r="H124" s="88"/>
      <c r="I124" s="23" t="str">
        <f t="shared" si="31"/>
        <v/>
      </c>
      <c r="J124" s="92"/>
      <c r="K124" s="95"/>
      <c r="L124" s="96"/>
      <c r="M124" s="94"/>
      <c r="N124" s="94"/>
      <c r="O124" s="97"/>
      <c r="P124" s="96"/>
      <c r="Q124" s="94"/>
      <c r="R124" s="94"/>
      <c r="S124" s="20" t="str">
        <f t="shared" si="30"/>
        <v/>
      </c>
      <c r="T124" s="94"/>
      <c r="U124" s="94"/>
      <c r="V124" s="94"/>
      <c r="W124" s="21" t="str">
        <f>IF(B124="","",IF(I124&gt;=パラメータ!$C$6,3,IF(I124&gt;=パラメータ!$C$7,2,1))+LEFT(T124,1)+LEFT(U124,1)+LEFT(V124,1))</f>
        <v/>
      </c>
      <c r="X124" s="96"/>
      <c r="Y124" s="94"/>
      <c r="Z124" s="94"/>
      <c r="AA124" s="94"/>
      <c r="AB124" s="94"/>
      <c r="AC124" s="94"/>
      <c r="AD124" s="94"/>
      <c r="AE124" s="94"/>
      <c r="AF124" s="94"/>
      <c r="AG124" s="102"/>
      <c r="AH124" s="22" t="str">
        <f t="shared" si="32"/>
        <v/>
      </c>
      <c r="AI124" s="20" t="str">
        <f t="shared" si="33"/>
        <v/>
      </c>
      <c r="AJ124" s="20" t="str">
        <f>IF(B124="","",IF(AND(AH124="",AI124="",S124&gt;=パラメータ!$C$4,W124&gt;=パラメータ!$C$5),"⑤効率化＆強化",""))</f>
        <v/>
      </c>
      <c r="AK124" s="20" t="str">
        <f>IF(B124="","",IF(AND(AH124="",AI124,1="",AJ124="",W124&gt;=パラメータ!$C$5),"③効率化",""))</f>
        <v/>
      </c>
      <c r="AL124" s="20" t="str">
        <f>IF(B124="","",IF(AND(AH124="",AI124="",AJ124="",AK124="",S124&gt;=パラメータ!$C$4),"④強化",""))</f>
        <v/>
      </c>
      <c r="AM124" s="20" t="str">
        <f t="shared" si="34"/>
        <v/>
      </c>
      <c r="AN124" s="20" t="str">
        <f t="shared" si="35"/>
        <v/>
      </c>
      <c r="AO124" s="20" t="str">
        <f t="shared" si="36"/>
        <v/>
      </c>
      <c r="AP124" s="20" t="str">
        <f t="shared" si="37"/>
        <v/>
      </c>
      <c r="AQ124" s="20" t="str">
        <f t="shared" si="38"/>
        <v/>
      </c>
      <c r="AR124" s="21" t="str">
        <f t="shared" si="39"/>
        <v/>
      </c>
      <c r="AS124" s="22" t="str">
        <f t="shared" si="40"/>
        <v/>
      </c>
      <c r="AT124" s="20" t="str">
        <f t="shared" si="41"/>
        <v/>
      </c>
      <c r="AU124" s="23" t="str">
        <f t="shared" si="42"/>
        <v/>
      </c>
      <c r="AV124" s="24" t="str">
        <f>IF(AU124="","",IF(AU124&gt;=パラメータ!$C$8,"高",IF(AU124&gt;=パラメータ!$C$9,"中","低")))</f>
        <v/>
      </c>
      <c r="XES124" s="41"/>
      <c r="XET124" s="41"/>
      <c r="XEU124" s="41"/>
      <c r="XEV124" s="41"/>
      <c r="XEW124" s="41"/>
      <c r="XEX124" s="41"/>
      <c r="XEY124" s="41"/>
      <c r="XEZ124" s="41"/>
      <c r="XFA124" s="41"/>
      <c r="XFB124" s="41"/>
      <c r="XFC124" s="41"/>
      <c r="XFD124" s="41"/>
    </row>
    <row r="125" spans="1:48 16373:16384" s="1" customFormat="1" x14ac:dyDescent="0.3">
      <c r="A125" s="15">
        <v>121</v>
      </c>
      <c r="B125" s="88"/>
      <c r="C125" s="89"/>
      <c r="D125" s="88"/>
      <c r="E125" s="88"/>
      <c r="F125" s="92"/>
      <c r="G125" s="88"/>
      <c r="H125" s="88"/>
      <c r="I125" s="23" t="str">
        <f t="shared" si="31"/>
        <v/>
      </c>
      <c r="J125" s="92"/>
      <c r="K125" s="95"/>
      <c r="L125" s="96"/>
      <c r="M125" s="94"/>
      <c r="N125" s="94"/>
      <c r="O125" s="97"/>
      <c r="P125" s="96"/>
      <c r="Q125" s="94"/>
      <c r="R125" s="94"/>
      <c r="S125" s="20" t="str">
        <f t="shared" si="30"/>
        <v/>
      </c>
      <c r="T125" s="94"/>
      <c r="U125" s="94"/>
      <c r="V125" s="94"/>
      <c r="W125" s="21" t="str">
        <f>IF(B125="","",IF(I125&gt;=パラメータ!$C$6,3,IF(I125&gt;=パラメータ!$C$7,2,1))+LEFT(T125,1)+LEFT(U125,1)+LEFT(V125,1))</f>
        <v/>
      </c>
      <c r="X125" s="96"/>
      <c r="Y125" s="94"/>
      <c r="Z125" s="94"/>
      <c r="AA125" s="94"/>
      <c r="AB125" s="94"/>
      <c r="AC125" s="94"/>
      <c r="AD125" s="94"/>
      <c r="AE125" s="94"/>
      <c r="AF125" s="94"/>
      <c r="AG125" s="102"/>
      <c r="AH125" s="22" t="str">
        <f t="shared" si="32"/>
        <v/>
      </c>
      <c r="AI125" s="20" t="str">
        <f t="shared" si="33"/>
        <v/>
      </c>
      <c r="AJ125" s="20" t="str">
        <f>IF(B125="","",IF(AND(AH125="",AI125="",S125&gt;=パラメータ!$C$4,W125&gt;=パラメータ!$C$5),"⑤効率化＆強化",""))</f>
        <v/>
      </c>
      <c r="AK125" s="20" t="str">
        <f>IF(B125="","",IF(AND(AH125="",AI125,1="",AJ125="",W125&gt;=パラメータ!$C$5),"③効率化",""))</f>
        <v/>
      </c>
      <c r="AL125" s="20" t="str">
        <f>IF(B125="","",IF(AND(AH125="",AI125="",AJ125="",AK125="",S125&gt;=パラメータ!$C$4),"④強化",""))</f>
        <v/>
      </c>
      <c r="AM125" s="20" t="str">
        <f t="shared" si="34"/>
        <v/>
      </c>
      <c r="AN125" s="20" t="str">
        <f t="shared" si="35"/>
        <v/>
      </c>
      <c r="AO125" s="20" t="str">
        <f t="shared" si="36"/>
        <v/>
      </c>
      <c r="AP125" s="20" t="str">
        <f t="shared" si="37"/>
        <v/>
      </c>
      <c r="AQ125" s="20" t="str">
        <f t="shared" si="38"/>
        <v/>
      </c>
      <c r="AR125" s="21" t="str">
        <f t="shared" si="39"/>
        <v/>
      </c>
      <c r="AS125" s="22" t="str">
        <f t="shared" si="40"/>
        <v/>
      </c>
      <c r="AT125" s="20" t="str">
        <f t="shared" si="41"/>
        <v/>
      </c>
      <c r="AU125" s="23" t="str">
        <f t="shared" si="42"/>
        <v/>
      </c>
      <c r="AV125" s="24" t="str">
        <f>IF(AU125="","",IF(AU125&gt;=パラメータ!$C$8,"高",IF(AU125&gt;=パラメータ!$C$9,"中","低")))</f>
        <v/>
      </c>
      <c r="XES125" s="41"/>
      <c r="XET125" s="41"/>
      <c r="XEU125" s="41"/>
      <c r="XEV125" s="41"/>
      <c r="XEW125" s="41"/>
      <c r="XEX125" s="41"/>
      <c r="XEY125" s="41"/>
      <c r="XEZ125" s="41"/>
      <c r="XFA125" s="41"/>
      <c r="XFB125" s="41"/>
      <c r="XFC125" s="41"/>
      <c r="XFD125" s="41"/>
    </row>
    <row r="126" spans="1:48 16373:16384" s="1" customFormat="1" x14ac:dyDescent="0.3">
      <c r="A126" s="15">
        <v>122</v>
      </c>
      <c r="B126" s="88"/>
      <c r="C126" s="89"/>
      <c r="D126" s="88"/>
      <c r="E126" s="88"/>
      <c r="F126" s="92"/>
      <c r="G126" s="88"/>
      <c r="H126" s="88"/>
      <c r="I126" s="23" t="str">
        <f t="shared" si="31"/>
        <v/>
      </c>
      <c r="J126" s="92"/>
      <c r="K126" s="95"/>
      <c r="L126" s="96"/>
      <c r="M126" s="94"/>
      <c r="N126" s="94"/>
      <c r="O126" s="97"/>
      <c r="P126" s="96"/>
      <c r="Q126" s="94"/>
      <c r="R126" s="94"/>
      <c r="S126" s="20" t="str">
        <f t="shared" si="30"/>
        <v/>
      </c>
      <c r="T126" s="94"/>
      <c r="U126" s="94"/>
      <c r="V126" s="94"/>
      <c r="W126" s="21" t="str">
        <f>IF(B126="","",IF(I126&gt;=パラメータ!$C$6,3,IF(I126&gt;=パラメータ!$C$7,2,1))+LEFT(T126,1)+LEFT(U126,1)+LEFT(V126,1))</f>
        <v/>
      </c>
      <c r="X126" s="96"/>
      <c r="Y126" s="94"/>
      <c r="Z126" s="94"/>
      <c r="AA126" s="94"/>
      <c r="AB126" s="94"/>
      <c r="AC126" s="94"/>
      <c r="AD126" s="94"/>
      <c r="AE126" s="94"/>
      <c r="AF126" s="94"/>
      <c r="AG126" s="102"/>
      <c r="AH126" s="22" t="str">
        <f t="shared" si="32"/>
        <v/>
      </c>
      <c r="AI126" s="20" t="str">
        <f t="shared" si="33"/>
        <v/>
      </c>
      <c r="AJ126" s="20" t="str">
        <f>IF(B126="","",IF(AND(AH126="",AI126="",S126&gt;=パラメータ!$C$4,W126&gt;=パラメータ!$C$5),"⑤効率化＆強化",""))</f>
        <v/>
      </c>
      <c r="AK126" s="20" t="str">
        <f>IF(B126="","",IF(AND(AH126="",AI126,1="",AJ126="",W126&gt;=パラメータ!$C$5),"③効率化",""))</f>
        <v/>
      </c>
      <c r="AL126" s="20" t="str">
        <f>IF(B126="","",IF(AND(AH126="",AI126="",AJ126="",AK126="",S126&gt;=パラメータ!$C$4),"④強化",""))</f>
        <v/>
      </c>
      <c r="AM126" s="20" t="str">
        <f t="shared" si="34"/>
        <v/>
      </c>
      <c r="AN126" s="20" t="str">
        <f t="shared" si="35"/>
        <v/>
      </c>
      <c r="AO126" s="20" t="str">
        <f t="shared" si="36"/>
        <v/>
      </c>
      <c r="AP126" s="20" t="str">
        <f t="shared" si="37"/>
        <v/>
      </c>
      <c r="AQ126" s="20" t="str">
        <f t="shared" si="38"/>
        <v/>
      </c>
      <c r="AR126" s="21" t="str">
        <f t="shared" si="39"/>
        <v/>
      </c>
      <c r="AS126" s="22" t="str">
        <f t="shared" si="40"/>
        <v/>
      </c>
      <c r="AT126" s="20" t="str">
        <f t="shared" si="41"/>
        <v/>
      </c>
      <c r="AU126" s="23" t="str">
        <f t="shared" si="42"/>
        <v/>
      </c>
      <c r="AV126" s="24" t="str">
        <f>IF(AU126="","",IF(AU126&gt;=パラメータ!$C$8,"高",IF(AU126&gt;=パラメータ!$C$9,"中","低")))</f>
        <v/>
      </c>
      <c r="XES126" s="41"/>
      <c r="XET126" s="41"/>
      <c r="XEU126" s="41"/>
      <c r="XEV126" s="41"/>
      <c r="XEW126" s="41"/>
      <c r="XEX126" s="41"/>
      <c r="XEY126" s="41"/>
      <c r="XEZ126" s="41"/>
      <c r="XFA126" s="41"/>
      <c r="XFB126" s="41"/>
      <c r="XFC126" s="41"/>
      <c r="XFD126" s="41"/>
    </row>
    <row r="127" spans="1:48 16373:16384" s="1" customFormat="1" x14ac:dyDescent="0.3">
      <c r="A127" s="15">
        <v>123</v>
      </c>
      <c r="B127" s="88"/>
      <c r="C127" s="89"/>
      <c r="D127" s="88"/>
      <c r="E127" s="88"/>
      <c r="F127" s="92"/>
      <c r="G127" s="88"/>
      <c r="H127" s="88"/>
      <c r="I127" s="23" t="str">
        <f t="shared" si="31"/>
        <v/>
      </c>
      <c r="J127" s="92"/>
      <c r="K127" s="95"/>
      <c r="L127" s="96"/>
      <c r="M127" s="94"/>
      <c r="N127" s="94"/>
      <c r="O127" s="97"/>
      <c r="P127" s="96"/>
      <c r="Q127" s="94"/>
      <c r="R127" s="94"/>
      <c r="S127" s="20" t="str">
        <f t="shared" si="30"/>
        <v/>
      </c>
      <c r="T127" s="94"/>
      <c r="U127" s="94"/>
      <c r="V127" s="94"/>
      <c r="W127" s="21" t="str">
        <f>IF(B127="","",IF(I127&gt;=パラメータ!$C$6,3,IF(I127&gt;=パラメータ!$C$7,2,1))+LEFT(T127,1)+LEFT(U127,1)+LEFT(V127,1))</f>
        <v/>
      </c>
      <c r="X127" s="96"/>
      <c r="Y127" s="94"/>
      <c r="Z127" s="94"/>
      <c r="AA127" s="94"/>
      <c r="AB127" s="94"/>
      <c r="AC127" s="94"/>
      <c r="AD127" s="94"/>
      <c r="AE127" s="94"/>
      <c r="AF127" s="94"/>
      <c r="AG127" s="102"/>
      <c r="AH127" s="22" t="str">
        <f t="shared" si="32"/>
        <v/>
      </c>
      <c r="AI127" s="20" t="str">
        <f t="shared" si="33"/>
        <v/>
      </c>
      <c r="AJ127" s="20" t="str">
        <f>IF(B127="","",IF(AND(AH127="",AI127="",S127&gt;=パラメータ!$C$4,W127&gt;=パラメータ!$C$5),"⑤効率化＆強化",""))</f>
        <v/>
      </c>
      <c r="AK127" s="20" t="str">
        <f>IF(B127="","",IF(AND(AH127="",AI127,1="",AJ127="",W127&gt;=パラメータ!$C$5),"③効率化",""))</f>
        <v/>
      </c>
      <c r="AL127" s="20" t="str">
        <f>IF(B127="","",IF(AND(AH127="",AI127="",AJ127="",AK127="",S127&gt;=パラメータ!$C$4),"④強化",""))</f>
        <v/>
      </c>
      <c r="AM127" s="20" t="str">
        <f t="shared" si="34"/>
        <v/>
      </c>
      <c r="AN127" s="20" t="str">
        <f t="shared" si="35"/>
        <v/>
      </c>
      <c r="AO127" s="20" t="str">
        <f t="shared" si="36"/>
        <v/>
      </c>
      <c r="AP127" s="20" t="str">
        <f t="shared" si="37"/>
        <v/>
      </c>
      <c r="AQ127" s="20" t="str">
        <f t="shared" si="38"/>
        <v/>
      </c>
      <c r="AR127" s="21" t="str">
        <f t="shared" si="39"/>
        <v/>
      </c>
      <c r="AS127" s="22" t="str">
        <f t="shared" si="40"/>
        <v/>
      </c>
      <c r="AT127" s="20" t="str">
        <f t="shared" si="41"/>
        <v/>
      </c>
      <c r="AU127" s="23" t="str">
        <f t="shared" si="42"/>
        <v/>
      </c>
      <c r="AV127" s="24" t="str">
        <f>IF(AU127="","",IF(AU127&gt;=パラメータ!$C$8,"高",IF(AU127&gt;=パラメータ!$C$9,"中","低")))</f>
        <v/>
      </c>
      <c r="XES127" s="41"/>
      <c r="XET127" s="41"/>
      <c r="XEU127" s="41"/>
      <c r="XEV127" s="41"/>
      <c r="XEW127" s="41"/>
      <c r="XEX127" s="41"/>
      <c r="XEY127" s="41"/>
      <c r="XEZ127" s="41"/>
      <c r="XFA127" s="41"/>
      <c r="XFB127" s="41"/>
      <c r="XFC127" s="41"/>
      <c r="XFD127" s="41"/>
    </row>
    <row r="128" spans="1:48 16373:16384" s="1" customFormat="1" x14ac:dyDescent="0.3">
      <c r="A128" s="15">
        <v>124</v>
      </c>
      <c r="B128" s="88"/>
      <c r="C128" s="89"/>
      <c r="D128" s="88"/>
      <c r="E128" s="88"/>
      <c r="F128" s="92"/>
      <c r="G128" s="88"/>
      <c r="H128" s="88"/>
      <c r="I128" s="23" t="str">
        <f t="shared" si="31"/>
        <v/>
      </c>
      <c r="J128" s="92"/>
      <c r="K128" s="95"/>
      <c r="L128" s="96"/>
      <c r="M128" s="94"/>
      <c r="N128" s="94"/>
      <c r="O128" s="97"/>
      <c r="P128" s="96"/>
      <c r="Q128" s="94"/>
      <c r="R128" s="94"/>
      <c r="S128" s="20" t="str">
        <f t="shared" si="30"/>
        <v/>
      </c>
      <c r="T128" s="94"/>
      <c r="U128" s="94"/>
      <c r="V128" s="94"/>
      <c r="W128" s="21" t="str">
        <f>IF(B128="","",IF(I128&gt;=パラメータ!$C$6,3,IF(I128&gt;=パラメータ!$C$7,2,1))+LEFT(T128,1)+LEFT(U128,1)+LEFT(V128,1))</f>
        <v/>
      </c>
      <c r="X128" s="96"/>
      <c r="Y128" s="94"/>
      <c r="Z128" s="94"/>
      <c r="AA128" s="94"/>
      <c r="AB128" s="94"/>
      <c r="AC128" s="94"/>
      <c r="AD128" s="94"/>
      <c r="AE128" s="94"/>
      <c r="AF128" s="94"/>
      <c r="AG128" s="102"/>
      <c r="AH128" s="22" t="str">
        <f t="shared" si="32"/>
        <v/>
      </c>
      <c r="AI128" s="20" t="str">
        <f t="shared" si="33"/>
        <v/>
      </c>
      <c r="AJ128" s="20" t="str">
        <f>IF(B128="","",IF(AND(AH128="",AI128="",S128&gt;=パラメータ!$C$4,W128&gt;=パラメータ!$C$5),"⑤効率化＆強化",""))</f>
        <v/>
      </c>
      <c r="AK128" s="20" t="str">
        <f>IF(B128="","",IF(AND(AH128="",AI128,1="",AJ128="",W128&gt;=パラメータ!$C$5),"③効率化",""))</f>
        <v/>
      </c>
      <c r="AL128" s="20" t="str">
        <f>IF(B128="","",IF(AND(AH128="",AI128="",AJ128="",AK128="",S128&gt;=パラメータ!$C$4),"④強化",""))</f>
        <v/>
      </c>
      <c r="AM128" s="20" t="str">
        <f t="shared" si="34"/>
        <v/>
      </c>
      <c r="AN128" s="20" t="str">
        <f t="shared" si="35"/>
        <v/>
      </c>
      <c r="AO128" s="20" t="str">
        <f t="shared" si="36"/>
        <v/>
      </c>
      <c r="AP128" s="20" t="str">
        <f t="shared" si="37"/>
        <v/>
      </c>
      <c r="AQ128" s="20" t="str">
        <f t="shared" si="38"/>
        <v/>
      </c>
      <c r="AR128" s="21" t="str">
        <f t="shared" si="39"/>
        <v/>
      </c>
      <c r="AS128" s="22" t="str">
        <f t="shared" si="40"/>
        <v/>
      </c>
      <c r="AT128" s="20" t="str">
        <f t="shared" si="41"/>
        <v/>
      </c>
      <c r="AU128" s="23" t="str">
        <f t="shared" si="42"/>
        <v/>
      </c>
      <c r="AV128" s="24" t="str">
        <f>IF(AU128="","",IF(AU128&gt;=パラメータ!$C$8,"高",IF(AU128&gt;=パラメータ!$C$9,"中","低")))</f>
        <v/>
      </c>
      <c r="XES128" s="41"/>
      <c r="XET128" s="41"/>
      <c r="XEU128" s="41"/>
      <c r="XEV128" s="41"/>
      <c r="XEW128" s="41"/>
      <c r="XEX128" s="41"/>
      <c r="XEY128" s="41"/>
      <c r="XEZ128" s="41"/>
      <c r="XFA128" s="41"/>
      <c r="XFB128" s="41"/>
      <c r="XFC128" s="41"/>
      <c r="XFD128" s="41"/>
    </row>
    <row r="129" spans="1:48 16373:16384" s="1" customFormat="1" x14ac:dyDescent="0.3">
      <c r="A129" s="15">
        <v>125</v>
      </c>
      <c r="B129" s="88"/>
      <c r="C129" s="89"/>
      <c r="D129" s="88"/>
      <c r="E129" s="88"/>
      <c r="F129" s="92"/>
      <c r="G129" s="88"/>
      <c r="H129" s="88"/>
      <c r="I129" s="23" t="str">
        <f t="shared" si="31"/>
        <v/>
      </c>
      <c r="J129" s="92"/>
      <c r="K129" s="95"/>
      <c r="L129" s="96"/>
      <c r="M129" s="94"/>
      <c r="N129" s="94"/>
      <c r="O129" s="97"/>
      <c r="P129" s="96"/>
      <c r="Q129" s="94"/>
      <c r="R129" s="94"/>
      <c r="S129" s="20" t="str">
        <f t="shared" si="30"/>
        <v/>
      </c>
      <c r="T129" s="94"/>
      <c r="U129" s="94"/>
      <c r="V129" s="94"/>
      <c r="W129" s="21" t="str">
        <f>IF(B129="","",IF(I129&gt;=パラメータ!$C$6,3,IF(I129&gt;=パラメータ!$C$7,2,1))+LEFT(T129,1)+LEFT(U129,1)+LEFT(V129,1))</f>
        <v/>
      </c>
      <c r="X129" s="96"/>
      <c r="Y129" s="94"/>
      <c r="Z129" s="94"/>
      <c r="AA129" s="94"/>
      <c r="AB129" s="94"/>
      <c r="AC129" s="94"/>
      <c r="AD129" s="94"/>
      <c r="AE129" s="94"/>
      <c r="AF129" s="94"/>
      <c r="AG129" s="102"/>
      <c r="AH129" s="22" t="str">
        <f t="shared" si="32"/>
        <v/>
      </c>
      <c r="AI129" s="20" t="str">
        <f t="shared" si="33"/>
        <v/>
      </c>
      <c r="AJ129" s="20" t="str">
        <f>IF(B129="","",IF(AND(AH129="",AI129="",S129&gt;=パラメータ!$C$4,W129&gt;=パラメータ!$C$5),"⑤効率化＆強化",""))</f>
        <v/>
      </c>
      <c r="AK129" s="20" t="str">
        <f>IF(B129="","",IF(AND(AH129="",AI129,1="",AJ129="",W129&gt;=パラメータ!$C$5),"③効率化",""))</f>
        <v/>
      </c>
      <c r="AL129" s="20" t="str">
        <f>IF(B129="","",IF(AND(AH129="",AI129="",AJ129="",AK129="",S129&gt;=パラメータ!$C$4),"④強化",""))</f>
        <v/>
      </c>
      <c r="AM129" s="20" t="str">
        <f t="shared" si="34"/>
        <v/>
      </c>
      <c r="AN129" s="20" t="str">
        <f t="shared" si="35"/>
        <v/>
      </c>
      <c r="AO129" s="20" t="str">
        <f t="shared" si="36"/>
        <v/>
      </c>
      <c r="AP129" s="20" t="str">
        <f t="shared" si="37"/>
        <v/>
      </c>
      <c r="AQ129" s="20" t="str">
        <f t="shared" si="38"/>
        <v/>
      </c>
      <c r="AR129" s="21" t="str">
        <f t="shared" si="39"/>
        <v/>
      </c>
      <c r="AS129" s="22" t="str">
        <f t="shared" si="40"/>
        <v/>
      </c>
      <c r="AT129" s="20" t="str">
        <f t="shared" si="41"/>
        <v/>
      </c>
      <c r="AU129" s="23" t="str">
        <f t="shared" si="42"/>
        <v/>
      </c>
      <c r="AV129" s="24" t="str">
        <f>IF(AU129="","",IF(AU129&gt;=パラメータ!$C$8,"高",IF(AU129&gt;=パラメータ!$C$9,"中","低")))</f>
        <v/>
      </c>
      <c r="XES129" s="41"/>
      <c r="XET129" s="41"/>
      <c r="XEU129" s="41"/>
      <c r="XEV129" s="41"/>
      <c r="XEW129" s="41"/>
      <c r="XEX129" s="41"/>
      <c r="XEY129" s="41"/>
      <c r="XEZ129" s="41"/>
      <c r="XFA129" s="41"/>
      <c r="XFB129" s="41"/>
      <c r="XFC129" s="41"/>
      <c r="XFD129" s="41"/>
    </row>
    <row r="130" spans="1:48 16373:16384" s="1" customFormat="1" x14ac:dyDescent="0.3">
      <c r="A130" s="15">
        <v>126</v>
      </c>
      <c r="B130" s="88"/>
      <c r="C130" s="89"/>
      <c r="D130" s="88"/>
      <c r="E130" s="88"/>
      <c r="F130" s="92"/>
      <c r="G130" s="88"/>
      <c r="H130" s="88"/>
      <c r="I130" s="23" t="str">
        <f t="shared" si="31"/>
        <v/>
      </c>
      <c r="J130" s="92"/>
      <c r="K130" s="95"/>
      <c r="L130" s="96"/>
      <c r="M130" s="94"/>
      <c r="N130" s="94"/>
      <c r="O130" s="97"/>
      <c r="P130" s="96"/>
      <c r="Q130" s="94"/>
      <c r="R130" s="94"/>
      <c r="S130" s="20" t="str">
        <f t="shared" si="30"/>
        <v/>
      </c>
      <c r="T130" s="94"/>
      <c r="U130" s="94"/>
      <c r="V130" s="94"/>
      <c r="W130" s="21" t="str">
        <f>IF(B130="","",IF(I130&gt;=パラメータ!$C$6,3,IF(I130&gt;=パラメータ!$C$7,2,1))+LEFT(T130,1)+LEFT(U130,1)+LEFT(V130,1))</f>
        <v/>
      </c>
      <c r="X130" s="96"/>
      <c r="Y130" s="94"/>
      <c r="Z130" s="94"/>
      <c r="AA130" s="94"/>
      <c r="AB130" s="94"/>
      <c r="AC130" s="94"/>
      <c r="AD130" s="94"/>
      <c r="AE130" s="94"/>
      <c r="AF130" s="94"/>
      <c r="AG130" s="102"/>
      <c r="AH130" s="22" t="str">
        <f t="shared" si="32"/>
        <v/>
      </c>
      <c r="AI130" s="20" t="str">
        <f t="shared" si="33"/>
        <v/>
      </c>
      <c r="AJ130" s="20" t="str">
        <f>IF(B130="","",IF(AND(AH130="",AI130="",S130&gt;=パラメータ!$C$4,W130&gt;=パラメータ!$C$5),"⑤効率化＆強化",""))</f>
        <v/>
      </c>
      <c r="AK130" s="20" t="str">
        <f>IF(B130="","",IF(AND(AH130="",AI130,1="",AJ130="",W130&gt;=パラメータ!$C$5),"③効率化",""))</f>
        <v/>
      </c>
      <c r="AL130" s="20" t="str">
        <f>IF(B130="","",IF(AND(AH130="",AI130="",AJ130="",AK130="",S130&gt;=パラメータ!$C$4),"④強化",""))</f>
        <v/>
      </c>
      <c r="AM130" s="20" t="str">
        <f t="shared" si="34"/>
        <v/>
      </c>
      <c r="AN130" s="20" t="str">
        <f t="shared" si="35"/>
        <v/>
      </c>
      <c r="AO130" s="20" t="str">
        <f t="shared" si="36"/>
        <v/>
      </c>
      <c r="AP130" s="20" t="str">
        <f t="shared" si="37"/>
        <v/>
      </c>
      <c r="AQ130" s="20" t="str">
        <f t="shared" si="38"/>
        <v/>
      </c>
      <c r="AR130" s="21" t="str">
        <f t="shared" si="39"/>
        <v/>
      </c>
      <c r="AS130" s="22" t="str">
        <f t="shared" si="40"/>
        <v/>
      </c>
      <c r="AT130" s="20" t="str">
        <f t="shared" si="41"/>
        <v/>
      </c>
      <c r="AU130" s="23" t="str">
        <f t="shared" si="42"/>
        <v/>
      </c>
      <c r="AV130" s="24" t="str">
        <f>IF(AU130="","",IF(AU130&gt;=パラメータ!$C$8,"高",IF(AU130&gt;=パラメータ!$C$9,"中","低")))</f>
        <v/>
      </c>
      <c r="XES130" s="41"/>
      <c r="XET130" s="41"/>
      <c r="XEU130" s="41"/>
      <c r="XEV130" s="41"/>
      <c r="XEW130" s="41"/>
      <c r="XEX130" s="41"/>
      <c r="XEY130" s="41"/>
      <c r="XEZ130" s="41"/>
      <c r="XFA130" s="41"/>
      <c r="XFB130" s="41"/>
      <c r="XFC130" s="41"/>
      <c r="XFD130" s="41"/>
    </row>
    <row r="131" spans="1:48 16373:16384" s="1" customFormat="1" x14ac:dyDescent="0.3">
      <c r="A131" s="15">
        <v>127</v>
      </c>
      <c r="B131" s="88"/>
      <c r="C131" s="89"/>
      <c r="D131" s="88"/>
      <c r="E131" s="88"/>
      <c r="F131" s="92"/>
      <c r="G131" s="88"/>
      <c r="H131" s="88"/>
      <c r="I131" s="23" t="str">
        <f t="shared" si="31"/>
        <v/>
      </c>
      <c r="J131" s="92"/>
      <c r="K131" s="95"/>
      <c r="L131" s="96"/>
      <c r="M131" s="94"/>
      <c r="N131" s="94"/>
      <c r="O131" s="97"/>
      <c r="P131" s="96"/>
      <c r="Q131" s="94"/>
      <c r="R131" s="94"/>
      <c r="S131" s="20" t="str">
        <f t="shared" si="30"/>
        <v/>
      </c>
      <c r="T131" s="94"/>
      <c r="U131" s="94"/>
      <c r="V131" s="94"/>
      <c r="W131" s="21" t="str">
        <f>IF(B131="","",IF(I131&gt;=パラメータ!$C$6,3,IF(I131&gt;=パラメータ!$C$7,2,1))+LEFT(T131,1)+LEFT(U131,1)+LEFT(V131,1))</f>
        <v/>
      </c>
      <c r="X131" s="96"/>
      <c r="Y131" s="94"/>
      <c r="Z131" s="94"/>
      <c r="AA131" s="94"/>
      <c r="AB131" s="94"/>
      <c r="AC131" s="94"/>
      <c r="AD131" s="94"/>
      <c r="AE131" s="94"/>
      <c r="AF131" s="94"/>
      <c r="AG131" s="102"/>
      <c r="AH131" s="22" t="str">
        <f t="shared" si="32"/>
        <v/>
      </c>
      <c r="AI131" s="20" t="str">
        <f t="shared" si="33"/>
        <v/>
      </c>
      <c r="AJ131" s="20" t="str">
        <f>IF(B131="","",IF(AND(AH131="",AI131="",S131&gt;=パラメータ!$C$4,W131&gt;=パラメータ!$C$5),"⑤効率化＆強化",""))</f>
        <v/>
      </c>
      <c r="AK131" s="20" t="str">
        <f>IF(B131="","",IF(AND(AH131="",AI131,1="",AJ131="",W131&gt;=パラメータ!$C$5),"③効率化",""))</f>
        <v/>
      </c>
      <c r="AL131" s="20" t="str">
        <f>IF(B131="","",IF(AND(AH131="",AI131="",AJ131="",AK131="",S131&gt;=パラメータ!$C$4),"④強化",""))</f>
        <v/>
      </c>
      <c r="AM131" s="20" t="str">
        <f t="shared" si="34"/>
        <v/>
      </c>
      <c r="AN131" s="20" t="str">
        <f t="shared" si="35"/>
        <v/>
      </c>
      <c r="AO131" s="20" t="str">
        <f t="shared" si="36"/>
        <v/>
      </c>
      <c r="AP131" s="20" t="str">
        <f t="shared" si="37"/>
        <v/>
      </c>
      <c r="AQ131" s="20" t="str">
        <f t="shared" si="38"/>
        <v/>
      </c>
      <c r="AR131" s="21" t="str">
        <f t="shared" si="39"/>
        <v/>
      </c>
      <c r="AS131" s="22" t="str">
        <f t="shared" si="40"/>
        <v/>
      </c>
      <c r="AT131" s="20" t="str">
        <f t="shared" si="41"/>
        <v/>
      </c>
      <c r="AU131" s="23" t="str">
        <f t="shared" si="42"/>
        <v/>
      </c>
      <c r="AV131" s="24" t="str">
        <f>IF(AU131="","",IF(AU131&gt;=パラメータ!$C$8,"高",IF(AU131&gt;=パラメータ!$C$9,"中","低")))</f>
        <v/>
      </c>
      <c r="XES131" s="41"/>
      <c r="XET131" s="41"/>
      <c r="XEU131" s="41"/>
      <c r="XEV131" s="41"/>
      <c r="XEW131" s="41"/>
      <c r="XEX131" s="41"/>
      <c r="XEY131" s="41"/>
      <c r="XEZ131" s="41"/>
      <c r="XFA131" s="41"/>
      <c r="XFB131" s="41"/>
      <c r="XFC131" s="41"/>
      <c r="XFD131" s="41"/>
    </row>
    <row r="132" spans="1:48 16373:16384" s="1" customFormat="1" x14ac:dyDescent="0.3">
      <c r="A132" s="15">
        <v>128</v>
      </c>
      <c r="B132" s="88"/>
      <c r="C132" s="89"/>
      <c r="D132" s="88"/>
      <c r="E132" s="88"/>
      <c r="F132" s="92"/>
      <c r="G132" s="88"/>
      <c r="H132" s="88"/>
      <c r="I132" s="23" t="str">
        <f t="shared" si="31"/>
        <v/>
      </c>
      <c r="J132" s="92"/>
      <c r="K132" s="95"/>
      <c r="L132" s="96"/>
      <c r="M132" s="94"/>
      <c r="N132" s="94"/>
      <c r="O132" s="97"/>
      <c r="P132" s="96"/>
      <c r="Q132" s="94"/>
      <c r="R132" s="94"/>
      <c r="S132" s="20" t="str">
        <f t="shared" si="30"/>
        <v/>
      </c>
      <c r="T132" s="94"/>
      <c r="U132" s="94"/>
      <c r="V132" s="94"/>
      <c r="W132" s="21" t="str">
        <f>IF(B132="","",IF(I132&gt;=パラメータ!$C$6,3,IF(I132&gt;=パラメータ!$C$7,2,1))+LEFT(T132,1)+LEFT(U132,1)+LEFT(V132,1))</f>
        <v/>
      </c>
      <c r="X132" s="96"/>
      <c r="Y132" s="94"/>
      <c r="Z132" s="94"/>
      <c r="AA132" s="94"/>
      <c r="AB132" s="94"/>
      <c r="AC132" s="94"/>
      <c r="AD132" s="94"/>
      <c r="AE132" s="94"/>
      <c r="AF132" s="94"/>
      <c r="AG132" s="102"/>
      <c r="AH132" s="22" t="str">
        <f t="shared" si="32"/>
        <v/>
      </c>
      <c r="AI132" s="20" t="str">
        <f t="shared" si="33"/>
        <v/>
      </c>
      <c r="AJ132" s="20" t="str">
        <f>IF(B132="","",IF(AND(AH132="",AI132="",S132&gt;=パラメータ!$C$4,W132&gt;=パラメータ!$C$5),"⑤効率化＆強化",""))</f>
        <v/>
      </c>
      <c r="AK132" s="20" t="str">
        <f>IF(B132="","",IF(AND(AH132="",AI132,1="",AJ132="",W132&gt;=パラメータ!$C$5),"③効率化",""))</f>
        <v/>
      </c>
      <c r="AL132" s="20" t="str">
        <f>IF(B132="","",IF(AND(AH132="",AI132="",AJ132="",AK132="",S132&gt;=パラメータ!$C$4),"④強化",""))</f>
        <v/>
      </c>
      <c r="AM132" s="20" t="str">
        <f t="shared" si="34"/>
        <v/>
      </c>
      <c r="AN132" s="20" t="str">
        <f t="shared" si="35"/>
        <v/>
      </c>
      <c r="AO132" s="20" t="str">
        <f t="shared" si="36"/>
        <v/>
      </c>
      <c r="AP132" s="20" t="str">
        <f t="shared" si="37"/>
        <v/>
      </c>
      <c r="AQ132" s="20" t="str">
        <f t="shared" si="38"/>
        <v/>
      </c>
      <c r="AR132" s="21" t="str">
        <f t="shared" si="39"/>
        <v/>
      </c>
      <c r="AS132" s="22" t="str">
        <f t="shared" si="40"/>
        <v/>
      </c>
      <c r="AT132" s="20" t="str">
        <f t="shared" si="41"/>
        <v/>
      </c>
      <c r="AU132" s="23" t="str">
        <f t="shared" si="42"/>
        <v/>
      </c>
      <c r="AV132" s="24" t="str">
        <f>IF(AU132="","",IF(AU132&gt;=パラメータ!$C$8,"高",IF(AU132&gt;=パラメータ!$C$9,"中","低")))</f>
        <v/>
      </c>
      <c r="XES132" s="41"/>
      <c r="XET132" s="41"/>
      <c r="XEU132" s="41"/>
      <c r="XEV132" s="41"/>
      <c r="XEW132" s="41"/>
      <c r="XEX132" s="41"/>
      <c r="XEY132" s="41"/>
      <c r="XEZ132" s="41"/>
      <c r="XFA132" s="41"/>
      <c r="XFB132" s="41"/>
      <c r="XFC132" s="41"/>
      <c r="XFD132" s="41"/>
    </row>
    <row r="133" spans="1:48 16373:16384" s="1" customFormat="1" x14ac:dyDescent="0.3">
      <c r="A133" s="15">
        <v>129</v>
      </c>
      <c r="B133" s="88"/>
      <c r="C133" s="89"/>
      <c r="D133" s="88"/>
      <c r="E133" s="88"/>
      <c r="F133" s="92"/>
      <c r="G133" s="88"/>
      <c r="H133" s="88"/>
      <c r="I133" s="23" t="str">
        <f t="shared" si="31"/>
        <v/>
      </c>
      <c r="J133" s="92"/>
      <c r="K133" s="95"/>
      <c r="L133" s="96"/>
      <c r="M133" s="94"/>
      <c r="N133" s="94"/>
      <c r="O133" s="97"/>
      <c r="P133" s="96"/>
      <c r="Q133" s="94"/>
      <c r="R133" s="94"/>
      <c r="S133" s="20" t="str">
        <f t="shared" ref="S133:S196" si="43">IF(OR(LEFT(P133,1)="",LEFT(Q133,1)="",LEFT(R133,1)=""),"",LEFT(P133,1)+LEFT(Q133,1)+LEFT(R133,1))</f>
        <v/>
      </c>
      <c r="T133" s="94"/>
      <c r="U133" s="94"/>
      <c r="V133" s="94"/>
      <c r="W133" s="21" t="str">
        <f>IF(B133="","",IF(I133&gt;=パラメータ!$C$6,3,IF(I133&gt;=パラメータ!$C$7,2,1))+LEFT(T133,1)+LEFT(U133,1)+LEFT(V133,1))</f>
        <v/>
      </c>
      <c r="X133" s="96"/>
      <c r="Y133" s="94"/>
      <c r="Z133" s="94"/>
      <c r="AA133" s="94"/>
      <c r="AB133" s="94"/>
      <c r="AC133" s="94"/>
      <c r="AD133" s="94"/>
      <c r="AE133" s="94"/>
      <c r="AF133" s="94"/>
      <c r="AG133" s="102"/>
      <c r="AH133" s="22" t="str">
        <f t="shared" si="32"/>
        <v/>
      </c>
      <c r="AI133" s="20" t="str">
        <f t="shared" si="33"/>
        <v/>
      </c>
      <c r="AJ133" s="20" t="str">
        <f>IF(B133="","",IF(AND(AH133="",AI133="",S133&gt;=パラメータ!$C$4,W133&gt;=パラメータ!$C$5),"⑤効率化＆強化",""))</f>
        <v/>
      </c>
      <c r="AK133" s="20" t="str">
        <f>IF(B133="","",IF(AND(AH133="",AI133,1="",AJ133="",W133&gt;=パラメータ!$C$5),"③効率化",""))</f>
        <v/>
      </c>
      <c r="AL133" s="20" t="str">
        <f>IF(B133="","",IF(AND(AH133="",AI133="",AJ133="",AK133="",S133&gt;=パラメータ!$C$4),"④強化",""))</f>
        <v/>
      </c>
      <c r="AM133" s="20" t="str">
        <f t="shared" si="34"/>
        <v/>
      </c>
      <c r="AN133" s="20" t="str">
        <f t="shared" si="35"/>
        <v/>
      </c>
      <c r="AO133" s="20" t="str">
        <f t="shared" si="36"/>
        <v/>
      </c>
      <c r="AP133" s="20" t="str">
        <f t="shared" si="37"/>
        <v/>
      </c>
      <c r="AQ133" s="20" t="str">
        <f t="shared" si="38"/>
        <v/>
      </c>
      <c r="AR133" s="21" t="str">
        <f t="shared" si="39"/>
        <v/>
      </c>
      <c r="AS133" s="22" t="str">
        <f t="shared" si="40"/>
        <v/>
      </c>
      <c r="AT133" s="20" t="str">
        <f t="shared" si="41"/>
        <v/>
      </c>
      <c r="AU133" s="23" t="str">
        <f t="shared" si="42"/>
        <v/>
      </c>
      <c r="AV133" s="24" t="str">
        <f>IF(AU133="","",IF(AU133&gt;=パラメータ!$C$8,"高",IF(AU133&gt;=パラメータ!$C$9,"中","低")))</f>
        <v/>
      </c>
      <c r="XES133" s="41"/>
      <c r="XET133" s="41"/>
      <c r="XEU133" s="41"/>
      <c r="XEV133" s="41"/>
      <c r="XEW133" s="41"/>
      <c r="XEX133" s="41"/>
      <c r="XEY133" s="41"/>
      <c r="XEZ133" s="41"/>
      <c r="XFA133" s="41"/>
      <c r="XFB133" s="41"/>
      <c r="XFC133" s="41"/>
      <c r="XFD133" s="41"/>
    </row>
    <row r="134" spans="1:48 16373:16384" s="1" customFormat="1" x14ac:dyDescent="0.3">
      <c r="A134" s="15">
        <v>130</v>
      </c>
      <c r="B134" s="88"/>
      <c r="C134" s="89"/>
      <c r="D134" s="88"/>
      <c r="E134" s="88"/>
      <c r="F134" s="92"/>
      <c r="G134" s="88"/>
      <c r="H134" s="88"/>
      <c r="I134" s="23" t="str">
        <f t="shared" ref="I134:I197" si="44">IF(OR(G134="",H134=""),"",G134*H134/60)</f>
        <v/>
      </c>
      <c r="J134" s="92"/>
      <c r="K134" s="95"/>
      <c r="L134" s="96"/>
      <c r="M134" s="94"/>
      <c r="N134" s="94"/>
      <c r="O134" s="97"/>
      <c r="P134" s="96"/>
      <c r="Q134" s="94"/>
      <c r="R134" s="94"/>
      <c r="S134" s="20" t="str">
        <f t="shared" si="43"/>
        <v/>
      </c>
      <c r="T134" s="94"/>
      <c r="U134" s="94"/>
      <c r="V134" s="94"/>
      <c r="W134" s="21" t="str">
        <f>IF(B134="","",IF(I134&gt;=パラメータ!$C$6,3,IF(I134&gt;=パラメータ!$C$7,2,1))+LEFT(T134,1)+LEFT(U134,1)+LEFT(V134,1))</f>
        <v/>
      </c>
      <c r="X134" s="96"/>
      <c r="Y134" s="94"/>
      <c r="Z134" s="94"/>
      <c r="AA134" s="94"/>
      <c r="AB134" s="94"/>
      <c r="AC134" s="94"/>
      <c r="AD134" s="94"/>
      <c r="AE134" s="94"/>
      <c r="AF134" s="94"/>
      <c r="AG134" s="102"/>
      <c r="AH134" s="22" t="str">
        <f t="shared" ref="AH134:AH197" si="45">IF(AND(LEFT(L134,1)="0",LEFT(M134,1)="1",LEFT(N134,1)="1"),"①廃止","")</f>
        <v/>
      </c>
      <c r="AI134" s="20" t="str">
        <f t="shared" ref="AI134:AI197" si="46">IF(AND(LEFT(AH134,1)="",OR(LEFT(L134,1)="1",LEFT(M134,1)="3")),"②維持","")</f>
        <v/>
      </c>
      <c r="AJ134" s="20" t="str">
        <f>IF(B134="","",IF(AND(AH134="",AI134="",S134&gt;=パラメータ!$C$4,W134&gt;=パラメータ!$C$5),"⑤効率化＆強化",""))</f>
        <v/>
      </c>
      <c r="AK134" s="20" t="str">
        <f>IF(B134="","",IF(AND(AH134="",AI134,1="",AJ134="",W134&gt;=パラメータ!$C$5),"③効率化",""))</f>
        <v/>
      </c>
      <c r="AL134" s="20" t="str">
        <f>IF(B134="","",IF(AND(AH134="",AI134="",AJ134="",AK134="",S134&gt;=パラメータ!$C$4),"④強化",""))</f>
        <v/>
      </c>
      <c r="AM134" s="20" t="str">
        <f t="shared" ref="AM134:AM197" si="47">IF(OR(AR134="③効率化",AR134="⑤効率化＆強化"),IF(OR(LEFT(V134,1)="3",LEFT(X134,1)="3",LEFT(Y134,1)="3"),"削減",""),"")</f>
        <v/>
      </c>
      <c r="AN134" s="20" t="str">
        <f t="shared" ref="AN134:AN197" si="48">IF(OR(AR134="③効率化",AR134="⑤効率化＆強化"),IF(OR(LEFT(Z134,1)&gt;="2",LEFT(AA134,1)&gt;="2",LEFT(AB134,1)&gt;="2"),"一元化",""),"")</f>
        <v/>
      </c>
      <c r="AO134" s="20" t="str">
        <f t="shared" ref="AO134:AO197" si="49">IF(OR(AR134="③効率化",AR134="⑤効率化＆強化"),IF(OR(LEFT(T134,1)="3",LEFT(AC134,1)&gt;="2",LEFT(AD134,1)&gt;="2"),"標準化",""),"")</f>
        <v/>
      </c>
      <c r="AP134" s="20" t="str">
        <f t="shared" ref="AP134:AP197" si="50">IF(OR(AR134="③効率化",AR134="⑤効率化＆強化"),IF(AND(LEFT(U134,1)&gt;=2,OR(LEFT(AE134,1)&gt;=2,LEFT(AF134,1)&gt;=2,,LEFT(AG134,1)&gt;=2)),"自動化・置換",""),"")</f>
        <v/>
      </c>
      <c r="AQ134" s="20" t="str">
        <f t="shared" ref="AQ134:AQ197" si="51">IF(OR(AR134="③効率化",AR134="⑤効率化＆強化"),IF(AM134&lt;&gt;"","削減",IF(AN134&lt;&gt;"","一元化",IF(AO134&lt;&gt;"","標準化",IF(AP134&lt;&gt;"","自動化・置換","")))),"")</f>
        <v/>
      </c>
      <c r="AR134" s="21" t="str">
        <f t="shared" ref="AR134:AR197" si="52">IF(B134="","",IF(AH134&lt;&gt;"",AH134,IF(AI134&lt;&gt;"",AI134,IF(AJ134&lt;&gt;"",AJ134,IF(AK134&lt;&gt;"",AK134,IF(AL134&lt;&gt;"",AL134,"②維持"))))))</f>
        <v/>
      </c>
      <c r="AS134" s="22" t="str">
        <f t="shared" ref="AS134:AS197" si="53">IF(B134="","",LEFT(N134,1)+LEFT(M134,1)+LEFT(Q134,1)+LEFT(R134,1))</f>
        <v/>
      </c>
      <c r="AT134" s="20" t="str">
        <f t="shared" ref="AT134:AT197" si="54">IF(B134="","",LEFT(T134,1)+LEFT(AA134,1)+LEFT(AB134,1)+LEFT(AC134,1)+LEFT(AD134,1))</f>
        <v/>
      </c>
      <c r="AU134" s="23" t="str">
        <f t="shared" ref="AU134:AU197" si="55">IF(OR(AS134="",AT134=""),"",AS134*10-AT134)</f>
        <v/>
      </c>
      <c r="AV134" s="24" t="str">
        <f>IF(AU134="","",IF(AU134&gt;=パラメータ!$C$8,"高",IF(AU134&gt;=パラメータ!$C$9,"中","低")))</f>
        <v/>
      </c>
      <c r="XES134" s="41"/>
      <c r="XET134" s="41"/>
      <c r="XEU134" s="41"/>
      <c r="XEV134" s="41"/>
      <c r="XEW134" s="41"/>
      <c r="XEX134" s="41"/>
      <c r="XEY134" s="41"/>
      <c r="XEZ134" s="41"/>
      <c r="XFA134" s="41"/>
      <c r="XFB134" s="41"/>
      <c r="XFC134" s="41"/>
      <c r="XFD134" s="41"/>
    </row>
    <row r="135" spans="1:48 16373:16384" s="1" customFormat="1" x14ac:dyDescent="0.3">
      <c r="A135" s="15">
        <v>131</v>
      </c>
      <c r="B135" s="88"/>
      <c r="C135" s="89"/>
      <c r="D135" s="88"/>
      <c r="E135" s="88"/>
      <c r="F135" s="92"/>
      <c r="G135" s="88"/>
      <c r="H135" s="88"/>
      <c r="I135" s="23" t="str">
        <f t="shared" si="44"/>
        <v/>
      </c>
      <c r="J135" s="92"/>
      <c r="K135" s="95"/>
      <c r="L135" s="96"/>
      <c r="M135" s="94"/>
      <c r="N135" s="94"/>
      <c r="O135" s="97"/>
      <c r="P135" s="96"/>
      <c r="Q135" s="94"/>
      <c r="R135" s="94"/>
      <c r="S135" s="20" t="str">
        <f t="shared" si="43"/>
        <v/>
      </c>
      <c r="T135" s="94"/>
      <c r="U135" s="94"/>
      <c r="V135" s="94"/>
      <c r="W135" s="21" t="str">
        <f>IF(B135="","",IF(I135&gt;=パラメータ!$C$6,3,IF(I135&gt;=パラメータ!$C$7,2,1))+LEFT(T135,1)+LEFT(U135,1)+LEFT(V135,1))</f>
        <v/>
      </c>
      <c r="X135" s="96"/>
      <c r="Y135" s="94"/>
      <c r="Z135" s="94"/>
      <c r="AA135" s="94"/>
      <c r="AB135" s="94"/>
      <c r="AC135" s="94"/>
      <c r="AD135" s="94"/>
      <c r="AE135" s="94"/>
      <c r="AF135" s="94"/>
      <c r="AG135" s="102"/>
      <c r="AH135" s="22" t="str">
        <f t="shared" si="45"/>
        <v/>
      </c>
      <c r="AI135" s="20" t="str">
        <f t="shared" si="46"/>
        <v/>
      </c>
      <c r="AJ135" s="20" t="str">
        <f>IF(B135="","",IF(AND(AH135="",AI135="",S135&gt;=パラメータ!$C$4,W135&gt;=パラメータ!$C$5),"⑤効率化＆強化",""))</f>
        <v/>
      </c>
      <c r="AK135" s="20" t="str">
        <f>IF(B135="","",IF(AND(AH135="",AI135,1="",AJ135="",W135&gt;=パラメータ!$C$5),"③効率化",""))</f>
        <v/>
      </c>
      <c r="AL135" s="20" t="str">
        <f>IF(B135="","",IF(AND(AH135="",AI135="",AJ135="",AK135="",S135&gt;=パラメータ!$C$4),"④強化",""))</f>
        <v/>
      </c>
      <c r="AM135" s="20" t="str">
        <f t="shared" si="47"/>
        <v/>
      </c>
      <c r="AN135" s="20" t="str">
        <f t="shared" si="48"/>
        <v/>
      </c>
      <c r="AO135" s="20" t="str">
        <f t="shared" si="49"/>
        <v/>
      </c>
      <c r="AP135" s="20" t="str">
        <f t="shared" si="50"/>
        <v/>
      </c>
      <c r="AQ135" s="20" t="str">
        <f t="shared" si="51"/>
        <v/>
      </c>
      <c r="AR135" s="21" t="str">
        <f t="shared" si="52"/>
        <v/>
      </c>
      <c r="AS135" s="22" t="str">
        <f t="shared" si="53"/>
        <v/>
      </c>
      <c r="AT135" s="20" t="str">
        <f t="shared" si="54"/>
        <v/>
      </c>
      <c r="AU135" s="23" t="str">
        <f t="shared" si="55"/>
        <v/>
      </c>
      <c r="AV135" s="24" t="str">
        <f>IF(AU135="","",IF(AU135&gt;=パラメータ!$C$8,"高",IF(AU135&gt;=パラメータ!$C$9,"中","低")))</f>
        <v/>
      </c>
      <c r="XES135" s="41"/>
      <c r="XET135" s="41"/>
      <c r="XEU135" s="41"/>
      <c r="XEV135" s="41"/>
      <c r="XEW135" s="41"/>
      <c r="XEX135" s="41"/>
      <c r="XEY135" s="41"/>
      <c r="XEZ135" s="41"/>
      <c r="XFA135" s="41"/>
      <c r="XFB135" s="41"/>
      <c r="XFC135" s="41"/>
      <c r="XFD135" s="41"/>
    </row>
    <row r="136" spans="1:48 16373:16384" s="1" customFormat="1" x14ac:dyDescent="0.3">
      <c r="A136" s="15">
        <v>132</v>
      </c>
      <c r="B136" s="88"/>
      <c r="C136" s="89"/>
      <c r="D136" s="88"/>
      <c r="E136" s="88"/>
      <c r="F136" s="92"/>
      <c r="G136" s="88"/>
      <c r="H136" s="88"/>
      <c r="I136" s="23" t="str">
        <f t="shared" si="44"/>
        <v/>
      </c>
      <c r="J136" s="92"/>
      <c r="K136" s="95"/>
      <c r="L136" s="96"/>
      <c r="M136" s="94"/>
      <c r="N136" s="94"/>
      <c r="O136" s="97"/>
      <c r="P136" s="96"/>
      <c r="Q136" s="94"/>
      <c r="R136" s="94"/>
      <c r="S136" s="20" t="str">
        <f t="shared" si="43"/>
        <v/>
      </c>
      <c r="T136" s="94"/>
      <c r="U136" s="94"/>
      <c r="V136" s="94"/>
      <c r="W136" s="21" t="str">
        <f>IF(B136="","",IF(I136&gt;=パラメータ!$C$6,3,IF(I136&gt;=パラメータ!$C$7,2,1))+LEFT(T136,1)+LEFT(U136,1)+LEFT(V136,1))</f>
        <v/>
      </c>
      <c r="X136" s="96"/>
      <c r="Y136" s="94"/>
      <c r="Z136" s="94"/>
      <c r="AA136" s="94"/>
      <c r="AB136" s="94"/>
      <c r="AC136" s="94"/>
      <c r="AD136" s="94"/>
      <c r="AE136" s="94"/>
      <c r="AF136" s="94"/>
      <c r="AG136" s="102"/>
      <c r="AH136" s="22" t="str">
        <f t="shared" si="45"/>
        <v/>
      </c>
      <c r="AI136" s="20" t="str">
        <f t="shared" si="46"/>
        <v/>
      </c>
      <c r="AJ136" s="20" t="str">
        <f>IF(B136="","",IF(AND(AH136="",AI136="",S136&gt;=パラメータ!$C$4,W136&gt;=パラメータ!$C$5),"⑤効率化＆強化",""))</f>
        <v/>
      </c>
      <c r="AK136" s="20" t="str">
        <f>IF(B136="","",IF(AND(AH136="",AI136,1="",AJ136="",W136&gt;=パラメータ!$C$5),"③効率化",""))</f>
        <v/>
      </c>
      <c r="AL136" s="20" t="str">
        <f>IF(B136="","",IF(AND(AH136="",AI136="",AJ136="",AK136="",S136&gt;=パラメータ!$C$4),"④強化",""))</f>
        <v/>
      </c>
      <c r="AM136" s="20" t="str">
        <f t="shared" si="47"/>
        <v/>
      </c>
      <c r="AN136" s="20" t="str">
        <f t="shared" si="48"/>
        <v/>
      </c>
      <c r="AO136" s="20" t="str">
        <f t="shared" si="49"/>
        <v/>
      </c>
      <c r="AP136" s="20" t="str">
        <f t="shared" si="50"/>
        <v/>
      </c>
      <c r="AQ136" s="20" t="str">
        <f t="shared" si="51"/>
        <v/>
      </c>
      <c r="AR136" s="21" t="str">
        <f t="shared" si="52"/>
        <v/>
      </c>
      <c r="AS136" s="22" t="str">
        <f t="shared" si="53"/>
        <v/>
      </c>
      <c r="AT136" s="20" t="str">
        <f t="shared" si="54"/>
        <v/>
      </c>
      <c r="AU136" s="23" t="str">
        <f t="shared" si="55"/>
        <v/>
      </c>
      <c r="AV136" s="24" t="str">
        <f>IF(AU136="","",IF(AU136&gt;=パラメータ!$C$8,"高",IF(AU136&gt;=パラメータ!$C$9,"中","低")))</f>
        <v/>
      </c>
      <c r="XES136" s="41"/>
      <c r="XET136" s="41"/>
      <c r="XEU136" s="41"/>
      <c r="XEV136" s="41"/>
      <c r="XEW136" s="41"/>
      <c r="XEX136" s="41"/>
      <c r="XEY136" s="41"/>
      <c r="XEZ136" s="41"/>
      <c r="XFA136" s="41"/>
      <c r="XFB136" s="41"/>
      <c r="XFC136" s="41"/>
      <c r="XFD136" s="41"/>
    </row>
    <row r="137" spans="1:48 16373:16384" s="1" customFormat="1" x14ac:dyDescent="0.3">
      <c r="A137" s="15">
        <v>133</v>
      </c>
      <c r="B137" s="88"/>
      <c r="C137" s="89"/>
      <c r="D137" s="88"/>
      <c r="E137" s="88"/>
      <c r="F137" s="92"/>
      <c r="G137" s="88"/>
      <c r="H137" s="88"/>
      <c r="I137" s="23" t="str">
        <f t="shared" si="44"/>
        <v/>
      </c>
      <c r="J137" s="92"/>
      <c r="K137" s="95"/>
      <c r="L137" s="96"/>
      <c r="M137" s="94"/>
      <c r="N137" s="94"/>
      <c r="O137" s="97"/>
      <c r="P137" s="96"/>
      <c r="Q137" s="94"/>
      <c r="R137" s="94"/>
      <c r="S137" s="20" t="str">
        <f t="shared" si="43"/>
        <v/>
      </c>
      <c r="T137" s="94"/>
      <c r="U137" s="94"/>
      <c r="V137" s="94"/>
      <c r="W137" s="21" t="str">
        <f>IF(B137="","",IF(I137&gt;=パラメータ!$C$6,3,IF(I137&gt;=パラメータ!$C$7,2,1))+LEFT(T137,1)+LEFT(U137,1)+LEFT(V137,1))</f>
        <v/>
      </c>
      <c r="X137" s="96"/>
      <c r="Y137" s="94"/>
      <c r="Z137" s="94"/>
      <c r="AA137" s="94"/>
      <c r="AB137" s="94"/>
      <c r="AC137" s="94"/>
      <c r="AD137" s="94"/>
      <c r="AE137" s="94"/>
      <c r="AF137" s="94"/>
      <c r="AG137" s="102"/>
      <c r="AH137" s="22" t="str">
        <f t="shared" si="45"/>
        <v/>
      </c>
      <c r="AI137" s="20" t="str">
        <f t="shared" si="46"/>
        <v/>
      </c>
      <c r="AJ137" s="20" t="str">
        <f>IF(B137="","",IF(AND(AH137="",AI137="",S137&gt;=パラメータ!$C$4,W137&gt;=パラメータ!$C$5),"⑤効率化＆強化",""))</f>
        <v/>
      </c>
      <c r="AK137" s="20" t="str">
        <f>IF(B137="","",IF(AND(AH137="",AI137,1="",AJ137="",W137&gt;=パラメータ!$C$5),"③効率化",""))</f>
        <v/>
      </c>
      <c r="AL137" s="20" t="str">
        <f>IF(B137="","",IF(AND(AH137="",AI137="",AJ137="",AK137="",S137&gt;=パラメータ!$C$4),"④強化",""))</f>
        <v/>
      </c>
      <c r="AM137" s="20" t="str">
        <f t="shared" si="47"/>
        <v/>
      </c>
      <c r="AN137" s="20" t="str">
        <f t="shared" si="48"/>
        <v/>
      </c>
      <c r="AO137" s="20" t="str">
        <f t="shared" si="49"/>
        <v/>
      </c>
      <c r="AP137" s="20" t="str">
        <f t="shared" si="50"/>
        <v/>
      </c>
      <c r="AQ137" s="20" t="str">
        <f t="shared" si="51"/>
        <v/>
      </c>
      <c r="AR137" s="21" t="str">
        <f t="shared" si="52"/>
        <v/>
      </c>
      <c r="AS137" s="22" t="str">
        <f t="shared" si="53"/>
        <v/>
      </c>
      <c r="AT137" s="20" t="str">
        <f t="shared" si="54"/>
        <v/>
      </c>
      <c r="AU137" s="23" t="str">
        <f t="shared" si="55"/>
        <v/>
      </c>
      <c r="AV137" s="24" t="str">
        <f>IF(AU137="","",IF(AU137&gt;=パラメータ!$C$8,"高",IF(AU137&gt;=パラメータ!$C$9,"中","低")))</f>
        <v/>
      </c>
      <c r="XES137" s="41"/>
      <c r="XET137" s="41"/>
      <c r="XEU137" s="41"/>
      <c r="XEV137" s="41"/>
      <c r="XEW137" s="41"/>
      <c r="XEX137" s="41"/>
      <c r="XEY137" s="41"/>
      <c r="XEZ137" s="41"/>
      <c r="XFA137" s="41"/>
      <c r="XFB137" s="41"/>
      <c r="XFC137" s="41"/>
      <c r="XFD137" s="41"/>
    </row>
    <row r="138" spans="1:48 16373:16384" s="1" customFormat="1" x14ac:dyDescent="0.3">
      <c r="A138" s="15">
        <v>134</v>
      </c>
      <c r="B138" s="88"/>
      <c r="C138" s="89"/>
      <c r="D138" s="88"/>
      <c r="E138" s="88"/>
      <c r="F138" s="92"/>
      <c r="G138" s="88"/>
      <c r="H138" s="88"/>
      <c r="I138" s="23" t="str">
        <f t="shared" si="44"/>
        <v/>
      </c>
      <c r="J138" s="92"/>
      <c r="K138" s="95"/>
      <c r="L138" s="96"/>
      <c r="M138" s="94"/>
      <c r="N138" s="94"/>
      <c r="O138" s="97"/>
      <c r="P138" s="96"/>
      <c r="Q138" s="94"/>
      <c r="R138" s="94"/>
      <c r="S138" s="20" t="str">
        <f t="shared" si="43"/>
        <v/>
      </c>
      <c r="T138" s="94"/>
      <c r="U138" s="94"/>
      <c r="V138" s="94"/>
      <c r="W138" s="21" t="str">
        <f>IF(B138="","",IF(I138&gt;=パラメータ!$C$6,3,IF(I138&gt;=パラメータ!$C$7,2,1))+LEFT(T138,1)+LEFT(U138,1)+LEFT(V138,1))</f>
        <v/>
      </c>
      <c r="X138" s="96"/>
      <c r="Y138" s="94"/>
      <c r="Z138" s="94"/>
      <c r="AA138" s="94"/>
      <c r="AB138" s="94"/>
      <c r="AC138" s="94"/>
      <c r="AD138" s="94"/>
      <c r="AE138" s="94"/>
      <c r="AF138" s="94"/>
      <c r="AG138" s="102"/>
      <c r="AH138" s="22" t="str">
        <f t="shared" si="45"/>
        <v/>
      </c>
      <c r="AI138" s="20" t="str">
        <f t="shared" si="46"/>
        <v/>
      </c>
      <c r="AJ138" s="20" t="str">
        <f>IF(B138="","",IF(AND(AH138="",AI138="",S138&gt;=パラメータ!$C$4,W138&gt;=パラメータ!$C$5),"⑤効率化＆強化",""))</f>
        <v/>
      </c>
      <c r="AK138" s="20" t="str">
        <f>IF(B138="","",IF(AND(AH138="",AI138,1="",AJ138="",W138&gt;=パラメータ!$C$5),"③効率化",""))</f>
        <v/>
      </c>
      <c r="AL138" s="20" t="str">
        <f>IF(B138="","",IF(AND(AH138="",AI138="",AJ138="",AK138="",S138&gt;=パラメータ!$C$4),"④強化",""))</f>
        <v/>
      </c>
      <c r="AM138" s="20" t="str">
        <f t="shared" si="47"/>
        <v/>
      </c>
      <c r="AN138" s="20" t="str">
        <f t="shared" si="48"/>
        <v/>
      </c>
      <c r="AO138" s="20" t="str">
        <f t="shared" si="49"/>
        <v/>
      </c>
      <c r="AP138" s="20" t="str">
        <f t="shared" si="50"/>
        <v/>
      </c>
      <c r="AQ138" s="20" t="str">
        <f t="shared" si="51"/>
        <v/>
      </c>
      <c r="AR138" s="21" t="str">
        <f t="shared" si="52"/>
        <v/>
      </c>
      <c r="AS138" s="22" t="str">
        <f t="shared" si="53"/>
        <v/>
      </c>
      <c r="AT138" s="20" t="str">
        <f t="shared" si="54"/>
        <v/>
      </c>
      <c r="AU138" s="23" t="str">
        <f t="shared" si="55"/>
        <v/>
      </c>
      <c r="AV138" s="24" t="str">
        <f>IF(AU138="","",IF(AU138&gt;=パラメータ!$C$8,"高",IF(AU138&gt;=パラメータ!$C$9,"中","低")))</f>
        <v/>
      </c>
      <c r="XES138" s="41"/>
      <c r="XET138" s="41"/>
      <c r="XEU138" s="41"/>
      <c r="XEV138" s="41"/>
      <c r="XEW138" s="41"/>
      <c r="XEX138" s="41"/>
      <c r="XEY138" s="41"/>
      <c r="XEZ138" s="41"/>
      <c r="XFA138" s="41"/>
      <c r="XFB138" s="41"/>
      <c r="XFC138" s="41"/>
      <c r="XFD138" s="41"/>
    </row>
    <row r="139" spans="1:48 16373:16384" s="1" customFormat="1" x14ac:dyDescent="0.3">
      <c r="A139" s="15">
        <v>135</v>
      </c>
      <c r="B139" s="88"/>
      <c r="C139" s="89"/>
      <c r="D139" s="88"/>
      <c r="E139" s="88"/>
      <c r="F139" s="92"/>
      <c r="G139" s="88"/>
      <c r="H139" s="88"/>
      <c r="I139" s="23" t="str">
        <f t="shared" si="44"/>
        <v/>
      </c>
      <c r="J139" s="92"/>
      <c r="K139" s="95"/>
      <c r="L139" s="96"/>
      <c r="M139" s="94"/>
      <c r="N139" s="94"/>
      <c r="O139" s="97"/>
      <c r="P139" s="96"/>
      <c r="Q139" s="94"/>
      <c r="R139" s="94"/>
      <c r="S139" s="20" t="str">
        <f t="shared" si="43"/>
        <v/>
      </c>
      <c r="T139" s="94"/>
      <c r="U139" s="94"/>
      <c r="V139" s="94"/>
      <c r="W139" s="21" t="str">
        <f>IF(B139="","",IF(I139&gt;=パラメータ!$C$6,3,IF(I139&gt;=パラメータ!$C$7,2,1))+LEFT(T139,1)+LEFT(U139,1)+LEFT(V139,1))</f>
        <v/>
      </c>
      <c r="X139" s="96"/>
      <c r="Y139" s="94"/>
      <c r="Z139" s="94"/>
      <c r="AA139" s="94"/>
      <c r="AB139" s="94"/>
      <c r="AC139" s="94"/>
      <c r="AD139" s="94"/>
      <c r="AE139" s="94"/>
      <c r="AF139" s="94"/>
      <c r="AG139" s="102"/>
      <c r="AH139" s="22" t="str">
        <f t="shared" si="45"/>
        <v/>
      </c>
      <c r="AI139" s="20" t="str">
        <f t="shared" si="46"/>
        <v/>
      </c>
      <c r="AJ139" s="20" t="str">
        <f>IF(B139="","",IF(AND(AH139="",AI139="",S139&gt;=パラメータ!$C$4,W139&gt;=パラメータ!$C$5),"⑤効率化＆強化",""))</f>
        <v/>
      </c>
      <c r="AK139" s="20" t="str">
        <f>IF(B139="","",IF(AND(AH139="",AI139,1="",AJ139="",W139&gt;=パラメータ!$C$5),"③効率化",""))</f>
        <v/>
      </c>
      <c r="AL139" s="20" t="str">
        <f>IF(B139="","",IF(AND(AH139="",AI139="",AJ139="",AK139="",S139&gt;=パラメータ!$C$4),"④強化",""))</f>
        <v/>
      </c>
      <c r="AM139" s="20" t="str">
        <f t="shared" si="47"/>
        <v/>
      </c>
      <c r="AN139" s="20" t="str">
        <f t="shared" si="48"/>
        <v/>
      </c>
      <c r="AO139" s="20" t="str">
        <f t="shared" si="49"/>
        <v/>
      </c>
      <c r="AP139" s="20" t="str">
        <f t="shared" si="50"/>
        <v/>
      </c>
      <c r="AQ139" s="20" t="str">
        <f t="shared" si="51"/>
        <v/>
      </c>
      <c r="AR139" s="21" t="str">
        <f t="shared" si="52"/>
        <v/>
      </c>
      <c r="AS139" s="22" t="str">
        <f t="shared" si="53"/>
        <v/>
      </c>
      <c r="AT139" s="20" t="str">
        <f t="shared" si="54"/>
        <v/>
      </c>
      <c r="AU139" s="23" t="str">
        <f t="shared" si="55"/>
        <v/>
      </c>
      <c r="AV139" s="24" t="str">
        <f>IF(AU139="","",IF(AU139&gt;=パラメータ!$C$8,"高",IF(AU139&gt;=パラメータ!$C$9,"中","低")))</f>
        <v/>
      </c>
      <c r="XES139" s="41"/>
      <c r="XET139" s="41"/>
      <c r="XEU139" s="41"/>
      <c r="XEV139" s="41"/>
      <c r="XEW139" s="41"/>
      <c r="XEX139" s="41"/>
      <c r="XEY139" s="41"/>
      <c r="XEZ139" s="41"/>
      <c r="XFA139" s="41"/>
      <c r="XFB139" s="41"/>
      <c r="XFC139" s="41"/>
      <c r="XFD139" s="41"/>
    </row>
    <row r="140" spans="1:48 16373:16384" s="1" customFormat="1" x14ac:dyDescent="0.3">
      <c r="A140" s="15">
        <v>136</v>
      </c>
      <c r="B140" s="88"/>
      <c r="C140" s="89"/>
      <c r="D140" s="88"/>
      <c r="E140" s="88"/>
      <c r="F140" s="92"/>
      <c r="G140" s="88"/>
      <c r="H140" s="88"/>
      <c r="I140" s="23" t="str">
        <f t="shared" si="44"/>
        <v/>
      </c>
      <c r="J140" s="92"/>
      <c r="K140" s="95"/>
      <c r="L140" s="96"/>
      <c r="M140" s="94"/>
      <c r="N140" s="94"/>
      <c r="O140" s="97"/>
      <c r="P140" s="96"/>
      <c r="Q140" s="94"/>
      <c r="R140" s="94"/>
      <c r="S140" s="20" t="str">
        <f t="shared" si="43"/>
        <v/>
      </c>
      <c r="T140" s="94"/>
      <c r="U140" s="94"/>
      <c r="V140" s="94"/>
      <c r="W140" s="21" t="str">
        <f>IF(B140="","",IF(I140&gt;=パラメータ!$C$6,3,IF(I140&gt;=パラメータ!$C$7,2,1))+LEFT(T140,1)+LEFT(U140,1)+LEFT(V140,1))</f>
        <v/>
      </c>
      <c r="X140" s="96"/>
      <c r="Y140" s="94"/>
      <c r="Z140" s="94"/>
      <c r="AA140" s="94"/>
      <c r="AB140" s="94"/>
      <c r="AC140" s="94"/>
      <c r="AD140" s="94"/>
      <c r="AE140" s="94"/>
      <c r="AF140" s="94"/>
      <c r="AG140" s="102"/>
      <c r="AH140" s="22" t="str">
        <f t="shared" si="45"/>
        <v/>
      </c>
      <c r="AI140" s="20" t="str">
        <f t="shared" si="46"/>
        <v/>
      </c>
      <c r="AJ140" s="20" t="str">
        <f>IF(B140="","",IF(AND(AH140="",AI140="",S140&gt;=パラメータ!$C$4,W140&gt;=パラメータ!$C$5),"⑤効率化＆強化",""))</f>
        <v/>
      </c>
      <c r="AK140" s="20" t="str">
        <f>IF(B140="","",IF(AND(AH140="",AI140,1="",AJ140="",W140&gt;=パラメータ!$C$5),"③効率化",""))</f>
        <v/>
      </c>
      <c r="AL140" s="20" t="str">
        <f>IF(B140="","",IF(AND(AH140="",AI140="",AJ140="",AK140="",S140&gt;=パラメータ!$C$4),"④強化",""))</f>
        <v/>
      </c>
      <c r="AM140" s="20" t="str">
        <f t="shared" si="47"/>
        <v/>
      </c>
      <c r="AN140" s="20" t="str">
        <f t="shared" si="48"/>
        <v/>
      </c>
      <c r="AO140" s="20" t="str">
        <f t="shared" si="49"/>
        <v/>
      </c>
      <c r="AP140" s="20" t="str">
        <f t="shared" si="50"/>
        <v/>
      </c>
      <c r="AQ140" s="20" t="str">
        <f t="shared" si="51"/>
        <v/>
      </c>
      <c r="AR140" s="21" t="str">
        <f t="shared" si="52"/>
        <v/>
      </c>
      <c r="AS140" s="22" t="str">
        <f t="shared" si="53"/>
        <v/>
      </c>
      <c r="AT140" s="20" t="str">
        <f t="shared" si="54"/>
        <v/>
      </c>
      <c r="AU140" s="23" t="str">
        <f t="shared" si="55"/>
        <v/>
      </c>
      <c r="AV140" s="24" t="str">
        <f>IF(AU140="","",IF(AU140&gt;=パラメータ!$C$8,"高",IF(AU140&gt;=パラメータ!$C$9,"中","低")))</f>
        <v/>
      </c>
      <c r="XES140" s="41"/>
      <c r="XET140" s="41"/>
      <c r="XEU140" s="41"/>
      <c r="XEV140" s="41"/>
      <c r="XEW140" s="41"/>
      <c r="XEX140" s="41"/>
      <c r="XEY140" s="41"/>
      <c r="XEZ140" s="41"/>
      <c r="XFA140" s="41"/>
      <c r="XFB140" s="41"/>
      <c r="XFC140" s="41"/>
      <c r="XFD140" s="41"/>
    </row>
    <row r="141" spans="1:48 16373:16384" s="1" customFormat="1" x14ac:dyDescent="0.3">
      <c r="A141" s="15">
        <v>137</v>
      </c>
      <c r="B141" s="88"/>
      <c r="C141" s="89"/>
      <c r="D141" s="88"/>
      <c r="E141" s="88"/>
      <c r="F141" s="92"/>
      <c r="G141" s="88"/>
      <c r="H141" s="88"/>
      <c r="I141" s="23" t="str">
        <f t="shared" si="44"/>
        <v/>
      </c>
      <c r="J141" s="92"/>
      <c r="K141" s="95"/>
      <c r="L141" s="96"/>
      <c r="M141" s="94"/>
      <c r="N141" s="94"/>
      <c r="O141" s="97"/>
      <c r="P141" s="96"/>
      <c r="Q141" s="94"/>
      <c r="R141" s="94"/>
      <c r="S141" s="20" t="str">
        <f t="shared" si="43"/>
        <v/>
      </c>
      <c r="T141" s="94"/>
      <c r="U141" s="94"/>
      <c r="V141" s="94"/>
      <c r="W141" s="21" t="str">
        <f>IF(B141="","",IF(I141&gt;=パラメータ!$C$6,3,IF(I141&gt;=パラメータ!$C$7,2,1))+LEFT(T141,1)+LEFT(U141,1)+LEFT(V141,1))</f>
        <v/>
      </c>
      <c r="X141" s="96"/>
      <c r="Y141" s="94"/>
      <c r="Z141" s="94"/>
      <c r="AA141" s="94"/>
      <c r="AB141" s="94"/>
      <c r="AC141" s="94"/>
      <c r="AD141" s="94"/>
      <c r="AE141" s="94"/>
      <c r="AF141" s="94"/>
      <c r="AG141" s="102"/>
      <c r="AH141" s="22" t="str">
        <f t="shared" si="45"/>
        <v/>
      </c>
      <c r="AI141" s="20" t="str">
        <f t="shared" si="46"/>
        <v/>
      </c>
      <c r="AJ141" s="20" t="str">
        <f>IF(B141="","",IF(AND(AH141="",AI141="",S141&gt;=パラメータ!$C$4,W141&gt;=パラメータ!$C$5),"⑤効率化＆強化",""))</f>
        <v/>
      </c>
      <c r="AK141" s="20" t="str">
        <f>IF(B141="","",IF(AND(AH141="",AI141,1="",AJ141="",W141&gt;=パラメータ!$C$5),"③効率化",""))</f>
        <v/>
      </c>
      <c r="AL141" s="20" t="str">
        <f>IF(B141="","",IF(AND(AH141="",AI141="",AJ141="",AK141="",S141&gt;=パラメータ!$C$4),"④強化",""))</f>
        <v/>
      </c>
      <c r="AM141" s="20" t="str">
        <f t="shared" si="47"/>
        <v/>
      </c>
      <c r="AN141" s="20" t="str">
        <f t="shared" si="48"/>
        <v/>
      </c>
      <c r="AO141" s="20" t="str">
        <f t="shared" si="49"/>
        <v/>
      </c>
      <c r="AP141" s="20" t="str">
        <f t="shared" si="50"/>
        <v/>
      </c>
      <c r="AQ141" s="20" t="str">
        <f t="shared" si="51"/>
        <v/>
      </c>
      <c r="AR141" s="21" t="str">
        <f t="shared" si="52"/>
        <v/>
      </c>
      <c r="AS141" s="22" t="str">
        <f t="shared" si="53"/>
        <v/>
      </c>
      <c r="AT141" s="20" t="str">
        <f t="shared" si="54"/>
        <v/>
      </c>
      <c r="AU141" s="23" t="str">
        <f t="shared" si="55"/>
        <v/>
      </c>
      <c r="AV141" s="24" t="str">
        <f>IF(AU141="","",IF(AU141&gt;=パラメータ!$C$8,"高",IF(AU141&gt;=パラメータ!$C$9,"中","低")))</f>
        <v/>
      </c>
      <c r="XES141" s="41"/>
      <c r="XET141" s="41"/>
      <c r="XEU141" s="41"/>
      <c r="XEV141" s="41"/>
      <c r="XEW141" s="41"/>
      <c r="XEX141" s="41"/>
      <c r="XEY141" s="41"/>
      <c r="XEZ141" s="41"/>
      <c r="XFA141" s="41"/>
      <c r="XFB141" s="41"/>
      <c r="XFC141" s="41"/>
      <c r="XFD141" s="41"/>
    </row>
    <row r="142" spans="1:48 16373:16384" s="1" customFormat="1" x14ac:dyDescent="0.3">
      <c r="A142" s="15">
        <v>138</v>
      </c>
      <c r="B142" s="88"/>
      <c r="C142" s="89"/>
      <c r="D142" s="88"/>
      <c r="E142" s="88"/>
      <c r="F142" s="92"/>
      <c r="G142" s="88"/>
      <c r="H142" s="88"/>
      <c r="I142" s="23" t="str">
        <f t="shared" si="44"/>
        <v/>
      </c>
      <c r="J142" s="92"/>
      <c r="K142" s="95"/>
      <c r="L142" s="96"/>
      <c r="M142" s="94"/>
      <c r="N142" s="94"/>
      <c r="O142" s="97"/>
      <c r="P142" s="96"/>
      <c r="Q142" s="94"/>
      <c r="R142" s="94"/>
      <c r="S142" s="20" t="str">
        <f t="shared" si="43"/>
        <v/>
      </c>
      <c r="T142" s="94"/>
      <c r="U142" s="94"/>
      <c r="V142" s="94"/>
      <c r="W142" s="21" t="str">
        <f>IF(B142="","",IF(I142&gt;=パラメータ!$C$6,3,IF(I142&gt;=パラメータ!$C$7,2,1))+LEFT(T142,1)+LEFT(U142,1)+LEFT(V142,1))</f>
        <v/>
      </c>
      <c r="X142" s="96"/>
      <c r="Y142" s="94"/>
      <c r="Z142" s="94"/>
      <c r="AA142" s="94"/>
      <c r="AB142" s="94"/>
      <c r="AC142" s="94"/>
      <c r="AD142" s="94"/>
      <c r="AE142" s="94"/>
      <c r="AF142" s="94"/>
      <c r="AG142" s="102"/>
      <c r="AH142" s="22" t="str">
        <f t="shared" si="45"/>
        <v/>
      </c>
      <c r="AI142" s="20" t="str">
        <f t="shared" si="46"/>
        <v/>
      </c>
      <c r="AJ142" s="20" t="str">
        <f>IF(B142="","",IF(AND(AH142="",AI142="",S142&gt;=パラメータ!$C$4,W142&gt;=パラメータ!$C$5),"⑤効率化＆強化",""))</f>
        <v/>
      </c>
      <c r="AK142" s="20" t="str">
        <f>IF(B142="","",IF(AND(AH142="",AI142,1="",AJ142="",W142&gt;=パラメータ!$C$5),"③効率化",""))</f>
        <v/>
      </c>
      <c r="AL142" s="20" t="str">
        <f>IF(B142="","",IF(AND(AH142="",AI142="",AJ142="",AK142="",S142&gt;=パラメータ!$C$4),"④強化",""))</f>
        <v/>
      </c>
      <c r="AM142" s="20" t="str">
        <f t="shared" si="47"/>
        <v/>
      </c>
      <c r="AN142" s="20" t="str">
        <f t="shared" si="48"/>
        <v/>
      </c>
      <c r="AO142" s="20" t="str">
        <f t="shared" si="49"/>
        <v/>
      </c>
      <c r="AP142" s="20" t="str">
        <f t="shared" si="50"/>
        <v/>
      </c>
      <c r="AQ142" s="20" t="str">
        <f t="shared" si="51"/>
        <v/>
      </c>
      <c r="AR142" s="21" t="str">
        <f t="shared" si="52"/>
        <v/>
      </c>
      <c r="AS142" s="22" t="str">
        <f t="shared" si="53"/>
        <v/>
      </c>
      <c r="AT142" s="20" t="str">
        <f t="shared" si="54"/>
        <v/>
      </c>
      <c r="AU142" s="23" t="str">
        <f t="shared" si="55"/>
        <v/>
      </c>
      <c r="AV142" s="24" t="str">
        <f>IF(AU142="","",IF(AU142&gt;=パラメータ!$C$8,"高",IF(AU142&gt;=パラメータ!$C$9,"中","低")))</f>
        <v/>
      </c>
      <c r="XES142" s="41"/>
      <c r="XET142" s="41"/>
      <c r="XEU142" s="41"/>
      <c r="XEV142" s="41"/>
      <c r="XEW142" s="41"/>
      <c r="XEX142" s="41"/>
      <c r="XEY142" s="41"/>
      <c r="XEZ142" s="41"/>
      <c r="XFA142" s="41"/>
      <c r="XFB142" s="41"/>
      <c r="XFC142" s="41"/>
      <c r="XFD142" s="41"/>
    </row>
    <row r="143" spans="1:48 16373:16384" s="1" customFormat="1" x14ac:dyDescent="0.3">
      <c r="A143" s="15">
        <v>139</v>
      </c>
      <c r="B143" s="88"/>
      <c r="C143" s="89"/>
      <c r="D143" s="88"/>
      <c r="E143" s="88"/>
      <c r="F143" s="92"/>
      <c r="G143" s="88"/>
      <c r="H143" s="88"/>
      <c r="I143" s="23" t="str">
        <f t="shared" si="44"/>
        <v/>
      </c>
      <c r="J143" s="92"/>
      <c r="K143" s="95"/>
      <c r="L143" s="96"/>
      <c r="M143" s="94"/>
      <c r="N143" s="94"/>
      <c r="O143" s="97"/>
      <c r="P143" s="96"/>
      <c r="Q143" s="94"/>
      <c r="R143" s="94"/>
      <c r="S143" s="20" t="str">
        <f t="shared" si="43"/>
        <v/>
      </c>
      <c r="T143" s="94"/>
      <c r="U143" s="94"/>
      <c r="V143" s="94"/>
      <c r="W143" s="21" t="str">
        <f>IF(B143="","",IF(I143&gt;=パラメータ!$C$6,3,IF(I143&gt;=パラメータ!$C$7,2,1))+LEFT(T143,1)+LEFT(U143,1)+LEFT(V143,1))</f>
        <v/>
      </c>
      <c r="X143" s="96"/>
      <c r="Y143" s="94"/>
      <c r="Z143" s="94"/>
      <c r="AA143" s="94"/>
      <c r="AB143" s="94"/>
      <c r="AC143" s="94"/>
      <c r="AD143" s="94"/>
      <c r="AE143" s="94"/>
      <c r="AF143" s="94"/>
      <c r="AG143" s="102"/>
      <c r="AH143" s="22" t="str">
        <f t="shared" si="45"/>
        <v/>
      </c>
      <c r="AI143" s="20" t="str">
        <f t="shared" si="46"/>
        <v/>
      </c>
      <c r="AJ143" s="20" t="str">
        <f>IF(B143="","",IF(AND(AH143="",AI143="",S143&gt;=パラメータ!$C$4,W143&gt;=パラメータ!$C$5),"⑤効率化＆強化",""))</f>
        <v/>
      </c>
      <c r="AK143" s="20" t="str">
        <f>IF(B143="","",IF(AND(AH143="",AI143,1="",AJ143="",W143&gt;=パラメータ!$C$5),"③効率化",""))</f>
        <v/>
      </c>
      <c r="AL143" s="20" t="str">
        <f>IF(B143="","",IF(AND(AH143="",AI143="",AJ143="",AK143="",S143&gt;=パラメータ!$C$4),"④強化",""))</f>
        <v/>
      </c>
      <c r="AM143" s="20" t="str">
        <f t="shared" si="47"/>
        <v/>
      </c>
      <c r="AN143" s="20" t="str">
        <f t="shared" si="48"/>
        <v/>
      </c>
      <c r="AO143" s="20" t="str">
        <f t="shared" si="49"/>
        <v/>
      </c>
      <c r="AP143" s="20" t="str">
        <f t="shared" si="50"/>
        <v/>
      </c>
      <c r="AQ143" s="20" t="str">
        <f t="shared" si="51"/>
        <v/>
      </c>
      <c r="AR143" s="21" t="str">
        <f t="shared" si="52"/>
        <v/>
      </c>
      <c r="AS143" s="22" t="str">
        <f t="shared" si="53"/>
        <v/>
      </c>
      <c r="AT143" s="20" t="str">
        <f t="shared" si="54"/>
        <v/>
      </c>
      <c r="AU143" s="23" t="str">
        <f t="shared" si="55"/>
        <v/>
      </c>
      <c r="AV143" s="24" t="str">
        <f>IF(AU143="","",IF(AU143&gt;=パラメータ!$C$8,"高",IF(AU143&gt;=パラメータ!$C$9,"中","低")))</f>
        <v/>
      </c>
      <c r="XES143" s="41"/>
      <c r="XET143" s="41"/>
      <c r="XEU143" s="41"/>
      <c r="XEV143" s="41"/>
      <c r="XEW143" s="41"/>
      <c r="XEX143" s="41"/>
      <c r="XEY143" s="41"/>
      <c r="XEZ143" s="41"/>
      <c r="XFA143" s="41"/>
      <c r="XFB143" s="41"/>
      <c r="XFC143" s="41"/>
      <c r="XFD143" s="41"/>
    </row>
    <row r="144" spans="1:48 16373:16384" s="1" customFormat="1" x14ac:dyDescent="0.3">
      <c r="A144" s="15">
        <v>140</v>
      </c>
      <c r="B144" s="88"/>
      <c r="C144" s="89"/>
      <c r="D144" s="88"/>
      <c r="E144" s="88"/>
      <c r="F144" s="92"/>
      <c r="G144" s="88"/>
      <c r="H144" s="88"/>
      <c r="I144" s="23" t="str">
        <f t="shared" si="44"/>
        <v/>
      </c>
      <c r="J144" s="92"/>
      <c r="K144" s="95"/>
      <c r="L144" s="96"/>
      <c r="M144" s="94"/>
      <c r="N144" s="94"/>
      <c r="O144" s="97"/>
      <c r="P144" s="96"/>
      <c r="Q144" s="94"/>
      <c r="R144" s="94"/>
      <c r="S144" s="20" t="str">
        <f t="shared" si="43"/>
        <v/>
      </c>
      <c r="T144" s="94"/>
      <c r="U144" s="94"/>
      <c r="V144" s="94"/>
      <c r="W144" s="21" t="str">
        <f>IF(B144="","",IF(I144&gt;=パラメータ!$C$6,3,IF(I144&gt;=パラメータ!$C$7,2,1))+LEFT(T144,1)+LEFT(U144,1)+LEFT(V144,1))</f>
        <v/>
      </c>
      <c r="X144" s="96"/>
      <c r="Y144" s="94"/>
      <c r="Z144" s="94"/>
      <c r="AA144" s="94"/>
      <c r="AB144" s="94"/>
      <c r="AC144" s="94"/>
      <c r="AD144" s="94"/>
      <c r="AE144" s="94"/>
      <c r="AF144" s="94"/>
      <c r="AG144" s="102"/>
      <c r="AH144" s="22" t="str">
        <f t="shared" si="45"/>
        <v/>
      </c>
      <c r="AI144" s="20" t="str">
        <f t="shared" si="46"/>
        <v/>
      </c>
      <c r="AJ144" s="20" t="str">
        <f>IF(B144="","",IF(AND(AH144="",AI144="",S144&gt;=パラメータ!$C$4,W144&gt;=パラメータ!$C$5),"⑤効率化＆強化",""))</f>
        <v/>
      </c>
      <c r="AK144" s="20" t="str">
        <f>IF(B144="","",IF(AND(AH144="",AI144,1="",AJ144="",W144&gt;=パラメータ!$C$5),"③効率化",""))</f>
        <v/>
      </c>
      <c r="AL144" s="20" t="str">
        <f>IF(B144="","",IF(AND(AH144="",AI144="",AJ144="",AK144="",S144&gt;=パラメータ!$C$4),"④強化",""))</f>
        <v/>
      </c>
      <c r="AM144" s="20" t="str">
        <f t="shared" si="47"/>
        <v/>
      </c>
      <c r="AN144" s="20" t="str">
        <f t="shared" si="48"/>
        <v/>
      </c>
      <c r="AO144" s="20" t="str">
        <f t="shared" si="49"/>
        <v/>
      </c>
      <c r="AP144" s="20" t="str">
        <f t="shared" si="50"/>
        <v/>
      </c>
      <c r="AQ144" s="20" t="str">
        <f t="shared" si="51"/>
        <v/>
      </c>
      <c r="AR144" s="21" t="str">
        <f t="shared" si="52"/>
        <v/>
      </c>
      <c r="AS144" s="22" t="str">
        <f t="shared" si="53"/>
        <v/>
      </c>
      <c r="AT144" s="20" t="str">
        <f t="shared" si="54"/>
        <v/>
      </c>
      <c r="AU144" s="23" t="str">
        <f t="shared" si="55"/>
        <v/>
      </c>
      <c r="AV144" s="24" t="str">
        <f>IF(AU144="","",IF(AU144&gt;=パラメータ!$C$8,"高",IF(AU144&gt;=パラメータ!$C$9,"中","低")))</f>
        <v/>
      </c>
      <c r="XES144" s="41"/>
      <c r="XET144" s="41"/>
      <c r="XEU144" s="41"/>
      <c r="XEV144" s="41"/>
      <c r="XEW144" s="41"/>
      <c r="XEX144" s="41"/>
      <c r="XEY144" s="41"/>
      <c r="XEZ144" s="41"/>
      <c r="XFA144" s="41"/>
      <c r="XFB144" s="41"/>
      <c r="XFC144" s="41"/>
      <c r="XFD144" s="41"/>
    </row>
    <row r="145" spans="1:48 16373:16384" s="1" customFormat="1" x14ac:dyDescent="0.3">
      <c r="A145" s="15">
        <v>141</v>
      </c>
      <c r="B145" s="88"/>
      <c r="C145" s="89"/>
      <c r="D145" s="88"/>
      <c r="E145" s="88"/>
      <c r="F145" s="92"/>
      <c r="G145" s="88"/>
      <c r="H145" s="88"/>
      <c r="I145" s="23" t="str">
        <f t="shared" si="44"/>
        <v/>
      </c>
      <c r="J145" s="92"/>
      <c r="K145" s="95"/>
      <c r="L145" s="96"/>
      <c r="M145" s="94"/>
      <c r="N145" s="94"/>
      <c r="O145" s="97"/>
      <c r="P145" s="96"/>
      <c r="Q145" s="94"/>
      <c r="R145" s="94"/>
      <c r="S145" s="20" t="str">
        <f t="shared" si="43"/>
        <v/>
      </c>
      <c r="T145" s="94"/>
      <c r="U145" s="94"/>
      <c r="V145" s="94"/>
      <c r="W145" s="21" t="str">
        <f>IF(B145="","",IF(I145&gt;=パラメータ!$C$6,3,IF(I145&gt;=パラメータ!$C$7,2,1))+LEFT(T145,1)+LEFT(U145,1)+LEFT(V145,1))</f>
        <v/>
      </c>
      <c r="X145" s="96"/>
      <c r="Y145" s="94"/>
      <c r="Z145" s="94"/>
      <c r="AA145" s="94"/>
      <c r="AB145" s="94"/>
      <c r="AC145" s="94"/>
      <c r="AD145" s="94"/>
      <c r="AE145" s="94"/>
      <c r="AF145" s="94"/>
      <c r="AG145" s="102"/>
      <c r="AH145" s="22" t="str">
        <f t="shared" si="45"/>
        <v/>
      </c>
      <c r="AI145" s="20" t="str">
        <f t="shared" si="46"/>
        <v/>
      </c>
      <c r="AJ145" s="20" t="str">
        <f>IF(B145="","",IF(AND(AH145="",AI145="",S145&gt;=パラメータ!$C$4,W145&gt;=パラメータ!$C$5),"⑤効率化＆強化",""))</f>
        <v/>
      </c>
      <c r="AK145" s="20" t="str">
        <f>IF(B145="","",IF(AND(AH145="",AI145,1="",AJ145="",W145&gt;=パラメータ!$C$5),"③効率化",""))</f>
        <v/>
      </c>
      <c r="AL145" s="20" t="str">
        <f>IF(B145="","",IF(AND(AH145="",AI145="",AJ145="",AK145="",S145&gt;=パラメータ!$C$4),"④強化",""))</f>
        <v/>
      </c>
      <c r="AM145" s="20" t="str">
        <f t="shared" si="47"/>
        <v/>
      </c>
      <c r="AN145" s="20" t="str">
        <f t="shared" si="48"/>
        <v/>
      </c>
      <c r="AO145" s="20" t="str">
        <f t="shared" si="49"/>
        <v/>
      </c>
      <c r="AP145" s="20" t="str">
        <f t="shared" si="50"/>
        <v/>
      </c>
      <c r="AQ145" s="20" t="str">
        <f t="shared" si="51"/>
        <v/>
      </c>
      <c r="AR145" s="21" t="str">
        <f t="shared" si="52"/>
        <v/>
      </c>
      <c r="AS145" s="22" t="str">
        <f t="shared" si="53"/>
        <v/>
      </c>
      <c r="AT145" s="20" t="str">
        <f t="shared" si="54"/>
        <v/>
      </c>
      <c r="AU145" s="23" t="str">
        <f t="shared" si="55"/>
        <v/>
      </c>
      <c r="AV145" s="24" t="str">
        <f>IF(AU145="","",IF(AU145&gt;=パラメータ!$C$8,"高",IF(AU145&gt;=パラメータ!$C$9,"中","低")))</f>
        <v/>
      </c>
      <c r="XES145" s="41"/>
      <c r="XET145" s="41"/>
      <c r="XEU145" s="41"/>
      <c r="XEV145" s="41"/>
      <c r="XEW145" s="41"/>
      <c r="XEX145" s="41"/>
      <c r="XEY145" s="41"/>
      <c r="XEZ145" s="41"/>
      <c r="XFA145" s="41"/>
      <c r="XFB145" s="41"/>
      <c r="XFC145" s="41"/>
      <c r="XFD145" s="41"/>
    </row>
    <row r="146" spans="1:48 16373:16384" s="1" customFormat="1" x14ac:dyDescent="0.3">
      <c r="A146" s="15">
        <v>142</v>
      </c>
      <c r="B146" s="88"/>
      <c r="C146" s="89"/>
      <c r="D146" s="88"/>
      <c r="E146" s="88"/>
      <c r="F146" s="92"/>
      <c r="G146" s="88"/>
      <c r="H146" s="88"/>
      <c r="I146" s="23" t="str">
        <f t="shared" si="44"/>
        <v/>
      </c>
      <c r="J146" s="92"/>
      <c r="K146" s="95"/>
      <c r="L146" s="96"/>
      <c r="M146" s="94"/>
      <c r="N146" s="94"/>
      <c r="O146" s="97"/>
      <c r="P146" s="96"/>
      <c r="Q146" s="94"/>
      <c r="R146" s="94"/>
      <c r="S146" s="20" t="str">
        <f t="shared" si="43"/>
        <v/>
      </c>
      <c r="T146" s="94"/>
      <c r="U146" s="94"/>
      <c r="V146" s="94"/>
      <c r="W146" s="21" t="str">
        <f>IF(B146="","",IF(I146&gt;=パラメータ!$C$6,3,IF(I146&gt;=パラメータ!$C$7,2,1))+LEFT(T146,1)+LEFT(U146,1)+LEFT(V146,1))</f>
        <v/>
      </c>
      <c r="X146" s="96"/>
      <c r="Y146" s="94"/>
      <c r="Z146" s="94"/>
      <c r="AA146" s="94"/>
      <c r="AB146" s="94"/>
      <c r="AC146" s="94"/>
      <c r="AD146" s="94"/>
      <c r="AE146" s="94"/>
      <c r="AF146" s="94"/>
      <c r="AG146" s="102"/>
      <c r="AH146" s="22" t="str">
        <f t="shared" si="45"/>
        <v/>
      </c>
      <c r="AI146" s="20" t="str">
        <f t="shared" si="46"/>
        <v/>
      </c>
      <c r="AJ146" s="20" t="str">
        <f>IF(B146="","",IF(AND(AH146="",AI146="",S146&gt;=パラメータ!$C$4,W146&gt;=パラメータ!$C$5),"⑤効率化＆強化",""))</f>
        <v/>
      </c>
      <c r="AK146" s="20" t="str">
        <f>IF(B146="","",IF(AND(AH146="",AI146,1="",AJ146="",W146&gt;=パラメータ!$C$5),"③効率化",""))</f>
        <v/>
      </c>
      <c r="AL146" s="20" t="str">
        <f>IF(B146="","",IF(AND(AH146="",AI146="",AJ146="",AK146="",S146&gt;=パラメータ!$C$4),"④強化",""))</f>
        <v/>
      </c>
      <c r="AM146" s="20" t="str">
        <f t="shared" si="47"/>
        <v/>
      </c>
      <c r="AN146" s="20" t="str">
        <f t="shared" si="48"/>
        <v/>
      </c>
      <c r="AO146" s="20" t="str">
        <f t="shared" si="49"/>
        <v/>
      </c>
      <c r="AP146" s="20" t="str">
        <f t="shared" si="50"/>
        <v/>
      </c>
      <c r="AQ146" s="20" t="str">
        <f t="shared" si="51"/>
        <v/>
      </c>
      <c r="AR146" s="21" t="str">
        <f t="shared" si="52"/>
        <v/>
      </c>
      <c r="AS146" s="22" t="str">
        <f t="shared" si="53"/>
        <v/>
      </c>
      <c r="AT146" s="20" t="str">
        <f t="shared" si="54"/>
        <v/>
      </c>
      <c r="AU146" s="23" t="str">
        <f t="shared" si="55"/>
        <v/>
      </c>
      <c r="AV146" s="24" t="str">
        <f>IF(AU146="","",IF(AU146&gt;=パラメータ!$C$8,"高",IF(AU146&gt;=パラメータ!$C$9,"中","低")))</f>
        <v/>
      </c>
      <c r="XES146" s="41"/>
      <c r="XET146" s="41"/>
      <c r="XEU146" s="41"/>
      <c r="XEV146" s="41"/>
      <c r="XEW146" s="41"/>
      <c r="XEX146" s="41"/>
      <c r="XEY146" s="41"/>
      <c r="XEZ146" s="41"/>
      <c r="XFA146" s="41"/>
      <c r="XFB146" s="41"/>
      <c r="XFC146" s="41"/>
      <c r="XFD146" s="41"/>
    </row>
    <row r="147" spans="1:48 16373:16384" s="1" customFormat="1" x14ac:dyDescent="0.3">
      <c r="A147" s="15">
        <v>143</v>
      </c>
      <c r="B147" s="88"/>
      <c r="C147" s="89"/>
      <c r="D147" s="88"/>
      <c r="E147" s="88"/>
      <c r="F147" s="92"/>
      <c r="G147" s="88"/>
      <c r="H147" s="88"/>
      <c r="I147" s="23" t="str">
        <f t="shared" si="44"/>
        <v/>
      </c>
      <c r="J147" s="92"/>
      <c r="K147" s="95"/>
      <c r="L147" s="96"/>
      <c r="M147" s="94"/>
      <c r="N147" s="94"/>
      <c r="O147" s="97"/>
      <c r="P147" s="96"/>
      <c r="Q147" s="94"/>
      <c r="R147" s="94"/>
      <c r="S147" s="20" t="str">
        <f t="shared" si="43"/>
        <v/>
      </c>
      <c r="T147" s="94"/>
      <c r="U147" s="94"/>
      <c r="V147" s="94"/>
      <c r="W147" s="21" t="str">
        <f>IF(B147="","",IF(I147&gt;=パラメータ!$C$6,3,IF(I147&gt;=パラメータ!$C$7,2,1))+LEFT(T147,1)+LEFT(U147,1)+LEFT(V147,1))</f>
        <v/>
      </c>
      <c r="X147" s="96"/>
      <c r="Y147" s="94"/>
      <c r="Z147" s="94"/>
      <c r="AA147" s="94"/>
      <c r="AB147" s="94"/>
      <c r="AC147" s="94"/>
      <c r="AD147" s="94"/>
      <c r="AE147" s="94"/>
      <c r="AF147" s="94"/>
      <c r="AG147" s="102"/>
      <c r="AH147" s="22" t="str">
        <f t="shared" si="45"/>
        <v/>
      </c>
      <c r="AI147" s="20" t="str">
        <f t="shared" si="46"/>
        <v/>
      </c>
      <c r="AJ147" s="20" t="str">
        <f>IF(B147="","",IF(AND(AH147="",AI147="",S147&gt;=パラメータ!$C$4,W147&gt;=パラメータ!$C$5),"⑤効率化＆強化",""))</f>
        <v/>
      </c>
      <c r="AK147" s="20" t="str">
        <f>IF(B147="","",IF(AND(AH147="",AI147,1="",AJ147="",W147&gt;=パラメータ!$C$5),"③効率化",""))</f>
        <v/>
      </c>
      <c r="AL147" s="20" t="str">
        <f>IF(B147="","",IF(AND(AH147="",AI147="",AJ147="",AK147="",S147&gt;=パラメータ!$C$4),"④強化",""))</f>
        <v/>
      </c>
      <c r="AM147" s="20" t="str">
        <f t="shared" si="47"/>
        <v/>
      </c>
      <c r="AN147" s="20" t="str">
        <f t="shared" si="48"/>
        <v/>
      </c>
      <c r="AO147" s="20" t="str">
        <f t="shared" si="49"/>
        <v/>
      </c>
      <c r="AP147" s="20" t="str">
        <f t="shared" si="50"/>
        <v/>
      </c>
      <c r="AQ147" s="20" t="str">
        <f t="shared" si="51"/>
        <v/>
      </c>
      <c r="AR147" s="21" t="str">
        <f t="shared" si="52"/>
        <v/>
      </c>
      <c r="AS147" s="22" t="str">
        <f t="shared" si="53"/>
        <v/>
      </c>
      <c r="AT147" s="20" t="str">
        <f t="shared" si="54"/>
        <v/>
      </c>
      <c r="AU147" s="23" t="str">
        <f t="shared" si="55"/>
        <v/>
      </c>
      <c r="AV147" s="24" t="str">
        <f>IF(AU147="","",IF(AU147&gt;=パラメータ!$C$8,"高",IF(AU147&gt;=パラメータ!$C$9,"中","低")))</f>
        <v/>
      </c>
      <c r="XES147" s="41"/>
      <c r="XET147" s="41"/>
      <c r="XEU147" s="41"/>
      <c r="XEV147" s="41"/>
      <c r="XEW147" s="41"/>
      <c r="XEX147" s="41"/>
      <c r="XEY147" s="41"/>
      <c r="XEZ147" s="41"/>
      <c r="XFA147" s="41"/>
      <c r="XFB147" s="41"/>
      <c r="XFC147" s="41"/>
      <c r="XFD147" s="41"/>
    </row>
    <row r="148" spans="1:48 16373:16384" s="1" customFormat="1" x14ac:dyDescent="0.3">
      <c r="A148" s="15">
        <v>144</v>
      </c>
      <c r="B148" s="88"/>
      <c r="C148" s="89"/>
      <c r="D148" s="88"/>
      <c r="E148" s="88"/>
      <c r="F148" s="92"/>
      <c r="G148" s="88"/>
      <c r="H148" s="88"/>
      <c r="I148" s="23" t="str">
        <f t="shared" si="44"/>
        <v/>
      </c>
      <c r="J148" s="92"/>
      <c r="K148" s="95"/>
      <c r="L148" s="96"/>
      <c r="M148" s="94"/>
      <c r="N148" s="94"/>
      <c r="O148" s="97"/>
      <c r="P148" s="96"/>
      <c r="Q148" s="94"/>
      <c r="R148" s="94"/>
      <c r="S148" s="20" t="str">
        <f t="shared" si="43"/>
        <v/>
      </c>
      <c r="T148" s="94"/>
      <c r="U148" s="94"/>
      <c r="V148" s="94"/>
      <c r="W148" s="21" t="str">
        <f>IF(B148="","",IF(I148&gt;=パラメータ!$C$6,3,IF(I148&gt;=パラメータ!$C$7,2,1))+LEFT(T148,1)+LEFT(U148,1)+LEFT(V148,1))</f>
        <v/>
      </c>
      <c r="X148" s="96"/>
      <c r="Y148" s="94"/>
      <c r="Z148" s="94"/>
      <c r="AA148" s="94"/>
      <c r="AB148" s="94"/>
      <c r="AC148" s="94"/>
      <c r="AD148" s="94"/>
      <c r="AE148" s="94"/>
      <c r="AF148" s="94"/>
      <c r="AG148" s="102"/>
      <c r="AH148" s="22" t="str">
        <f t="shared" si="45"/>
        <v/>
      </c>
      <c r="AI148" s="20" t="str">
        <f t="shared" si="46"/>
        <v/>
      </c>
      <c r="AJ148" s="20" t="str">
        <f>IF(B148="","",IF(AND(AH148="",AI148="",S148&gt;=パラメータ!$C$4,W148&gt;=パラメータ!$C$5),"⑤効率化＆強化",""))</f>
        <v/>
      </c>
      <c r="AK148" s="20" t="str">
        <f>IF(B148="","",IF(AND(AH148="",AI148,1="",AJ148="",W148&gt;=パラメータ!$C$5),"③効率化",""))</f>
        <v/>
      </c>
      <c r="AL148" s="20" t="str">
        <f>IF(B148="","",IF(AND(AH148="",AI148="",AJ148="",AK148="",S148&gt;=パラメータ!$C$4),"④強化",""))</f>
        <v/>
      </c>
      <c r="AM148" s="20" t="str">
        <f t="shared" si="47"/>
        <v/>
      </c>
      <c r="AN148" s="20" t="str">
        <f t="shared" si="48"/>
        <v/>
      </c>
      <c r="AO148" s="20" t="str">
        <f t="shared" si="49"/>
        <v/>
      </c>
      <c r="AP148" s="20" t="str">
        <f t="shared" si="50"/>
        <v/>
      </c>
      <c r="AQ148" s="20" t="str">
        <f t="shared" si="51"/>
        <v/>
      </c>
      <c r="AR148" s="21" t="str">
        <f t="shared" si="52"/>
        <v/>
      </c>
      <c r="AS148" s="22" t="str">
        <f t="shared" si="53"/>
        <v/>
      </c>
      <c r="AT148" s="20" t="str">
        <f t="shared" si="54"/>
        <v/>
      </c>
      <c r="AU148" s="23" t="str">
        <f t="shared" si="55"/>
        <v/>
      </c>
      <c r="AV148" s="24" t="str">
        <f>IF(AU148="","",IF(AU148&gt;=パラメータ!$C$8,"高",IF(AU148&gt;=パラメータ!$C$9,"中","低")))</f>
        <v/>
      </c>
      <c r="XES148" s="41"/>
      <c r="XET148" s="41"/>
      <c r="XEU148" s="41"/>
      <c r="XEV148" s="41"/>
      <c r="XEW148" s="41"/>
      <c r="XEX148" s="41"/>
      <c r="XEY148" s="41"/>
      <c r="XEZ148" s="41"/>
      <c r="XFA148" s="41"/>
      <c r="XFB148" s="41"/>
      <c r="XFC148" s="41"/>
      <c r="XFD148" s="41"/>
    </row>
    <row r="149" spans="1:48 16373:16384" s="1" customFormat="1" x14ac:dyDescent="0.3">
      <c r="A149" s="15">
        <v>145</v>
      </c>
      <c r="B149" s="88"/>
      <c r="C149" s="89"/>
      <c r="D149" s="88"/>
      <c r="E149" s="88"/>
      <c r="F149" s="92"/>
      <c r="G149" s="88"/>
      <c r="H149" s="88"/>
      <c r="I149" s="23" t="str">
        <f t="shared" si="44"/>
        <v/>
      </c>
      <c r="J149" s="92"/>
      <c r="K149" s="95"/>
      <c r="L149" s="96"/>
      <c r="M149" s="94"/>
      <c r="N149" s="94"/>
      <c r="O149" s="97"/>
      <c r="P149" s="96"/>
      <c r="Q149" s="94"/>
      <c r="R149" s="94"/>
      <c r="S149" s="20" t="str">
        <f t="shared" si="43"/>
        <v/>
      </c>
      <c r="T149" s="94"/>
      <c r="U149" s="94"/>
      <c r="V149" s="94"/>
      <c r="W149" s="21" t="str">
        <f>IF(B149="","",IF(I149&gt;=パラメータ!$C$6,3,IF(I149&gt;=パラメータ!$C$7,2,1))+LEFT(T149,1)+LEFT(U149,1)+LEFT(V149,1))</f>
        <v/>
      </c>
      <c r="X149" s="96"/>
      <c r="Y149" s="94"/>
      <c r="Z149" s="94"/>
      <c r="AA149" s="94"/>
      <c r="AB149" s="94"/>
      <c r="AC149" s="94"/>
      <c r="AD149" s="94"/>
      <c r="AE149" s="94"/>
      <c r="AF149" s="94"/>
      <c r="AG149" s="102"/>
      <c r="AH149" s="22" t="str">
        <f t="shared" si="45"/>
        <v/>
      </c>
      <c r="AI149" s="20" t="str">
        <f t="shared" si="46"/>
        <v/>
      </c>
      <c r="AJ149" s="20" t="str">
        <f>IF(B149="","",IF(AND(AH149="",AI149="",S149&gt;=パラメータ!$C$4,W149&gt;=パラメータ!$C$5),"⑤効率化＆強化",""))</f>
        <v/>
      </c>
      <c r="AK149" s="20" t="str">
        <f>IF(B149="","",IF(AND(AH149="",AI149,1="",AJ149="",W149&gt;=パラメータ!$C$5),"③効率化",""))</f>
        <v/>
      </c>
      <c r="AL149" s="20" t="str">
        <f>IF(B149="","",IF(AND(AH149="",AI149="",AJ149="",AK149="",S149&gt;=パラメータ!$C$4),"④強化",""))</f>
        <v/>
      </c>
      <c r="AM149" s="20" t="str">
        <f t="shared" si="47"/>
        <v/>
      </c>
      <c r="AN149" s="20" t="str">
        <f t="shared" si="48"/>
        <v/>
      </c>
      <c r="AO149" s="20" t="str">
        <f t="shared" si="49"/>
        <v/>
      </c>
      <c r="AP149" s="20" t="str">
        <f t="shared" si="50"/>
        <v/>
      </c>
      <c r="AQ149" s="20" t="str">
        <f t="shared" si="51"/>
        <v/>
      </c>
      <c r="AR149" s="21" t="str">
        <f t="shared" si="52"/>
        <v/>
      </c>
      <c r="AS149" s="22" t="str">
        <f t="shared" si="53"/>
        <v/>
      </c>
      <c r="AT149" s="20" t="str">
        <f t="shared" si="54"/>
        <v/>
      </c>
      <c r="AU149" s="23" t="str">
        <f t="shared" si="55"/>
        <v/>
      </c>
      <c r="AV149" s="24" t="str">
        <f>IF(AU149="","",IF(AU149&gt;=パラメータ!$C$8,"高",IF(AU149&gt;=パラメータ!$C$9,"中","低")))</f>
        <v/>
      </c>
      <c r="XES149" s="41"/>
      <c r="XET149" s="41"/>
      <c r="XEU149" s="41"/>
      <c r="XEV149" s="41"/>
      <c r="XEW149" s="41"/>
      <c r="XEX149" s="41"/>
      <c r="XEY149" s="41"/>
      <c r="XEZ149" s="41"/>
      <c r="XFA149" s="41"/>
      <c r="XFB149" s="41"/>
      <c r="XFC149" s="41"/>
      <c r="XFD149" s="41"/>
    </row>
    <row r="150" spans="1:48 16373:16384" s="1" customFormat="1" x14ac:dyDescent="0.3">
      <c r="A150" s="15">
        <v>146</v>
      </c>
      <c r="B150" s="88"/>
      <c r="C150" s="89"/>
      <c r="D150" s="88"/>
      <c r="E150" s="88"/>
      <c r="F150" s="92"/>
      <c r="G150" s="88"/>
      <c r="H150" s="88"/>
      <c r="I150" s="23" t="str">
        <f t="shared" si="44"/>
        <v/>
      </c>
      <c r="J150" s="92"/>
      <c r="K150" s="95"/>
      <c r="L150" s="96"/>
      <c r="M150" s="94"/>
      <c r="N150" s="94"/>
      <c r="O150" s="97"/>
      <c r="P150" s="96"/>
      <c r="Q150" s="94"/>
      <c r="R150" s="94"/>
      <c r="S150" s="20" t="str">
        <f t="shared" si="43"/>
        <v/>
      </c>
      <c r="T150" s="94"/>
      <c r="U150" s="94"/>
      <c r="V150" s="94"/>
      <c r="W150" s="21" t="str">
        <f>IF(B150="","",IF(I150&gt;=パラメータ!$C$6,3,IF(I150&gt;=パラメータ!$C$7,2,1))+LEFT(T150,1)+LEFT(U150,1)+LEFT(V150,1))</f>
        <v/>
      </c>
      <c r="X150" s="96"/>
      <c r="Y150" s="94"/>
      <c r="Z150" s="94"/>
      <c r="AA150" s="94"/>
      <c r="AB150" s="94"/>
      <c r="AC150" s="94"/>
      <c r="AD150" s="94"/>
      <c r="AE150" s="94"/>
      <c r="AF150" s="94"/>
      <c r="AG150" s="102"/>
      <c r="AH150" s="22" t="str">
        <f t="shared" si="45"/>
        <v/>
      </c>
      <c r="AI150" s="20" t="str">
        <f t="shared" si="46"/>
        <v/>
      </c>
      <c r="AJ150" s="20" t="str">
        <f>IF(B150="","",IF(AND(AH150="",AI150="",S150&gt;=パラメータ!$C$4,W150&gt;=パラメータ!$C$5),"⑤効率化＆強化",""))</f>
        <v/>
      </c>
      <c r="AK150" s="20" t="str">
        <f>IF(B150="","",IF(AND(AH150="",AI150,1="",AJ150="",W150&gt;=パラメータ!$C$5),"③効率化",""))</f>
        <v/>
      </c>
      <c r="AL150" s="20" t="str">
        <f>IF(B150="","",IF(AND(AH150="",AI150="",AJ150="",AK150="",S150&gt;=パラメータ!$C$4),"④強化",""))</f>
        <v/>
      </c>
      <c r="AM150" s="20" t="str">
        <f t="shared" si="47"/>
        <v/>
      </c>
      <c r="AN150" s="20" t="str">
        <f t="shared" si="48"/>
        <v/>
      </c>
      <c r="AO150" s="20" t="str">
        <f t="shared" si="49"/>
        <v/>
      </c>
      <c r="AP150" s="20" t="str">
        <f t="shared" si="50"/>
        <v/>
      </c>
      <c r="AQ150" s="20" t="str">
        <f t="shared" si="51"/>
        <v/>
      </c>
      <c r="AR150" s="21" t="str">
        <f t="shared" si="52"/>
        <v/>
      </c>
      <c r="AS150" s="22" t="str">
        <f t="shared" si="53"/>
        <v/>
      </c>
      <c r="AT150" s="20" t="str">
        <f t="shared" si="54"/>
        <v/>
      </c>
      <c r="AU150" s="23" t="str">
        <f t="shared" si="55"/>
        <v/>
      </c>
      <c r="AV150" s="24" t="str">
        <f>IF(AU150="","",IF(AU150&gt;=パラメータ!$C$8,"高",IF(AU150&gt;=パラメータ!$C$9,"中","低")))</f>
        <v/>
      </c>
      <c r="XES150" s="41"/>
      <c r="XET150" s="41"/>
      <c r="XEU150" s="41"/>
      <c r="XEV150" s="41"/>
      <c r="XEW150" s="41"/>
      <c r="XEX150" s="41"/>
      <c r="XEY150" s="41"/>
      <c r="XEZ150" s="41"/>
      <c r="XFA150" s="41"/>
      <c r="XFB150" s="41"/>
      <c r="XFC150" s="41"/>
      <c r="XFD150" s="41"/>
    </row>
    <row r="151" spans="1:48 16373:16384" s="1" customFormat="1" x14ac:dyDescent="0.3">
      <c r="A151" s="15">
        <v>147</v>
      </c>
      <c r="B151" s="88"/>
      <c r="C151" s="89"/>
      <c r="D151" s="88"/>
      <c r="E151" s="88"/>
      <c r="F151" s="92"/>
      <c r="G151" s="88"/>
      <c r="H151" s="88"/>
      <c r="I151" s="23" t="str">
        <f t="shared" si="44"/>
        <v/>
      </c>
      <c r="J151" s="92"/>
      <c r="K151" s="95"/>
      <c r="L151" s="96"/>
      <c r="M151" s="94"/>
      <c r="N151" s="94"/>
      <c r="O151" s="97"/>
      <c r="P151" s="96"/>
      <c r="Q151" s="94"/>
      <c r="R151" s="94"/>
      <c r="S151" s="20" t="str">
        <f t="shared" si="43"/>
        <v/>
      </c>
      <c r="T151" s="94"/>
      <c r="U151" s="94"/>
      <c r="V151" s="94"/>
      <c r="W151" s="21" t="str">
        <f>IF(B151="","",IF(I151&gt;=パラメータ!$C$6,3,IF(I151&gt;=パラメータ!$C$7,2,1))+LEFT(T151,1)+LEFT(U151,1)+LEFT(V151,1))</f>
        <v/>
      </c>
      <c r="X151" s="96"/>
      <c r="Y151" s="94"/>
      <c r="Z151" s="94"/>
      <c r="AA151" s="94"/>
      <c r="AB151" s="94"/>
      <c r="AC151" s="94"/>
      <c r="AD151" s="94"/>
      <c r="AE151" s="94"/>
      <c r="AF151" s="94"/>
      <c r="AG151" s="102"/>
      <c r="AH151" s="22" t="str">
        <f t="shared" si="45"/>
        <v/>
      </c>
      <c r="AI151" s="20" t="str">
        <f t="shared" si="46"/>
        <v/>
      </c>
      <c r="AJ151" s="20" t="str">
        <f>IF(B151="","",IF(AND(AH151="",AI151="",S151&gt;=パラメータ!$C$4,W151&gt;=パラメータ!$C$5),"⑤効率化＆強化",""))</f>
        <v/>
      </c>
      <c r="AK151" s="20" t="str">
        <f>IF(B151="","",IF(AND(AH151="",AI151,1="",AJ151="",W151&gt;=パラメータ!$C$5),"③効率化",""))</f>
        <v/>
      </c>
      <c r="AL151" s="20" t="str">
        <f>IF(B151="","",IF(AND(AH151="",AI151="",AJ151="",AK151="",S151&gt;=パラメータ!$C$4),"④強化",""))</f>
        <v/>
      </c>
      <c r="AM151" s="20" t="str">
        <f t="shared" si="47"/>
        <v/>
      </c>
      <c r="AN151" s="20" t="str">
        <f t="shared" si="48"/>
        <v/>
      </c>
      <c r="AO151" s="20" t="str">
        <f t="shared" si="49"/>
        <v/>
      </c>
      <c r="AP151" s="20" t="str">
        <f t="shared" si="50"/>
        <v/>
      </c>
      <c r="AQ151" s="20" t="str">
        <f t="shared" si="51"/>
        <v/>
      </c>
      <c r="AR151" s="21" t="str">
        <f t="shared" si="52"/>
        <v/>
      </c>
      <c r="AS151" s="22" t="str">
        <f t="shared" si="53"/>
        <v/>
      </c>
      <c r="AT151" s="20" t="str">
        <f t="shared" si="54"/>
        <v/>
      </c>
      <c r="AU151" s="23" t="str">
        <f t="shared" si="55"/>
        <v/>
      </c>
      <c r="AV151" s="24" t="str">
        <f>IF(AU151="","",IF(AU151&gt;=パラメータ!$C$8,"高",IF(AU151&gt;=パラメータ!$C$9,"中","低")))</f>
        <v/>
      </c>
      <c r="XES151" s="41"/>
      <c r="XET151" s="41"/>
      <c r="XEU151" s="41"/>
      <c r="XEV151" s="41"/>
      <c r="XEW151" s="41"/>
      <c r="XEX151" s="41"/>
      <c r="XEY151" s="41"/>
      <c r="XEZ151" s="41"/>
      <c r="XFA151" s="41"/>
      <c r="XFB151" s="41"/>
      <c r="XFC151" s="41"/>
      <c r="XFD151" s="41"/>
    </row>
    <row r="152" spans="1:48 16373:16384" s="1" customFormat="1" x14ac:dyDescent="0.3">
      <c r="A152" s="15">
        <v>148</v>
      </c>
      <c r="B152" s="88"/>
      <c r="C152" s="89"/>
      <c r="D152" s="88"/>
      <c r="E152" s="88"/>
      <c r="F152" s="92"/>
      <c r="G152" s="88"/>
      <c r="H152" s="88"/>
      <c r="I152" s="23" t="str">
        <f t="shared" si="44"/>
        <v/>
      </c>
      <c r="J152" s="92"/>
      <c r="K152" s="95"/>
      <c r="L152" s="96"/>
      <c r="M152" s="94"/>
      <c r="N152" s="94"/>
      <c r="O152" s="97"/>
      <c r="P152" s="96"/>
      <c r="Q152" s="94"/>
      <c r="R152" s="94"/>
      <c r="S152" s="20" t="str">
        <f t="shared" si="43"/>
        <v/>
      </c>
      <c r="T152" s="94"/>
      <c r="U152" s="94"/>
      <c r="V152" s="94"/>
      <c r="W152" s="21" t="str">
        <f>IF(B152="","",IF(I152&gt;=パラメータ!$C$6,3,IF(I152&gt;=パラメータ!$C$7,2,1))+LEFT(T152,1)+LEFT(U152,1)+LEFT(V152,1))</f>
        <v/>
      </c>
      <c r="X152" s="96"/>
      <c r="Y152" s="94"/>
      <c r="Z152" s="94"/>
      <c r="AA152" s="94"/>
      <c r="AB152" s="94"/>
      <c r="AC152" s="94"/>
      <c r="AD152" s="94"/>
      <c r="AE152" s="94"/>
      <c r="AF152" s="94"/>
      <c r="AG152" s="102"/>
      <c r="AH152" s="22" t="str">
        <f t="shared" si="45"/>
        <v/>
      </c>
      <c r="AI152" s="20" t="str">
        <f t="shared" si="46"/>
        <v/>
      </c>
      <c r="AJ152" s="20" t="str">
        <f>IF(B152="","",IF(AND(AH152="",AI152="",S152&gt;=パラメータ!$C$4,W152&gt;=パラメータ!$C$5),"⑤効率化＆強化",""))</f>
        <v/>
      </c>
      <c r="AK152" s="20" t="str">
        <f>IF(B152="","",IF(AND(AH152="",AI152,1="",AJ152="",W152&gt;=パラメータ!$C$5),"③効率化",""))</f>
        <v/>
      </c>
      <c r="AL152" s="20" t="str">
        <f>IF(B152="","",IF(AND(AH152="",AI152="",AJ152="",AK152="",S152&gt;=パラメータ!$C$4),"④強化",""))</f>
        <v/>
      </c>
      <c r="AM152" s="20" t="str">
        <f t="shared" si="47"/>
        <v/>
      </c>
      <c r="AN152" s="20" t="str">
        <f t="shared" si="48"/>
        <v/>
      </c>
      <c r="AO152" s="20" t="str">
        <f t="shared" si="49"/>
        <v/>
      </c>
      <c r="AP152" s="20" t="str">
        <f t="shared" si="50"/>
        <v/>
      </c>
      <c r="AQ152" s="20" t="str">
        <f t="shared" si="51"/>
        <v/>
      </c>
      <c r="AR152" s="21" t="str">
        <f t="shared" si="52"/>
        <v/>
      </c>
      <c r="AS152" s="22" t="str">
        <f t="shared" si="53"/>
        <v/>
      </c>
      <c r="AT152" s="20" t="str">
        <f t="shared" si="54"/>
        <v/>
      </c>
      <c r="AU152" s="23" t="str">
        <f t="shared" si="55"/>
        <v/>
      </c>
      <c r="AV152" s="24" t="str">
        <f>IF(AU152="","",IF(AU152&gt;=パラメータ!$C$8,"高",IF(AU152&gt;=パラメータ!$C$9,"中","低")))</f>
        <v/>
      </c>
      <c r="XES152" s="41"/>
      <c r="XET152" s="41"/>
      <c r="XEU152" s="41"/>
      <c r="XEV152" s="41"/>
      <c r="XEW152" s="41"/>
      <c r="XEX152" s="41"/>
      <c r="XEY152" s="41"/>
      <c r="XEZ152" s="41"/>
      <c r="XFA152" s="41"/>
      <c r="XFB152" s="41"/>
      <c r="XFC152" s="41"/>
      <c r="XFD152" s="41"/>
    </row>
    <row r="153" spans="1:48 16373:16384" s="1" customFormat="1" x14ac:dyDescent="0.3">
      <c r="A153" s="15">
        <v>149</v>
      </c>
      <c r="B153" s="88"/>
      <c r="C153" s="89"/>
      <c r="D153" s="88"/>
      <c r="E153" s="88"/>
      <c r="F153" s="92"/>
      <c r="G153" s="88"/>
      <c r="H153" s="88"/>
      <c r="I153" s="23" t="str">
        <f t="shared" si="44"/>
        <v/>
      </c>
      <c r="J153" s="92"/>
      <c r="K153" s="95"/>
      <c r="L153" s="96"/>
      <c r="M153" s="94"/>
      <c r="N153" s="94"/>
      <c r="O153" s="97"/>
      <c r="P153" s="96"/>
      <c r="Q153" s="94"/>
      <c r="R153" s="94"/>
      <c r="S153" s="20" t="str">
        <f t="shared" si="43"/>
        <v/>
      </c>
      <c r="T153" s="94"/>
      <c r="U153" s="94"/>
      <c r="V153" s="94"/>
      <c r="W153" s="21" t="str">
        <f>IF(B153="","",IF(I153&gt;=パラメータ!$C$6,3,IF(I153&gt;=パラメータ!$C$7,2,1))+LEFT(T153,1)+LEFT(U153,1)+LEFT(V153,1))</f>
        <v/>
      </c>
      <c r="X153" s="96"/>
      <c r="Y153" s="94"/>
      <c r="Z153" s="94"/>
      <c r="AA153" s="94"/>
      <c r="AB153" s="94"/>
      <c r="AC153" s="94"/>
      <c r="AD153" s="94"/>
      <c r="AE153" s="94"/>
      <c r="AF153" s="94"/>
      <c r="AG153" s="102"/>
      <c r="AH153" s="22" t="str">
        <f t="shared" si="45"/>
        <v/>
      </c>
      <c r="AI153" s="20" t="str">
        <f t="shared" si="46"/>
        <v/>
      </c>
      <c r="AJ153" s="20" t="str">
        <f>IF(B153="","",IF(AND(AH153="",AI153="",S153&gt;=パラメータ!$C$4,W153&gt;=パラメータ!$C$5),"⑤効率化＆強化",""))</f>
        <v/>
      </c>
      <c r="AK153" s="20" t="str">
        <f>IF(B153="","",IF(AND(AH153="",AI153,1="",AJ153="",W153&gt;=パラメータ!$C$5),"③効率化",""))</f>
        <v/>
      </c>
      <c r="AL153" s="20" t="str">
        <f>IF(B153="","",IF(AND(AH153="",AI153="",AJ153="",AK153="",S153&gt;=パラメータ!$C$4),"④強化",""))</f>
        <v/>
      </c>
      <c r="AM153" s="20" t="str">
        <f t="shared" si="47"/>
        <v/>
      </c>
      <c r="AN153" s="20" t="str">
        <f t="shared" si="48"/>
        <v/>
      </c>
      <c r="AO153" s="20" t="str">
        <f t="shared" si="49"/>
        <v/>
      </c>
      <c r="AP153" s="20" t="str">
        <f t="shared" si="50"/>
        <v/>
      </c>
      <c r="AQ153" s="20" t="str">
        <f t="shared" si="51"/>
        <v/>
      </c>
      <c r="AR153" s="21" t="str">
        <f t="shared" si="52"/>
        <v/>
      </c>
      <c r="AS153" s="22" t="str">
        <f t="shared" si="53"/>
        <v/>
      </c>
      <c r="AT153" s="20" t="str">
        <f t="shared" si="54"/>
        <v/>
      </c>
      <c r="AU153" s="23" t="str">
        <f t="shared" si="55"/>
        <v/>
      </c>
      <c r="AV153" s="24" t="str">
        <f>IF(AU153="","",IF(AU153&gt;=パラメータ!$C$8,"高",IF(AU153&gt;=パラメータ!$C$9,"中","低")))</f>
        <v/>
      </c>
      <c r="XES153" s="41"/>
      <c r="XET153" s="41"/>
      <c r="XEU153" s="41"/>
      <c r="XEV153" s="41"/>
      <c r="XEW153" s="41"/>
      <c r="XEX153" s="41"/>
      <c r="XEY153" s="41"/>
      <c r="XEZ153" s="41"/>
      <c r="XFA153" s="41"/>
      <c r="XFB153" s="41"/>
      <c r="XFC153" s="41"/>
      <c r="XFD153" s="41"/>
    </row>
    <row r="154" spans="1:48 16373:16384" s="1" customFormat="1" x14ac:dyDescent="0.3">
      <c r="A154" s="15">
        <v>150</v>
      </c>
      <c r="B154" s="88"/>
      <c r="C154" s="89"/>
      <c r="D154" s="88"/>
      <c r="E154" s="88"/>
      <c r="F154" s="92"/>
      <c r="G154" s="88"/>
      <c r="H154" s="88"/>
      <c r="I154" s="23" t="str">
        <f t="shared" si="44"/>
        <v/>
      </c>
      <c r="J154" s="92"/>
      <c r="K154" s="95"/>
      <c r="L154" s="96"/>
      <c r="M154" s="94"/>
      <c r="N154" s="94"/>
      <c r="O154" s="97"/>
      <c r="P154" s="96"/>
      <c r="Q154" s="94"/>
      <c r="R154" s="94"/>
      <c r="S154" s="20" t="str">
        <f t="shared" si="43"/>
        <v/>
      </c>
      <c r="T154" s="94"/>
      <c r="U154" s="94"/>
      <c r="V154" s="94"/>
      <c r="W154" s="21" t="str">
        <f>IF(B154="","",IF(I154&gt;=パラメータ!$C$6,3,IF(I154&gt;=パラメータ!$C$7,2,1))+LEFT(T154,1)+LEFT(U154,1)+LEFT(V154,1))</f>
        <v/>
      </c>
      <c r="X154" s="96"/>
      <c r="Y154" s="94"/>
      <c r="Z154" s="94"/>
      <c r="AA154" s="94"/>
      <c r="AB154" s="94"/>
      <c r="AC154" s="94"/>
      <c r="AD154" s="94"/>
      <c r="AE154" s="94"/>
      <c r="AF154" s="94"/>
      <c r="AG154" s="102"/>
      <c r="AH154" s="22" t="str">
        <f t="shared" si="45"/>
        <v/>
      </c>
      <c r="AI154" s="20" t="str">
        <f t="shared" si="46"/>
        <v/>
      </c>
      <c r="AJ154" s="20" t="str">
        <f>IF(B154="","",IF(AND(AH154="",AI154="",S154&gt;=パラメータ!$C$4,W154&gt;=パラメータ!$C$5),"⑤効率化＆強化",""))</f>
        <v/>
      </c>
      <c r="AK154" s="20" t="str">
        <f>IF(B154="","",IF(AND(AH154="",AI154,1="",AJ154="",W154&gt;=パラメータ!$C$5),"③効率化",""))</f>
        <v/>
      </c>
      <c r="AL154" s="20" t="str">
        <f>IF(B154="","",IF(AND(AH154="",AI154="",AJ154="",AK154="",S154&gt;=パラメータ!$C$4),"④強化",""))</f>
        <v/>
      </c>
      <c r="AM154" s="20" t="str">
        <f t="shared" si="47"/>
        <v/>
      </c>
      <c r="AN154" s="20" t="str">
        <f t="shared" si="48"/>
        <v/>
      </c>
      <c r="AO154" s="20" t="str">
        <f t="shared" si="49"/>
        <v/>
      </c>
      <c r="AP154" s="20" t="str">
        <f t="shared" si="50"/>
        <v/>
      </c>
      <c r="AQ154" s="20" t="str">
        <f t="shared" si="51"/>
        <v/>
      </c>
      <c r="AR154" s="21" t="str">
        <f t="shared" si="52"/>
        <v/>
      </c>
      <c r="AS154" s="22" t="str">
        <f t="shared" si="53"/>
        <v/>
      </c>
      <c r="AT154" s="20" t="str">
        <f t="shared" si="54"/>
        <v/>
      </c>
      <c r="AU154" s="23" t="str">
        <f t="shared" si="55"/>
        <v/>
      </c>
      <c r="AV154" s="24" t="str">
        <f>IF(AU154="","",IF(AU154&gt;=パラメータ!$C$8,"高",IF(AU154&gt;=パラメータ!$C$9,"中","低")))</f>
        <v/>
      </c>
      <c r="XES154" s="41"/>
      <c r="XET154" s="41"/>
      <c r="XEU154" s="41"/>
      <c r="XEV154" s="41"/>
      <c r="XEW154" s="41"/>
      <c r="XEX154" s="41"/>
      <c r="XEY154" s="41"/>
      <c r="XEZ154" s="41"/>
      <c r="XFA154" s="41"/>
      <c r="XFB154" s="41"/>
      <c r="XFC154" s="41"/>
      <c r="XFD154" s="41"/>
    </row>
    <row r="155" spans="1:48 16373:16384" s="1" customFormat="1" x14ac:dyDescent="0.3">
      <c r="A155" s="15">
        <v>151</v>
      </c>
      <c r="B155" s="88"/>
      <c r="C155" s="89"/>
      <c r="D155" s="88"/>
      <c r="E155" s="88"/>
      <c r="F155" s="92"/>
      <c r="G155" s="88"/>
      <c r="H155" s="88"/>
      <c r="I155" s="23" t="str">
        <f t="shared" si="44"/>
        <v/>
      </c>
      <c r="J155" s="92"/>
      <c r="K155" s="95"/>
      <c r="L155" s="96"/>
      <c r="M155" s="94"/>
      <c r="N155" s="94"/>
      <c r="O155" s="97"/>
      <c r="P155" s="96"/>
      <c r="Q155" s="94"/>
      <c r="R155" s="94"/>
      <c r="S155" s="20" t="str">
        <f t="shared" si="43"/>
        <v/>
      </c>
      <c r="T155" s="94"/>
      <c r="U155" s="94"/>
      <c r="V155" s="94"/>
      <c r="W155" s="21" t="str">
        <f>IF(B155="","",IF(I155&gt;=パラメータ!$C$6,3,IF(I155&gt;=パラメータ!$C$7,2,1))+LEFT(T155,1)+LEFT(U155,1)+LEFT(V155,1))</f>
        <v/>
      </c>
      <c r="X155" s="96"/>
      <c r="Y155" s="94"/>
      <c r="Z155" s="94"/>
      <c r="AA155" s="94"/>
      <c r="AB155" s="94"/>
      <c r="AC155" s="94"/>
      <c r="AD155" s="94"/>
      <c r="AE155" s="94"/>
      <c r="AF155" s="94"/>
      <c r="AG155" s="102"/>
      <c r="AH155" s="22" t="str">
        <f t="shared" si="45"/>
        <v/>
      </c>
      <c r="AI155" s="20" t="str">
        <f t="shared" si="46"/>
        <v/>
      </c>
      <c r="AJ155" s="20" t="str">
        <f>IF(B155="","",IF(AND(AH155="",AI155="",S155&gt;=パラメータ!$C$4,W155&gt;=パラメータ!$C$5),"⑤効率化＆強化",""))</f>
        <v/>
      </c>
      <c r="AK155" s="20" t="str">
        <f>IF(B155="","",IF(AND(AH155="",AI155,1="",AJ155="",W155&gt;=パラメータ!$C$5),"③効率化",""))</f>
        <v/>
      </c>
      <c r="AL155" s="20" t="str">
        <f>IF(B155="","",IF(AND(AH155="",AI155="",AJ155="",AK155="",S155&gt;=パラメータ!$C$4),"④強化",""))</f>
        <v/>
      </c>
      <c r="AM155" s="20" t="str">
        <f t="shared" si="47"/>
        <v/>
      </c>
      <c r="AN155" s="20" t="str">
        <f t="shared" si="48"/>
        <v/>
      </c>
      <c r="AO155" s="20" t="str">
        <f t="shared" si="49"/>
        <v/>
      </c>
      <c r="AP155" s="20" t="str">
        <f t="shared" si="50"/>
        <v/>
      </c>
      <c r="AQ155" s="20" t="str">
        <f t="shared" si="51"/>
        <v/>
      </c>
      <c r="AR155" s="21" t="str">
        <f t="shared" si="52"/>
        <v/>
      </c>
      <c r="AS155" s="22" t="str">
        <f t="shared" si="53"/>
        <v/>
      </c>
      <c r="AT155" s="20" t="str">
        <f t="shared" si="54"/>
        <v/>
      </c>
      <c r="AU155" s="23" t="str">
        <f t="shared" si="55"/>
        <v/>
      </c>
      <c r="AV155" s="24" t="str">
        <f>IF(AU155="","",IF(AU155&gt;=パラメータ!$C$8,"高",IF(AU155&gt;=パラメータ!$C$9,"中","低")))</f>
        <v/>
      </c>
      <c r="XES155" s="41"/>
      <c r="XET155" s="41"/>
      <c r="XEU155" s="41"/>
      <c r="XEV155" s="41"/>
      <c r="XEW155" s="41"/>
      <c r="XEX155" s="41"/>
      <c r="XEY155" s="41"/>
      <c r="XEZ155" s="41"/>
      <c r="XFA155" s="41"/>
      <c r="XFB155" s="41"/>
      <c r="XFC155" s="41"/>
      <c r="XFD155" s="41"/>
    </row>
    <row r="156" spans="1:48 16373:16384" s="1" customFormat="1" x14ac:dyDescent="0.3">
      <c r="A156" s="15">
        <v>152</v>
      </c>
      <c r="B156" s="88"/>
      <c r="C156" s="89"/>
      <c r="D156" s="88"/>
      <c r="E156" s="88"/>
      <c r="F156" s="92"/>
      <c r="G156" s="88"/>
      <c r="H156" s="88"/>
      <c r="I156" s="23" t="str">
        <f t="shared" si="44"/>
        <v/>
      </c>
      <c r="J156" s="92"/>
      <c r="K156" s="95"/>
      <c r="L156" s="96"/>
      <c r="M156" s="94"/>
      <c r="N156" s="94"/>
      <c r="O156" s="97"/>
      <c r="P156" s="96"/>
      <c r="Q156" s="94"/>
      <c r="R156" s="94"/>
      <c r="S156" s="20" t="str">
        <f t="shared" si="43"/>
        <v/>
      </c>
      <c r="T156" s="94"/>
      <c r="U156" s="94"/>
      <c r="V156" s="94"/>
      <c r="W156" s="21" t="str">
        <f>IF(B156="","",IF(I156&gt;=パラメータ!$C$6,3,IF(I156&gt;=パラメータ!$C$7,2,1))+LEFT(T156,1)+LEFT(U156,1)+LEFT(V156,1))</f>
        <v/>
      </c>
      <c r="X156" s="96"/>
      <c r="Y156" s="94"/>
      <c r="Z156" s="94"/>
      <c r="AA156" s="94"/>
      <c r="AB156" s="94"/>
      <c r="AC156" s="94"/>
      <c r="AD156" s="94"/>
      <c r="AE156" s="94"/>
      <c r="AF156" s="94"/>
      <c r="AG156" s="102"/>
      <c r="AH156" s="22" t="str">
        <f t="shared" si="45"/>
        <v/>
      </c>
      <c r="AI156" s="20" t="str">
        <f t="shared" si="46"/>
        <v/>
      </c>
      <c r="AJ156" s="20" t="str">
        <f>IF(B156="","",IF(AND(AH156="",AI156="",S156&gt;=パラメータ!$C$4,W156&gt;=パラメータ!$C$5),"⑤効率化＆強化",""))</f>
        <v/>
      </c>
      <c r="AK156" s="20" t="str">
        <f>IF(B156="","",IF(AND(AH156="",AI156,1="",AJ156="",W156&gt;=パラメータ!$C$5),"③効率化",""))</f>
        <v/>
      </c>
      <c r="AL156" s="20" t="str">
        <f>IF(B156="","",IF(AND(AH156="",AI156="",AJ156="",AK156="",S156&gt;=パラメータ!$C$4),"④強化",""))</f>
        <v/>
      </c>
      <c r="AM156" s="20" t="str">
        <f t="shared" si="47"/>
        <v/>
      </c>
      <c r="AN156" s="20" t="str">
        <f t="shared" si="48"/>
        <v/>
      </c>
      <c r="AO156" s="20" t="str">
        <f t="shared" si="49"/>
        <v/>
      </c>
      <c r="AP156" s="20" t="str">
        <f t="shared" si="50"/>
        <v/>
      </c>
      <c r="AQ156" s="20" t="str">
        <f t="shared" si="51"/>
        <v/>
      </c>
      <c r="AR156" s="21" t="str">
        <f t="shared" si="52"/>
        <v/>
      </c>
      <c r="AS156" s="22" t="str">
        <f t="shared" si="53"/>
        <v/>
      </c>
      <c r="AT156" s="20" t="str">
        <f t="shared" si="54"/>
        <v/>
      </c>
      <c r="AU156" s="23" t="str">
        <f t="shared" si="55"/>
        <v/>
      </c>
      <c r="AV156" s="24" t="str">
        <f>IF(AU156="","",IF(AU156&gt;=パラメータ!$C$8,"高",IF(AU156&gt;=パラメータ!$C$9,"中","低")))</f>
        <v/>
      </c>
      <c r="XES156" s="41"/>
      <c r="XET156" s="41"/>
      <c r="XEU156" s="41"/>
      <c r="XEV156" s="41"/>
      <c r="XEW156" s="41"/>
      <c r="XEX156" s="41"/>
      <c r="XEY156" s="41"/>
      <c r="XEZ156" s="41"/>
      <c r="XFA156" s="41"/>
      <c r="XFB156" s="41"/>
      <c r="XFC156" s="41"/>
      <c r="XFD156" s="41"/>
    </row>
    <row r="157" spans="1:48 16373:16384" s="1" customFormat="1" x14ac:dyDescent="0.3">
      <c r="A157" s="15">
        <v>153</v>
      </c>
      <c r="B157" s="88"/>
      <c r="C157" s="89"/>
      <c r="D157" s="88"/>
      <c r="E157" s="88"/>
      <c r="F157" s="92"/>
      <c r="G157" s="88"/>
      <c r="H157" s="88"/>
      <c r="I157" s="23" t="str">
        <f t="shared" si="44"/>
        <v/>
      </c>
      <c r="J157" s="92"/>
      <c r="K157" s="95"/>
      <c r="L157" s="96"/>
      <c r="M157" s="94"/>
      <c r="N157" s="94"/>
      <c r="O157" s="97"/>
      <c r="P157" s="96"/>
      <c r="Q157" s="94"/>
      <c r="R157" s="94"/>
      <c r="S157" s="20" t="str">
        <f t="shared" si="43"/>
        <v/>
      </c>
      <c r="T157" s="94"/>
      <c r="U157" s="94"/>
      <c r="V157" s="94"/>
      <c r="W157" s="21" t="str">
        <f>IF(B157="","",IF(I157&gt;=パラメータ!$C$6,3,IF(I157&gt;=パラメータ!$C$7,2,1))+LEFT(T157,1)+LEFT(U157,1)+LEFT(V157,1))</f>
        <v/>
      </c>
      <c r="X157" s="96"/>
      <c r="Y157" s="94"/>
      <c r="Z157" s="94"/>
      <c r="AA157" s="94"/>
      <c r="AB157" s="94"/>
      <c r="AC157" s="94"/>
      <c r="AD157" s="94"/>
      <c r="AE157" s="94"/>
      <c r="AF157" s="94"/>
      <c r="AG157" s="102"/>
      <c r="AH157" s="22" t="str">
        <f t="shared" si="45"/>
        <v/>
      </c>
      <c r="AI157" s="20" t="str">
        <f t="shared" si="46"/>
        <v/>
      </c>
      <c r="AJ157" s="20" t="str">
        <f>IF(B157="","",IF(AND(AH157="",AI157="",S157&gt;=パラメータ!$C$4,W157&gt;=パラメータ!$C$5),"⑤効率化＆強化",""))</f>
        <v/>
      </c>
      <c r="AK157" s="20" t="str">
        <f>IF(B157="","",IF(AND(AH157="",AI157,1="",AJ157="",W157&gt;=パラメータ!$C$5),"③効率化",""))</f>
        <v/>
      </c>
      <c r="AL157" s="20" t="str">
        <f>IF(B157="","",IF(AND(AH157="",AI157="",AJ157="",AK157="",S157&gt;=パラメータ!$C$4),"④強化",""))</f>
        <v/>
      </c>
      <c r="AM157" s="20" t="str">
        <f t="shared" si="47"/>
        <v/>
      </c>
      <c r="AN157" s="20" t="str">
        <f t="shared" si="48"/>
        <v/>
      </c>
      <c r="AO157" s="20" t="str">
        <f t="shared" si="49"/>
        <v/>
      </c>
      <c r="AP157" s="20" t="str">
        <f t="shared" si="50"/>
        <v/>
      </c>
      <c r="AQ157" s="20" t="str">
        <f t="shared" si="51"/>
        <v/>
      </c>
      <c r="AR157" s="21" t="str">
        <f t="shared" si="52"/>
        <v/>
      </c>
      <c r="AS157" s="22" t="str">
        <f t="shared" si="53"/>
        <v/>
      </c>
      <c r="AT157" s="20" t="str">
        <f t="shared" si="54"/>
        <v/>
      </c>
      <c r="AU157" s="23" t="str">
        <f t="shared" si="55"/>
        <v/>
      </c>
      <c r="AV157" s="24" t="str">
        <f>IF(AU157="","",IF(AU157&gt;=パラメータ!$C$8,"高",IF(AU157&gt;=パラメータ!$C$9,"中","低")))</f>
        <v/>
      </c>
      <c r="XES157" s="41"/>
      <c r="XET157" s="41"/>
      <c r="XEU157" s="41"/>
      <c r="XEV157" s="41"/>
      <c r="XEW157" s="41"/>
      <c r="XEX157" s="41"/>
      <c r="XEY157" s="41"/>
      <c r="XEZ157" s="41"/>
      <c r="XFA157" s="41"/>
      <c r="XFB157" s="41"/>
      <c r="XFC157" s="41"/>
      <c r="XFD157" s="41"/>
    </row>
    <row r="158" spans="1:48 16373:16384" s="1" customFormat="1" x14ac:dyDescent="0.3">
      <c r="A158" s="15">
        <v>154</v>
      </c>
      <c r="B158" s="88"/>
      <c r="C158" s="89"/>
      <c r="D158" s="88"/>
      <c r="E158" s="88"/>
      <c r="F158" s="92"/>
      <c r="G158" s="88"/>
      <c r="H158" s="88"/>
      <c r="I158" s="23" t="str">
        <f t="shared" si="44"/>
        <v/>
      </c>
      <c r="J158" s="92"/>
      <c r="K158" s="95"/>
      <c r="L158" s="96"/>
      <c r="M158" s="94"/>
      <c r="N158" s="94"/>
      <c r="O158" s="97"/>
      <c r="P158" s="96"/>
      <c r="Q158" s="94"/>
      <c r="R158" s="94"/>
      <c r="S158" s="20" t="str">
        <f t="shared" si="43"/>
        <v/>
      </c>
      <c r="T158" s="94"/>
      <c r="U158" s="94"/>
      <c r="V158" s="94"/>
      <c r="W158" s="21" t="str">
        <f>IF(B158="","",IF(I158&gt;=パラメータ!$C$6,3,IF(I158&gt;=パラメータ!$C$7,2,1))+LEFT(T158,1)+LEFT(U158,1)+LEFT(V158,1))</f>
        <v/>
      </c>
      <c r="X158" s="96"/>
      <c r="Y158" s="94"/>
      <c r="Z158" s="94"/>
      <c r="AA158" s="94"/>
      <c r="AB158" s="94"/>
      <c r="AC158" s="94"/>
      <c r="AD158" s="94"/>
      <c r="AE158" s="94"/>
      <c r="AF158" s="94"/>
      <c r="AG158" s="102"/>
      <c r="AH158" s="22" t="str">
        <f t="shared" si="45"/>
        <v/>
      </c>
      <c r="AI158" s="20" t="str">
        <f t="shared" si="46"/>
        <v/>
      </c>
      <c r="AJ158" s="20" t="str">
        <f>IF(B158="","",IF(AND(AH158="",AI158="",S158&gt;=パラメータ!$C$4,W158&gt;=パラメータ!$C$5),"⑤効率化＆強化",""))</f>
        <v/>
      </c>
      <c r="AK158" s="20" t="str">
        <f>IF(B158="","",IF(AND(AH158="",AI158,1="",AJ158="",W158&gt;=パラメータ!$C$5),"③効率化",""))</f>
        <v/>
      </c>
      <c r="AL158" s="20" t="str">
        <f>IF(B158="","",IF(AND(AH158="",AI158="",AJ158="",AK158="",S158&gt;=パラメータ!$C$4),"④強化",""))</f>
        <v/>
      </c>
      <c r="AM158" s="20" t="str">
        <f t="shared" si="47"/>
        <v/>
      </c>
      <c r="AN158" s="20" t="str">
        <f t="shared" si="48"/>
        <v/>
      </c>
      <c r="AO158" s="20" t="str">
        <f t="shared" si="49"/>
        <v/>
      </c>
      <c r="AP158" s="20" t="str">
        <f t="shared" si="50"/>
        <v/>
      </c>
      <c r="AQ158" s="20" t="str">
        <f t="shared" si="51"/>
        <v/>
      </c>
      <c r="AR158" s="21" t="str">
        <f t="shared" si="52"/>
        <v/>
      </c>
      <c r="AS158" s="22" t="str">
        <f t="shared" si="53"/>
        <v/>
      </c>
      <c r="AT158" s="20" t="str">
        <f t="shared" si="54"/>
        <v/>
      </c>
      <c r="AU158" s="23" t="str">
        <f t="shared" si="55"/>
        <v/>
      </c>
      <c r="AV158" s="24" t="str">
        <f>IF(AU158="","",IF(AU158&gt;=パラメータ!$C$8,"高",IF(AU158&gt;=パラメータ!$C$9,"中","低")))</f>
        <v/>
      </c>
      <c r="XES158" s="41"/>
      <c r="XET158" s="41"/>
      <c r="XEU158" s="41"/>
      <c r="XEV158" s="41"/>
      <c r="XEW158" s="41"/>
      <c r="XEX158" s="41"/>
      <c r="XEY158" s="41"/>
      <c r="XEZ158" s="41"/>
      <c r="XFA158" s="41"/>
      <c r="XFB158" s="41"/>
      <c r="XFC158" s="41"/>
      <c r="XFD158" s="41"/>
    </row>
    <row r="159" spans="1:48 16373:16384" s="1" customFormat="1" x14ac:dyDescent="0.3">
      <c r="A159" s="15">
        <v>155</v>
      </c>
      <c r="B159" s="88"/>
      <c r="C159" s="89"/>
      <c r="D159" s="88"/>
      <c r="E159" s="88"/>
      <c r="F159" s="92"/>
      <c r="G159" s="88"/>
      <c r="H159" s="88"/>
      <c r="I159" s="23" t="str">
        <f t="shared" si="44"/>
        <v/>
      </c>
      <c r="J159" s="92"/>
      <c r="K159" s="95"/>
      <c r="L159" s="96"/>
      <c r="M159" s="94"/>
      <c r="N159" s="94"/>
      <c r="O159" s="97"/>
      <c r="P159" s="96"/>
      <c r="Q159" s="94"/>
      <c r="R159" s="94"/>
      <c r="S159" s="20" t="str">
        <f t="shared" si="43"/>
        <v/>
      </c>
      <c r="T159" s="94"/>
      <c r="U159" s="94"/>
      <c r="V159" s="94"/>
      <c r="W159" s="21" t="str">
        <f>IF(B159="","",IF(I159&gt;=パラメータ!$C$6,3,IF(I159&gt;=パラメータ!$C$7,2,1))+LEFT(T159,1)+LEFT(U159,1)+LEFT(V159,1))</f>
        <v/>
      </c>
      <c r="X159" s="96"/>
      <c r="Y159" s="94"/>
      <c r="Z159" s="94"/>
      <c r="AA159" s="94"/>
      <c r="AB159" s="94"/>
      <c r="AC159" s="94"/>
      <c r="AD159" s="94"/>
      <c r="AE159" s="94"/>
      <c r="AF159" s="94"/>
      <c r="AG159" s="102"/>
      <c r="AH159" s="22" t="str">
        <f t="shared" si="45"/>
        <v/>
      </c>
      <c r="AI159" s="20" t="str">
        <f t="shared" si="46"/>
        <v/>
      </c>
      <c r="AJ159" s="20" t="str">
        <f>IF(B159="","",IF(AND(AH159="",AI159="",S159&gt;=パラメータ!$C$4,W159&gt;=パラメータ!$C$5),"⑤効率化＆強化",""))</f>
        <v/>
      </c>
      <c r="AK159" s="20" t="str">
        <f>IF(B159="","",IF(AND(AH159="",AI159,1="",AJ159="",W159&gt;=パラメータ!$C$5),"③効率化",""))</f>
        <v/>
      </c>
      <c r="AL159" s="20" t="str">
        <f>IF(B159="","",IF(AND(AH159="",AI159="",AJ159="",AK159="",S159&gt;=パラメータ!$C$4),"④強化",""))</f>
        <v/>
      </c>
      <c r="AM159" s="20" t="str">
        <f t="shared" si="47"/>
        <v/>
      </c>
      <c r="AN159" s="20" t="str">
        <f t="shared" si="48"/>
        <v/>
      </c>
      <c r="AO159" s="20" t="str">
        <f t="shared" si="49"/>
        <v/>
      </c>
      <c r="AP159" s="20" t="str">
        <f t="shared" si="50"/>
        <v/>
      </c>
      <c r="AQ159" s="20" t="str">
        <f t="shared" si="51"/>
        <v/>
      </c>
      <c r="AR159" s="21" t="str">
        <f t="shared" si="52"/>
        <v/>
      </c>
      <c r="AS159" s="22" t="str">
        <f t="shared" si="53"/>
        <v/>
      </c>
      <c r="AT159" s="20" t="str">
        <f t="shared" si="54"/>
        <v/>
      </c>
      <c r="AU159" s="23" t="str">
        <f t="shared" si="55"/>
        <v/>
      </c>
      <c r="AV159" s="24" t="str">
        <f>IF(AU159="","",IF(AU159&gt;=パラメータ!$C$8,"高",IF(AU159&gt;=パラメータ!$C$9,"中","低")))</f>
        <v/>
      </c>
      <c r="XES159" s="41"/>
      <c r="XET159" s="41"/>
      <c r="XEU159" s="41"/>
      <c r="XEV159" s="41"/>
      <c r="XEW159" s="41"/>
      <c r="XEX159" s="41"/>
      <c r="XEY159" s="41"/>
      <c r="XEZ159" s="41"/>
      <c r="XFA159" s="41"/>
      <c r="XFB159" s="41"/>
      <c r="XFC159" s="41"/>
      <c r="XFD159" s="41"/>
    </row>
    <row r="160" spans="1:48 16373:16384" s="1" customFormat="1" x14ac:dyDescent="0.3">
      <c r="A160" s="15">
        <v>156</v>
      </c>
      <c r="B160" s="88"/>
      <c r="C160" s="89"/>
      <c r="D160" s="88"/>
      <c r="E160" s="88"/>
      <c r="F160" s="92"/>
      <c r="G160" s="88"/>
      <c r="H160" s="88"/>
      <c r="I160" s="23" t="str">
        <f t="shared" si="44"/>
        <v/>
      </c>
      <c r="J160" s="92"/>
      <c r="K160" s="95"/>
      <c r="L160" s="96"/>
      <c r="M160" s="94"/>
      <c r="N160" s="94"/>
      <c r="O160" s="97"/>
      <c r="P160" s="96"/>
      <c r="Q160" s="94"/>
      <c r="R160" s="94"/>
      <c r="S160" s="20" t="str">
        <f t="shared" si="43"/>
        <v/>
      </c>
      <c r="T160" s="94"/>
      <c r="U160" s="94"/>
      <c r="V160" s="94"/>
      <c r="W160" s="21" t="str">
        <f>IF(B160="","",IF(I160&gt;=パラメータ!$C$6,3,IF(I160&gt;=パラメータ!$C$7,2,1))+LEFT(T160,1)+LEFT(U160,1)+LEFT(V160,1))</f>
        <v/>
      </c>
      <c r="X160" s="96"/>
      <c r="Y160" s="94"/>
      <c r="Z160" s="94"/>
      <c r="AA160" s="94"/>
      <c r="AB160" s="94"/>
      <c r="AC160" s="94"/>
      <c r="AD160" s="94"/>
      <c r="AE160" s="94"/>
      <c r="AF160" s="94"/>
      <c r="AG160" s="102"/>
      <c r="AH160" s="22" t="str">
        <f t="shared" si="45"/>
        <v/>
      </c>
      <c r="AI160" s="20" t="str">
        <f t="shared" si="46"/>
        <v/>
      </c>
      <c r="AJ160" s="20" t="str">
        <f>IF(B160="","",IF(AND(AH160="",AI160="",S160&gt;=パラメータ!$C$4,W160&gt;=パラメータ!$C$5),"⑤効率化＆強化",""))</f>
        <v/>
      </c>
      <c r="AK160" s="20" t="str">
        <f>IF(B160="","",IF(AND(AH160="",AI160,1="",AJ160="",W160&gt;=パラメータ!$C$5),"③効率化",""))</f>
        <v/>
      </c>
      <c r="AL160" s="20" t="str">
        <f>IF(B160="","",IF(AND(AH160="",AI160="",AJ160="",AK160="",S160&gt;=パラメータ!$C$4),"④強化",""))</f>
        <v/>
      </c>
      <c r="AM160" s="20" t="str">
        <f t="shared" si="47"/>
        <v/>
      </c>
      <c r="AN160" s="20" t="str">
        <f t="shared" si="48"/>
        <v/>
      </c>
      <c r="AO160" s="20" t="str">
        <f t="shared" si="49"/>
        <v/>
      </c>
      <c r="AP160" s="20" t="str">
        <f t="shared" si="50"/>
        <v/>
      </c>
      <c r="AQ160" s="20" t="str">
        <f t="shared" si="51"/>
        <v/>
      </c>
      <c r="AR160" s="21" t="str">
        <f t="shared" si="52"/>
        <v/>
      </c>
      <c r="AS160" s="22" t="str">
        <f t="shared" si="53"/>
        <v/>
      </c>
      <c r="AT160" s="20" t="str">
        <f t="shared" si="54"/>
        <v/>
      </c>
      <c r="AU160" s="23" t="str">
        <f t="shared" si="55"/>
        <v/>
      </c>
      <c r="AV160" s="24" t="str">
        <f>IF(AU160="","",IF(AU160&gt;=パラメータ!$C$8,"高",IF(AU160&gt;=パラメータ!$C$9,"中","低")))</f>
        <v/>
      </c>
      <c r="XES160" s="41"/>
      <c r="XET160" s="41"/>
      <c r="XEU160" s="41"/>
      <c r="XEV160" s="41"/>
      <c r="XEW160" s="41"/>
      <c r="XEX160" s="41"/>
      <c r="XEY160" s="41"/>
      <c r="XEZ160" s="41"/>
      <c r="XFA160" s="41"/>
      <c r="XFB160" s="41"/>
      <c r="XFC160" s="41"/>
      <c r="XFD160" s="41"/>
    </row>
    <row r="161" spans="1:48 16373:16384" s="1" customFormat="1" x14ac:dyDescent="0.3">
      <c r="A161" s="15">
        <v>157</v>
      </c>
      <c r="B161" s="88"/>
      <c r="C161" s="89"/>
      <c r="D161" s="88"/>
      <c r="E161" s="88"/>
      <c r="F161" s="92"/>
      <c r="G161" s="88"/>
      <c r="H161" s="88"/>
      <c r="I161" s="23" t="str">
        <f t="shared" si="44"/>
        <v/>
      </c>
      <c r="J161" s="92"/>
      <c r="K161" s="95"/>
      <c r="L161" s="96"/>
      <c r="M161" s="94"/>
      <c r="N161" s="94"/>
      <c r="O161" s="97"/>
      <c r="P161" s="96"/>
      <c r="Q161" s="94"/>
      <c r="R161" s="94"/>
      <c r="S161" s="20" t="str">
        <f t="shared" si="43"/>
        <v/>
      </c>
      <c r="T161" s="94"/>
      <c r="U161" s="94"/>
      <c r="V161" s="94"/>
      <c r="W161" s="21" t="str">
        <f>IF(B161="","",IF(I161&gt;=パラメータ!$C$6,3,IF(I161&gt;=パラメータ!$C$7,2,1))+LEFT(T161,1)+LEFT(U161,1)+LEFT(V161,1))</f>
        <v/>
      </c>
      <c r="X161" s="96"/>
      <c r="Y161" s="94"/>
      <c r="Z161" s="94"/>
      <c r="AA161" s="94"/>
      <c r="AB161" s="94"/>
      <c r="AC161" s="94"/>
      <c r="AD161" s="94"/>
      <c r="AE161" s="94"/>
      <c r="AF161" s="94"/>
      <c r="AG161" s="102"/>
      <c r="AH161" s="22" t="str">
        <f t="shared" si="45"/>
        <v/>
      </c>
      <c r="AI161" s="20" t="str">
        <f t="shared" si="46"/>
        <v/>
      </c>
      <c r="AJ161" s="20" t="str">
        <f>IF(B161="","",IF(AND(AH161="",AI161="",S161&gt;=パラメータ!$C$4,W161&gt;=パラメータ!$C$5),"⑤効率化＆強化",""))</f>
        <v/>
      </c>
      <c r="AK161" s="20" t="str">
        <f>IF(B161="","",IF(AND(AH161="",AI161,1="",AJ161="",W161&gt;=パラメータ!$C$5),"③効率化",""))</f>
        <v/>
      </c>
      <c r="AL161" s="20" t="str">
        <f>IF(B161="","",IF(AND(AH161="",AI161="",AJ161="",AK161="",S161&gt;=パラメータ!$C$4),"④強化",""))</f>
        <v/>
      </c>
      <c r="AM161" s="20" t="str">
        <f t="shared" si="47"/>
        <v/>
      </c>
      <c r="AN161" s="20" t="str">
        <f t="shared" si="48"/>
        <v/>
      </c>
      <c r="AO161" s="20" t="str">
        <f t="shared" si="49"/>
        <v/>
      </c>
      <c r="AP161" s="20" t="str">
        <f t="shared" si="50"/>
        <v/>
      </c>
      <c r="AQ161" s="20" t="str">
        <f t="shared" si="51"/>
        <v/>
      </c>
      <c r="AR161" s="21" t="str">
        <f t="shared" si="52"/>
        <v/>
      </c>
      <c r="AS161" s="22" t="str">
        <f t="shared" si="53"/>
        <v/>
      </c>
      <c r="AT161" s="20" t="str">
        <f t="shared" si="54"/>
        <v/>
      </c>
      <c r="AU161" s="23" t="str">
        <f t="shared" si="55"/>
        <v/>
      </c>
      <c r="AV161" s="24" t="str">
        <f>IF(AU161="","",IF(AU161&gt;=パラメータ!$C$8,"高",IF(AU161&gt;=パラメータ!$C$9,"中","低")))</f>
        <v/>
      </c>
      <c r="XES161" s="41"/>
      <c r="XET161" s="41"/>
      <c r="XEU161" s="41"/>
      <c r="XEV161" s="41"/>
      <c r="XEW161" s="41"/>
      <c r="XEX161" s="41"/>
      <c r="XEY161" s="41"/>
      <c r="XEZ161" s="41"/>
      <c r="XFA161" s="41"/>
      <c r="XFB161" s="41"/>
      <c r="XFC161" s="41"/>
      <c r="XFD161" s="41"/>
    </row>
    <row r="162" spans="1:48 16373:16384" s="1" customFormat="1" x14ac:dyDescent="0.3">
      <c r="A162" s="15">
        <v>158</v>
      </c>
      <c r="B162" s="88"/>
      <c r="C162" s="89"/>
      <c r="D162" s="88"/>
      <c r="E162" s="88"/>
      <c r="F162" s="92"/>
      <c r="G162" s="88"/>
      <c r="H162" s="88"/>
      <c r="I162" s="23" t="str">
        <f t="shared" si="44"/>
        <v/>
      </c>
      <c r="J162" s="92"/>
      <c r="K162" s="95"/>
      <c r="L162" s="96"/>
      <c r="M162" s="94"/>
      <c r="N162" s="94"/>
      <c r="O162" s="97"/>
      <c r="P162" s="96"/>
      <c r="Q162" s="94"/>
      <c r="R162" s="94"/>
      <c r="S162" s="20" t="str">
        <f t="shared" si="43"/>
        <v/>
      </c>
      <c r="T162" s="94"/>
      <c r="U162" s="94"/>
      <c r="V162" s="94"/>
      <c r="W162" s="21" t="str">
        <f>IF(B162="","",IF(I162&gt;=パラメータ!$C$6,3,IF(I162&gt;=パラメータ!$C$7,2,1))+LEFT(T162,1)+LEFT(U162,1)+LEFT(V162,1))</f>
        <v/>
      </c>
      <c r="X162" s="96"/>
      <c r="Y162" s="94"/>
      <c r="Z162" s="94"/>
      <c r="AA162" s="94"/>
      <c r="AB162" s="94"/>
      <c r="AC162" s="94"/>
      <c r="AD162" s="94"/>
      <c r="AE162" s="94"/>
      <c r="AF162" s="94"/>
      <c r="AG162" s="102"/>
      <c r="AH162" s="22" t="str">
        <f t="shared" si="45"/>
        <v/>
      </c>
      <c r="AI162" s="20" t="str">
        <f t="shared" si="46"/>
        <v/>
      </c>
      <c r="AJ162" s="20" t="str">
        <f>IF(B162="","",IF(AND(AH162="",AI162="",S162&gt;=パラメータ!$C$4,W162&gt;=パラメータ!$C$5),"⑤効率化＆強化",""))</f>
        <v/>
      </c>
      <c r="AK162" s="20" t="str">
        <f>IF(B162="","",IF(AND(AH162="",AI162,1="",AJ162="",W162&gt;=パラメータ!$C$5),"③効率化",""))</f>
        <v/>
      </c>
      <c r="AL162" s="20" t="str">
        <f>IF(B162="","",IF(AND(AH162="",AI162="",AJ162="",AK162="",S162&gt;=パラメータ!$C$4),"④強化",""))</f>
        <v/>
      </c>
      <c r="AM162" s="20" t="str">
        <f t="shared" si="47"/>
        <v/>
      </c>
      <c r="AN162" s="20" t="str">
        <f t="shared" si="48"/>
        <v/>
      </c>
      <c r="AO162" s="20" t="str">
        <f t="shared" si="49"/>
        <v/>
      </c>
      <c r="AP162" s="20" t="str">
        <f t="shared" si="50"/>
        <v/>
      </c>
      <c r="AQ162" s="20" t="str">
        <f t="shared" si="51"/>
        <v/>
      </c>
      <c r="AR162" s="21" t="str">
        <f t="shared" si="52"/>
        <v/>
      </c>
      <c r="AS162" s="22" t="str">
        <f t="shared" si="53"/>
        <v/>
      </c>
      <c r="AT162" s="20" t="str">
        <f t="shared" si="54"/>
        <v/>
      </c>
      <c r="AU162" s="23" t="str">
        <f t="shared" si="55"/>
        <v/>
      </c>
      <c r="AV162" s="24" t="str">
        <f>IF(AU162="","",IF(AU162&gt;=パラメータ!$C$8,"高",IF(AU162&gt;=パラメータ!$C$9,"中","低")))</f>
        <v/>
      </c>
      <c r="XES162" s="41"/>
      <c r="XET162" s="41"/>
      <c r="XEU162" s="41"/>
      <c r="XEV162" s="41"/>
      <c r="XEW162" s="41"/>
      <c r="XEX162" s="41"/>
      <c r="XEY162" s="41"/>
      <c r="XEZ162" s="41"/>
      <c r="XFA162" s="41"/>
      <c r="XFB162" s="41"/>
      <c r="XFC162" s="41"/>
      <c r="XFD162" s="41"/>
    </row>
    <row r="163" spans="1:48 16373:16384" s="1" customFormat="1" x14ac:dyDescent="0.3">
      <c r="A163" s="15">
        <v>159</v>
      </c>
      <c r="B163" s="88"/>
      <c r="C163" s="89"/>
      <c r="D163" s="88"/>
      <c r="E163" s="88"/>
      <c r="F163" s="92"/>
      <c r="G163" s="88"/>
      <c r="H163" s="88"/>
      <c r="I163" s="23" t="str">
        <f t="shared" si="44"/>
        <v/>
      </c>
      <c r="J163" s="92"/>
      <c r="K163" s="95"/>
      <c r="L163" s="96"/>
      <c r="M163" s="94"/>
      <c r="N163" s="94"/>
      <c r="O163" s="97"/>
      <c r="P163" s="96"/>
      <c r="Q163" s="94"/>
      <c r="R163" s="94"/>
      <c r="S163" s="20" t="str">
        <f t="shared" si="43"/>
        <v/>
      </c>
      <c r="T163" s="94"/>
      <c r="U163" s="94"/>
      <c r="V163" s="94"/>
      <c r="W163" s="21" t="str">
        <f>IF(B163="","",IF(I163&gt;=パラメータ!$C$6,3,IF(I163&gt;=パラメータ!$C$7,2,1))+LEFT(T163,1)+LEFT(U163,1)+LEFT(V163,1))</f>
        <v/>
      </c>
      <c r="X163" s="96"/>
      <c r="Y163" s="94"/>
      <c r="Z163" s="94"/>
      <c r="AA163" s="94"/>
      <c r="AB163" s="94"/>
      <c r="AC163" s="94"/>
      <c r="AD163" s="94"/>
      <c r="AE163" s="94"/>
      <c r="AF163" s="94"/>
      <c r="AG163" s="102"/>
      <c r="AH163" s="22" t="str">
        <f t="shared" si="45"/>
        <v/>
      </c>
      <c r="AI163" s="20" t="str">
        <f t="shared" si="46"/>
        <v/>
      </c>
      <c r="AJ163" s="20" t="str">
        <f>IF(B163="","",IF(AND(AH163="",AI163="",S163&gt;=パラメータ!$C$4,W163&gt;=パラメータ!$C$5),"⑤効率化＆強化",""))</f>
        <v/>
      </c>
      <c r="AK163" s="20" t="str">
        <f>IF(B163="","",IF(AND(AH163="",AI163,1="",AJ163="",W163&gt;=パラメータ!$C$5),"③効率化",""))</f>
        <v/>
      </c>
      <c r="AL163" s="20" t="str">
        <f>IF(B163="","",IF(AND(AH163="",AI163="",AJ163="",AK163="",S163&gt;=パラメータ!$C$4),"④強化",""))</f>
        <v/>
      </c>
      <c r="AM163" s="20" t="str">
        <f t="shared" si="47"/>
        <v/>
      </c>
      <c r="AN163" s="20" t="str">
        <f t="shared" si="48"/>
        <v/>
      </c>
      <c r="AO163" s="20" t="str">
        <f t="shared" si="49"/>
        <v/>
      </c>
      <c r="AP163" s="20" t="str">
        <f t="shared" si="50"/>
        <v/>
      </c>
      <c r="AQ163" s="20" t="str">
        <f t="shared" si="51"/>
        <v/>
      </c>
      <c r="AR163" s="21" t="str">
        <f t="shared" si="52"/>
        <v/>
      </c>
      <c r="AS163" s="22" t="str">
        <f t="shared" si="53"/>
        <v/>
      </c>
      <c r="AT163" s="20" t="str">
        <f t="shared" si="54"/>
        <v/>
      </c>
      <c r="AU163" s="23" t="str">
        <f t="shared" si="55"/>
        <v/>
      </c>
      <c r="AV163" s="24" t="str">
        <f>IF(AU163="","",IF(AU163&gt;=パラメータ!$C$8,"高",IF(AU163&gt;=パラメータ!$C$9,"中","低")))</f>
        <v/>
      </c>
      <c r="XES163" s="41"/>
      <c r="XET163" s="41"/>
      <c r="XEU163" s="41"/>
      <c r="XEV163" s="41"/>
      <c r="XEW163" s="41"/>
      <c r="XEX163" s="41"/>
      <c r="XEY163" s="41"/>
      <c r="XEZ163" s="41"/>
      <c r="XFA163" s="41"/>
      <c r="XFB163" s="41"/>
      <c r="XFC163" s="41"/>
      <c r="XFD163" s="41"/>
    </row>
    <row r="164" spans="1:48 16373:16384" s="1" customFormat="1" x14ac:dyDescent="0.3">
      <c r="A164" s="15">
        <v>160</v>
      </c>
      <c r="B164" s="88"/>
      <c r="C164" s="89"/>
      <c r="D164" s="88"/>
      <c r="E164" s="88"/>
      <c r="F164" s="92"/>
      <c r="G164" s="88"/>
      <c r="H164" s="88"/>
      <c r="I164" s="23" t="str">
        <f t="shared" si="44"/>
        <v/>
      </c>
      <c r="J164" s="92"/>
      <c r="K164" s="95"/>
      <c r="L164" s="96"/>
      <c r="M164" s="94"/>
      <c r="N164" s="94"/>
      <c r="O164" s="97"/>
      <c r="P164" s="96"/>
      <c r="Q164" s="94"/>
      <c r="R164" s="94"/>
      <c r="S164" s="20" t="str">
        <f t="shared" si="43"/>
        <v/>
      </c>
      <c r="T164" s="94"/>
      <c r="U164" s="94"/>
      <c r="V164" s="94"/>
      <c r="W164" s="21" t="str">
        <f>IF(B164="","",IF(I164&gt;=パラメータ!$C$6,3,IF(I164&gt;=パラメータ!$C$7,2,1))+LEFT(T164,1)+LEFT(U164,1)+LEFT(V164,1))</f>
        <v/>
      </c>
      <c r="X164" s="96"/>
      <c r="Y164" s="94"/>
      <c r="Z164" s="94"/>
      <c r="AA164" s="94"/>
      <c r="AB164" s="94"/>
      <c r="AC164" s="94"/>
      <c r="AD164" s="94"/>
      <c r="AE164" s="94"/>
      <c r="AF164" s="94"/>
      <c r="AG164" s="102"/>
      <c r="AH164" s="22" t="str">
        <f t="shared" si="45"/>
        <v/>
      </c>
      <c r="AI164" s="20" t="str">
        <f t="shared" si="46"/>
        <v/>
      </c>
      <c r="AJ164" s="20" t="str">
        <f>IF(B164="","",IF(AND(AH164="",AI164="",S164&gt;=パラメータ!$C$4,W164&gt;=パラメータ!$C$5),"⑤効率化＆強化",""))</f>
        <v/>
      </c>
      <c r="AK164" s="20" t="str">
        <f>IF(B164="","",IF(AND(AH164="",AI164,1="",AJ164="",W164&gt;=パラメータ!$C$5),"③効率化",""))</f>
        <v/>
      </c>
      <c r="AL164" s="20" t="str">
        <f>IF(B164="","",IF(AND(AH164="",AI164="",AJ164="",AK164="",S164&gt;=パラメータ!$C$4),"④強化",""))</f>
        <v/>
      </c>
      <c r="AM164" s="20" t="str">
        <f t="shared" si="47"/>
        <v/>
      </c>
      <c r="AN164" s="20" t="str">
        <f t="shared" si="48"/>
        <v/>
      </c>
      <c r="AO164" s="20" t="str">
        <f t="shared" si="49"/>
        <v/>
      </c>
      <c r="AP164" s="20" t="str">
        <f t="shared" si="50"/>
        <v/>
      </c>
      <c r="AQ164" s="20" t="str">
        <f t="shared" si="51"/>
        <v/>
      </c>
      <c r="AR164" s="21" t="str">
        <f t="shared" si="52"/>
        <v/>
      </c>
      <c r="AS164" s="22" t="str">
        <f t="shared" si="53"/>
        <v/>
      </c>
      <c r="AT164" s="20" t="str">
        <f t="shared" si="54"/>
        <v/>
      </c>
      <c r="AU164" s="23" t="str">
        <f t="shared" si="55"/>
        <v/>
      </c>
      <c r="AV164" s="24" t="str">
        <f>IF(AU164="","",IF(AU164&gt;=パラメータ!$C$8,"高",IF(AU164&gt;=パラメータ!$C$9,"中","低")))</f>
        <v/>
      </c>
      <c r="XES164" s="41"/>
      <c r="XET164" s="41"/>
      <c r="XEU164" s="41"/>
      <c r="XEV164" s="41"/>
      <c r="XEW164" s="41"/>
      <c r="XEX164" s="41"/>
      <c r="XEY164" s="41"/>
      <c r="XEZ164" s="41"/>
      <c r="XFA164" s="41"/>
      <c r="XFB164" s="41"/>
      <c r="XFC164" s="41"/>
      <c r="XFD164" s="41"/>
    </row>
    <row r="165" spans="1:48 16373:16384" s="1" customFormat="1" x14ac:dyDescent="0.3">
      <c r="A165" s="15">
        <v>161</v>
      </c>
      <c r="B165" s="88"/>
      <c r="C165" s="89"/>
      <c r="D165" s="88"/>
      <c r="E165" s="88"/>
      <c r="F165" s="92"/>
      <c r="G165" s="88"/>
      <c r="H165" s="88"/>
      <c r="I165" s="23" t="str">
        <f t="shared" si="44"/>
        <v/>
      </c>
      <c r="J165" s="92"/>
      <c r="K165" s="95"/>
      <c r="L165" s="96"/>
      <c r="M165" s="94"/>
      <c r="N165" s="94"/>
      <c r="O165" s="97"/>
      <c r="P165" s="96"/>
      <c r="Q165" s="94"/>
      <c r="R165" s="94"/>
      <c r="S165" s="20" t="str">
        <f t="shared" si="43"/>
        <v/>
      </c>
      <c r="T165" s="94"/>
      <c r="U165" s="94"/>
      <c r="V165" s="94"/>
      <c r="W165" s="21" t="str">
        <f>IF(B165="","",IF(I165&gt;=パラメータ!$C$6,3,IF(I165&gt;=パラメータ!$C$7,2,1))+LEFT(T165,1)+LEFT(U165,1)+LEFT(V165,1))</f>
        <v/>
      </c>
      <c r="X165" s="96"/>
      <c r="Y165" s="94"/>
      <c r="Z165" s="94"/>
      <c r="AA165" s="94"/>
      <c r="AB165" s="94"/>
      <c r="AC165" s="94"/>
      <c r="AD165" s="94"/>
      <c r="AE165" s="94"/>
      <c r="AF165" s="94"/>
      <c r="AG165" s="102"/>
      <c r="AH165" s="22" t="str">
        <f t="shared" si="45"/>
        <v/>
      </c>
      <c r="AI165" s="20" t="str">
        <f t="shared" si="46"/>
        <v/>
      </c>
      <c r="AJ165" s="20" t="str">
        <f>IF(B165="","",IF(AND(AH165="",AI165="",S165&gt;=パラメータ!$C$4,W165&gt;=パラメータ!$C$5),"⑤効率化＆強化",""))</f>
        <v/>
      </c>
      <c r="AK165" s="20" t="str">
        <f>IF(B165="","",IF(AND(AH165="",AI165,1="",AJ165="",W165&gt;=パラメータ!$C$5),"③効率化",""))</f>
        <v/>
      </c>
      <c r="AL165" s="20" t="str">
        <f>IF(B165="","",IF(AND(AH165="",AI165="",AJ165="",AK165="",S165&gt;=パラメータ!$C$4),"④強化",""))</f>
        <v/>
      </c>
      <c r="AM165" s="20" t="str">
        <f t="shared" si="47"/>
        <v/>
      </c>
      <c r="AN165" s="20" t="str">
        <f t="shared" si="48"/>
        <v/>
      </c>
      <c r="AO165" s="20" t="str">
        <f t="shared" si="49"/>
        <v/>
      </c>
      <c r="AP165" s="20" t="str">
        <f t="shared" si="50"/>
        <v/>
      </c>
      <c r="AQ165" s="20" t="str">
        <f t="shared" si="51"/>
        <v/>
      </c>
      <c r="AR165" s="21" t="str">
        <f t="shared" si="52"/>
        <v/>
      </c>
      <c r="AS165" s="22" t="str">
        <f t="shared" si="53"/>
        <v/>
      </c>
      <c r="AT165" s="20" t="str">
        <f t="shared" si="54"/>
        <v/>
      </c>
      <c r="AU165" s="23" t="str">
        <f t="shared" si="55"/>
        <v/>
      </c>
      <c r="AV165" s="24" t="str">
        <f>IF(AU165="","",IF(AU165&gt;=パラメータ!$C$8,"高",IF(AU165&gt;=パラメータ!$C$9,"中","低")))</f>
        <v/>
      </c>
      <c r="XES165" s="41"/>
      <c r="XET165" s="41"/>
      <c r="XEU165" s="41"/>
      <c r="XEV165" s="41"/>
      <c r="XEW165" s="41"/>
      <c r="XEX165" s="41"/>
      <c r="XEY165" s="41"/>
      <c r="XEZ165" s="41"/>
      <c r="XFA165" s="41"/>
      <c r="XFB165" s="41"/>
      <c r="XFC165" s="41"/>
      <c r="XFD165" s="41"/>
    </row>
    <row r="166" spans="1:48 16373:16384" s="1" customFormat="1" x14ac:dyDescent="0.3">
      <c r="A166" s="15">
        <v>162</v>
      </c>
      <c r="B166" s="88"/>
      <c r="C166" s="89"/>
      <c r="D166" s="88"/>
      <c r="E166" s="88"/>
      <c r="F166" s="92"/>
      <c r="G166" s="88"/>
      <c r="H166" s="88"/>
      <c r="I166" s="23" t="str">
        <f t="shared" si="44"/>
        <v/>
      </c>
      <c r="J166" s="92"/>
      <c r="K166" s="95"/>
      <c r="L166" s="96"/>
      <c r="M166" s="94"/>
      <c r="N166" s="94"/>
      <c r="O166" s="97"/>
      <c r="P166" s="96"/>
      <c r="Q166" s="94"/>
      <c r="R166" s="94"/>
      <c r="S166" s="20" t="str">
        <f t="shared" si="43"/>
        <v/>
      </c>
      <c r="T166" s="94"/>
      <c r="U166" s="94"/>
      <c r="V166" s="94"/>
      <c r="W166" s="21" t="str">
        <f>IF(B166="","",IF(I166&gt;=パラメータ!$C$6,3,IF(I166&gt;=パラメータ!$C$7,2,1))+LEFT(T166,1)+LEFT(U166,1)+LEFT(V166,1))</f>
        <v/>
      </c>
      <c r="X166" s="96"/>
      <c r="Y166" s="94"/>
      <c r="Z166" s="94"/>
      <c r="AA166" s="94"/>
      <c r="AB166" s="94"/>
      <c r="AC166" s="94"/>
      <c r="AD166" s="94"/>
      <c r="AE166" s="94"/>
      <c r="AF166" s="94"/>
      <c r="AG166" s="102"/>
      <c r="AH166" s="22" t="str">
        <f t="shared" si="45"/>
        <v/>
      </c>
      <c r="AI166" s="20" t="str">
        <f t="shared" si="46"/>
        <v/>
      </c>
      <c r="AJ166" s="20" t="str">
        <f>IF(B166="","",IF(AND(AH166="",AI166="",S166&gt;=パラメータ!$C$4,W166&gt;=パラメータ!$C$5),"⑤効率化＆強化",""))</f>
        <v/>
      </c>
      <c r="AK166" s="20" t="str">
        <f>IF(B166="","",IF(AND(AH166="",AI166,1="",AJ166="",W166&gt;=パラメータ!$C$5),"③効率化",""))</f>
        <v/>
      </c>
      <c r="AL166" s="20" t="str">
        <f>IF(B166="","",IF(AND(AH166="",AI166="",AJ166="",AK166="",S166&gt;=パラメータ!$C$4),"④強化",""))</f>
        <v/>
      </c>
      <c r="AM166" s="20" t="str">
        <f t="shared" si="47"/>
        <v/>
      </c>
      <c r="AN166" s="20" t="str">
        <f t="shared" si="48"/>
        <v/>
      </c>
      <c r="AO166" s="20" t="str">
        <f t="shared" si="49"/>
        <v/>
      </c>
      <c r="AP166" s="20" t="str">
        <f t="shared" si="50"/>
        <v/>
      </c>
      <c r="AQ166" s="20" t="str">
        <f t="shared" si="51"/>
        <v/>
      </c>
      <c r="AR166" s="21" t="str">
        <f t="shared" si="52"/>
        <v/>
      </c>
      <c r="AS166" s="22" t="str">
        <f t="shared" si="53"/>
        <v/>
      </c>
      <c r="AT166" s="20" t="str">
        <f t="shared" si="54"/>
        <v/>
      </c>
      <c r="AU166" s="23" t="str">
        <f t="shared" si="55"/>
        <v/>
      </c>
      <c r="AV166" s="24" t="str">
        <f>IF(AU166="","",IF(AU166&gt;=パラメータ!$C$8,"高",IF(AU166&gt;=パラメータ!$C$9,"中","低")))</f>
        <v/>
      </c>
      <c r="XES166" s="41"/>
      <c r="XET166" s="41"/>
      <c r="XEU166" s="41"/>
      <c r="XEV166" s="41"/>
      <c r="XEW166" s="41"/>
      <c r="XEX166" s="41"/>
      <c r="XEY166" s="41"/>
      <c r="XEZ166" s="41"/>
      <c r="XFA166" s="41"/>
      <c r="XFB166" s="41"/>
      <c r="XFC166" s="41"/>
      <c r="XFD166" s="41"/>
    </row>
    <row r="167" spans="1:48 16373:16384" s="1" customFormat="1" x14ac:dyDescent="0.3">
      <c r="A167" s="15">
        <v>163</v>
      </c>
      <c r="B167" s="88"/>
      <c r="C167" s="89"/>
      <c r="D167" s="88"/>
      <c r="E167" s="88"/>
      <c r="F167" s="92"/>
      <c r="G167" s="88"/>
      <c r="H167" s="88"/>
      <c r="I167" s="23" t="str">
        <f t="shared" si="44"/>
        <v/>
      </c>
      <c r="J167" s="92"/>
      <c r="K167" s="95"/>
      <c r="L167" s="96"/>
      <c r="M167" s="94"/>
      <c r="N167" s="94"/>
      <c r="O167" s="97"/>
      <c r="P167" s="96"/>
      <c r="Q167" s="94"/>
      <c r="R167" s="94"/>
      <c r="S167" s="20" t="str">
        <f t="shared" si="43"/>
        <v/>
      </c>
      <c r="T167" s="94"/>
      <c r="U167" s="94"/>
      <c r="V167" s="94"/>
      <c r="W167" s="21" t="str">
        <f>IF(B167="","",IF(I167&gt;=パラメータ!$C$6,3,IF(I167&gt;=パラメータ!$C$7,2,1))+LEFT(T167,1)+LEFT(U167,1)+LEFT(V167,1))</f>
        <v/>
      </c>
      <c r="X167" s="96"/>
      <c r="Y167" s="94"/>
      <c r="Z167" s="94"/>
      <c r="AA167" s="94"/>
      <c r="AB167" s="94"/>
      <c r="AC167" s="94"/>
      <c r="AD167" s="94"/>
      <c r="AE167" s="94"/>
      <c r="AF167" s="94"/>
      <c r="AG167" s="102"/>
      <c r="AH167" s="22" t="str">
        <f t="shared" si="45"/>
        <v/>
      </c>
      <c r="AI167" s="20" t="str">
        <f t="shared" si="46"/>
        <v/>
      </c>
      <c r="AJ167" s="20" t="str">
        <f>IF(B167="","",IF(AND(AH167="",AI167="",S167&gt;=パラメータ!$C$4,W167&gt;=パラメータ!$C$5),"⑤効率化＆強化",""))</f>
        <v/>
      </c>
      <c r="AK167" s="20" t="str">
        <f>IF(B167="","",IF(AND(AH167="",AI167,1="",AJ167="",W167&gt;=パラメータ!$C$5),"③効率化",""))</f>
        <v/>
      </c>
      <c r="AL167" s="20" t="str">
        <f>IF(B167="","",IF(AND(AH167="",AI167="",AJ167="",AK167="",S167&gt;=パラメータ!$C$4),"④強化",""))</f>
        <v/>
      </c>
      <c r="AM167" s="20" t="str">
        <f t="shared" si="47"/>
        <v/>
      </c>
      <c r="AN167" s="20" t="str">
        <f t="shared" si="48"/>
        <v/>
      </c>
      <c r="AO167" s="20" t="str">
        <f t="shared" si="49"/>
        <v/>
      </c>
      <c r="AP167" s="20" t="str">
        <f t="shared" si="50"/>
        <v/>
      </c>
      <c r="AQ167" s="20" t="str">
        <f t="shared" si="51"/>
        <v/>
      </c>
      <c r="AR167" s="21" t="str">
        <f t="shared" si="52"/>
        <v/>
      </c>
      <c r="AS167" s="22" t="str">
        <f t="shared" si="53"/>
        <v/>
      </c>
      <c r="AT167" s="20" t="str">
        <f t="shared" si="54"/>
        <v/>
      </c>
      <c r="AU167" s="23" t="str">
        <f t="shared" si="55"/>
        <v/>
      </c>
      <c r="AV167" s="24" t="str">
        <f>IF(AU167="","",IF(AU167&gt;=パラメータ!$C$8,"高",IF(AU167&gt;=パラメータ!$C$9,"中","低")))</f>
        <v/>
      </c>
      <c r="XES167" s="41"/>
      <c r="XET167" s="41"/>
      <c r="XEU167" s="41"/>
      <c r="XEV167" s="41"/>
      <c r="XEW167" s="41"/>
      <c r="XEX167" s="41"/>
      <c r="XEY167" s="41"/>
      <c r="XEZ167" s="41"/>
      <c r="XFA167" s="41"/>
      <c r="XFB167" s="41"/>
      <c r="XFC167" s="41"/>
      <c r="XFD167" s="41"/>
    </row>
    <row r="168" spans="1:48 16373:16384" s="1" customFormat="1" x14ac:dyDescent="0.3">
      <c r="A168" s="15">
        <v>164</v>
      </c>
      <c r="B168" s="88"/>
      <c r="C168" s="89"/>
      <c r="D168" s="88"/>
      <c r="E168" s="88"/>
      <c r="F168" s="92"/>
      <c r="G168" s="88"/>
      <c r="H168" s="88"/>
      <c r="I168" s="23" t="str">
        <f t="shared" si="44"/>
        <v/>
      </c>
      <c r="J168" s="92"/>
      <c r="K168" s="95"/>
      <c r="L168" s="96"/>
      <c r="M168" s="94"/>
      <c r="N168" s="94"/>
      <c r="O168" s="97"/>
      <c r="P168" s="96"/>
      <c r="Q168" s="94"/>
      <c r="R168" s="94"/>
      <c r="S168" s="20" t="str">
        <f t="shared" si="43"/>
        <v/>
      </c>
      <c r="T168" s="94"/>
      <c r="U168" s="94"/>
      <c r="V168" s="94"/>
      <c r="W168" s="21" t="str">
        <f>IF(B168="","",IF(I168&gt;=パラメータ!$C$6,3,IF(I168&gt;=パラメータ!$C$7,2,1))+LEFT(T168,1)+LEFT(U168,1)+LEFT(V168,1))</f>
        <v/>
      </c>
      <c r="X168" s="96"/>
      <c r="Y168" s="94"/>
      <c r="Z168" s="94"/>
      <c r="AA168" s="94"/>
      <c r="AB168" s="94"/>
      <c r="AC168" s="94"/>
      <c r="AD168" s="94"/>
      <c r="AE168" s="94"/>
      <c r="AF168" s="94"/>
      <c r="AG168" s="102"/>
      <c r="AH168" s="22" t="str">
        <f t="shared" si="45"/>
        <v/>
      </c>
      <c r="AI168" s="20" t="str">
        <f t="shared" si="46"/>
        <v/>
      </c>
      <c r="AJ168" s="20" t="str">
        <f>IF(B168="","",IF(AND(AH168="",AI168="",S168&gt;=パラメータ!$C$4,W168&gt;=パラメータ!$C$5),"⑤効率化＆強化",""))</f>
        <v/>
      </c>
      <c r="AK168" s="20" t="str">
        <f>IF(B168="","",IF(AND(AH168="",AI168,1="",AJ168="",W168&gt;=パラメータ!$C$5),"③効率化",""))</f>
        <v/>
      </c>
      <c r="AL168" s="20" t="str">
        <f>IF(B168="","",IF(AND(AH168="",AI168="",AJ168="",AK168="",S168&gt;=パラメータ!$C$4),"④強化",""))</f>
        <v/>
      </c>
      <c r="AM168" s="20" t="str">
        <f t="shared" si="47"/>
        <v/>
      </c>
      <c r="AN168" s="20" t="str">
        <f t="shared" si="48"/>
        <v/>
      </c>
      <c r="AO168" s="20" t="str">
        <f t="shared" si="49"/>
        <v/>
      </c>
      <c r="AP168" s="20" t="str">
        <f t="shared" si="50"/>
        <v/>
      </c>
      <c r="AQ168" s="20" t="str">
        <f t="shared" si="51"/>
        <v/>
      </c>
      <c r="AR168" s="21" t="str">
        <f t="shared" si="52"/>
        <v/>
      </c>
      <c r="AS168" s="22" t="str">
        <f t="shared" si="53"/>
        <v/>
      </c>
      <c r="AT168" s="20" t="str">
        <f t="shared" si="54"/>
        <v/>
      </c>
      <c r="AU168" s="23" t="str">
        <f t="shared" si="55"/>
        <v/>
      </c>
      <c r="AV168" s="24" t="str">
        <f>IF(AU168="","",IF(AU168&gt;=パラメータ!$C$8,"高",IF(AU168&gt;=パラメータ!$C$9,"中","低")))</f>
        <v/>
      </c>
      <c r="XES168" s="41"/>
      <c r="XET168" s="41"/>
      <c r="XEU168" s="41"/>
      <c r="XEV168" s="41"/>
      <c r="XEW168" s="41"/>
      <c r="XEX168" s="41"/>
      <c r="XEY168" s="41"/>
      <c r="XEZ168" s="41"/>
      <c r="XFA168" s="41"/>
      <c r="XFB168" s="41"/>
      <c r="XFC168" s="41"/>
      <c r="XFD168" s="41"/>
    </row>
    <row r="169" spans="1:48 16373:16384" s="1" customFormat="1" x14ac:dyDescent="0.3">
      <c r="A169" s="15">
        <v>165</v>
      </c>
      <c r="B169" s="88"/>
      <c r="C169" s="89"/>
      <c r="D169" s="88"/>
      <c r="E169" s="88"/>
      <c r="F169" s="92"/>
      <c r="G169" s="88"/>
      <c r="H169" s="88"/>
      <c r="I169" s="23" t="str">
        <f t="shared" si="44"/>
        <v/>
      </c>
      <c r="J169" s="92"/>
      <c r="K169" s="95"/>
      <c r="L169" s="96"/>
      <c r="M169" s="94"/>
      <c r="N169" s="94"/>
      <c r="O169" s="97"/>
      <c r="P169" s="96"/>
      <c r="Q169" s="94"/>
      <c r="R169" s="94"/>
      <c r="S169" s="20" t="str">
        <f t="shared" si="43"/>
        <v/>
      </c>
      <c r="T169" s="94"/>
      <c r="U169" s="94"/>
      <c r="V169" s="94"/>
      <c r="W169" s="21" t="str">
        <f>IF(B169="","",IF(I169&gt;=パラメータ!$C$6,3,IF(I169&gt;=パラメータ!$C$7,2,1))+LEFT(T169,1)+LEFT(U169,1)+LEFT(V169,1))</f>
        <v/>
      </c>
      <c r="X169" s="96"/>
      <c r="Y169" s="94"/>
      <c r="Z169" s="94"/>
      <c r="AA169" s="94"/>
      <c r="AB169" s="94"/>
      <c r="AC169" s="94"/>
      <c r="AD169" s="94"/>
      <c r="AE169" s="94"/>
      <c r="AF169" s="94"/>
      <c r="AG169" s="102"/>
      <c r="AH169" s="22" t="str">
        <f t="shared" si="45"/>
        <v/>
      </c>
      <c r="AI169" s="20" t="str">
        <f t="shared" si="46"/>
        <v/>
      </c>
      <c r="AJ169" s="20" t="str">
        <f>IF(B169="","",IF(AND(AH169="",AI169="",S169&gt;=パラメータ!$C$4,W169&gt;=パラメータ!$C$5),"⑤効率化＆強化",""))</f>
        <v/>
      </c>
      <c r="AK169" s="20" t="str">
        <f>IF(B169="","",IF(AND(AH169="",AI169,1="",AJ169="",W169&gt;=パラメータ!$C$5),"③効率化",""))</f>
        <v/>
      </c>
      <c r="AL169" s="20" t="str">
        <f>IF(B169="","",IF(AND(AH169="",AI169="",AJ169="",AK169="",S169&gt;=パラメータ!$C$4),"④強化",""))</f>
        <v/>
      </c>
      <c r="AM169" s="20" t="str">
        <f t="shared" si="47"/>
        <v/>
      </c>
      <c r="AN169" s="20" t="str">
        <f t="shared" si="48"/>
        <v/>
      </c>
      <c r="AO169" s="20" t="str">
        <f t="shared" si="49"/>
        <v/>
      </c>
      <c r="AP169" s="20" t="str">
        <f t="shared" si="50"/>
        <v/>
      </c>
      <c r="AQ169" s="20" t="str">
        <f t="shared" si="51"/>
        <v/>
      </c>
      <c r="AR169" s="21" t="str">
        <f t="shared" si="52"/>
        <v/>
      </c>
      <c r="AS169" s="22" t="str">
        <f t="shared" si="53"/>
        <v/>
      </c>
      <c r="AT169" s="20" t="str">
        <f t="shared" si="54"/>
        <v/>
      </c>
      <c r="AU169" s="23" t="str">
        <f t="shared" si="55"/>
        <v/>
      </c>
      <c r="AV169" s="24" t="str">
        <f>IF(AU169="","",IF(AU169&gt;=パラメータ!$C$8,"高",IF(AU169&gt;=パラメータ!$C$9,"中","低")))</f>
        <v/>
      </c>
      <c r="XES169" s="41"/>
      <c r="XET169" s="41"/>
      <c r="XEU169" s="41"/>
      <c r="XEV169" s="41"/>
      <c r="XEW169" s="41"/>
      <c r="XEX169" s="41"/>
      <c r="XEY169" s="41"/>
      <c r="XEZ169" s="41"/>
      <c r="XFA169" s="41"/>
      <c r="XFB169" s="41"/>
      <c r="XFC169" s="41"/>
      <c r="XFD169" s="41"/>
    </row>
    <row r="170" spans="1:48 16373:16384" s="1" customFormat="1" x14ac:dyDescent="0.3">
      <c r="A170" s="15">
        <v>166</v>
      </c>
      <c r="B170" s="88"/>
      <c r="C170" s="89"/>
      <c r="D170" s="88"/>
      <c r="E170" s="88"/>
      <c r="F170" s="92"/>
      <c r="G170" s="88"/>
      <c r="H170" s="88"/>
      <c r="I170" s="23" t="str">
        <f t="shared" si="44"/>
        <v/>
      </c>
      <c r="J170" s="92"/>
      <c r="K170" s="95"/>
      <c r="L170" s="96"/>
      <c r="M170" s="94"/>
      <c r="N170" s="94"/>
      <c r="O170" s="97"/>
      <c r="P170" s="96"/>
      <c r="Q170" s="94"/>
      <c r="R170" s="94"/>
      <c r="S170" s="20" t="str">
        <f t="shared" si="43"/>
        <v/>
      </c>
      <c r="T170" s="94"/>
      <c r="U170" s="94"/>
      <c r="V170" s="94"/>
      <c r="W170" s="21" t="str">
        <f>IF(B170="","",IF(I170&gt;=パラメータ!$C$6,3,IF(I170&gt;=パラメータ!$C$7,2,1))+LEFT(T170,1)+LEFT(U170,1)+LEFT(V170,1))</f>
        <v/>
      </c>
      <c r="X170" s="96"/>
      <c r="Y170" s="94"/>
      <c r="Z170" s="94"/>
      <c r="AA170" s="94"/>
      <c r="AB170" s="94"/>
      <c r="AC170" s="94"/>
      <c r="AD170" s="94"/>
      <c r="AE170" s="94"/>
      <c r="AF170" s="94"/>
      <c r="AG170" s="102"/>
      <c r="AH170" s="22" t="str">
        <f t="shared" si="45"/>
        <v/>
      </c>
      <c r="AI170" s="20" t="str">
        <f t="shared" si="46"/>
        <v/>
      </c>
      <c r="AJ170" s="20" t="str">
        <f>IF(B170="","",IF(AND(AH170="",AI170="",S170&gt;=パラメータ!$C$4,W170&gt;=パラメータ!$C$5),"⑤効率化＆強化",""))</f>
        <v/>
      </c>
      <c r="AK170" s="20" t="str">
        <f>IF(B170="","",IF(AND(AH170="",AI170,1="",AJ170="",W170&gt;=パラメータ!$C$5),"③効率化",""))</f>
        <v/>
      </c>
      <c r="AL170" s="20" t="str">
        <f>IF(B170="","",IF(AND(AH170="",AI170="",AJ170="",AK170="",S170&gt;=パラメータ!$C$4),"④強化",""))</f>
        <v/>
      </c>
      <c r="AM170" s="20" t="str">
        <f t="shared" si="47"/>
        <v/>
      </c>
      <c r="AN170" s="20" t="str">
        <f t="shared" si="48"/>
        <v/>
      </c>
      <c r="AO170" s="20" t="str">
        <f t="shared" si="49"/>
        <v/>
      </c>
      <c r="AP170" s="20" t="str">
        <f t="shared" si="50"/>
        <v/>
      </c>
      <c r="AQ170" s="20" t="str">
        <f t="shared" si="51"/>
        <v/>
      </c>
      <c r="AR170" s="21" t="str">
        <f t="shared" si="52"/>
        <v/>
      </c>
      <c r="AS170" s="22" t="str">
        <f t="shared" si="53"/>
        <v/>
      </c>
      <c r="AT170" s="20" t="str">
        <f t="shared" si="54"/>
        <v/>
      </c>
      <c r="AU170" s="23" t="str">
        <f t="shared" si="55"/>
        <v/>
      </c>
      <c r="AV170" s="24" t="str">
        <f>IF(AU170="","",IF(AU170&gt;=パラメータ!$C$8,"高",IF(AU170&gt;=パラメータ!$C$9,"中","低")))</f>
        <v/>
      </c>
      <c r="XES170" s="41"/>
      <c r="XET170" s="41"/>
      <c r="XEU170" s="41"/>
      <c r="XEV170" s="41"/>
      <c r="XEW170" s="41"/>
      <c r="XEX170" s="41"/>
      <c r="XEY170" s="41"/>
      <c r="XEZ170" s="41"/>
      <c r="XFA170" s="41"/>
      <c r="XFB170" s="41"/>
      <c r="XFC170" s="41"/>
      <c r="XFD170" s="41"/>
    </row>
    <row r="171" spans="1:48 16373:16384" s="1" customFormat="1" x14ac:dyDescent="0.3">
      <c r="A171" s="15">
        <v>167</v>
      </c>
      <c r="B171" s="88"/>
      <c r="C171" s="89"/>
      <c r="D171" s="88"/>
      <c r="E171" s="88"/>
      <c r="F171" s="92"/>
      <c r="G171" s="88"/>
      <c r="H171" s="88"/>
      <c r="I171" s="23" t="str">
        <f t="shared" si="44"/>
        <v/>
      </c>
      <c r="J171" s="92"/>
      <c r="K171" s="95"/>
      <c r="L171" s="96"/>
      <c r="M171" s="94"/>
      <c r="N171" s="94"/>
      <c r="O171" s="97"/>
      <c r="P171" s="96"/>
      <c r="Q171" s="94"/>
      <c r="R171" s="94"/>
      <c r="S171" s="20" t="str">
        <f t="shared" si="43"/>
        <v/>
      </c>
      <c r="T171" s="94"/>
      <c r="U171" s="94"/>
      <c r="V171" s="94"/>
      <c r="W171" s="21" t="str">
        <f>IF(B171="","",IF(I171&gt;=パラメータ!$C$6,3,IF(I171&gt;=パラメータ!$C$7,2,1))+LEFT(T171,1)+LEFT(U171,1)+LEFT(V171,1))</f>
        <v/>
      </c>
      <c r="X171" s="96"/>
      <c r="Y171" s="94"/>
      <c r="Z171" s="94"/>
      <c r="AA171" s="94"/>
      <c r="AB171" s="94"/>
      <c r="AC171" s="94"/>
      <c r="AD171" s="94"/>
      <c r="AE171" s="94"/>
      <c r="AF171" s="94"/>
      <c r="AG171" s="102"/>
      <c r="AH171" s="22" t="str">
        <f t="shared" si="45"/>
        <v/>
      </c>
      <c r="AI171" s="20" t="str">
        <f t="shared" si="46"/>
        <v/>
      </c>
      <c r="AJ171" s="20" t="str">
        <f>IF(B171="","",IF(AND(AH171="",AI171="",S171&gt;=パラメータ!$C$4,W171&gt;=パラメータ!$C$5),"⑤効率化＆強化",""))</f>
        <v/>
      </c>
      <c r="AK171" s="20" t="str">
        <f>IF(B171="","",IF(AND(AH171="",AI171,1="",AJ171="",W171&gt;=パラメータ!$C$5),"③効率化",""))</f>
        <v/>
      </c>
      <c r="AL171" s="20" t="str">
        <f>IF(B171="","",IF(AND(AH171="",AI171="",AJ171="",AK171="",S171&gt;=パラメータ!$C$4),"④強化",""))</f>
        <v/>
      </c>
      <c r="AM171" s="20" t="str">
        <f t="shared" si="47"/>
        <v/>
      </c>
      <c r="AN171" s="20" t="str">
        <f t="shared" si="48"/>
        <v/>
      </c>
      <c r="AO171" s="20" t="str">
        <f t="shared" si="49"/>
        <v/>
      </c>
      <c r="AP171" s="20" t="str">
        <f t="shared" si="50"/>
        <v/>
      </c>
      <c r="AQ171" s="20" t="str">
        <f t="shared" si="51"/>
        <v/>
      </c>
      <c r="AR171" s="21" t="str">
        <f t="shared" si="52"/>
        <v/>
      </c>
      <c r="AS171" s="22" t="str">
        <f t="shared" si="53"/>
        <v/>
      </c>
      <c r="AT171" s="20" t="str">
        <f t="shared" si="54"/>
        <v/>
      </c>
      <c r="AU171" s="23" t="str">
        <f t="shared" si="55"/>
        <v/>
      </c>
      <c r="AV171" s="24" t="str">
        <f>IF(AU171="","",IF(AU171&gt;=パラメータ!$C$8,"高",IF(AU171&gt;=パラメータ!$C$9,"中","低")))</f>
        <v/>
      </c>
      <c r="XES171" s="41"/>
      <c r="XET171" s="41"/>
      <c r="XEU171" s="41"/>
      <c r="XEV171" s="41"/>
      <c r="XEW171" s="41"/>
      <c r="XEX171" s="41"/>
      <c r="XEY171" s="41"/>
      <c r="XEZ171" s="41"/>
      <c r="XFA171" s="41"/>
      <c r="XFB171" s="41"/>
      <c r="XFC171" s="41"/>
      <c r="XFD171" s="41"/>
    </row>
    <row r="172" spans="1:48 16373:16384" s="1" customFormat="1" x14ac:dyDescent="0.3">
      <c r="A172" s="15">
        <v>168</v>
      </c>
      <c r="B172" s="88"/>
      <c r="C172" s="89"/>
      <c r="D172" s="88"/>
      <c r="E172" s="88"/>
      <c r="F172" s="92"/>
      <c r="G172" s="88"/>
      <c r="H172" s="88"/>
      <c r="I172" s="23" t="str">
        <f t="shared" si="44"/>
        <v/>
      </c>
      <c r="J172" s="92"/>
      <c r="K172" s="95"/>
      <c r="L172" s="96"/>
      <c r="M172" s="94"/>
      <c r="N172" s="94"/>
      <c r="O172" s="97"/>
      <c r="P172" s="96"/>
      <c r="Q172" s="94"/>
      <c r="R172" s="94"/>
      <c r="S172" s="20" t="str">
        <f t="shared" si="43"/>
        <v/>
      </c>
      <c r="T172" s="94"/>
      <c r="U172" s="94"/>
      <c r="V172" s="94"/>
      <c r="W172" s="21" t="str">
        <f>IF(B172="","",IF(I172&gt;=パラメータ!$C$6,3,IF(I172&gt;=パラメータ!$C$7,2,1))+LEFT(T172,1)+LEFT(U172,1)+LEFT(V172,1))</f>
        <v/>
      </c>
      <c r="X172" s="96"/>
      <c r="Y172" s="94"/>
      <c r="Z172" s="94"/>
      <c r="AA172" s="94"/>
      <c r="AB172" s="94"/>
      <c r="AC172" s="94"/>
      <c r="AD172" s="94"/>
      <c r="AE172" s="94"/>
      <c r="AF172" s="94"/>
      <c r="AG172" s="102"/>
      <c r="AH172" s="22" t="str">
        <f t="shared" si="45"/>
        <v/>
      </c>
      <c r="AI172" s="20" t="str">
        <f t="shared" si="46"/>
        <v/>
      </c>
      <c r="AJ172" s="20" t="str">
        <f>IF(B172="","",IF(AND(AH172="",AI172="",S172&gt;=パラメータ!$C$4,W172&gt;=パラメータ!$C$5),"⑤効率化＆強化",""))</f>
        <v/>
      </c>
      <c r="AK172" s="20" t="str">
        <f>IF(B172="","",IF(AND(AH172="",AI172,1="",AJ172="",W172&gt;=パラメータ!$C$5),"③効率化",""))</f>
        <v/>
      </c>
      <c r="AL172" s="20" t="str">
        <f>IF(B172="","",IF(AND(AH172="",AI172="",AJ172="",AK172="",S172&gt;=パラメータ!$C$4),"④強化",""))</f>
        <v/>
      </c>
      <c r="AM172" s="20" t="str">
        <f t="shared" si="47"/>
        <v/>
      </c>
      <c r="AN172" s="20" t="str">
        <f t="shared" si="48"/>
        <v/>
      </c>
      <c r="AO172" s="20" t="str">
        <f t="shared" si="49"/>
        <v/>
      </c>
      <c r="AP172" s="20" t="str">
        <f t="shared" si="50"/>
        <v/>
      </c>
      <c r="AQ172" s="20" t="str">
        <f t="shared" si="51"/>
        <v/>
      </c>
      <c r="AR172" s="21" t="str">
        <f t="shared" si="52"/>
        <v/>
      </c>
      <c r="AS172" s="22" t="str">
        <f t="shared" si="53"/>
        <v/>
      </c>
      <c r="AT172" s="20" t="str">
        <f t="shared" si="54"/>
        <v/>
      </c>
      <c r="AU172" s="23" t="str">
        <f t="shared" si="55"/>
        <v/>
      </c>
      <c r="AV172" s="24" t="str">
        <f>IF(AU172="","",IF(AU172&gt;=パラメータ!$C$8,"高",IF(AU172&gt;=パラメータ!$C$9,"中","低")))</f>
        <v/>
      </c>
      <c r="XES172" s="41"/>
      <c r="XET172" s="41"/>
      <c r="XEU172" s="41"/>
      <c r="XEV172" s="41"/>
      <c r="XEW172" s="41"/>
      <c r="XEX172" s="41"/>
      <c r="XEY172" s="41"/>
      <c r="XEZ172" s="41"/>
      <c r="XFA172" s="41"/>
      <c r="XFB172" s="41"/>
      <c r="XFC172" s="41"/>
      <c r="XFD172" s="41"/>
    </row>
    <row r="173" spans="1:48 16373:16384" s="1" customFormat="1" x14ac:dyDescent="0.3">
      <c r="A173" s="15">
        <v>169</v>
      </c>
      <c r="B173" s="88"/>
      <c r="C173" s="89"/>
      <c r="D173" s="88"/>
      <c r="E173" s="88"/>
      <c r="F173" s="92"/>
      <c r="G173" s="88"/>
      <c r="H173" s="88"/>
      <c r="I173" s="23" t="str">
        <f t="shared" si="44"/>
        <v/>
      </c>
      <c r="J173" s="92"/>
      <c r="K173" s="95"/>
      <c r="L173" s="96"/>
      <c r="M173" s="94"/>
      <c r="N173" s="94"/>
      <c r="O173" s="97"/>
      <c r="P173" s="96"/>
      <c r="Q173" s="94"/>
      <c r="R173" s="94"/>
      <c r="S173" s="20" t="str">
        <f t="shared" si="43"/>
        <v/>
      </c>
      <c r="T173" s="94"/>
      <c r="U173" s="94"/>
      <c r="V173" s="94"/>
      <c r="W173" s="21" t="str">
        <f>IF(B173="","",IF(I173&gt;=パラメータ!$C$6,3,IF(I173&gt;=パラメータ!$C$7,2,1))+LEFT(T173,1)+LEFT(U173,1)+LEFT(V173,1))</f>
        <v/>
      </c>
      <c r="X173" s="96"/>
      <c r="Y173" s="94"/>
      <c r="Z173" s="94"/>
      <c r="AA173" s="94"/>
      <c r="AB173" s="94"/>
      <c r="AC173" s="94"/>
      <c r="AD173" s="94"/>
      <c r="AE173" s="94"/>
      <c r="AF173" s="94"/>
      <c r="AG173" s="102"/>
      <c r="AH173" s="22" t="str">
        <f t="shared" si="45"/>
        <v/>
      </c>
      <c r="AI173" s="20" t="str">
        <f t="shared" si="46"/>
        <v/>
      </c>
      <c r="AJ173" s="20" t="str">
        <f>IF(B173="","",IF(AND(AH173="",AI173="",S173&gt;=パラメータ!$C$4,W173&gt;=パラメータ!$C$5),"⑤効率化＆強化",""))</f>
        <v/>
      </c>
      <c r="AK173" s="20" t="str">
        <f>IF(B173="","",IF(AND(AH173="",AI173,1="",AJ173="",W173&gt;=パラメータ!$C$5),"③効率化",""))</f>
        <v/>
      </c>
      <c r="AL173" s="20" t="str">
        <f>IF(B173="","",IF(AND(AH173="",AI173="",AJ173="",AK173="",S173&gt;=パラメータ!$C$4),"④強化",""))</f>
        <v/>
      </c>
      <c r="AM173" s="20" t="str">
        <f t="shared" si="47"/>
        <v/>
      </c>
      <c r="AN173" s="20" t="str">
        <f t="shared" si="48"/>
        <v/>
      </c>
      <c r="AO173" s="20" t="str">
        <f t="shared" si="49"/>
        <v/>
      </c>
      <c r="AP173" s="20" t="str">
        <f t="shared" si="50"/>
        <v/>
      </c>
      <c r="AQ173" s="20" t="str">
        <f t="shared" si="51"/>
        <v/>
      </c>
      <c r="AR173" s="21" t="str">
        <f t="shared" si="52"/>
        <v/>
      </c>
      <c r="AS173" s="22" t="str">
        <f t="shared" si="53"/>
        <v/>
      </c>
      <c r="AT173" s="20" t="str">
        <f t="shared" si="54"/>
        <v/>
      </c>
      <c r="AU173" s="23" t="str">
        <f t="shared" si="55"/>
        <v/>
      </c>
      <c r="AV173" s="24" t="str">
        <f>IF(AU173="","",IF(AU173&gt;=パラメータ!$C$8,"高",IF(AU173&gt;=パラメータ!$C$9,"中","低")))</f>
        <v/>
      </c>
      <c r="XES173" s="41"/>
      <c r="XET173" s="41"/>
      <c r="XEU173" s="41"/>
      <c r="XEV173" s="41"/>
      <c r="XEW173" s="41"/>
      <c r="XEX173" s="41"/>
      <c r="XEY173" s="41"/>
      <c r="XEZ173" s="41"/>
      <c r="XFA173" s="41"/>
      <c r="XFB173" s="41"/>
      <c r="XFC173" s="41"/>
      <c r="XFD173" s="41"/>
    </row>
    <row r="174" spans="1:48 16373:16384" s="1" customFormat="1" x14ac:dyDescent="0.3">
      <c r="A174" s="15">
        <v>170</v>
      </c>
      <c r="B174" s="88"/>
      <c r="C174" s="89"/>
      <c r="D174" s="88"/>
      <c r="E174" s="88"/>
      <c r="F174" s="92"/>
      <c r="G174" s="88"/>
      <c r="H174" s="88"/>
      <c r="I174" s="23" t="str">
        <f t="shared" si="44"/>
        <v/>
      </c>
      <c r="J174" s="92"/>
      <c r="K174" s="95"/>
      <c r="L174" s="96"/>
      <c r="M174" s="94"/>
      <c r="N174" s="94"/>
      <c r="O174" s="97"/>
      <c r="P174" s="96"/>
      <c r="Q174" s="94"/>
      <c r="R174" s="94"/>
      <c r="S174" s="20" t="str">
        <f t="shared" si="43"/>
        <v/>
      </c>
      <c r="T174" s="94"/>
      <c r="U174" s="94"/>
      <c r="V174" s="94"/>
      <c r="W174" s="21" t="str">
        <f>IF(B174="","",IF(I174&gt;=パラメータ!$C$6,3,IF(I174&gt;=パラメータ!$C$7,2,1))+LEFT(T174,1)+LEFT(U174,1)+LEFT(V174,1))</f>
        <v/>
      </c>
      <c r="X174" s="96"/>
      <c r="Y174" s="94"/>
      <c r="Z174" s="94"/>
      <c r="AA174" s="94"/>
      <c r="AB174" s="94"/>
      <c r="AC174" s="94"/>
      <c r="AD174" s="94"/>
      <c r="AE174" s="94"/>
      <c r="AF174" s="94"/>
      <c r="AG174" s="102"/>
      <c r="AH174" s="22" t="str">
        <f t="shared" si="45"/>
        <v/>
      </c>
      <c r="AI174" s="20" t="str">
        <f t="shared" si="46"/>
        <v/>
      </c>
      <c r="AJ174" s="20" t="str">
        <f>IF(B174="","",IF(AND(AH174="",AI174="",S174&gt;=パラメータ!$C$4,W174&gt;=パラメータ!$C$5),"⑤効率化＆強化",""))</f>
        <v/>
      </c>
      <c r="AK174" s="20" t="str">
        <f>IF(B174="","",IF(AND(AH174="",AI174,1="",AJ174="",W174&gt;=パラメータ!$C$5),"③効率化",""))</f>
        <v/>
      </c>
      <c r="AL174" s="20" t="str">
        <f>IF(B174="","",IF(AND(AH174="",AI174="",AJ174="",AK174="",S174&gt;=パラメータ!$C$4),"④強化",""))</f>
        <v/>
      </c>
      <c r="AM174" s="20" t="str">
        <f t="shared" si="47"/>
        <v/>
      </c>
      <c r="AN174" s="20" t="str">
        <f t="shared" si="48"/>
        <v/>
      </c>
      <c r="AO174" s="20" t="str">
        <f t="shared" si="49"/>
        <v/>
      </c>
      <c r="AP174" s="20" t="str">
        <f t="shared" si="50"/>
        <v/>
      </c>
      <c r="AQ174" s="20" t="str">
        <f t="shared" si="51"/>
        <v/>
      </c>
      <c r="AR174" s="21" t="str">
        <f t="shared" si="52"/>
        <v/>
      </c>
      <c r="AS174" s="22" t="str">
        <f t="shared" si="53"/>
        <v/>
      </c>
      <c r="AT174" s="20" t="str">
        <f t="shared" si="54"/>
        <v/>
      </c>
      <c r="AU174" s="23" t="str">
        <f t="shared" si="55"/>
        <v/>
      </c>
      <c r="AV174" s="24" t="str">
        <f>IF(AU174="","",IF(AU174&gt;=パラメータ!$C$8,"高",IF(AU174&gt;=パラメータ!$C$9,"中","低")))</f>
        <v/>
      </c>
      <c r="XES174" s="41"/>
      <c r="XET174" s="41"/>
      <c r="XEU174" s="41"/>
      <c r="XEV174" s="41"/>
      <c r="XEW174" s="41"/>
      <c r="XEX174" s="41"/>
      <c r="XEY174" s="41"/>
      <c r="XEZ174" s="41"/>
      <c r="XFA174" s="41"/>
      <c r="XFB174" s="41"/>
      <c r="XFC174" s="41"/>
      <c r="XFD174" s="41"/>
    </row>
    <row r="175" spans="1:48 16373:16384" s="1" customFormat="1" x14ac:dyDescent="0.3">
      <c r="A175" s="15">
        <v>171</v>
      </c>
      <c r="B175" s="88"/>
      <c r="C175" s="89"/>
      <c r="D175" s="88"/>
      <c r="E175" s="88"/>
      <c r="F175" s="92"/>
      <c r="G175" s="88"/>
      <c r="H175" s="88"/>
      <c r="I175" s="23" t="str">
        <f t="shared" si="44"/>
        <v/>
      </c>
      <c r="J175" s="92"/>
      <c r="K175" s="95"/>
      <c r="L175" s="96"/>
      <c r="M175" s="94"/>
      <c r="N175" s="94"/>
      <c r="O175" s="97"/>
      <c r="P175" s="96"/>
      <c r="Q175" s="94"/>
      <c r="R175" s="94"/>
      <c r="S175" s="20" t="str">
        <f t="shared" si="43"/>
        <v/>
      </c>
      <c r="T175" s="94"/>
      <c r="U175" s="94"/>
      <c r="V175" s="94"/>
      <c r="W175" s="21" t="str">
        <f>IF(B175="","",IF(I175&gt;=パラメータ!$C$6,3,IF(I175&gt;=パラメータ!$C$7,2,1))+LEFT(T175,1)+LEFT(U175,1)+LEFT(V175,1))</f>
        <v/>
      </c>
      <c r="X175" s="96"/>
      <c r="Y175" s="94"/>
      <c r="Z175" s="94"/>
      <c r="AA175" s="94"/>
      <c r="AB175" s="94"/>
      <c r="AC175" s="94"/>
      <c r="AD175" s="94"/>
      <c r="AE175" s="94"/>
      <c r="AF175" s="94"/>
      <c r="AG175" s="102"/>
      <c r="AH175" s="22" t="str">
        <f t="shared" si="45"/>
        <v/>
      </c>
      <c r="AI175" s="20" t="str">
        <f t="shared" si="46"/>
        <v/>
      </c>
      <c r="AJ175" s="20" t="str">
        <f>IF(B175="","",IF(AND(AH175="",AI175="",S175&gt;=パラメータ!$C$4,W175&gt;=パラメータ!$C$5),"⑤効率化＆強化",""))</f>
        <v/>
      </c>
      <c r="AK175" s="20" t="str">
        <f>IF(B175="","",IF(AND(AH175="",AI175,1="",AJ175="",W175&gt;=パラメータ!$C$5),"③効率化",""))</f>
        <v/>
      </c>
      <c r="AL175" s="20" t="str">
        <f>IF(B175="","",IF(AND(AH175="",AI175="",AJ175="",AK175="",S175&gt;=パラメータ!$C$4),"④強化",""))</f>
        <v/>
      </c>
      <c r="AM175" s="20" t="str">
        <f t="shared" si="47"/>
        <v/>
      </c>
      <c r="AN175" s="20" t="str">
        <f t="shared" si="48"/>
        <v/>
      </c>
      <c r="AO175" s="20" t="str">
        <f t="shared" si="49"/>
        <v/>
      </c>
      <c r="AP175" s="20" t="str">
        <f t="shared" si="50"/>
        <v/>
      </c>
      <c r="AQ175" s="20" t="str">
        <f t="shared" si="51"/>
        <v/>
      </c>
      <c r="AR175" s="21" t="str">
        <f t="shared" si="52"/>
        <v/>
      </c>
      <c r="AS175" s="22" t="str">
        <f t="shared" si="53"/>
        <v/>
      </c>
      <c r="AT175" s="20" t="str">
        <f t="shared" si="54"/>
        <v/>
      </c>
      <c r="AU175" s="23" t="str">
        <f t="shared" si="55"/>
        <v/>
      </c>
      <c r="AV175" s="24" t="str">
        <f>IF(AU175="","",IF(AU175&gt;=パラメータ!$C$8,"高",IF(AU175&gt;=パラメータ!$C$9,"中","低")))</f>
        <v/>
      </c>
      <c r="XES175" s="41"/>
      <c r="XET175" s="41"/>
      <c r="XEU175" s="41"/>
      <c r="XEV175" s="41"/>
      <c r="XEW175" s="41"/>
      <c r="XEX175" s="41"/>
      <c r="XEY175" s="41"/>
      <c r="XEZ175" s="41"/>
      <c r="XFA175" s="41"/>
      <c r="XFB175" s="41"/>
      <c r="XFC175" s="41"/>
      <c r="XFD175" s="41"/>
    </row>
    <row r="176" spans="1:48 16373:16384" s="1" customFormat="1" x14ac:dyDescent="0.3">
      <c r="A176" s="15">
        <v>172</v>
      </c>
      <c r="B176" s="88"/>
      <c r="C176" s="89"/>
      <c r="D176" s="88"/>
      <c r="E176" s="88"/>
      <c r="F176" s="92"/>
      <c r="G176" s="88"/>
      <c r="H176" s="88"/>
      <c r="I176" s="23" t="str">
        <f t="shared" si="44"/>
        <v/>
      </c>
      <c r="J176" s="92"/>
      <c r="K176" s="95"/>
      <c r="L176" s="96"/>
      <c r="M176" s="94"/>
      <c r="N176" s="94"/>
      <c r="O176" s="97"/>
      <c r="P176" s="96"/>
      <c r="Q176" s="94"/>
      <c r="R176" s="94"/>
      <c r="S176" s="20" t="str">
        <f t="shared" si="43"/>
        <v/>
      </c>
      <c r="T176" s="94"/>
      <c r="U176" s="94"/>
      <c r="V176" s="94"/>
      <c r="W176" s="21" t="str">
        <f>IF(B176="","",IF(I176&gt;=パラメータ!$C$6,3,IF(I176&gt;=パラメータ!$C$7,2,1))+LEFT(T176,1)+LEFT(U176,1)+LEFT(V176,1))</f>
        <v/>
      </c>
      <c r="X176" s="96"/>
      <c r="Y176" s="94"/>
      <c r="Z176" s="94"/>
      <c r="AA176" s="94"/>
      <c r="AB176" s="94"/>
      <c r="AC176" s="94"/>
      <c r="AD176" s="94"/>
      <c r="AE176" s="94"/>
      <c r="AF176" s="94"/>
      <c r="AG176" s="102"/>
      <c r="AH176" s="22" t="str">
        <f t="shared" si="45"/>
        <v/>
      </c>
      <c r="AI176" s="20" t="str">
        <f t="shared" si="46"/>
        <v/>
      </c>
      <c r="AJ176" s="20" t="str">
        <f>IF(B176="","",IF(AND(AH176="",AI176="",S176&gt;=パラメータ!$C$4,W176&gt;=パラメータ!$C$5),"⑤効率化＆強化",""))</f>
        <v/>
      </c>
      <c r="AK176" s="20" t="str">
        <f>IF(B176="","",IF(AND(AH176="",AI176,1="",AJ176="",W176&gt;=パラメータ!$C$5),"③効率化",""))</f>
        <v/>
      </c>
      <c r="AL176" s="20" t="str">
        <f>IF(B176="","",IF(AND(AH176="",AI176="",AJ176="",AK176="",S176&gt;=パラメータ!$C$4),"④強化",""))</f>
        <v/>
      </c>
      <c r="AM176" s="20" t="str">
        <f t="shared" si="47"/>
        <v/>
      </c>
      <c r="AN176" s="20" t="str">
        <f t="shared" si="48"/>
        <v/>
      </c>
      <c r="AO176" s="20" t="str">
        <f t="shared" si="49"/>
        <v/>
      </c>
      <c r="AP176" s="20" t="str">
        <f t="shared" si="50"/>
        <v/>
      </c>
      <c r="AQ176" s="20" t="str">
        <f t="shared" si="51"/>
        <v/>
      </c>
      <c r="AR176" s="21" t="str">
        <f t="shared" si="52"/>
        <v/>
      </c>
      <c r="AS176" s="22" t="str">
        <f t="shared" si="53"/>
        <v/>
      </c>
      <c r="AT176" s="20" t="str">
        <f t="shared" si="54"/>
        <v/>
      </c>
      <c r="AU176" s="23" t="str">
        <f t="shared" si="55"/>
        <v/>
      </c>
      <c r="AV176" s="24" t="str">
        <f>IF(AU176="","",IF(AU176&gt;=パラメータ!$C$8,"高",IF(AU176&gt;=パラメータ!$C$9,"中","低")))</f>
        <v/>
      </c>
      <c r="XES176" s="41"/>
      <c r="XET176" s="41"/>
      <c r="XEU176" s="41"/>
      <c r="XEV176" s="41"/>
      <c r="XEW176" s="41"/>
      <c r="XEX176" s="41"/>
      <c r="XEY176" s="41"/>
      <c r="XEZ176" s="41"/>
      <c r="XFA176" s="41"/>
      <c r="XFB176" s="41"/>
      <c r="XFC176" s="41"/>
      <c r="XFD176" s="41"/>
    </row>
    <row r="177" spans="1:48 16373:16384" s="1" customFormat="1" x14ac:dyDescent="0.3">
      <c r="A177" s="15">
        <v>173</v>
      </c>
      <c r="B177" s="88"/>
      <c r="C177" s="89"/>
      <c r="D177" s="88"/>
      <c r="E177" s="88"/>
      <c r="F177" s="92"/>
      <c r="G177" s="88"/>
      <c r="H177" s="88"/>
      <c r="I177" s="23" t="str">
        <f t="shared" si="44"/>
        <v/>
      </c>
      <c r="J177" s="92"/>
      <c r="K177" s="95"/>
      <c r="L177" s="96"/>
      <c r="M177" s="94"/>
      <c r="N177" s="94"/>
      <c r="O177" s="97"/>
      <c r="P177" s="96"/>
      <c r="Q177" s="94"/>
      <c r="R177" s="94"/>
      <c r="S177" s="20" t="str">
        <f t="shared" si="43"/>
        <v/>
      </c>
      <c r="T177" s="94"/>
      <c r="U177" s="94"/>
      <c r="V177" s="94"/>
      <c r="W177" s="21" t="str">
        <f>IF(B177="","",IF(I177&gt;=パラメータ!$C$6,3,IF(I177&gt;=パラメータ!$C$7,2,1))+LEFT(T177,1)+LEFT(U177,1)+LEFT(V177,1))</f>
        <v/>
      </c>
      <c r="X177" s="96"/>
      <c r="Y177" s="94"/>
      <c r="Z177" s="94"/>
      <c r="AA177" s="94"/>
      <c r="AB177" s="94"/>
      <c r="AC177" s="94"/>
      <c r="AD177" s="94"/>
      <c r="AE177" s="94"/>
      <c r="AF177" s="94"/>
      <c r="AG177" s="102"/>
      <c r="AH177" s="22" t="str">
        <f t="shared" si="45"/>
        <v/>
      </c>
      <c r="AI177" s="20" t="str">
        <f t="shared" si="46"/>
        <v/>
      </c>
      <c r="AJ177" s="20" t="str">
        <f>IF(B177="","",IF(AND(AH177="",AI177="",S177&gt;=パラメータ!$C$4,W177&gt;=パラメータ!$C$5),"⑤効率化＆強化",""))</f>
        <v/>
      </c>
      <c r="AK177" s="20" t="str">
        <f>IF(B177="","",IF(AND(AH177="",AI177,1="",AJ177="",W177&gt;=パラメータ!$C$5),"③効率化",""))</f>
        <v/>
      </c>
      <c r="AL177" s="20" t="str">
        <f>IF(B177="","",IF(AND(AH177="",AI177="",AJ177="",AK177="",S177&gt;=パラメータ!$C$4),"④強化",""))</f>
        <v/>
      </c>
      <c r="AM177" s="20" t="str">
        <f t="shared" si="47"/>
        <v/>
      </c>
      <c r="AN177" s="20" t="str">
        <f t="shared" si="48"/>
        <v/>
      </c>
      <c r="AO177" s="20" t="str">
        <f t="shared" si="49"/>
        <v/>
      </c>
      <c r="AP177" s="20" t="str">
        <f t="shared" si="50"/>
        <v/>
      </c>
      <c r="AQ177" s="20" t="str">
        <f t="shared" si="51"/>
        <v/>
      </c>
      <c r="AR177" s="21" t="str">
        <f t="shared" si="52"/>
        <v/>
      </c>
      <c r="AS177" s="22" t="str">
        <f t="shared" si="53"/>
        <v/>
      </c>
      <c r="AT177" s="20" t="str">
        <f t="shared" si="54"/>
        <v/>
      </c>
      <c r="AU177" s="23" t="str">
        <f t="shared" si="55"/>
        <v/>
      </c>
      <c r="AV177" s="24" t="str">
        <f>IF(AU177="","",IF(AU177&gt;=パラメータ!$C$8,"高",IF(AU177&gt;=パラメータ!$C$9,"中","低")))</f>
        <v/>
      </c>
      <c r="XES177" s="41"/>
      <c r="XET177" s="41"/>
      <c r="XEU177" s="41"/>
      <c r="XEV177" s="41"/>
      <c r="XEW177" s="41"/>
      <c r="XEX177" s="41"/>
      <c r="XEY177" s="41"/>
      <c r="XEZ177" s="41"/>
      <c r="XFA177" s="41"/>
      <c r="XFB177" s="41"/>
      <c r="XFC177" s="41"/>
      <c r="XFD177" s="41"/>
    </row>
    <row r="178" spans="1:48 16373:16384" s="1" customFormat="1" x14ac:dyDescent="0.3">
      <c r="A178" s="15">
        <v>174</v>
      </c>
      <c r="B178" s="88"/>
      <c r="C178" s="89"/>
      <c r="D178" s="88"/>
      <c r="E178" s="88"/>
      <c r="F178" s="92"/>
      <c r="G178" s="88"/>
      <c r="H178" s="88"/>
      <c r="I178" s="23" t="str">
        <f t="shared" si="44"/>
        <v/>
      </c>
      <c r="J178" s="92"/>
      <c r="K178" s="95"/>
      <c r="L178" s="96"/>
      <c r="M178" s="94"/>
      <c r="N178" s="94"/>
      <c r="O178" s="97"/>
      <c r="P178" s="96"/>
      <c r="Q178" s="94"/>
      <c r="R178" s="94"/>
      <c r="S178" s="20" t="str">
        <f t="shared" si="43"/>
        <v/>
      </c>
      <c r="T178" s="94"/>
      <c r="U178" s="94"/>
      <c r="V178" s="94"/>
      <c r="W178" s="21" t="str">
        <f>IF(B178="","",IF(I178&gt;=パラメータ!$C$6,3,IF(I178&gt;=パラメータ!$C$7,2,1))+LEFT(T178,1)+LEFT(U178,1)+LEFT(V178,1))</f>
        <v/>
      </c>
      <c r="X178" s="96"/>
      <c r="Y178" s="94"/>
      <c r="Z178" s="94"/>
      <c r="AA178" s="94"/>
      <c r="AB178" s="94"/>
      <c r="AC178" s="94"/>
      <c r="AD178" s="94"/>
      <c r="AE178" s="94"/>
      <c r="AF178" s="94"/>
      <c r="AG178" s="102"/>
      <c r="AH178" s="22" t="str">
        <f t="shared" si="45"/>
        <v/>
      </c>
      <c r="AI178" s="20" t="str">
        <f t="shared" si="46"/>
        <v/>
      </c>
      <c r="AJ178" s="20" t="str">
        <f>IF(B178="","",IF(AND(AH178="",AI178="",S178&gt;=パラメータ!$C$4,W178&gt;=パラメータ!$C$5),"⑤効率化＆強化",""))</f>
        <v/>
      </c>
      <c r="AK178" s="20" t="str">
        <f>IF(B178="","",IF(AND(AH178="",AI178,1="",AJ178="",W178&gt;=パラメータ!$C$5),"③効率化",""))</f>
        <v/>
      </c>
      <c r="AL178" s="20" t="str">
        <f>IF(B178="","",IF(AND(AH178="",AI178="",AJ178="",AK178="",S178&gt;=パラメータ!$C$4),"④強化",""))</f>
        <v/>
      </c>
      <c r="AM178" s="20" t="str">
        <f t="shared" si="47"/>
        <v/>
      </c>
      <c r="AN178" s="20" t="str">
        <f t="shared" si="48"/>
        <v/>
      </c>
      <c r="AO178" s="20" t="str">
        <f t="shared" si="49"/>
        <v/>
      </c>
      <c r="AP178" s="20" t="str">
        <f t="shared" si="50"/>
        <v/>
      </c>
      <c r="AQ178" s="20" t="str">
        <f t="shared" si="51"/>
        <v/>
      </c>
      <c r="AR178" s="21" t="str">
        <f t="shared" si="52"/>
        <v/>
      </c>
      <c r="AS178" s="22" t="str">
        <f t="shared" si="53"/>
        <v/>
      </c>
      <c r="AT178" s="20" t="str">
        <f t="shared" si="54"/>
        <v/>
      </c>
      <c r="AU178" s="23" t="str">
        <f t="shared" si="55"/>
        <v/>
      </c>
      <c r="AV178" s="24" t="str">
        <f>IF(AU178="","",IF(AU178&gt;=パラメータ!$C$8,"高",IF(AU178&gt;=パラメータ!$C$9,"中","低")))</f>
        <v/>
      </c>
      <c r="XES178" s="41"/>
      <c r="XET178" s="41"/>
      <c r="XEU178" s="41"/>
      <c r="XEV178" s="41"/>
      <c r="XEW178" s="41"/>
      <c r="XEX178" s="41"/>
      <c r="XEY178" s="41"/>
      <c r="XEZ178" s="41"/>
      <c r="XFA178" s="41"/>
      <c r="XFB178" s="41"/>
      <c r="XFC178" s="41"/>
      <c r="XFD178" s="41"/>
    </row>
    <row r="179" spans="1:48 16373:16384" s="1" customFormat="1" x14ac:dyDescent="0.3">
      <c r="A179" s="15">
        <v>175</v>
      </c>
      <c r="B179" s="88"/>
      <c r="C179" s="89"/>
      <c r="D179" s="88"/>
      <c r="E179" s="88"/>
      <c r="F179" s="92"/>
      <c r="G179" s="88"/>
      <c r="H179" s="88"/>
      <c r="I179" s="23" t="str">
        <f t="shared" si="44"/>
        <v/>
      </c>
      <c r="J179" s="92"/>
      <c r="K179" s="95"/>
      <c r="L179" s="96"/>
      <c r="M179" s="94"/>
      <c r="N179" s="94"/>
      <c r="O179" s="97"/>
      <c r="P179" s="96"/>
      <c r="Q179" s="94"/>
      <c r="R179" s="94"/>
      <c r="S179" s="20" t="str">
        <f t="shared" si="43"/>
        <v/>
      </c>
      <c r="T179" s="94"/>
      <c r="U179" s="94"/>
      <c r="V179" s="94"/>
      <c r="W179" s="21" t="str">
        <f>IF(B179="","",IF(I179&gt;=パラメータ!$C$6,3,IF(I179&gt;=パラメータ!$C$7,2,1))+LEFT(T179,1)+LEFT(U179,1)+LEFT(V179,1))</f>
        <v/>
      </c>
      <c r="X179" s="96"/>
      <c r="Y179" s="94"/>
      <c r="Z179" s="94"/>
      <c r="AA179" s="94"/>
      <c r="AB179" s="94"/>
      <c r="AC179" s="94"/>
      <c r="AD179" s="94"/>
      <c r="AE179" s="94"/>
      <c r="AF179" s="94"/>
      <c r="AG179" s="102"/>
      <c r="AH179" s="22" t="str">
        <f t="shared" si="45"/>
        <v/>
      </c>
      <c r="AI179" s="20" t="str">
        <f t="shared" si="46"/>
        <v/>
      </c>
      <c r="AJ179" s="20" t="str">
        <f>IF(B179="","",IF(AND(AH179="",AI179="",S179&gt;=パラメータ!$C$4,W179&gt;=パラメータ!$C$5),"⑤効率化＆強化",""))</f>
        <v/>
      </c>
      <c r="AK179" s="20" t="str">
        <f>IF(B179="","",IF(AND(AH179="",AI179,1="",AJ179="",W179&gt;=パラメータ!$C$5),"③効率化",""))</f>
        <v/>
      </c>
      <c r="AL179" s="20" t="str">
        <f>IF(B179="","",IF(AND(AH179="",AI179="",AJ179="",AK179="",S179&gt;=パラメータ!$C$4),"④強化",""))</f>
        <v/>
      </c>
      <c r="AM179" s="20" t="str">
        <f t="shared" si="47"/>
        <v/>
      </c>
      <c r="AN179" s="20" t="str">
        <f t="shared" si="48"/>
        <v/>
      </c>
      <c r="AO179" s="20" t="str">
        <f t="shared" si="49"/>
        <v/>
      </c>
      <c r="AP179" s="20" t="str">
        <f t="shared" si="50"/>
        <v/>
      </c>
      <c r="AQ179" s="20" t="str">
        <f t="shared" si="51"/>
        <v/>
      </c>
      <c r="AR179" s="21" t="str">
        <f t="shared" si="52"/>
        <v/>
      </c>
      <c r="AS179" s="22" t="str">
        <f t="shared" si="53"/>
        <v/>
      </c>
      <c r="AT179" s="20" t="str">
        <f t="shared" si="54"/>
        <v/>
      </c>
      <c r="AU179" s="23" t="str">
        <f t="shared" si="55"/>
        <v/>
      </c>
      <c r="AV179" s="24" t="str">
        <f>IF(AU179="","",IF(AU179&gt;=パラメータ!$C$8,"高",IF(AU179&gt;=パラメータ!$C$9,"中","低")))</f>
        <v/>
      </c>
      <c r="XES179" s="41"/>
      <c r="XET179" s="41"/>
      <c r="XEU179" s="41"/>
      <c r="XEV179" s="41"/>
      <c r="XEW179" s="41"/>
      <c r="XEX179" s="41"/>
      <c r="XEY179" s="41"/>
      <c r="XEZ179" s="41"/>
      <c r="XFA179" s="41"/>
      <c r="XFB179" s="41"/>
      <c r="XFC179" s="41"/>
      <c r="XFD179" s="41"/>
    </row>
    <row r="180" spans="1:48 16373:16384" s="1" customFormat="1" x14ac:dyDescent="0.3">
      <c r="A180" s="15">
        <v>176</v>
      </c>
      <c r="B180" s="88"/>
      <c r="C180" s="89"/>
      <c r="D180" s="88"/>
      <c r="E180" s="88"/>
      <c r="F180" s="92"/>
      <c r="G180" s="88"/>
      <c r="H180" s="88"/>
      <c r="I180" s="23" t="str">
        <f t="shared" si="44"/>
        <v/>
      </c>
      <c r="J180" s="92"/>
      <c r="K180" s="95"/>
      <c r="L180" s="96"/>
      <c r="M180" s="94"/>
      <c r="N180" s="94"/>
      <c r="O180" s="97"/>
      <c r="P180" s="96"/>
      <c r="Q180" s="94"/>
      <c r="R180" s="94"/>
      <c r="S180" s="20" t="str">
        <f t="shared" si="43"/>
        <v/>
      </c>
      <c r="T180" s="94"/>
      <c r="U180" s="94"/>
      <c r="V180" s="94"/>
      <c r="W180" s="21" t="str">
        <f>IF(B180="","",IF(I180&gt;=パラメータ!$C$6,3,IF(I180&gt;=パラメータ!$C$7,2,1))+LEFT(T180,1)+LEFT(U180,1)+LEFT(V180,1))</f>
        <v/>
      </c>
      <c r="X180" s="96"/>
      <c r="Y180" s="94"/>
      <c r="Z180" s="94"/>
      <c r="AA180" s="94"/>
      <c r="AB180" s="94"/>
      <c r="AC180" s="94"/>
      <c r="AD180" s="94"/>
      <c r="AE180" s="94"/>
      <c r="AF180" s="94"/>
      <c r="AG180" s="102"/>
      <c r="AH180" s="22" t="str">
        <f t="shared" si="45"/>
        <v/>
      </c>
      <c r="AI180" s="20" t="str">
        <f t="shared" si="46"/>
        <v/>
      </c>
      <c r="AJ180" s="20" t="str">
        <f>IF(B180="","",IF(AND(AH180="",AI180="",S180&gt;=パラメータ!$C$4,W180&gt;=パラメータ!$C$5),"⑤効率化＆強化",""))</f>
        <v/>
      </c>
      <c r="AK180" s="20" t="str">
        <f>IF(B180="","",IF(AND(AH180="",AI180,1="",AJ180="",W180&gt;=パラメータ!$C$5),"③効率化",""))</f>
        <v/>
      </c>
      <c r="AL180" s="20" t="str">
        <f>IF(B180="","",IF(AND(AH180="",AI180="",AJ180="",AK180="",S180&gt;=パラメータ!$C$4),"④強化",""))</f>
        <v/>
      </c>
      <c r="AM180" s="20" t="str">
        <f t="shared" si="47"/>
        <v/>
      </c>
      <c r="AN180" s="20" t="str">
        <f t="shared" si="48"/>
        <v/>
      </c>
      <c r="AO180" s="20" t="str">
        <f t="shared" si="49"/>
        <v/>
      </c>
      <c r="AP180" s="20" t="str">
        <f t="shared" si="50"/>
        <v/>
      </c>
      <c r="AQ180" s="20" t="str">
        <f t="shared" si="51"/>
        <v/>
      </c>
      <c r="AR180" s="21" t="str">
        <f t="shared" si="52"/>
        <v/>
      </c>
      <c r="AS180" s="22" t="str">
        <f t="shared" si="53"/>
        <v/>
      </c>
      <c r="AT180" s="20" t="str">
        <f t="shared" si="54"/>
        <v/>
      </c>
      <c r="AU180" s="23" t="str">
        <f t="shared" si="55"/>
        <v/>
      </c>
      <c r="AV180" s="24" t="str">
        <f>IF(AU180="","",IF(AU180&gt;=パラメータ!$C$8,"高",IF(AU180&gt;=パラメータ!$C$9,"中","低")))</f>
        <v/>
      </c>
      <c r="XES180" s="41"/>
      <c r="XET180" s="41"/>
      <c r="XEU180" s="41"/>
      <c r="XEV180" s="41"/>
      <c r="XEW180" s="41"/>
      <c r="XEX180" s="41"/>
      <c r="XEY180" s="41"/>
      <c r="XEZ180" s="41"/>
      <c r="XFA180" s="41"/>
      <c r="XFB180" s="41"/>
      <c r="XFC180" s="41"/>
      <c r="XFD180" s="41"/>
    </row>
    <row r="181" spans="1:48 16373:16384" s="1" customFormat="1" x14ac:dyDescent="0.3">
      <c r="A181" s="15">
        <v>177</v>
      </c>
      <c r="B181" s="88"/>
      <c r="C181" s="89"/>
      <c r="D181" s="88"/>
      <c r="E181" s="88"/>
      <c r="F181" s="92"/>
      <c r="G181" s="88"/>
      <c r="H181" s="88"/>
      <c r="I181" s="23" t="str">
        <f t="shared" si="44"/>
        <v/>
      </c>
      <c r="J181" s="92"/>
      <c r="K181" s="95"/>
      <c r="L181" s="96"/>
      <c r="M181" s="94"/>
      <c r="N181" s="94"/>
      <c r="O181" s="97"/>
      <c r="P181" s="96"/>
      <c r="Q181" s="94"/>
      <c r="R181" s="94"/>
      <c r="S181" s="20" t="str">
        <f t="shared" si="43"/>
        <v/>
      </c>
      <c r="T181" s="94"/>
      <c r="U181" s="94"/>
      <c r="V181" s="94"/>
      <c r="W181" s="21" t="str">
        <f>IF(B181="","",IF(I181&gt;=パラメータ!$C$6,3,IF(I181&gt;=パラメータ!$C$7,2,1))+LEFT(T181,1)+LEFT(U181,1)+LEFT(V181,1))</f>
        <v/>
      </c>
      <c r="X181" s="96"/>
      <c r="Y181" s="94"/>
      <c r="Z181" s="94"/>
      <c r="AA181" s="94"/>
      <c r="AB181" s="94"/>
      <c r="AC181" s="94"/>
      <c r="AD181" s="94"/>
      <c r="AE181" s="94"/>
      <c r="AF181" s="94"/>
      <c r="AG181" s="102"/>
      <c r="AH181" s="22" t="str">
        <f t="shared" si="45"/>
        <v/>
      </c>
      <c r="AI181" s="20" t="str">
        <f t="shared" si="46"/>
        <v/>
      </c>
      <c r="AJ181" s="20" t="str">
        <f>IF(B181="","",IF(AND(AH181="",AI181="",S181&gt;=パラメータ!$C$4,W181&gt;=パラメータ!$C$5),"⑤効率化＆強化",""))</f>
        <v/>
      </c>
      <c r="AK181" s="20" t="str">
        <f>IF(B181="","",IF(AND(AH181="",AI181,1="",AJ181="",W181&gt;=パラメータ!$C$5),"③効率化",""))</f>
        <v/>
      </c>
      <c r="AL181" s="20" t="str">
        <f>IF(B181="","",IF(AND(AH181="",AI181="",AJ181="",AK181="",S181&gt;=パラメータ!$C$4),"④強化",""))</f>
        <v/>
      </c>
      <c r="AM181" s="20" t="str">
        <f t="shared" si="47"/>
        <v/>
      </c>
      <c r="AN181" s="20" t="str">
        <f t="shared" si="48"/>
        <v/>
      </c>
      <c r="AO181" s="20" t="str">
        <f t="shared" si="49"/>
        <v/>
      </c>
      <c r="AP181" s="20" t="str">
        <f t="shared" si="50"/>
        <v/>
      </c>
      <c r="AQ181" s="20" t="str">
        <f t="shared" si="51"/>
        <v/>
      </c>
      <c r="AR181" s="21" t="str">
        <f t="shared" si="52"/>
        <v/>
      </c>
      <c r="AS181" s="22" t="str">
        <f t="shared" si="53"/>
        <v/>
      </c>
      <c r="AT181" s="20" t="str">
        <f t="shared" si="54"/>
        <v/>
      </c>
      <c r="AU181" s="23" t="str">
        <f t="shared" si="55"/>
        <v/>
      </c>
      <c r="AV181" s="24" t="str">
        <f>IF(AU181="","",IF(AU181&gt;=パラメータ!$C$8,"高",IF(AU181&gt;=パラメータ!$C$9,"中","低")))</f>
        <v/>
      </c>
      <c r="XES181" s="41"/>
      <c r="XET181" s="41"/>
      <c r="XEU181" s="41"/>
      <c r="XEV181" s="41"/>
      <c r="XEW181" s="41"/>
      <c r="XEX181" s="41"/>
      <c r="XEY181" s="41"/>
      <c r="XEZ181" s="41"/>
      <c r="XFA181" s="41"/>
      <c r="XFB181" s="41"/>
      <c r="XFC181" s="41"/>
      <c r="XFD181" s="41"/>
    </row>
    <row r="182" spans="1:48 16373:16384" s="1" customFormat="1" x14ac:dyDescent="0.3">
      <c r="A182" s="15">
        <v>178</v>
      </c>
      <c r="B182" s="88"/>
      <c r="C182" s="89"/>
      <c r="D182" s="88"/>
      <c r="E182" s="88"/>
      <c r="F182" s="92"/>
      <c r="G182" s="88"/>
      <c r="H182" s="88"/>
      <c r="I182" s="23" t="str">
        <f t="shared" si="44"/>
        <v/>
      </c>
      <c r="J182" s="92"/>
      <c r="K182" s="95"/>
      <c r="L182" s="96"/>
      <c r="M182" s="94"/>
      <c r="N182" s="94"/>
      <c r="O182" s="97"/>
      <c r="P182" s="96"/>
      <c r="Q182" s="94"/>
      <c r="R182" s="94"/>
      <c r="S182" s="20" t="str">
        <f t="shared" si="43"/>
        <v/>
      </c>
      <c r="T182" s="94"/>
      <c r="U182" s="94"/>
      <c r="V182" s="94"/>
      <c r="W182" s="21" t="str">
        <f>IF(B182="","",IF(I182&gt;=パラメータ!$C$6,3,IF(I182&gt;=パラメータ!$C$7,2,1))+LEFT(T182,1)+LEFT(U182,1)+LEFT(V182,1))</f>
        <v/>
      </c>
      <c r="X182" s="96"/>
      <c r="Y182" s="94"/>
      <c r="Z182" s="94"/>
      <c r="AA182" s="94"/>
      <c r="AB182" s="94"/>
      <c r="AC182" s="94"/>
      <c r="AD182" s="94"/>
      <c r="AE182" s="94"/>
      <c r="AF182" s="94"/>
      <c r="AG182" s="102"/>
      <c r="AH182" s="22" t="str">
        <f t="shared" si="45"/>
        <v/>
      </c>
      <c r="AI182" s="20" t="str">
        <f t="shared" si="46"/>
        <v/>
      </c>
      <c r="AJ182" s="20" t="str">
        <f>IF(B182="","",IF(AND(AH182="",AI182="",S182&gt;=パラメータ!$C$4,W182&gt;=パラメータ!$C$5),"⑤効率化＆強化",""))</f>
        <v/>
      </c>
      <c r="AK182" s="20" t="str">
        <f>IF(B182="","",IF(AND(AH182="",AI182,1="",AJ182="",W182&gt;=パラメータ!$C$5),"③効率化",""))</f>
        <v/>
      </c>
      <c r="AL182" s="20" t="str">
        <f>IF(B182="","",IF(AND(AH182="",AI182="",AJ182="",AK182="",S182&gt;=パラメータ!$C$4),"④強化",""))</f>
        <v/>
      </c>
      <c r="AM182" s="20" t="str">
        <f t="shared" si="47"/>
        <v/>
      </c>
      <c r="AN182" s="20" t="str">
        <f t="shared" si="48"/>
        <v/>
      </c>
      <c r="AO182" s="20" t="str">
        <f t="shared" si="49"/>
        <v/>
      </c>
      <c r="AP182" s="20" t="str">
        <f t="shared" si="50"/>
        <v/>
      </c>
      <c r="AQ182" s="20" t="str">
        <f t="shared" si="51"/>
        <v/>
      </c>
      <c r="AR182" s="21" t="str">
        <f t="shared" si="52"/>
        <v/>
      </c>
      <c r="AS182" s="22" t="str">
        <f t="shared" si="53"/>
        <v/>
      </c>
      <c r="AT182" s="20" t="str">
        <f t="shared" si="54"/>
        <v/>
      </c>
      <c r="AU182" s="23" t="str">
        <f t="shared" si="55"/>
        <v/>
      </c>
      <c r="AV182" s="24" t="str">
        <f>IF(AU182="","",IF(AU182&gt;=パラメータ!$C$8,"高",IF(AU182&gt;=パラメータ!$C$9,"中","低")))</f>
        <v/>
      </c>
      <c r="XES182" s="41"/>
      <c r="XET182" s="41"/>
      <c r="XEU182" s="41"/>
      <c r="XEV182" s="41"/>
      <c r="XEW182" s="41"/>
      <c r="XEX182" s="41"/>
      <c r="XEY182" s="41"/>
      <c r="XEZ182" s="41"/>
      <c r="XFA182" s="41"/>
      <c r="XFB182" s="41"/>
      <c r="XFC182" s="41"/>
      <c r="XFD182" s="41"/>
    </row>
    <row r="183" spans="1:48 16373:16384" s="1" customFormat="1" x14ac:dyDescent="0.3">
      <c r="A183" s="15">
        <v>179</v>
      </c>
      <c r="B183" s="88"/>
      <c r="C183" s="89"/>
      <c r="D183" s="88"/>
      <c r="E183" s="88"/>
      <c r="F183" s="92"/>
      <c r="G183" s="88"/>
      <c r="H183" s="88"/>
      <c r="I183" s="23" t="str">
        <f t="shared" si="44"/>
        <v/>
      </c>
      <c r="J183" s="92"/>
      <c r="K183" s="95"/>
      <c r="L183" s="96"/>
      <c r="M183" s="94"/>
      <c r="N183" s="94"/>
      <c r="O183" s="97"/>
      <c r="P183" s="96"/>
      <c r="Q183" s="94"/>
      <c r="R183" s="94"/>
      <c r="S183" s="20" t="str">
        <f t="shared" si="43"/>
        <v/>
      </c>
      <c r="T183" s="94"/>
      <c r="U183" s="94"/>
      <c r="V183" s="94"/>
      <c r="W183" s="21" t="str">
        <f>IF(B183="","",IF(I183&gt;=パラメータ!$C$6,3,IF(I183&gt;=パラメータ!$C$7,2,1))+LEFT(T183,1)+LEFT(U183,1)+LEFT(V183,1))</f>
        <v/>
      </c>
      <c r="X183" s="96"/>
      <c r="Y183" s="94"/>
      <c r="Z183" s="94"/>
      <c r="AA183" s="94"/>
      <c r="AB183" s="94"/>
      <c r="AC183" s="94"/>
      <c r="AD183" s="94"/>
      <c r="AE183" s="94"/>
      <c r="AF183" s="94"/>
      <c r="AG183" s="102"/>
      <c r="AH183" s="22" t="str">
        <f t="shared" si="45"/>
        <v/>
      </c>
      <c r="AI183" s="20" t="str">
        <f t="shared" si="46"/>
        <v/>
      </c>
      <c r="AJ183" s="20" t="str">
        <f>IF(B183="","",IF(AND(AH183="",AI183="",S183&gt;=パラメータ!$C$4,W183&gt;=パラメータ!$C$5),"⑤効率化＆強化",""))</f>
        <v/>
      </c>
      <c r="AK183" s="20" t="str">
        <f>IF(B183="","",IF(AND(AH183="",AI183,1="",AJ183="",W183&gt;=パラメータ!$C$5),"③効率化",""))</f>
        <v/>
      </c>
      <c r="AL183" s="20" t="str">
        <f>IF(B183="","",IF(AND(AH183="",AI183="",AJ183="",AK183="",S183&gt;=パラメータ!$C$4),"④強化",""))</f>
        <v/>
      </c>
      <c r="AM183" s="20" t="str">
        <f t="shared" si="47"/>
        <v/>
      </c>
      <c r="AN183" s="20" t="str">
        <f t="shared" si="48"/>
        <v/>
      </c>
      <c r="AO183" s="20" t="str">
        <f t="shared" si="49"/>
        <v/>
      </c>
      <c r="AP183" s="20" t="str">
        <f t="shared" si="50"/>
        <v/>
      </c>
      <c r="AQ183" s="20" t="str">
        <f t="shared" si="51"/>
        <v/>
      </c>
      <c r="AR183" s="21" t="str">
        <f t="shared" si="52"/>
        <v/>
      </c>
      <c r="AS183" s="22" t="str">
        <f t="shared" si="53"/>
        <v/>
      </c>
      <c r="AT183" s="20" t="str">
        <f t="shared" si="54"/>
        <v/>
      </c>
      <c r="AU183" s="23" t="str">
        <f t="shared" si="55"/>
        <v/>
      </c>
      <c r="AV183" s="24" t="str">
        <f>IF(AU183="","",IF(AU183&gt;=パラメータ!$C$8,"高",IF(AU183&gt;=パラメータ!$C$9,"中","低")))</f>
        <v/>
      </c>
      <c r="XES183" s="41"/>
      <c r="XET183" s="41"/>
      <c r="XEU183" s="41"/>
      <c r="XEV183" s="41"/>
      <c r="XEW183" s="41"/>
      <c r="XEX183" s="41"/>
      <c r="XEY183" s="41"/>
      <c r="XEZ183" s="41"/>
      <c r="XFA183" s="41"/>
      <c r="XFB183" s="41"/>
      <c r="XFC183" s="41"/>
      <c r="XFD183" s="41"/>
    </row>
    <row r="184" spans="1:48 16373:16384" s="1" customFormat="1" x14ac:dyDescent="0.3">
      <c r="A184" s="15">
        <v>180</v>
      </c>
      <c r="B184" s="88"/>
      <c r="C184" s="89"/>
      <c r="D184" s="88"/>
      <c r="E184" s="88"/>
      <c r="F184" s="92"/>
      <c r="G184" s="88"/>
      <c r="H184" s="88"/>
      <c r="I184" s="23" t="str">
        <f t="shared" si="44"/>
        <v/>
      </c>
      <c r="J184" s="92"/>
      <c r="K184" s="95"/>
      <c r="L184" s="96"/>
      <c r="M184" s="94"/>
      <c r="N184" s="94"/>
      <c r="O184" s="97"/>
      <c r="P184" s="96"/>
      <c r="Q184" s="94"/>
      <c r="R184" s="94"/>
      <c r="S184" s="20" t="str">
        <f t="shared" si="43"/>
        <v/>
      </c>
      <c r="T184" s="94"/>
      <c r="U184" s="94"/>
      <c r="V184" s="94"/>
      <c r="W184" s="21" t="str">
        <f>IF(B184="","",IF(I184&gt;=パラメータ!$C$6,3,IF(I184&gt;=パラメータ!$C$7,2,1))+LEFT(T184,1)+LEFT(U184,1)+LEFT(V184,1))</f>
        <v/>
      </c>
      <c r="X184" s="96"/>
      <c r="Y184" s="94"/>
      <c r="Z184" s="94"/>
      <c r="AA184" s="94"/>
      <c r="AB184" s="94"/>
      <c r="AC184" s="94"/>
      <c r="AD184" s="94"/>
      <c r="AE184" s="94"/>
      <c r="AF184" s="94"/>
      <c r="AG184" s="102"/>
      <c r="AH184" s="22" t="str">
        <f t="shared" si="45"/>
        <v/>
      </c>
      <c r="AI184" s="20" t="str">
        <f t="shared" si="46"/>
        <v/>
      </c>
      <c r="AJ184" s="20" t="str">
        <f>IF(B184="","",IF(AND(AH184="",AI184="",S184&gt;=パラメータ!$C$4,W184&gt;=パラメータ!$C$5),"⑤効率化＆強化",""))</f>
        <v/>
      </c>
      <c r="AK184" s="20" t="str">
        <f>IF(B184="","",IF(AND(AH184="",AI184,1="",AJ184="",W184&gt;=パラメータ!$C$5),"③効率化",""))</f>
        <v/>
      </c>
      <c r="AL184" s="20" t="str">
        <f>IF(B184="","",IF(AND(AH184="",AI184="",AJ184="",AK184="",S184&gt;=パラメータ!$C$4),"④強化",""))</f>
        <v/>
      </c>
      <c r="AM184" s="20" t="str">
        <f t="shared" si="47"/>
        <v/>
      </c>
      <c r="AN184" s="20" t="str">
        <f t="shared" si="48"/>
        <v/>
      </c>
      <c r="AO184" s="20" t="str">
        <f t="shared" si="49"/>
        <v/>
      </c>
      <c r="AP184" s="20" t="str">
        <f t="shared" si="50"/>
        <v/>
      </c>
      <c r="AQ184" s="20" t="str">
        <f t="shared" si="51"/>
        <v/>
      </c>
      <c r="AR184" s="21" t="str">
        <f t="shared" si="52"/>
        <v/>
      </c>
      <c r="AS184" s="22" t="str">
        <f t="shared" si="53"/>
        <v/>
      </c>
      <c r="AT184" s="20" t="str">
        <f t="shared" si="54"/>
        <v/>
      </c>
      <c r="AU184" s="23" t="str">
        <f t="shared" si="55"/>
        <v/>
      </c>
      <c r="AV184" s="24" t="str">
        <f>IF(AU184="","",IF(AU184&gt;=パラメータ!$C$8,"高",IF(AU184&gt;=パラメータ!$C$9,"中","低")))</f>
        <v/>
      </c>
      <c r="XES184" s="41"/>
      <c r="XET184" s="41"/>
      <c r="XEU184" s="41"/>
      <c r="XEV184" s="41"/>
      <c r="XEW184" s="41"/>
      <c r="XEX184" s="41"/>
      <c r="XEY184" s="41"/>
      <c r="XEZ184" s="41"/>
      <c r="XFA184" s="41"/>
      <c r="XFB184" s="41"/>
      <c r="XFC184" s="41"/>
      <c r="XFD184" s="41"/>
    </row>
    <row r="185" spans="1:48 16373:16384" s="1" customFormat="1" x14ac:dyDescent="0.3">
      <c r="A185" s="15">
        <v>181</v>
      </c>
      <c r="B185" s="88"/>
      <c r="C185" s="89"/>
      <c r="D185" s="88"/>
      <c r="E185" s="88"/>
      <c r="F185" s="92"/>
      <c r="G185" s="88"/>
      <c r="H185" s="88"/>
      <c r="I185" s="23" t="str">
        <f t="shared" si="44"/>
        <v/>
      </c>
      <c r="J185" s="92"/>
      <c r="K185" s="95"/>
      <c r="L185" s="96"/>
      <c r="M185" s="94"/>
      <c r="N185" s="94"/>
      <c r="O185" s="97"/>
      <c r="P185" s="96"/>
      <c r="Q185" s="94"/>
      <c r="R185" s="94"/>
      <c r="S185" s="20" t="str">
        <f t="shared" si="43"/>
        <v/>
      </c>
      <c r="T185" s="94"/>
      <c r="U185" s="94"/>
      <c r="V185" s="94"/>
      <c r="W185" s="21" t="str">
        <f>IF(B185="","",IF(I185&gt;=パラメータ!$C$6,3,IF(I185&gt;=パラメータ!$C$7,2,1))+LEFT(T185,1)+LEFT(U185,1)+LEFT(V185,1))</f>
        <v/>
      </c>
      <c r="X185" s="96"/>
      <c r="Y185" s="94"/>
      <c r="Z185" s="94"/>
      <c r="AA185" s="94"/>
      <c r="AB185" s="94"/>
      <c r="AC185" s="94"/>
      <c r="AD185" s="94"/>
      <c r="AE185" s="94"/>
      <c r="AF185" s="94"/>
      <c r="AG185" s="102"/>
      <c r="AH185" s="22" t="str">
        <f t="shared" si="45"/>
        <v/>
      </c>
      <c r="AI185" s="20" t="str">
        <f t="shared" si="46"/>
        <v/>
      </c>
      <c r="AJ185" s="20" t="str">
        <f>IF(B185="","",IF(AND(AH185="",AI185="",S185&gt;=パラメータ!$C$4,W185&gt;=パラメータ!$C$5),"⑤効率化＆強化",""))</f>
        <v/>
      </c>
      <c r="AK185" s="20" t="str">
        <f>IF(B185="","",IF(AND(AH185="",AI185,1="",AJ185="",W185&gt;=パラメータ!$C$5),"③効率化",""))</f>
        <v/>
      </c>
      <c r="AL185" s="20" t="str">
        <f>IF(B185="","",IF(AND(AH185="",AI185="",AJ185="",AK185="",S185&gt;=パラメータ!$C$4),"④強化",""))</f>
        <v/>
      </c>
      <c r="AM185" s="20" t="str">
        <f t="shared" si="47"/>
        <v/>
      </c>
      <c r="AN185" s="20" t="str">
        <f t="shared" si="48"/>
        <v/>
      </c>
      <c r="AO185" s="20" t="str">
        <f t="shared" si="49"/>
        <v/>
      </c>
      <c r="AP185" s="20" t="str">
        <f t="shared" si="50"/>
        <v/>
      </c>
      <c r="AQ185" s="20" t="str">
        <f t="shared" si="51"/>
        <v/>
      </c>
      <c r="AR185" s="21" t="str">
        <f t="shared" si="52"/>
        <v/>
      </c>
      <c r="AS185" s="22" t="str">
        <f t="shared" si="53"/>
        <v/>
      </c>
      <c r="AT185" s="20" t="str">
        <f t="shared" si="54"/>
        <v/>
      </c>
      <c r="AU185" s="23" t="str">
        <f t="shared" si="55"/>
        <v/>
      </c>
      <c r="AV185" s="24" t="str">
        <f>IF(AU185="","",IF(AU185&gt;=パラメータ!$C$8,"高",IF(AU185&gt;=パラメータ!$C$9,"中","低")))</f>
        <v/>
      </c>
      <c r="XES185" s="41"/>
      <c r="XET185" s="41"/>
      <c r="XEU185" s="41"/>
      <c r="XEV185" s="41"/>
      <c r="XEW185" s="41"/>
      <c r="XEX185" s="41"/>
      <c r="XEY185" s="41"/>
      <c r="XEZ185" s="41"/>
      <c r="XFA185" s="41"/>
      <c r="XFB185" s="41"/>
      <c r="XFC185" s="41"/>
      <c r="XFD185" s="41"/>
    </row>
    <row r="186" spans="1:48 16373:16384" s="1" customFormat="1" x14ac:dyDescent="0.3">
      <c r="A186" s="15">
        <v>182</v>
      </c>
      <c r="B186" s="88"/>
      <c r="C186" s="89"/>
      <c r="D186" s="88"/>
      <c r="E186" s="88"/>
      <c r="F186" s="92"/>
      <c r="G186" s="88"/>
      <c r="H186" s="88"/>
      <c r="I186" s="23" t="str">
        <f t="shared" si="44"/>
        <v/>
      </c>
      <c r="J186" s="92"/>
      <c r="K186" s="95"/>
      <c r="L186" s="96"/>
      <c r="M186" s="94"/>
      <c r="N186" s="94"/>
      <c r="O186" s="97"/>
      <c r="P186" s="96"/>
      <c r="Q186" s="94"/>
      <c r="R186" s="94"/>
      <c r="S186" s="20" t="str">
        <f t="shared" si="43"/>
        <v/>
      </c>
      <c r="T186" s="94"/>
      <c r="U186" s="94"/>
      <c r="V186" s="94"/>
      <c r="W186" s="21" t="str">
        <f>IF(B186="","",IF(I186&gt;=パラメータ!$C$6,3,IF(I186&gt;=パラメータ!$C$7,2,1))+LEFT(T186,1)+LEFT(U186,1)+LEFT(V186,1))</f>
        <v/>
      </c>
      <c r="X186" s="96"/>
      <c r="Y186" s="94"/>
      <c r="Z186" s="94"/>
      <c r="AA186" s="94"/>
      <c r="AB186" s="94"/>
      <c r="AC186" s="94"/>
      <c r="AD186" s="94"/>
      <c r="AE186" s="94"/>
      <c r="AF186" s="94"/>
      <c r="AG186" s="102"/>
      <c r="AH186" s="22" t="str">
        <f t="shared" si="45"/>
        <v/>
      </c>
      <c r="AI186" s="20" t="str">
        <f t="shared" si="46"/>
        <v/>
      </c>
      <c r="AJ186" s="20" t="str">
        <f>IF(B186="","",IF(AND(AH186="",AI186="",S186&gt;=パラメータ!$C$4,W186&gt;=パラメータ!$C$5),"⑤効率化＆強化",""))</f>
        <v/>
      </c>
      <c r="AK186" s="20" t="str">
        <f>IF(B186="","",IF(AND(AH186="",AI186,1="",AJ186="",W186&gt;=パラメータ!$C$5),"③効率化",""))</f>
        <v/>
      </c>
      <c r="AL186" s="20" t="str">
        <f>IF(B186="","",IF(AND(AH186="",AI186="",AJ186="",AK186="",S186&gt;=パラメータ!$C$4),"④強化",""))</f>
        <v/>
      </c>
      <c r="AM186" s="20" t="str">
        <f t="shared" si="47"/>
        <v/>
      </c>
      <c r="AN186" s="20" t="str">
        <f t="shared" si="48"/>
        <v/>
      </c>
      <c r="AO186" s="20" t="str">
        <f t="shared" si="49"/>
        <v/>
      </c>
      <c r="AP186" s="20" t="str">
        <f t="shared" si="50"/>
        <v/>
      </c>
      <c r="AQ186" s="20" t="str">
        <f t="shared" si="51"/>
        <v/>
      </c>
      <c r="AR186" s="21" t="str">
        <f t="shared" si="52"/>
        <v/>
      </c>
      <c r="AS186" s="22" t="str">
        <f t="shared" si="53"/>
        <v/>
      </c>
      <c r="AT186" s="20" t="str">
        <f t="shared" si="54"/>
        <v/>
      </c>
      <c r="AU186" s="23" t="str">
        <f t="shared" si="55"/>
        <v/>
      </c>
      <c r="AV186" s="24" t="str">
        <f>IF(AU186="","",IF(AU186&gt;=パラメータ!$C$8,"高",IF(AU186&gt;=パラメータ!$C$9,"中","低")))</f>
        <v/>
      </c>
      <c r="XES186" s="41"/>
      <c r="XET186" s="41"/>
      <c r="XEU186" s="41"/>
      <c r="XEV186" s="41"/>
      <c r="XEW186" s="41"/>
      <c r="XEX186" s="41"/>
      <c r="XEY186" s="41"/>
      <c r="XEZ186" s="41"/>
      <c r="XFA186" s="41"/>
      <c r="XFB186" s="41"/>
      <c r="XFC186" s="41"/>
      <c r="XFD186" s="41"/>
    </row>
    <row r="187" spans="1:48 16373:16384" s="1" customFormat="1" x14ac:dyDescent="0.3">
      <c r="A187" s="15">
        <v>183</v>
      </c>
      <c r="B187" s="88"/>
      <c r="C187" s="89"/>
      <c r="D187" s="88"/>
      <c r="E187" s="88"/>
      <c r="F187" s="92"/>
      <c r="G187" s="88"/>
      <c r="H187" s="88"/>
      <c r="I187" s="23" t="str">
        <f t="shared" si="44"/>
        <v/>
      </c>
      <c r="J187" s="92"/>
      <c r="K187" s="95"/>
      <c r="L187" s="96"/>
      <c r="M187" s="94"/>
      <c r="N187" s="94"/>
      <c r="O187" s="97"/>
      <c r="P187" s="96"/>
      <c r="Q187" s="94"/>
      <c r="R187" s="94"/>
      <c r="S187" s="20" t="str">
        <f t="shared" si="43"/>
        <v/>
      </c>
      <c r="T187" s="94"/>
      <c r="U187" s="94"/>
      <c r="V187" s="94"/>
      <c r="W187" s="21" t="str">
        <f>IF(B187="","",IF(I187&gt;=パラメータ!$C$6,3,IF(I187&gt;=パラメータ!$C$7,2,1))+LEFT(T187,1)+LEFT(U187,1)+LEFT(V187,1))</f>
        <v/>
      </c>
      <c r="X187" s="96"/>
      <c r="Y187" s="94"/>
      <c r="Z187" s="94"/>
      <c r="AA187" s="94"/>
      <c r="AB187" s="94"/>
      <c r="AC187" s="94"/>
      <c r="AD187" s="94"/>
      <c r="AE187" s="94"/>
      <c r="AF187" s="94"/>
      <c r="AG187" s="102"/>
      <c r="AH187" s="22" t="str">
        <f t="shared" si="45"/>
        <v/>
      </c>
      <c r="AI187" s="20" t="str">
        <f t="shared" si="46"/>
        <v/>
      </c>
      <c r="AJ187" s="20" t="str">
        <f>IF(B187="","",IF(AND(AH187="",AI187="",S187&gt;=パラメータ!$C$4,W187&gt;=パラメータ!$C$5),"⑤効率化＆強化",""))</f>
        <v/>
      </c>
      <c r="AK187" s="20" t="str">
        <f>IF(B187="","",IF(AND(AH187="",AI187,1="",AJ187="",W187&gt;=パラメータ!$C$5),"③効率化",""))</f>
        <v/>
      </c>
      <c r="AL187" s="20" t="str">
        <f>IF(B187="","",IF(AND(AH187="",AI187="",AJ187="",AK187="",S187&gt;=パラメータ!$C$4),"④強化",""))</f>
        <v/>
      </c>
      <c r="AM187" s="20" t="str">
        <f t="shared" si="47"/>
        <v/>
      </c>
      <c r="AN187" s="20" t="str">
        <f t="shared" si="48"/>
        <v/>
      </c>
      <c r="AO187" s="20" t="str">
        <f t="shared" si="49"/>
        <v/>
      </c>
      <c r="AP187" s="20" t="str">
        <f t="shared" si="50"/>
        <v/>
      </c>
      <c r="AQ187" s="20" t="str">
        <f t="shared" si="51"/>
        <v/>
      </c>
      <c r="AR187" s="21" t="str">
        <f t="shared" si="52"/>
        <v/>
      </c>
      <c r="AS187" s="22" t="str">
        <f t="shared" si="53"/>
        <v/>
      </c>
      <c r="AT187" s="20" t="str">
        <f t="shared" si="54"/>
        <v/>
      </c>
      <c r="AU187" s="23" t="str">
        <f t="shared" si="55"/>
        <v/>
      </c>
      <c r="AV187" s="24" t="str">
        <f>IF(AU187="","",IF(AU187&gt;=パラメータ!$C$8,"高",IF(AU187&gt;=パラメータ!$C$9,"中","低")))</f>
        <v/>
      </c>
      <c r="XES187" s="41"/>
      <c r="XET187" s="41"/>
      <c r="XEU187" s="41"/>
      <c r="XEV187" s="41"/>
      <c r="XEW187" s="41"/>
      <c r="XEX187" s="41"/>
      <c r="XEY187" s="41"/>
      <c r="XEZ187" s="41"/>
      <c r="XFA187" s="41"/>
      <c r="XFB187" s="41"/>
      <c r="XFC187" s="41"/>
      <c r="XFD187" s="41"/>
    </row>
    <row r="188" spans="1:48 16373:16384" s="1" customFormat="1" x14ac:dyDescent="0.3">
      <c r="A188" s="15">
        <v>184</v>
      </c>
      <c r="B188" s="88"/>
      <c r="C188" s="89"/>
      <c r="D188" s="88"/>
      <c r="E188" s="88"/>
      <c r="F188" s="92"/>
      <c r="G188" s="88"/>
      <c r="H188" s="88"/>
      <c r="I188" s="23" t="str">
        <f t="shared" si="44"/>
        <v/>
      </c>
      <c r="J188" s="92"/>
      <c r="K188" s="95"/>
      <c r="L188" s="96"/>
      <c r="M188" s="94"/>
      <c r="N188" s="94"/>
      <c r="O188" s="97"/>
      <c r="P188" s="96"/>
      <c r="Q188" s="94"/>
      <c r="R188" s="94"/>
      <c r="S188" s="20" t="str">
        <f t="shared" si="43"/>
        <v/>
      </c>
      <c r="T188" s="94"/>
      <c r="U188" s="94"/>
      <c r="V188" s="94"/>
      <c r="W188" s="21" t="str">
        <f>IF(B188="","",IF(I188&gt;=パラメータ!$C$6,3,IF(I188&gt;=パラメータ!$C$7,2,1))+LEFT(T188,1)+LEFT(U188,1)+LEFT(V188,1))</f>
        <v/>
      </c>
      <c r="X188" s="96"/>
      <c r="Y188" s="94"/>
      <c r="Z188" s="94"/>
      <c r="AA188" s="94"/>
      <c r="AB188" s="94"/>
      <c r="AC188" s="94"/>
      <c r="AD188" s="94"/>
      <c r="AE188" s="94"/>
      <c r="AF188" s="94"/>
      <c r="AG188" s="102"/>
      <c r="AH188" s="22" t="str">
        <f t="shared" si="45"/>
        <v/>
      </c>
      <c r="AI188" s="20" t="str">
        <f t="shared" si="46"/>
        <v/>
      </c>
      <c r="AJ188" s="20" t="str">
        <f>IF(B188="","",IF(AND(AH188="",AI188="",S188&gt;=パラメータ!$C$4,W188&gt;=パラメータ!$C$5),"⑤効率化＆強化",""))</f>
        <v/>
      </c>
      <c r="AK188" s="20" t="str">
        <f>IF(B188="","",IF(AND(AH188="",AI188,1="",AJ188="",W188&gt;=パラメータ!$C$5),"③効率化",""))</f>
        <v/>
      </c>
      <c r="AL188" s="20" t="str">
        <f>IF(B188="","",IF(AND(AH188="",AI188="",AJ188="",AK188="",S188&gt;=パラメータ!$C$4),"④強化",""))</f>
        <v/>
      </c>
      <c r="AM188" s="20" t="str">
        <f t="shared" si="47"/>
        <v/>
      </c>
      <c r="AN188" s="20" t="str">
        <f t="shared" si="48"/>
        <v/>
      </c>
      <c r="AO188" s="20" t="str">
        <f t="shared" si="49"/>
        <v/>
      </c>
      <c r="AP188" s="20" t="str">
        <f t="shared" si="50"/>
        <v/>
      </c>
      <c r="AQ188" s="20" t="str">
        <f t="shared" si="51"/>
        <v/>
      </c>
      <c r="AR188" s="21" t="str">
        <f t="shared" si="52"/>
        <v/>
      </c>
      <c r="AS188" s="22" t="str">
        <f t="shared" si="53"/>
        <v/>
      </c>
      <c r="AT188" s="20" t="str">
        <f t="shared" si="54"/>
        <v/>
      </c>
      <c r="AU188" s="23" t="str">
        <f t="shared" si="55"/>
        <v/>
      </c>
      <c r="AV188" s="24" t="str">
        <f>IF(AU188="","",IF(AU188&gt;=パラメータ!$C$8,"高",IF(AU188&gt;=パラメータ!$C$9,"中","低")))</f>
        <v/>
      </c>
      <c r="XES188" s="41"/>
      <c r="XET188" s="41"/>
      <c r="XEU188" s="41"/>
      <c r="XEV188" s="41"/>
      <c r="XEW188" s="41"/>
      <c r="XEX188" s="41"/>
      <c r="XEY188" s="41"/>
      <c r="XEZ188" s="41"/>
      <c r="XFA188" s="41"/>
      <c r="XFB188" s="41"/>
      <c r="XFC188" s="41"/>
      <c r="XFD188" s="41"/>
    </row>
    <row r="189" spans="1:48 16373:16384" s="1" customFormat="1" x14ac:dyDescent="0.3">
      <c r="A189" s="15">
        <v>185</v>
      </c>
      <c r="B189" s="88"/>
      <c r="C189" s="89"/>
      <c r="D189" s="88"/>
      <c r="E189" s="88"/>
      <c r="F189" s="92"/>
      <c r="G189" s="88"/>
      <c r="H189" s="88"/>
      <c r="I189" s="23" t="str">
        <f t="shared" si="44"/>
        <v/>
      </c>
      <c r="J189" s="92"/>
      <c r="K189" s="95"/>
      <c r="L189" s="96"/>
      <c r="M189" s="94"/>
      <c r="N189" s="94"/>
      <c r="O189" s="97"/>
      <c r="P189" s="96"/>
      <c r="Q189" s="94"/>
      <c r="R189" s="94"/>
      <c r="S189" s="20" t="str">
        <f t="shared" si="43"/>
        <v/>
      </c>
      <c r="T189" s="94"/>
      <c r="U189" s="94"/>
      <c r="V189" s="94"/>
      <c r="W189" s="21" t="str">
        <f>IF(B189="","",IF(I189&gt;=パラメータ!$C$6,3,IF(I189&gt;=パラメータ!$C$7,2,1))+LEFT(T189,1)+LEFT(U189,1)+LEFT(V189,1))</f>
        <v/>
      </c>
      <c r="X189" s="96"/>
      <c r="Y189" s="94"/>
      <c r="Z189" s="94"/>
      <c r="AA189" s="94"/>
      <c r="AB189" s="94"/>
      <c r="AC189" s="94"/>
      <c r="AD189" s="94"/>
      <c r="AE189" s="94"/>
      <c r="AF189" s="94"/>
      <c r="AG189" s="102"/>
      <c r="AH189" s="22" t="str">
        <f t="shared" si="45"/>
        <v/>
      </c>
      <c r="AI189" s="20" t="str">
        <f t="shared" si="46"/>
        <v/>
      </c>
      <c r="AJ189" s="20" t="str">
        <f>IF(B189="","",IF(AND(AH189="",AI189="",S189&gt;=パラメータ!$C$4,W189&gt;=パラメータ!$C$5),"⑤効率化＆強化",""))</f>
        <v/>
      </c>
      <c r="AK189" s="20" t="str">
        <f>IF(B189="","",IF(AND(AH189="",AI189,1="",AJ189="",W189&gt;=パラメータ!$C$5),"③効率化",""))</f>
        <v/>
      </c>
      <c r="AL189" s="20" t="str">
        <f>IF(B189="","",IF(AND(AH189="",AI189="",AJ189="",AK189="",S189&gt;=パラメータ!$C$4),"④強化",""))</f>
        <v/>
      </c>
      <c r="AM189" s="20" t="str">
        <f t="shared" si="47"/>
        <v/>
      </c>
      <c r="AN189" s="20" t="str">
        <f t="shared" si="48"/>
        <v/>
      </c>
      <c r="AO189" s="20" t="str">
        <f t="shared" si="49"/>
        <v/>
      </c>
      <c r="AP189" s="20" t="str">
        <f t="shared" si="50"/>
        <v/>
      </c>
      <c r="AQ189" s="20" t="str">
        <f t="shared" si="51"/>
        <v/>
      </c>
      <c r="AR189" s="21" t="str">
        <f t="shared" si="52"/>
        <v/>
      </c>
      <c r="AS189" s="22" t="str">
        <f t="shared" si="53"/>
        <v/>
      </c>
      <c r="AT189" s="20" t="str">
        <f t="shared" si="54"/>
        <v/>
      </c>
      <c r="AU189" s="23" t="str">
        <f t="shared" si="55"/>
        <v/>
      </c>
      <c r="AV189" s="24" t="str">
        <f>IF(AU189="","",IF(AU189&gt;=パラメータ!$C$8,"高",IF(AU189&gt;=パラメータ!$C$9,"中","低")))</f>
        <v/>
      </c>
      <c r="XES189" s="41"/>
      <c r="XET189" s="41"/>
      <c r="XEU189" s="41"/>
      <c r="XEV189" s="41"/>
      <c r="XEW189" s="41"/>
      <c r="XEX189" s="41"/>
      <c r="XEY189" s="41"/>
      <c r="XEZ189" s="41"/>
      <c r="XFA189" s="41"/>
      <c r="XFB189" s="41"/>
      <c r="XFC189" s="41"/>
      <c r="XFD189" s="41"/>
    </row>
    <row r="190" spans="1:48 16373:16384" s="1" customFormat="1" x14ac:dyDescent="0.3">
      <c r="A190" s="15">
        <v>186</v>
      </c>
      <c r="B190" s="88"/>
      <c r="C190" s="89"/>
      <c r="D190" s="88"/>
      <c r="E190" s="88"/>
      <c r="F190" s="92"/>
      <c r="G190" s="88"/>
      <c r="H190" s="88"/>
      <c r="I190" s="23" t="str">
        <f t="shared" si="44"/>
        <v/>
      </c>
      <c r="J190" s="92"/>
      <c r="K190" s="95"/>
      <c r="L190" s="96"/>
      <c r="M190" s="94"/>
      <c r="N190" s="94"/>
      <c r="O190" s="97"/>
      <c r="P190" s="96"/>
      <c r="Q190" s="94"/>
      <c r="R190" s="94"/>
      <c r="S190" s="20" t="str">
        <f t="shared" si="43"/>
        <v/>
      </c>
      <c r="T190" s="94"/>
      <c r="U190" s="94"/>
      <c r="V190" s="94"/>
      <c r="W190" s="21" t="str">
        <f>IF(B190="","",IF(I190&gt;=パラメータ!$C$6,3,IF(I190&gt;=パラメータ!$C$7,2,1))+LEFT(T190,1)+LEFT(U190,1)+LEFT(V190,1))</f>
        <v/>
      </c>
      <c r="X190" s="96"/>
      <c r="Y190" s="94"/>
      <c r="Z190" s="94"/>
      <c r="AA190" s="94"/>
      <c r="AB190" s="94"/>
      <c r="AC190" s="94"/>
      <c r="AD190" s="94"/>
      <c r="AE190" s="94"/>
      <c r="AF190" s="94"/>
      <c r="AG190" s="102"/>
      <c r="AH190" s="22" t="str">
        <f t="shared" si="45"/>
        <v/>
      </c>
      <c r="AI190" s="20" t="str">
        <f t="shared" si="46"/>
        <v/>
      </c>
      <c r="AJ190" s="20" t="str">
        <f>IF(B190="","",IF(AND(AH190="",AI190="",S190&gt;=パラメータ!$C$4,W190&gt;=パラメータ!$C$5),"⑤効率化＆強化",""))</f>
        <v/>
      </c>
      <c r="AK190" s="20" t="str">
        <f>IF(B190="","",IF(AND(AH190="",AI190,1="",AJ190="",W190&gt;=パラメータ!$C$5),"③効率化",""))</f>
        <v/>
      </c>
      <c r="AL190" s="20" t="str">
        <f>IF(B190="","",IF(AND(AH190="",AI190="",AJ190="",AK190="",S190&gt;=パラメータ!$C$4),"④強化",""))</f>
        <v/>
      </c>
      <c r="AM190" s="20" t="str">
        <f t="shared" si="47"/>
        <v/>
      </c>
      <c r="AN190" s="20" t="str">
        <f t="shared" si="48"/>
        <v/>
      </c>
      <c r="AO190" s="20" t="str">
        <f t="shared" si="49"/>
        <v/>
      </c>
      <c r="AP190" s="20" t="str">
        <f t="shared" si="50"/>
        <v/>
      </c>
      <c r="AQ190" s="20" t="str">
        <f t="shared" si="51"/>
        <v/>
      </c>
      <c r="AR190" s="21" t="str">
        <f t="shared" si="52"/>
        <v/>
      </c>
      <c r="AS190" s="22" t="str">
        <f t="shared" si="53"/>
        <v/>
      </c>
      <c r="AT190" s="20" t="str">
        <f t="shared" si="54"/>
        <v/>
      </c>
      <c r="AU190" s="23" t="str">
        <f t="shared" si="55"/>
        <v/>
      </c>
      <c r="AV190" s="24" t="str">
        <f>IF(AU190="","",IF(AU190&gt;=パラメータ!$C$8,"高",IF(AU190&gt;=パラメータ!$C$9,"中","低")))</f>
        <v/>
      </c>
      <c r="XES190" s="41"/>
      <c r="XET190" s="41"/>
      <c r="XEU190" s="41"/>
      <c r="XEV190" s="41"/>
      <c r="XEW190" s="41"/>
      <c r="XEX190" s="41"/>
      <c r="XEY190" s="41"/>
      <c r="XEZ190" s="41"/>
      <c r="XFA190" s="41"/>
      <c r="XFB190" s="41"/>
      <c r="XFC190" s="41"/>
      <c r="XFD190" s="41"/>
    </row>
    <row r="191" spans="1:48 16373:16384" s="1" customFormat="1" x14ac:dyDescent="0.3">
      <c r="A191" s="15">
        <v>187</v>
      </c>
      <c r="B191" s="88"/>
      <c r="C191" s="89"/>
      <c r="D191" s="88"/>
      <c r="E191" s="88"/>
      <c r="F191" s="92"/>
      <c r="G191" s="88"/>
      <c r="H191" s="88"/>
      <c r="I191" s="23" t="str">
        <f t="shared" si="44"/>
        <v/>
      </c>
      <c r="J191" s="92"/>
      <c r="K191" s="95"/>
      <c r="L191" s="96"/>
      <c r="M191" s="94"/>
      <c r="N191" s="94"/>
      <c r="O191" s="97"/>
      <c r="P191" s="96"/>
      <c r="Q191" s="94"/>
      <c r="R191" s="94"/>
      <c r="S191" s="20" t="str">
        <f t="shared" si="43"/>
        <v/>
      </c>
      <c r="T191" s="94"/>
      <c r="U191" s="94"/>
      <c r="V191" s="94"/>
      <c r="W191" s="21" t="str">
        <f>IF(B191="","",IF(I191&gt;=パラメータ!$C$6,3,IF(I191&gt;=パラメータ!$C$7,2,1))+LEFT(T191,1)+LEFT(U191,1)+LEFT(V191,1))</f>
        <v/>
      </c>
      <c r="X191" s="96"/>
      <c r="Y191" s="94"/>
      <c r="Z191" s="94"/>
      <c r="AA191" s="94"/>
      <c r="AB191" s="94"/>
      <c r="AC191" s="94"/>
      <c r="AD191" s="94"/>
      <c r="AE191" s="94"/>
      <c r="AF191" s="94"/>
      <c r="AG191" s="102"/>
      <c r="AH191" s="22" t="str">
        <f t="shared" si="45"/>
        <v/>
      </c>
      <c r="AI191" s="20" t="str">
        <f t="shared" si="46"/>
        <v/>
      </c>
      <c r="AJ191" s="20" t="str">
        <f>IF(B191="","",IF(AND(AH191="",AI191="",S191&gt;=パラメータ!$C$4,W191&gt;=パラメータ!$C$5),"⑤効率化＆強化",""))</f>
        <v/>
      </c>
      <c r="AK191" s="20" t="str">
        <f>IF(B191="","",IF(AND(AH191="",AI191,1="",AJ191="",W191&gt;=パラメータ!$C$5),"③効率化",""))</f>
        <v/>
      </c>
      <c r="AL191" s="20" t="str">
        <f>IF(B191="","",IF(AND(AH191="",AI191="",AJ191="",AK191="",S191&gt;=パラメータ!$C$4),"④強化",""))</f>
        <v/>
      </c>
      <c r="AM191" s="20" t="str">
        <f t="shared" si="47"/>
        <v/>
      </c>
      <c r="AN191" s="20" t="str">
        <f t="shared" si="48"/>
        <v/>
      </c>
      <c r="AO191" s="20" t="str">
        <f t="shared" si="49"/>
        <v/>
      </c>
      <c r="AP191" s="20" t="str">
        <f t="shared" si="50"/>
        <v/>
      </c>
      <c r="AQ191" s="20" t="str">
        <f t="shared" si="51"/>
        <v/>
      </c>
      <c r="AR191" s="21" t="str">
        <f t="shared" si="52"/>
        <v/>
      </c>
      <c r="AS191" s="22" t="str">
        <f t="shared" si="53"/>
        <v/>
      </c>
      <c r="AT191" s="20" t="str">
        <f t="shared" si="54"/>
        <v/>
      </c>
      <c r="AU191" s="23" t="str">
        <f t="shared" si="55"/>
        <v/>
      </c>
      <c r="AV191" s="24" t="str">
        <f>IF(AU191="","",IF(AU191&gt;=パラメータ!$C$8,"高",IF(AU191&gt;=パラメータ!$C$9,"中","低")))</f>
        <v/>
      </c>
      <c r="XES191" s="41"/>
      <c r="XET191" s="41"/>
      <c r="XEU191" s="41"/>
      <c r="XEV191" s="41"/>
      <c r="XEW191" s="41"/>
      <c r="XEX191" s="41"/>
      <c r="XEY191" s="41"/>
      <c r="XEZ191" s="41"/>
      <c r="XFA191" s="41"/>
      <c r="XFB191" s="41"/>
      <c r="XFC191" s="41"/>
      <c r="XFD191" s="41"/>
    </row>
    <row r="192" spans="1:48 16373:16384" s="1" customFormat="1" x14ac:dyDescent="0.3">
      <c r="A192" s="15">
        <v>188</v>
      </c>
      <c r="B192" s="88"/>
      <c r="C192" s="89"/>
      <c r="D192" s="88"/>
      <c r="E192" s="88"/>
      <c r="F192" s="92"/>
      <c r="G192" s="88"/>
      <c r="H192" s="88"/>
      <c r="I192" s="23" t="str">
        <f t="shared" si="44"/>
        <v/>
      </c>
      <c r="J192" s="92"/>
      <c r="K192" s="95"/>
      <c r="L192" s="96"/>
      <c r="M192" s="94"/>
      <c r="N192" s="94"/>
      <c r="O192" s="97"/>
      <c r="P192" s="96"/>
      <c r="Q192" s="94"/>
      <c r="R192" s="94"/>
      <c r="S192" s="20" t="str">
        <f t="shared" si="43"/>
        <v/>
      </c>
      <c r="T192" s="94"/>
      <c r="U192" s="94"/>
      <c r="V192" s="94"/>
      <c r="W192" s="21" t="str">
        <f>IF(B192="","",IF(I192&gt;=パラメータ!$C$6,3,IF(I192&gt;=パラメータ!$C$7,2,1))+LEFT(T192,1)+LEFT(U192,1)+LEFT(V192,1))</f>
        <v/>
      </c>
      <c r="X192" s="96"/>
      <c r="Y192" s="94"/>
      <c r="Z192" s="94"/>
      <c r="AA192" s="94"/>
      <c r="AB192" s="94"/>
      <c r="AC192" s="94"/>
      <c r="AD192" s="94"/>
      <c r="AE192" s="94"/>
      <c r="AF192" s="94"/>
      <c r="AG192" s="102"/>
      <c r="AH192" s="22" t="str">
        <f t="shared" si="45"/>
        <v/>
      </c>
      <c r="AI192" s="20" t="str">
        <f t="shared" si="46"/>
        <v/>
      </c>
      <c r="AJ192" s="20" t="str">
        <f>IF(B192="","",IF(AND(AH192="",AI192="",S192&gt;=パラメータ!$C$4,W192&gt;=パラメータ!$C$5),"⑤効率化＆強化",""))</f>
        <v/>
      </c>
      <c r="AK192" s="20" t="str">
        <f>IF(B192="","",IF(AND(AH192="",AI192,1="",AJ192="",W192&gt;=パラメータ!$C$5),"③効率化",""))</f>
        <v/>
      </c>
      <c r="AL192" s="20" t="str">
        <f>IF(B192="","",IF(AND(AH192="",AI192="",AJ192="",AK192="",S192&gt;=パラメータ!$C$4),"④強化",""))</f>
        <v/>
      </c>
      <c r="AM192" s="20" t="str">
        <f t="shared" si="47"/>
        <v/>
      </c>
      <c r="AN192" s="20" t="str">
        <f t="shared" si="48"/>
        <v/>
      </c>
      <c r="AO192" s="20" t="str">
        <f t="shared" si="49"/>
        <v/>
      </c>
      <c r="AP192" s="20" t="str">
        <f t="shared" si="50"/>
        <v/>
      </c>
      <c r="AQ192" s="20" t="str">
        <f t="shared" si="51"/>
        <v/>
      </c>
      <c r="AR192" s="21" t="str">
        <f t="shared" si="52"/>
        <v/>
      </c>
      <c r="AS192" s="22" t="str">
        <f t="shared" si="53"/>
        <v/>
      </c>
      <c r="AT192" s="20" t="str">
        <f t="shared" si="54"/>
        <v/>
      </c>
      <c r="AU192" s="23" t="str">
        <f t="shared" si="55"/>
        <v/>
      </c>
      <c r="AV192" s="24" t="str">
        <f>IF(AU192="","",IF(AU192&gt;=パラメータ!$C$8,"高",IF(AU192&gt;=パラメータ!$C$9,"中","低")))</f>
        <v/>
      </c>
      <c r="XES192" s="41"/>
      <c r="XET192" s="41"/>
      <c r="XEU192" s="41"/>
      <c r="XEV192" s="41"/>
      <c r="XEW192" s="41"/>
      <c r="XEX192" s="41"/>
      <c r="XEY192" s="41"/>
      <c r="XEZ192" s="41"/>
      <c r="XFA192" s="41"/>
      <c r="XFB192" s="41"/>
      <c r="XFC192" s="41"/>
      <c r="XFD192" s="41"/>
    </row>
    <row r="193" spans="1:48 16373:16384" s="1" customFormat="1" x14ac:dyDescent="0.3">
      <c r="A193" s="15">
        <v>189</v>
      </c>
      <c r="B193" s="88"/>
      <c r="C193" s="89"/>
      <c r="D193" s="88"/>
      <c r="E193" s="88"/>
      <c r="F193" s="92"/>
      <c r="G193" s="88"/>
      <c r="H193" s="88"/>
      <c r="I193" s="23" t="str">
        <f t="shared" si="44"/>
        <v/>
      </c>
      <c r="J193" s="92"/>
      <c r="K193" s="95"/>
      <c r="L193" s="96"/>
      <c r="M193" s="94"/>
      <c r="N193" s="94"/>
      <c r="O193" s="97"/>
      <c r="P193" s="96"/>
      <c r="Q193" s="94"/>
      <c r="R193" s="94"/>
      <c r="S193" s="20" t="str">
        <f t="shared" si="43"/>
        <v/>
      </c>
      <c r="T193" s="94"/>
      <c r="U193" s="94"/>
      <c r="V193" s="94"/>
      <c r="W193" s="21" t="str">
        <f>IF(B193="","",IF(I193&gt;=パラメータ!$C$6,3,IF(I193&gt;=パラメータ!$C$7,2,1))+LEFT(T193,1)+LEFT(U193,1)+LEFT(V193,1))</f>
        <v/>
      </c>
      <c r="X193" s="96"/>
      <c r="Y193" s="94"/>
      <c r="Z193" s="94"/>
      <c r="AA193" s="94"/>
      <c r="AB193" s="94"/>
      <c r="AC193" s="94"/>
      <c r="AD193" s="94"/>
      <c r="AE193" s="94"/>
      <c r="AF193" s="94"/>
      <c r="AG193" s="102"/>
      <c r="AH193" s="22" t="str">
        <f t="shared" si="45"/>
        <v/>
      </c>
      <c r="AI193" s="20" t="str">
        <f t="shared" si="46"/>
        <v/>
      </c>
      <c r="AJ193" s="20" t="str">
        <f>IF(B193="","",IF(AND(AH193="",AI193="",S193&gt;=パラメータ!$C$4,W193&gt;=パラメータ!$C$5),"⑤効率化＆強化",""))</f>
        <v/>
      </c>
      <c r="AK193" s="20" t="str">
        <f>IF(B193="","",IF(AND(AH193="",AI193,1="",AJ193="",W193&gt;=パラメータ!$C$5),"③効率化",""))</f>
        <v/>
      </c>
      <c r="AL193" s="20" t="str">
        <f>IF(B193="","",IF(AND(AH193="",AI193="",AJ193="",AK193="",S193&gt;=パラメータ!$C$4),"④強化",""))</f>
        <v/>
      </c>
      <c r="AM193" s="20" t="str">
        <f t="shared" si="47"/>
        <v/>
      </c>
      <c r="AN193" s="20" t="str">
        <f t="shared" si="48"/>
        <v/>
      </c>
      <c r="AO193" s="20" t="str">
        <f t="shared" si="49"/>
        <v/>
      </c>
      <c r="AP193" s="20" t="str">
        <f t="shared" si="50"/>
        <v/>
      </c>
      <c r="AQ193" s="20" t="str">
        <f t="shared" si="51"/>
        <v/>
      </c>
      <c r="AR193" s="21" t="str">
        <f t="shared" si="52"/>
        <v/>
      </c>
      <c r="AS193" s="22" t="str">
        <f t="shared" si="53"/>
        <v/>
      </c>
      <c r="AT193" s="20" t="str">
        <f t="shared" si="54"/>
        <v/>
      </c>
      <c r="AU193" s="23" t="str">
        <f t="shared" si="55"/>
        <v/>
      </c>
      <c r="AV193" s="24" t="str">
        <f>IF(AU193="","",IF(AU193&gt;=パラメータ!$C$8,"高",IF(AU193&gt;=パラメータ!$C$9,"中","低")))</f>
        <v/>
      </c>
      <c r="XES193" s="41"/>
      <c r="XET193" s="41"/>
      <c r="XEU193" s="41"/>
      <c r="XEV193" s="41"/>
      <c r="XEW193" s="41"/>
      <c r="XEX193" s="41"/>
      <c r="XEY193" s="41"/>
      <c r="XEZ193" s="41"/>
      <c r="XFA193" s="41"/>
      <c r="XFB193" s="41"/>
      <c r="XFC193" s="41"/>
      <c r="XFD193" s="41"/>
    </row>
    <row r="194" spans="1:48 16373:16384" s="1" customFormat="1" x14ac:dyDescent="0.3">
      <c r="A194" s="15">
        <v>190</v>
      </c>
      <c r="B194" s="88"/>
      <c r="C194" s="89"/>
      <c r="D194" s="88"/>
      <c r="E194" s="88"/>
      <c r="F194" s="92"/>
      <c r="G194" s="88"/>
      <c r="H194" s="88"/>
      <c r="I194" s="23" t="str">
        <f t="shared" si="44"/>
        <v/>
      </c>
      <c r="J194" s="92"/>
      <c r="K194" s="95"/>
      <c r="L194" s="96"/>
      <c r="M194" s="94"/>
      <c r="N194" s="94"/>
      <c r="O194" s="97"/>
      <c r="P194" s="96"/>
      <c r="Q194" s="94"/>
      <c r="R194" s="94"/>
      <c r="S194" s="20" t="str">
        <f t="shared" si="43"/>
        <v/>
      </c>
      <c r="T194" s="94"/>
      <c r="U194" s="94"/>
      <c r="V194" s="94"/>
      <c r="W194" s="21" t="str">
        <f>IF(B194="","",IF(I194&gt;=パラメータ!$C$6,3,IF(I194&gt;=パラメータ!$C$7,2,1))+LEFT(T194,1)+LEFT(U194,1)+LEFT(V194,1))</f>
        <v/>
      </c>
      <c r="X194" s="96"/>
      <c r="Y194" s="94"/>
      <c r="Z194" s="94"/>
      <c r="AA194" s="94"/>
      <c r="AB194" s="94"/>
      <c r="AC194" s="94"/>
      <c r="AD194" s="94"/>
      <c r="AE194" s="94"/>
      <c r="AF194" s="94"/>
      <c r="AG194" s="102"/>
      <c r="AH194" s="22" t="str">
        <f t="shared" si="45"/>
        <v/>
      </c>
      <c r="AI194" s="20" t="str">
        <f t="shared" si="46"/>
        <v/>
      </c>
      <c r="AJ194" s="20" t="str">
        <f>IF(B194="","",IF(AND(AH194="",AI194="",S194&gt;=パラメータ!$C$4,W194&gt;=パラメータ!$C$5),"⑤効率化＆強化",""))</f>
        <v/>
      </c>
      <c r="AK194" s="20" t="str">
        <f>IF(B194="","",IF(AND(AH194="",AI194,1="",AJ194="",W194&gt;=パラメータ!$C$5),"③効率化",""))</f>
        <v/>
      </c>
      <c r="AL194" s="20" t="str">
        <f>IF(B194="","",IF(AND(AH194="",AI194="",AJ194="",AK194="",S194&gt;=パラメータ!$C$4),"④強化",""))</f>
        <v/>
      </c>
      <c r="AM194" s="20" t="str">
        <f t="shared" si="47"/>
        <v/>
      </c>
      <c r="AN194" s="20" t="str">
        <f t="shared" si="48"/>
        <v/>
      </c>
      <c r="AO194" s="20" t="str">
        <f t="shared" si="49"/>
        <v/>
      </c>
      <c r="AP194" s="20" t="str">
        <f t="shared" si="50"/>
        <v/>
      </c>
      <c r="AQ194" s="20" t="str">
        <f t="shared" si="51"/>
        <v/>
      </c>
      <c r="AR194" s="21" t="str">
        <f t="shared" si="52"/>
        <v/>
      </c>
      <c r="AS194" s="22" t="str">
        <f t="shared" si="53"/>
        <v/>
      </c>
      <c r="AT194" s="20" t="str">
        <f t="shared" si="54"/>
        <v/>
      </c>
      <c r="AU194" s="23" t="str">
        <f t="shared" si="55"/>
        <v/>
      </c>
      <c r="AV194" s="24" t="str">
        <f>IF(AU194="","",IF(AU194&gt;=パラメータ!$C$8,"高",IF(AU194&gt;=パラメータ!$C$9,"中","低")))</f>
        <v/>
      </c>
      <c r="XES194" s="41"/>
      <c r="XET194" s="41"/>
      <c r="XEU194" s="41"/>
      <c r="XEV194" s="41"/>
      <c r="XEW194" s="41"/>
      <c r="XEX194" s="41"/>
      <c r="XEY194" s="41"/>
      <c r="XEZ194" s="41"/>
      <c r="XFA194" s="41"/>
      <c r="XFB194" s="41"/>
      <c r="XFC194" s="41"/>
      <c r="XFD194" s="41"/>
    </row>
    <row r="195" spans="1:48 16373:16384" s="1" customFormat="1" x14ac:dyDescent="0.3">
      <c r="A195" s="15">
        <v>191</v>
      </c>
      <c r="B195" s="88"/>
      <c r="C195" s="89"/>
      <c r="D195" s="88"/>
      <c r="E195" s="88"/>
      <c r="F195" s="92"/>
      <c r="G195" s="88"/>
      <c r="H195" s="88"/>
      <c r="I195" s="23" t="str">
        <f t="shared" si="44"/>
        <v/>
      </c>
      <c r="J195" s="92"/>
      <c r="K195" s="95"/>
      <c r="L195" s="96"/>
      <c r="M195" s="94"/>
      <c r="N195" s="94"/>
      <c r="O195" s="97"/>
      <c r="P195" s="96"/>
      <c r="Q195" s="94"/>
      <c r="R195" s="94"/>
      <c r="S195" s="20" t="str">
        <f t="shared" si="43"/>
        <v/>
      </c>
      <c r="T195" s="94"/>
      <c r="U195" s="94"/>
      <c r="V195" s="94"/>
      <c r="W195" s="21" t="str">
        <f>IF(B195="","",IF(I195&gt;=パラメータ!$C$6,3,IF(I195&gt;=パラメータ!$C$7,2,1))+LEFT(T195,1)+LEFT(U195,1)+LEFT(V195,1))</f>
        <v/>
      </c>
      <c r="X195" s="96"/>
      <c r="Y195" s="94"/>
      <c r="Z195" s="94"/>
      <c r="AA195" s="94"/>
      <c r="AB195" s="94"/>
      <c r="AC195" s="94"/>
      <c r="AD195" s="94"/>
      <c r="AE195" s="94"/>
      <c r="AF195" s="94"/>
      <c r="AG195" s="102"/>
      <c r="AH195" s="22" t="str">
        <f t="shared" si="45"/>
        <v/>
      </c>
      <c r="AI195" s="20" t="str">
        <f t="shared" si="46"/>
        <v/>
      </c>
      <c r="AJ195" s="20" t="str">
        <f>IF(B195="","",IF(AND(AH195="",AI195="",S195&gt;=パラメータ!$C$4,W195&gt;=パラメータ!$C$5),"⑤効率化＆強化",""))</f>
        <v/>
      </c>
      <c r="AK195" s="20" t="str">
        <f>IF(B195="","",IF(AND(AH195="",AI195,1="",AJ195="",W195&gt;=パラメータ!$C$5),"③効率化",""))</f>
        <v/>
      </c>
      <c r="AL195" s="20" t="str">
        <f>IF(B195="","",IF(AND(AH195="",AI195="",AJ195="",AK195="",S195&gt;=パラメータ!$C$4),"④強化",""))</f>
        <v/>
      </c>
      <c r="AM195" s="20" t="str">
        <f t="shared" si="47"/>
        <v/>
      </c>
      <c r="AN195" s="20" t="str">
        <f t="shared" si="48"/>
        <v/>
      </c>
      <c r="AO195" s="20" t="str">
        <f t="shared" si="49"/>
        <v/>
      </c>
      <c r="AP195" s="20" t="str">
        <f t="shared" si="50"/>
        <v/>
      </c>
      <c r="AQ195" s="20" t="str">
        <f t="shared" si="51"/>
        <v/>
      </c>
      <c r="AR195" s="21" t="str">
        <f t="shared" si="52"/>
        <v/>
      </c>
      <c r="AS195" s="22" t="str">
        <f t="shared" si="53"/>
        <v/>
      </c>
      <c r="AT195" s="20" t="str">
        <f t="shared" si="54"/>
        <v/>
      </c>
      <c r="AU195" s="23" t="str">
        <f t="shared" si="55"/>
        <v/>
      </c>
      <c r="AV195" s="24" t="str">
        <f>IF(AU195="","",IF(AU195&gt;=パラメータ!$C$8,"高",IF(AU195&gt;=パラメータ!$C$9,"中","低")))</f>
        <v/>
      </c>
      <c r="XES195" s="41"/>
      <c r="XET195" s="41"/>
      <c r="XEU195" s="41"/>
      <c r="XEV195" s="41"/>
      <c r="XEW195" s="41"/>
      <c r="XEX195" s="41"/>
      <c r="XEY195" s="41"/>
      <c r="XEZ195" s="41"/>
      <c r="XFA195" s="41"/>
      <c r="XFB195" s="41"/>
      <c r="XFC195" s="41"/>
      <c r="XFD195" s="41"/>
    </row>
    <row r="196" spans="1:48 16373:16384" s="1" customFormat="1" x14ac:dyDescent="0.3">
      <c r="A196" s="15">
        <v>192</v>
      </c>
      <c r="B196" s="88"/>
      <c r="C196" s="89"/>
      <c r="D196" s="88"/>
      <c r="E196" s="88"/>
      <c r="F196" s="92"/>
      <c r="G196" s="88"/>
      <c r="H196" s="88"/>
      <c r="I196" s="23" t="str">
        <f t="shared" si="44"/>
        <v/>
      </c>
      <c r="J196" s="92"/>
      <c r="K196" s="95"/>
      <c r="L196" s="96"/>
      <c r="M196" s="94"/>
      <c r="N196" s="94"/>
      <c r="O196" s="97"/>
      <c r="P196" s="96"/>
      <c r="Q196" s="94"/>
      <c r="R196" s="94"/>
      <c r="S196" s="20" t="str">
        <f t="shared" si="43"/>
        <v/>
      </c>
      <c r="T196" s="94"/>
      <c r="U196" s="94"/>
      <c r="V196" s="94"/>
      <c r="W196" s="21" t="str">
        <f>IF(B196="","",IF(I196&gt;=パラメータ!$C$6,3,IF(I196&gt;=パラメータ!$C$7,2,1))+LEFT(T196,1)+LEFT(U196,1)+LEFT(V196,1))</f>
        <v/>
      </c>
      <c r="X196" s="96"/>
      <c r="Y196" s="94"/>
      <c r="Z196" s="94"/>
      <c r="AA196" s="94"/>
      <c r="AB196" s="94"/>
      <c r="AC196" s="94"/>
      <c r="AD196" s="94"/>
      <c r="AE196" s="94"/>
      <c r="AF196" s="94"/>
      <c r="AG196" s="102"/>
      <c r="AH196" s="22" t="str">
        <f t="shared" si="45"/>
        <v/>
      </c>
      <c r="AI196" s="20" t="str">
        <f t="shared" si="46"/>
        <v/>
      </c>
      <c r="AJ196" s="20" t="str">
        <f>IF(B196="","",IF(AND(AH196="",AI196="",S196&gt;=パラメータ!$C$4,W196&gt;=パラメータ!$C$5),"⑤効率化＆強化",""))</f>
        <v/>
      </c>
      <c r="AK196" s="20" t="str">
        <f>IF(B196="","",IF(AND(AH196="",AI196,1="",AJ196="",W196&gt;=パラメータ!$C$5),"③効率化",""))</f>
        <v/>
      </c>
      <c r="AL196" s="20" t="str">
        <f>IF(B196="","",IF(AND(AH196="",AI196="",AJ196="",AK196="",S196&gt;=パラメータ!$C$4),"④強化",""))</f>
        <v/>
      </c>
      <c r="AM196" s="20" t="str">
        <f t="shared" si="47"/>
        <v/>
      </c>
      <c r="AN196" s="20" t="str">
        <f t="shared" si="48"/>
        <v/>
      </c>
      <c r="AO196" s="20" t="str">
        <f t="shared" si="49"/>
        <v/>
      </c>
      <c r="AP196" s="20" t="str">
        <f t="shared" si="50"/>
        <v/>
      </c>
      <c r="AQ196" s="20" t="str">
        <f t="shared" si="51"/>
        <v/>
      </c>
      <c r="AR196" s="21" t="str">
        <f t="shared" si="52"/>
        <v/>
      </c>
      <c r="AS196" s="22" t="str">
        <f t="shared" si="53"/>
        <v/>
      </c>
      <c r="AT196" s="20" t="str">
        <f t="shared" si="54"/>
        <v/>
      </c>
      <c r="AU196" s="23" t="str">
        <f t="shared" si="55"/>
        <v/>
      </c>
      <c r="AV196" s="24" t="str">
        <f>IF(AU196="","",IF(AU196&gt;=パラメータ!$C$8,"高",IF(AU196&gt;=パラメータ!$C$9,"中","低")))</f>
        <v/>
      </c>
      <c r="XES196" s="41"/>
      <c r="XET196" s="41"/>
      <c r="XEU196" s="41"/>
      <c r="XEV196" s="41"/>
      <c r="XEW196" s="41"/>
      <c r="XEX196" s="41"/>
      <c r="XEY196" s="41"/>
      <c r="XEZ196" s="41"/>
      <c r="XFA196" s="41"/>
      <c r="XFB196" s="41"/>
      <c r="XFC196" s="41"/>
      <c r="XFD196" s="41"/>
    </row>
    <row r="197" spans="1:48 16373:16384" s="1" customFormat="1" x14ac:dyDescent="0.3">
      <c r="A197" s="15">
        <v>193</v>
      </c>
      <c r="B197" s="88"/>
      <c r="C197" s="89"/>
      <c r="D197" s="88"/>
      <c r="E197" s="88"/>
      <c r="F197" s="92"/>
      <c r="G197" s="88"/>
      <c r="H197" s="88"/>
      <c r="I197" s="23" t="str">
        <f t="shared" si="44"/>
        <v/>
      </c>
      <c r="J197" s="92"/>
      <c r="K197" s="95"/>
      <c r="L197" s="96"/>
      <c r="M197" s="94"/>
      <c r="N197" s="94"/>
      <c r="O197" s="97"/>
      <c r="P197" s="96"/>
      <c r="Q197" s="94"/>
      <c r="R197" s="94"/>
      <c r="S197" s="20" t="str">
        <f t="shared" ref="S197:S204" si="56">IF(OR(LEFT(P197,1)="",LEFT(Q197,1)="",LEFT(R197,1)=""),"",LEFT(P197,1)+LEFT(Q197,1)+LEFT(R197,1))</f>
        <v/>
      </c>
      <c r="T197" s="94"/>
      <c r="U197" s="94"/>
      <c r="V197" s="94"/>
      <c r="W197" s="21" t="str">
        <f>IF(B197="","",IF(I197&gt;=パラメータ!$C$6,3,IF(I197&gt;=パラメータ!$C$7,2,1))+LEFT(T197,1)+LEFT(U197,1)+LEFT(V197,1))</f>
        <v/>
      </c>
      <c r="X197" s="96"/>
      <c r="Y197" s="94"/>
      <c r="Z197" s="94"/>
      <c r="AA197" s="94"/>
      <c r="AB197" s="94"/>
      <c r="AC197" s="94"/>
      <c r="AD197" s="94"/>
      <c r="AE197" s="94"/>
      <c r="AF197" s="94"/>
      <c r="AG197" s="102"/>
      <c r="AH197" s="22" t="str">
        <f t="shared" si="45"/>
        <v/>
      </c>
      <c r="AI197" s="20" t="str">
        <f t="shared" si="46"/>
        <v/>
      </c>
      <c r="AJ197" s="20" t="str">
        <f>IF(B197="","",IF(AND(AH197="",AI197="",S197&gt;=パラメータ!$C$4,W197&gt;=パラメータ!$C$5),"⑤効率化＆強化",""))</f>
        <v/>
      </c>
      <c r="AK197" s="20" t="str">
        <f>IF(B197="","",IF(AND(AH197="",AI197,1="",AJ197="",W197&gt;=パラメータ!$C$5),"③効率化",""))</f>
        <v/>
      </c>
      <c r="AL197" s="20" t="str">
        <f>IF(B197="","",IF(AND(AH197="",AI197="",AJ197="",AK197="",S197&gt;=パラメータ!$C$4),"④強化",""))</f>
        <v/>
      </c>
      <c r="AM197" s="20" t="str">
        <f t="shared" si="47"/>
        <v/>
      </c>
      <c r="AN197" s="20" t="str">
        <f t="shared" si="48"/>
        <v/>
      </c>
      <c r="AO197" s="20" t="str">
        <f t="shared" si="49"/>
        <v/>
      </c>
      <c r="AP197" s="20" t="str">
        <f t="shared" si="50"/>
        <v/>
      </c>
      <c r="AQ197" s="20" t="str">
        <f t="shared" si="51"/>
        <v/>
      </c>
      <c r="AR197" s="21" t="str">
        <f t="shared" si="52"/>
        <v/>
      </c>
      <c r="AS197" s="22" t="str">
        <f t="shared" si="53"/>
        <v/>
      </c>
      <c r="AT197" s="20" t="str">
        <f t="shared" si="54"/>
        <v/>
      </c>
      <c r="AU197" s="23" t="str">
        <f t="shared" si="55"/>
        <v/>
      </c>
      <c r="AV197" s="24" t="str">
        <f>IF(AU197="","",IF(AU197&gt;=パラメータ!$C$8,"高",IF(AU197&gt;=パラメータ!$C$9,"中","低")))</f>
        <v/>
      </c>
      <c r="XES197" s="41"/>
      <c r="XET197" s="41"/>
      <c r="XEU197" s="41"/>
      <c r="XEV197" s="41"/>
      <c r="XEW197" s="41"/>
      <c r="XEX197" s="41"/>
      <c r="XEY197" s="41"/>
      <c r="XEZ197" s="41"/>
      <c r="XFA197" s="41"/>
      <c r="XFB197" s="41"/>
      <c r="XFC197" s="41"/>
      <c r="XFD197" s="41"/>
    </row>
    <row r="198" spans="1:48 16373:16384" s="1" customFormat="1" x14ac:dyDescent="0.3">
      <c r="A198" s="15">
        <v>194</v>
      </c>
      <c r="B198" s="88"/>
      <c r="C198" s="89"/>
      <c r="D198" s="88"/>
      <c r="E198" s="88"/>
      <c r="F198" s="92"/>
      <c r="G198" s="88"/>
      <c r="H198" s="88"/>
      <c r="I198" s="23" t="str">
        <f t="shared" ref="I198:I204" si="57">IF(OR(G198="",H198=""),"",G198*H198/60)</f>
        <v/>
      </c>
      <c r="J198" s="92"/>
      <c r="K198" s="95"/>
      <c r="L198" s="96"/>
      <c r="M198" s="94"/>
      <c r="N198" s="94"/>
      <c r="O198" s="97"/>
      <c r="P198" s="96"/>
      <c r="Q198" s="94"/>
      <c r="R198" s="94"/>
      <c r="S198" s="20" t="str">
        <f t="shared" si="56"/>
        <v/>
      </c>
      <c r="T198" s="94"/>
      <c r="U198" s="94"/>
      <c r="V198" s="94"/>
      <c r="W198" s="21" t="str">
        <f>IF(B198="","",IF(I198&gt;=パラメータ!$C$6,3,IF(I198&gt;=パラメータ!$C$7,2,1))+LEFT(T198,1)+LEFT(U198,1)+LEFT(V198,1))</f>
        <v/>
      </c>
      <c r="X198" s="96"/>
      <c r="Y198" s="94"/>
      <c r="Z198" s="94"/>
      <c r="AA198" s="94"/>
      <c r="AB198" s="94"/>
      <c r="AC198" s="94"/>
      <c r="AD198" s="94"/>
      <c r="AE198" s="94"/>
      <c r="AF198" s="94"/>
      <c r="AG198" s="102"/>
      <c r="AH198" s="22" t="str">
        <f t="shared" ref="AH198:AH204" si="58">IF(AND(LEFT(L198,1)="0",LEFT(M198,1)="1",LEFT(N198,1)="1"),"①廃止","")</f>
        <v/>
      </c>
      <c r="AI198" s="20" t="str">
        <f t="shared" ref="AI198:AI204" si="59">IF(AND(LEFT(AH198,1)="",OR(LEFT(L198,1)="1",LEFT(M198,1)="3")),"②維持","")</f>
        <v/>
      </c>
      <c r="AJ198" s="20" t="str">
        <f>IF(B198="","",IF(AND(AH198="",AI198="",S198&gt;=パラメータ!$C$4,W198&gt;=パラメータ!$C$5),"⑤効率化＆強化",""))</f>
        <v/>
      </c>
      <c r="AK198" s="20" t="str">
        <f>IF(B198="","",IF(AND(AH198="",AI198,1="",AJ198="",W198&gt;=パラメータ!$C$5),"③効率化",""))</f>
        <v/>
      </c>
      <c r="AL198" s="20" t="str">
        <f>IF(B198="","",IF(AND(AH198="",AI198="",AJ198="",AK198="",S198&gt;=パラメータ!$C$4),"④強化",""))</f>
        <v/>
      </c>
      <c r="AM198" s="20" t="str">
        <f t="shared" ref="AM198:AM204" si="60">IF(OR(AR198="③効率化",AR198="⑤効率化＆強化"),IF(OR(LEFT(V198,1)="3",LEFT(X198,1)="3",LEFT(Y198,1)="3"),"削減",""),"")</f>
        <v/>
      </c>
      <c r="AN198" s="20" t="str">
        <f t="shared" ref="AN198:AN204" si="61">IF(OR(AR198="③効率化",AR198="⑤効率化＆強化"),IF(OR(LEFT(Z198,1)&gt;="2",LEFT(AA198,1)&gt;="2",LEFT(AB198,1)&gt;="2"),"一元化",""),"")</f>
        <v/>
      </c>
      <c r="AO198" s="20" t="str">
        <f t="shared" ref="AO198:AO204" si="62">IF(OR(AR198="③効率化",AR198="⑤効率化＆強化"),IF(OR(LEFT(T198,1)="3",LEFT(AC198,1)&gt;="2",LEFT(AD198,1)&gt;="2"),"標準化",""),"")</f>
        <v/>
      </c>
      <c r="AP198" s="20" t="str">
        <f t="shared" ref="AP198:AP204" si="63">IF(OR(AR198="③効率化",AR198="⑤効率化＆強化"),IF(AND(LEFT(U198,1)&gt;=2,OR(LEFT(AE198,1)&gt;=2,LEFT(AF198,1)&gt;=2,,LEFT(AG198,1)&gt;=2)),"自動化・置換",""),"")</f>
        <v/>
      </c>
      <c r="AQ198" s="20" t="str">
        <f t="shared" ref="AQ198:AQ204" si="64">IF(OR(AR198="③効率化",AR198="⑤効率化＆強化"),IF(AM198&lt;&gt;"","削減",IF(AN198&lt;&gt;"","一元化",IF(AO198&lt;&gt;"","標準化",IF(AP198&lt;&gt;"","自動化・置換","")))),"")</f>
        <v/>
      </c>
      <c r="AR198" s="21" t="str">
        <f t="shared" ref="AR198:AR204" si="65">IF(B198="","",IF(AH198&lt;&gt;"",AH198,IF(AI198&lt;&gt;"",AI198,IF(AJ198&lt;&gt;"",AJ198,IF(AK198&lt;&gt;"",AK198,IF(AL198&lt;&gt;"",AL198,"②維持"))))))</f>
        <v/>
      </c>
      <c r="AS198" s="22" t="str">
        <f t="shared" ref="AS198:AS204" si="66">IF(B198="","",LEFT(N198,1)+LEFT(M198,1)+LEFT(Q198,1)+LEFT(R198,1))</f>
        <v/>
      </c>
      <c r="AT198" s="20" t="str">
        <f t="shared" ref="AT198:AT204" si="67">IF(B198="","",LEFT(T198,1)+LEFT(AA198,1)+LEFT(AB198,1)+LEFT(AC198,1)+LEFT(AD198,1))</f>
        <v/>
      </c>
      <c r="AU198" s="23" t="str">
        <f t="shared" ref="AU198:AU204" si="68">IF(OR(AS198="",AT198=""),"",AS198*10-AT198)</f>
        <v/>
      </c>
      <c r="AV198" s="24" t="str">
        <f>IF(AU198="","",IF(AU198&gt;=パラメータ!$C$8,"高",IF(AU198&gt;=パラメータ!$C$9,"中","低")))</f>
        <v/>
      </c>
      <c r="XES198" s="41"/>
      <c r="XET198" s="41"/>
      <c r="XEU198" s="41"/>
      <c r="XEV198" s="41"/>
      <c r="XEW198" s="41"/>
      <c r="XEX198" s="41"/>
      <c r="XEY198" s="41"/>
      <c r="XEZ198" s="41"/>
      <c r="XFA198" s="41"/>
      <c r="XFB198" s="41"/>
      <c r="XFC198" s="41"/>
      <c r="XFD198" s="41"/>
    </row>
    <row r="199" spans="1:48 16373:16384" s="1" customFormat="1" x14ac:dyDescent="0.3">
      <c r="A199" s="15">
        <v>195</v>
      </c>
      <c r="B199" s="88"/>
      <c r="C199" s="89"/>
      <c r="D199" s="88"/>
      <c r="E199" s="88"/>
      <c r="F199" s="92"/>
      <c r="G199" s="88"/>
      <c r="H199" s="88"/>
      <c r="I199" s="23" t="str">
        <f t="shared" si="57"/>
        <v/>
      </c>
      <c r="J199" s="92"/>
      <c r="K199" s="95"/>
      <c r="L199" s="96"/>
      <c r="M199" s="94"/>
      <c r="N199" s="94"/>
      <c r="O199" s="97"/>
      <c r="P199" s="96"/>
      <c r="Q199" s="94"/>
      <c r="R199" s="94"/>
      <c r="S199" s="20" t="str">
        <f t="shared" si="56"/>
        <v/>
      </c>
      <c r="T199" s="94"/>
      <c r="U199" s="94"/>
      <c r="V199" s="94"/>
      <c r="W199" s="21" t="str">
        <f>IF(B199="","",IF(I199&gt;=パラメータ!$C$6,3,IF(I199&gt;=パラメータ!$C$7,2,1))+LEFT(T199,1)+LEFT(U199,1)+LEFT(V199,1))</f>
        <v/>
      </c>
      <c r="X199" s="96"/>
      <c r="Y199" s="94"/>
      <c r="Z199" s="94"/>
      <c r="AA199" s="94"/>
      <c r="AB199" s="94"/>
      <c r="AC199" s="94"/>
      <c r="AD199" s="94"/>
      <c r="AE199" s="94"/>
      <c r="AF199" s="94"/>
      <c r="AG199" s="102"/>
      <c r="AH199" s="22" t="str">
        <f t="shared" si="58"/>
        <v/>
      </c>
      <c r="AI199" s="20" t="str">
        <f t="shared" si="59"/>
        <v/>
      </c>
      <c r="AJ199" s="20" t="str">
        <f>IF(B199="","",IF(AND(AH199="",AI199="",S199&gt;=パラメータ!$C$4,W199&gt;=パラメータ!$C$5),"⑤効率化＆強化",""))</f>
        <v/>
      </c>
      <c r="AK199" s="20" t="str">
        <f>IF(B199="","",IF(AND(AH199="",AI199,1="",AJ199="",W199&gt;=パラメータ!$C$5),"③効率化",""))</f>
        <v/>
      </c>
      <c r="AL199" s="20" t="str">
        <f>IF(B199="","",IF(AND(AH199="",AI199="",AJ199="",AK199="",S199&gt;=パラメータ!$C$4),"④強化",""))</f>
        <v/>
      </c>
      <c r="AM199" s="20" t="str">
        <f t="shared" si="60"/>
        <v/>
      </c>
      <c r="AN199" s="20" t="str">
        <f t="shared" si="61"/>
        <v/>
      </c>
      <c r="AO199" s="20" t="str">
        <f t="shared" si="62"/>
        <v/>
      </c>
      <c r="AP199" s="20" t="str">
        <f t="shared" si="63"/>
        <v/>
      </c>
      <c r="AQ199" s="20" t="str">
        <f t="shared" si="64"/>
        <v/>
      </c>
      <c r="AR199" s="21" t="str">
        <f t="shared" si="65"/>
        <v/>
      </c>
      <c r="AS199" s="22" t="str">
        <f t="shared" si="66"/>
        <v/>
      </c>
      <c r="AT199" s="20" t="str">
        <f t="shared" si="67"/>
        <v/>
      </c>
      <c r="AU199" s="23" t="str">
        <f t="shared" si="68"/>
        <v/>
      </c>
      <c r="AV199" s="24" t="str">
        <f>IF(AU199="","",IF(AU199&gt;=パラメータ!$C$8,"高",IF(AU199&gt;=パラメータ!$C$9,"中","低")))</f>
        <v/>
      </c>
      <c r="XES199" s="41"/>
      <c r="XET199" s="41"/>
      <c r="XEU199" s="41"/>
      <c r="XEV199" s="41"/>
      <c r="XEW199" s="41"/>
      <c r="XEX199" s="41"/>
      <c r="XEY199" s="41"/>
      <c r="XEZ199" s="41"/>
      <c r="XFA199" s="41"/>
      <c r="XFB199" s="41"/>
      <c r="XFC199" s="41"/>
      <c r="XFD199" s="41"/>
    </row>
    <row r="200" spans="1:48 16373:16384" s="1" customFormat="1" x14ac:dyDescent="0.3">
      <c r="A200" s="15">
        <v>196</v>
      </c>
      <c r="B200" s="88"/>
      <c r="C200" s="89"/>
      <c r="D200" s="88"/>
      <c r="E200" s="88"/>
      <c r="F200" s="92"/>
      <c r="G200" s="88"/>
      <c r="H200" s="88"/>
      <c r="I200" s="23" t="str">
        <f t="shared" si="57"/>
        <v/>
      </c>
      <c r="J200" s="92"/>
      <c r="K200" s="95"/>
      <c r="L200" s="96"/>
      <c r="M200" s="94"/>
      <c r="N200" s="94"/>
      <c r="O200" s="97"/>
      <c r="P200" s="96"/>
      <c r="Q200" s="94"/>
      <c r="R200" s="94"/>
      <c r="S200" s="20" t="str">
        <f t="shared" si="56"/>
        <v/>
      </c>
      <c r="T200" s="94"/>
      <c r="U200" s="94"/>
      <c r="V200" s="94"/>
      <c r="W200" s="21" t="str">
        <f>IF(B200="","",IF(I200&gt;=パラメータ!$C$6,3,IF(I200&gt;=パラメータ!$C$7,2,1))+LEFT(T200,1)+LEFT(U200,1)+LEFT(V200,1))</f>
        <v/>
      </c>
      <c r="X200" s="96"/>
      <c r="Y200" s="94"/>
      <c r="Z200" s="94"/>
      <c r="AA200" s="94"/>
      <c r="AB200" s="94"/>
      <c r="AC200" s="94"/>
      <c r="AD200" s="94"/>
      <c r="AE200" s="94"/>
      <c r="AF200" s="94"/>
      <c r="AG200" s="102"/>
      <c r="AH200" s="22" t="str">
        <f t="shared" si="58"/>
        <v/>
      </c>
      <c r="AI200" s="20" t="str">
        <f t="shared" si="59"/>
        <v/>
      </c>
      <c r="AJ200" s="20" t="str">
        <f>IF(B200="","",IF(AND(AH200="",AI200="",S200&gt;=パラメータ!$C$4,W200&gt;=パラメータ!$C$5),"⑤効率化＆強化",""))</f>
        <v/>
      </c>
      <c r="AK200" s="20" t="str">
        <f>IF(B200="","",IF(AND(AH200="",AI200,1="",AJ200="",W200&gt;=パラメータ!$C$5),"③効率化",""))</f>
        <v/>
      </c>
      <c r="AL200" s="20" t="str">
        <f>IF(B200="","",IF(AND(AH200="",AI200="",AJ200="",AK200="",S200&gt;=パラメータ!$C$4),"④強化",""))</f>
        <v/>
      </c>
      <c r="AM200" s="20" t="str">
        <f t="shared" si="60"/>
        <v/>
      </c>
      <c r="AN200" s="20" t="str">
        <f t="shared" si="61"/>
        <v/>
      </c>
      <c r="AO200" s="20" t="str">
        <f t="shared" si="62"/>
        <v/>
      </c>
      <c r="AP200" s="20" t="str">
        <f t="shared" si="63"/>
        <v/>
      </c>
      <c r="AQ200" s="20" t="str">
        <f t="shared" si="64"/>
        <v/>
      </c>
      <c r="AR200" s="21" t="str">
        <f t="shared" si="65"/>
        <v/>
      </c>
      <c r="AS200" s="22" t="str">
        <f t="shared" si="66"/>
        <v/>
      </c>
      <c r="AT200" s="20" t="str">
        <f t="shared" si="67"/>
        <v/>
      </c>
      <c r="AU200" s="23" t="str">
        <f t="shared" si="68"/>
        <v/>
      </c>
      <c r="AV200" s="24" t="str">
        <f>IF(AU200="","",IF(AU200&gt;=パラメータ!$C$8,"高",IF(AU200&gt;=パラメータ!$C$9,"中","低")))</f>
        <v/>
      </c>
      <c r="XES200" s="41"/>
      <c r="XET200" s="41"/>
      <c r="XEU200" s="41"/>
      <c r="XEV200" s="41"/>
      <c r="XEW200" s="41"/>
      <c r="XEX200" s="41"/>
      <c r="XEY200" s="41"/>
      <c r="XEZ200" s="41"/>
      <c r="XFA200" s="41"/>
      <c r="XFB200" s="41"/>
      <c r="XFC200" s="41"/>
      <c r="XFD200" s="41"/>
    </row>
    <row r="201" spans="1:48 16373:16384" s="1" customFormat="1" x14ac:dyDescent="0.3">
      <c r="A201" s="15">
        <v>197</v>
      </c>
      <c r="B201" s="88"/>
      <c r="C201" s="89"/>
      <c r="D201" s="88"/>
      <c r="E201" s="88"/>
      <c r="F201" s="92"/>
      <c r="G201" s="88"/>
      <c r="H201" s="88"/>
      <c r="I201" s="23" t="str">
        <f t="shared" si="57"/>
        <v/>
      </c>
      <c r="J201" s="92"/>
      <c r="K201" s="95"/>
      <c r="L201" s="96"/>
      <c r="M201" s="94"/>
      <c r="N201" s="94"/>
      <c r="O201" s="97"/>
      <c r="P201" s="96"/>
      <c r="Q201" s="94"/>
      <c r="R201" s="94"/>
      <c r="S201" s="20" t="str">
        <f t="shared" si="56"/>
        <v/>
      </c>
      <c r="T201" s="94"/>
      <c r="U201" s="94"/>
      <c r="V201" s="94"/>
      <c r="W201" s="21" t="str">
        <f>IF(B201="","",IF(I201&gt;=パラメータ!$C$6,3,IF(I201&gt;=パラメータ!$C$7,2,1))+LEFT(T201,1)+LEFT(U201,1)+LEFT(V201,1))</f>
        <v/>
      </c>
      <c r="X201" s="96"/>
      <c r="Y201" s="94"/>
      <c r="Z201" s="94"/>
      <c r="AA201" s="94"/>
      <c r="AB201" s="94"/>
      <c r="AC201" s="94"/>
      <c r="AD201" s="94"/>
      <c r="AE201" s="94"/>
      <c r="AF201" s="94"/>
      <c r="AG201" s="102"/>
      <c r="AH201" s="22" t="str">
        <f t="shared" si="58"/>
        <v/>
      </c>
      <c r="AI201" s="20" t="str">
        <f t="shared" si="59"/>
        <v/>
      </c>
      <c r="AJ201" s="20" t="str">
        <f>IF(B201="","",IF(AND(AH201="",AI201="",S201&gt;=パラメータ!$C$4,W201&gt;=パラメータ!$C$5),"⑤効率化＆強化",""))</f>
        <v/>
      </c>
      <c r="AK201" s="20" t="str">
        <f>IF(B201="","",IF(AND(AH201="",AI201,1="",AJ201="",W201&gt;=パラメータ!$C$5),"③効率化",""))</f>
        <v/>
      </c>
      <c r="AL201" s="20" t="str">
        <f>IF(B201="","",IF(AND(AH201="",AI201="",AJ201="",AK201="",S201&gt;=パラメータ!$C$4),"④強化",""))</f>
        <v/>
      </c>
      <c r="AM201" s="20" t="str">
        <f t="shared" si="60"/>
        <v/>
      </c>
      <c r="AN201" s="20" t="str">
        <f t="shared" si="61"/>
        <v/>
      </c>
      <c r="AO201" s="20" t="str">
        <f t="shared" si="62"/>
        <v/>
      </c>
      <c r="AP201" s="20" t="str">
        <f t="shared" si="63"/>
        <v/>
      </c>
      <c r="AQ201" s="20" t="str">
        <f t="shared" si="64"/>
        <v/>
      </c>
      <c r="AR201" s="21" t="str">
        <f t="shared" si="65"/>
        <v/>
      </c>
      <c r="AS201" s="22" t="str">
        <f t="shared" si="66"/>
        <v/>
      </c>
      <c r="AT201" s="20" t="str">
        <f t="shared" si="67"/>
        <v/>
      </c>
      <c r="AU201" s="23" t="str">
        <f t="shared" si="68"/>
        <v/>
      </c>
      <c r="AV201" s="24" t="str">
        <f>IF(AU201="","",IF(AU201&gt;=パラメータ!$C$8,"高",IF(AU201&gt;=パラメータ!$C$9,"中","低")))</f>
        <v/>
      </c>
      <c r="XES201" s="41"/>
      <c r="XET201" s="41"/>
      <c r="XEU201" s="41"/>
      <c r="XEV201" s="41"/>
      <c r="XEW201" s="41"/>
      <c r="XEX201" s="41"/>
      <c r="XEY201" s="41"/>
      <c r="XEZ201" s="41"/>
      <c r="XFA201" s="41"/>
      <c r="XFB201" s="41"/>
      <c r="XFC201" s="41"/>
      <c r="XFD201" s="41"/>
    </row>
    <row r="202" spans="1:48 16373:16384" s="1" customFormat="1" x14ac:dyDescent="0.3">
      <c r="A202" s="15">
        <v>198</v>
      </c>
      <c r="B202" s="88"/>
      <c r="C202" s="89"/>
      <c r="D202" s="88"/>
      <c r="E202" s="88"/>
      <c r="F202" s="92"/>
      <c r="G202" s="88"/>
      <c r="H202" s="88"/>
      <c r="I202" s="23" t="str">
        <f t="shared" si="57"/>
        <v/>
      </c>
      <c r="J202" s="92"/>
      <c r="K202" s="95"/>
      <c r="L202" s="96"/>
      <c r="M202" s="94"/>
      <c r="N202" s="94"/>
      <c r="O202" s="97"/>
      <c r="P202" s="96"/>
      <c r="Q202" s="94"/>
      <c r="R202" s="94"/>
      <c r="S202" s="20" t="str">
        <f t="shared" si="56"/>
        <v/>
      </c>
      <c r="T202" s="94"/>
      <c r="U202" s="94"/>
      <c r="V202" s="94"/>
      <c r="W202" s="21" t="str">
        <f>IF(B202="","",IF(I202&gt;=パラメータ!$C$6,3,IF(I202&gt;=パラメータ!$C$7,2,1))+LEFT(T202,1)+LEFT(U202,1)+LEFT(V202,1))</f>
        <v/>
      </c>
      <c r="X202" s="96"/>
      <c r="Y202" s="94"/>
      <c r="Z202" s="94"/>
      <c r="AA202" s="94"/>
      <c r="AB202" s="94"/>
      <c r="AC202" s="94"/>
      <c r="AD202" s="94"/>
      <c r="AE202" s="94"/>
      <c r="AF202" s="94"/>
      <c r="AG202" s="102"/>
      <c r="AH202" s="22" t="str">
        <f t="shared" si="58"/>
        <v/>
      </c>
      <c r="AI202" s="20" t="str">
        <f t="shared" si="59"/>
        <v/>
      </c>
      <c r="AJ202" s="20" t="str">
        <f>IF(B202="","",IF(AND(AH202="",AI202="",S202&gt;=パラメータ!$C$4,W202&gt;=パラメータ!$C$5),"⑤効率化＆強化",""))</f>
        <v/>
      </c>
      <c r="AK202" s="20" t="str">
        <f>IF(B202="","",IF(AND(AH202="",AI202,1="",AJ202="",W202&gt;=パラメータ!$C$5),"③効率化",""))</f>
        <v/>
      </c>
      <c r="AL202" s="20" t="str">
        <f>IF(B202="","",IF(AND(AH202="",AI202="",AJ202="",AK202="",S202&gt;=パラメータ!$C$4),"④強化",""))</f>
        <v/>
      </c>
      <c r="AM202" s="20" t="str">
        <f t="shared" si="60"/>
        <v/>
      </c>
      <c r="AN202" s="20" t="str">
        <f t="shared" si="61"/>
        <v/>
      </c>
      <c r="AO202" s="20" t="str">
        <f t="shared" si="62"/>
        <v/>
      </c>
      <c r="AP202" s="20" t="str">
        <f t="shared" si="63"/>
        <v/>
      </c>
      <c r="AQ202" s="20" t="str">
        <f t="shared" si="64"/>
        <v/>
      </c>
      <c r="AR202" s="21" t="str">
        <f t="shared" si="65"/>
        <v/>
      </c>
      <c r="AS202" s="22" t="str">
        <f t="shared" si="66"/>
        <v/>
      </c>
      <c r="AT202" s="20" t="str">
        <f t="shared" si="67"/>
        <v/>
      </c>
      <c r="AU202" s="23" t="str">
        <f t="shared" si="68"/>
        <v/>
      </c>
      <c r="AV202" s="24" t="str">
        <f>IF(AU202="","",IF(AU202&gt;=パラメータ!$C$8,"高",IF(AU202&gt;=パラメータ!$C$9,"中","低")))</f>
        <v/>
      </c>
      <c r="XES202" s="41"/>
      <c r="XET202" s="41"/>
      <c r="XEU202" s="41"/>
      <c r="XEV202" s="41"/>
      <c r="XEW202" s="41"/>
      <c r="XEX202" s="41"/>
      <c r="XEY202" s="41"/>
      <c r="XEZ202" s="41"/>
      <c r="XFA202" s="41"/>
      <c r="XFB202" s="41"/>
      <c r="XFC202" s="41"/>
      <c r="XFD202" s="41"/>
    </row>
    <row r="203" spans="1:48 16373:16384" s="1" customFormat="1" x14ac:dyDescent="0.3">
      <c r="A203" s="15">
        <v>199</v>
      </c>
      <c r="B203" s="88"/>
      <c r="C203" s="89"/>
      <c r="D203" s="88"/>
      <c r="E203" s="88"/>
      <c r="F203" s="92"/>
      <c r="G203" s="88"/>
      <c r="H203" s="88"/>
      <c r="I203" s="23" t="str">
        <f t="shared" si="57"/>
        <v/>
      </c>
      <c r="J203" s="92"/>
      <c r="K203" s="95"/>
      <c r="L203" s="96"/>
      <c r="M203" s="94"/>
      <c r="N203" s="94"/>
      <c r="O203" s="97"/>
      <c r="P203" s="96"/>
      <c r="Q203" s="94"/>
      <c r="R203" s="94"/>
      <c r="S203" s="20" t="str">
        <f t="shared" si="56"/>
        <v/>
      </c>
      <c r="T203" s="94"/>
      <c r="U203" s="94"/>
      <c r="V203" s="94"/>
      <c r="W203" s="21" t="str">
        <f>IF(B203="","",IF(I203&gt;=パラメータ!$C$6,3,IF(I203&gt;=パラメータ!$C$7,2,1))+LEFT(T203,1)+LEFT(U203,1)+LEFT(V203,1))</f>
        <v/>
      </c>
      <c r="X203" s="96"/>
      <c r="Y203" s="94"/>
      <c r="Z203" s="94"/>
      <c r="AA203" s="94"/>
      <c r="AB203" s="94"/>
      <c r="AC203" s="94"/>
      <c r="AD203" s="94"/>
      <c r="AE203" s="94"/>
      <c r="AF203" s="94"/>
      <c r="AG203" s="102"/>
      <c r="AH203" s="22" t="str">
        <f t="shared" si="58"/>
        <v/>
      </c>
      <c r="AI203" s="20" t="str">
        <f t="shared" si="59"/>
        <v/>
      </c>
      <c r="AJ203" s="20" t="str">
        <f>IF(B203="","",IF(AND(AH203="",AI203="",S203&gt;=パラメータ!$C$4,W203&gt;=パラメータ!$C$5),"⑤効率化＆強化",""))</f>
        <v/>
      </c>
      <c r="AK203" s="20" t="str">
        <f>IF(B203="","",IF(AND(AH203="",AI203,1="",AJ203="",W203&gt;=パラメータ!$C$5),"③効率化",""))</f>
        <v/>
      </c>
      <c r="AL203" s="20" t="str">
        <f>IF(B203="","",IF(AND(AH203="",AI203="",AJ203="",AK203="",S203&gt;=パラメータ!$C$4),"④強化",""))</f>
        <v/>
      </c>
      <c r="AM203" s="20" t="str">
        <f t="shared" si="60"/>
        <v/>
      </c>
      <c r="AN203" s="20" t="str">
        <f t="shared" si="61"/>
        <v/>
      </c>
      <c r="AO203" s="20" t="str">
        <f t="shared" si="62"/>
        <v/>
      </c>
      <c r="AP203" s="20" t="str">
        <f t="shared" si="63"/>
        <v/>
      </c>
      <c r="AQ203" s="20" t="str">
        <f t="shared" si="64"/>
        <v/>
      </c>
      <c r="AR203" s="21" t="str">
        <f t="shared" si="65"/>
        <v/>
      </c>
      <c r="AS203" s="22" t="str">
        <f t="shared" si="66"/>
        <v/>
      </c>
      <c r="AT203" s="20" t="str">
        <f t="shared" si="67"/>
        <v/>
      </c>
      <c r="AU203" s="23" t="str">
        <f t="shared" si="68"/>
        <v/>
      </c>
      <c r="AV203" s="24" t="str">
        <f>IF(AU203="","",IF(AU203&gt;=パラメータ!$C$8,"高",IF(AU203&gt;=パラメータ!$C$9,"中","低")))</f>
        <v/>
      </c>
      <c r="XES203" s="41"/>
      <c r="XET203" s="41"/>
      <c r="XEU203" s="41"/>
      <c r="XEV203" s="41"/>
      <c r="XEW203" s="41"/>
      <c r="XEX203" s="41"/>
      <c r="XEY203" s="41"/>
      <c r="XEZ203" s="41"/>
      <c r="XFA203" s="41"/>
      <c r="XFB203" s="41"/>
      <c r="XFC203" s="41"/>
      <c r="XFD203" s="41"/>
    </row>
    <row r="204" spans="1:48 16373:16384" s="1" customFormat="1" ht="15.6" thickBot="1" x14ac:dyDescent="0.35">
      <c r="A204" s="27">
        <v>200</v>
      </c>
      <c r="B204" s="90"/>
      <c r="C204" s="91"/>
      <c r="D204" s="90"/>
      <c r="E204" s="90"/>
      <c r="F204" s="93"/>
      <c r="G204" s="90"/>
      <c r="H204" s="90"/>
      <c r="I204" s="31" t="str">
        <f t="shared" si="57"/>
        <v/>
      </c>
      <c r="J204" s="93"/>
      <c r="K204" s="98"/>
      <c r="L204" s="99"/>
      <c r="M204" s="100"/>
      <c r="N204" s="100"/>
      <c r="O204" s="101"/>
      <c r="P204" s="99"/>
      <c r="Q204" s="100"/>
      <c r="R204" s="100"/>
      <c r="S204" s="28" t="str">
        <f t="shared" si="56"/>
        <v/>
      </c>
      <c r="T204" s="100"/>
      <c r="U204" s="100"/>
      <c r="V204" s="100"/>
      <c r="W204" s="29" t="str">
        <f>IF(B204="","",IF(I204&gt;=パラメータ!$C$6,3,IF(I204&gt;=パラメータ!$C$7,2,1))+LEFT(T204,1)+LEFT(U204,1)+LEFT(V204,1))</f>
        <v/>
      </c>
      <c r="X204" s="99"/>
      <c r="Y204" s="100"/>
      <c r="Z204" s="100"/>
      <c r="AA204" s="100"/>
      <c r="AB204" s="100"/>
      <c r="AC204" s="100"/>
      <c r="AD204" s="100"/>
      <c r="AE204" s="100"/>
      <c r="AF204" s="100"/>
      <c r="AG204" s="103"/>
      <c r="AH204" s="30" t="str">
        <f t="shared" si="58"/>
        <v/>
      </c>
      <c r="AI204" s="28" t="str">
        <f t="shared" si="59"/>
        <v/>
      </c>
      <c r="AJ204" s="28" t="str">
        <f>IF(B204="","",IF(AND(AH204="",AI204="",S204&gt;=パラメータ!$C$4,W204&gt;=パラメータ!$C$5),"⑤効率化＆強化",""))</f>
        <v/>
      </c>
      <c r="AK204" s="28" t="str">
        <f>IF(B204="","",IF(AND(AH204="",AI204,1="",AJ204="",W204&gt;=パラメータ!$C$5),"③効率化",""))</f>
        <v/>
      </c>
      <c r="AL204" s="28" t="str">
        <f>IF(B204="","",IF(AND(AH204="",AI204="",AJ204="",AK204="",S204&gt;=パラメータ!$C$4),"④強化",""))</f>
        <v/>
      </c>
      <c r="AM204" s="28" t="str">
        <f t="shared" si="60"/>
        <v/>
      </c>
      <c r="AN204" s="28" t="str">
        <f t="shared" si="61"/>
        <v/>
      </c>
      <c r="AO204" s="28" t="str">
        <f t="shared" si="62"/>
        <v/>
      </c>
      <c r="AP204" s="28" t="str">
        <f t="shared" si="63"/>
        <v/>
      </c>
      <c r="AQ204" s="28" t="str">
        <f t="shared" si="64"/>
        <v/>
      </c>
      <c r="AR204" s="29" t="str">
        <f t="shared" si="65"/>
        <v/>
      </c>
      <c r="AS204" s="30" t="str">
        <f t="shared" si="66"/>
        <v/>
      </c>
      <c r="AT204" s="28" t="str">
        <f t="shared" si="67"/>
        <v/>
      </c>
      <c r="AU204" s="31" t="str">
        <f t="shared" si="68"/>
        <v/>
      </c>
      <c r="AV204" s="32" t="str">
        <f>IF(AU204="","",IF(AU204&gt;=パラメータ!$C$8,"高",IF(AU204&gt;=パラメータ!$C$9,"中","低")))</f>
        <v/>
      </c>
      <c r="XES204" s="41"/>
      <c r="XET204" s="41"/>
      <c r="XEU204" s="41"/>
      <c r="XEV204" s="41"/>
      <c r="XEW204" s="41"/>
      <c r="XEX204" s="41"/>
      <c r="XEY204" s="41"/>
      <c r="XEZ204" s="41"/>
      <c r="XFA204" s="41"/>
      <c r="XFB204" s="41"/>
      <c r="XFC204" s="41"/>
      <c r="XFD204" s="41"/>
    </row>
    <row r="205" spans="1:48 16373:16384" x14ac:dyDescent="0.3">
      <c r="K205" s="51"/>
    </row>
    <row r="206" spans="1:48 16373:16384" s="1" customFormat="1" x14ac:dyDescent="0.3">
      <c r="A206" s="41" t="s">
        <v>110</v>
      </c>
      <c r="B206" s="41" t="s">
        <v>110</v>
      </c>
      <c r="C206" s="41" t="s">
        <v>110</v>
      </c>
      <c r="D206" s="41" t="s">
        <v>110</v>
      </c>
      <c r="E206" s="41" t="s">
        <v>110</v>
      </c>
      <c r="F206" s="41" t="s">
        <v>110</v>
      </c>
      <c r="G206" s="41" t="s">
        <v>110</v>
      </c>
      <c r="H206" s="41" t="s">
        <v>110</v>
      </c>
      <c r="I206" s="41" t="s">
        <v>110</v>
      </c>
      <c r="J206" s="41" t="s">
        <v>110</v>
      </c>
      <c r="K206" s="41" t="s">
        <v>110</v>
      </c>
      <c r="L206" s="41" t="s">
        <v>110</v>
      </c>
      <c r="M206" s="41" t="s">
        <v>110</v>
      </c>
      <c r="N206" s="41" t="s">
        <v>110</v>
      </c>
      <c r="O206" s="41" t="s">
        <v>110</v>
      </c>
      <c r="P206" s="41" t="s">
        <v>110</v>
      </c>
      <c r="Q206" s="41" t="s">
        <v>110</v>
      </c>
      <c r="R206" s="41" t="s">
        <v>110</v>
      </c>
      <c r="S206" s="41" t="s">
        <v>110</v>
      </c>
      <c r="T206" s="41" t="s">
        <v>110</v>
      </c>
      <c r="U206" s="41" t="s">
        <v>110</v>
      </c>
      <c r="V206" s="41" t="s">
        <v>110</v>
      </c>
      <c r="W206" s="41" t="s">
        <v>110</v>
      </c>
      <c r="X206" s="41" t="s">
        <v>110</v>
      </c>
      <c r="Y206" s="41" t="s">
        <v>110</v>
      </c>
      <c r="Z206" s="41" t="s">
        <v>110</v>
      </c>
      <c r="AA206" s="41" t="s">
        <v>110</v>
      </c>
      <c r="AB206" s="41" t="s">
        <v>110</v>
      </c>
      <c r="AC206" s="41" t="s">
        <v>110</v>
      </c>
      <c r="AD206" s="41" t="s">
        <v>110</v>
      </c>
      <c r="AE206" s="41" t="s">
        <v>110</v>
      </c>
      <c r="AF206" s="41" t="s">
        <v>110</v>
      </c>
      <c r="AG206" s="41" t="s">
        <v>110</v>
      </c>
      <c r="AH206" s="41" t="s">
        <v>110</v>
      </c>
      <c r="AI206" s="41" t="s">
        <v>110</v>
      </c>
      <c r="AJ206" s="41" t="s">
        <v>110</v>
      </c>
      <c r="AK206" s="41" t="s">
        <v>110</v>
      </c>
      <c r="AL206" s="41" t="s">
        <v>110</v>
      </c>
      <c r="AM206" s="41" t="s">
        <v>110</v>
      </c>
      <c r="AN206" s="41" t="s">
        <v>110</v>
      </c>
      <c r="AO206" s="41" t="s">
        <v>110</v>
      </c>
      <c r="AP206" s="41" t="s">
        <v>110</v>
      </c>
      <c r="AQ206" s="41" t="s">
        <v>110</v>
      </c>
      <c r="AR206" s="41" t="s">
        <v>110</v>
      </c>
      <c r="AS206" s="41" t="s">
        <v>110</v>
      </c>
      <c r="AT206" s="41" t="s">
        <v>110</v>
      </c>
      <c r="AU206" s="41" t="s">
        <v>110</v>
      </c>
      <c r="AV206" s="41" t="s">
        <v>110</v>
      </c>
      <c r="XES206" s="41"/>
      <c r="XET206" s="41"/>
      <c r="XEU206" s="41"/>
      <c r="XEV206" s="41"/>
      <c r="XEW206" s="41"/>
      <c r="XEX206" s="41"/>
      <c r="XEY206" s="41"/>
      <c r="XEZ206" s="41"/>
      <c r="XFA206" s="41"/>
      <c r="XFB206" s="41"/>
      <c r="XFC206" s="41"/>
      <c r="XFD206" s="41"/>
    </row>
  </sheetData>
  <sheetProtection algorithmName="SHA-512" hashValue="tm1a+8Cur9P7XPFx2/PGYfriTBD8jdYPIix/oVTo4D4EBHZzTYumPo4qlLxXR06Rwa6DIESBJxyJ5kQ0ig4zEg==" saltValue="divF9tvr8boNE4V94ujMKA==" spinCount="100000" sheet="1"/>
  <autoFilter ref="A3:AV3" xr:uid="{00000000-0009-0000-0000-000001000000}"/>
  <phoneticPr fontId="1"/>
  <dataValidations disablePrompts="1" count="5">
    <dataValidation type="whole" allowBlank="1" sqref="N205:AG205 N207:AG501 S4:S205" xr:uid="{00000000-0002-0000-0100-000000000000}">
      <formula1>1</formula1>
      <formula2>3</formula2>
    </dataValidation>
    <dataValidation type="whole" allowBlank="1" sqref="L207:M501 L205:M205" xr:uid="{00000000-0002-0000-0100-000001000000}">
      <formula1>0</formula1>
      <formula2>1</formula2>
    </dataValidation>
    <dataValidation type="list" allowBlank="1" sqref="F207:F501 F4:F205" xr:uid="{00000000-0002-0000-0100-000002000000}">
      <formula1>"毎日,週次,月次,季節/繁忙期,不定期"</formula1>
    </dataValidation>
    <dataValidation type="list" allowBlank="1" sqref="J207:J501 J4:J205" xr:uid="{00000000-0002-0000-0100-000003000000}">
      <formula1>"紙,Excel,システム,口頭,外注,その他"</formula1>
    </dataValidation>
    <dataValidation allowBlank="1" sqref="W4:W204" xr:uid="{BC2A405A-BFB4-463C-852C-A0FE88EFAB21}"/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disablePrompts="1" count="20">
        <x14:dataValidation type="list" allowBlank="1" xr:uid="{BFBC5521-DF82-4826-B18C-2A83853A5BC0}">
          <x14:formula1>
            <xm:f>判定項目一覧!$D$13:$F$13</xm:f>
          </x14:formula1>
          <xm:sqref>X4:X204</xm:sqref>
        </x14:dataValidation>
        <x14:dataValidation type="list" allowBlank="1" xr:uid="{2EF3E3A3-5E1D-4733-B417-46B41F5D6A8A}">
          <x14:formula1>
            <xm:f>判定項目一覧!$D$14:$F$14</xm:f>
          </x14:formula1>
          <xm:sqref>Y4:Y204</xm:sqref>
        </x14:dataValidation>
        <x14:dataValidation type="list" allowBlank="1" xr:uid="{6476BCEE-D056-4848-B45A-8E8CD027A3A7}">
          <x14:formula1>
            <xm:f>判定項目一覧!$D$16:$F$16</xm:f>
          </x14:formula1>
          <xm:sqref>AA4:AA204</xm:sqref>
        </x14:dataValidation>
        <x14:dataValidation type="list" allowBlank="1" xr:uid="{45EEB983-2D7D-4465-A15C-D0C87079BC16}">
          <x14:formula1>
            <xm:f>判定項目一覧!$D$18:$F$18</xm:f>
          </x14:formula1>
          <xm:sqref>AC4:AC204</xm:sqref>
        </x14:dataValidation>
        <x14:dataValidation type="list" allowBlank="1" xr:uid="{A8311B3E-F2A0-482B-8910-91500666489B}">
          <x14:formula1>
            <xm:f>判定項目一覧!$D$19:$F$19</xm:f>
          </x14:formula1>
          <xm:sqref>AD4:AD204</xm:sqref>
        </x14:dataValidation>
        <x14:dataValidation type="list" allowBlank="1" xr:uid="{5B608C9F-401B-4D86-82E6-97E3ADFCA0DE}">
          <x14:formula1>
            <xm:f>判定項目一覧!$D$20:$F$20</xm:f>
          </x14:formula1>
          <xm:sqref>AE4:AE204</xm:sqref>
        </x14:dataValidation>
        <x14:dataValidation type="list" allowBlank="1" xr:uid="{05795913-A333-4071-B52B-8025E92FD331}">
          <x14:formula1>
            <xm:f>判定項目一覧!$D$21:$F$21</xm:f>
          </x14:formula1>
          <xm:sqref>AF4:AF204</xm:sqref>
        </x14:dataValidation>
        <x14:dataValidation type="list" allowBlank="1" xr:uid="{2BF0610A-CA22-4E67-8805-A87952E5BF4E}">
          <x14:formula1>
            <xm:f>判定項目一覧!$D$22:$F$22</xm:f>
          </x14:formula1>
          <xm:sqref>AG4:AG204</xm:sqref>
        </x14:dataValidation>
        <x14:dataValidation type="list" allowBlank="1" xr:uid="{6E7C1BA6-110E-4D7F-BBF8-3337C7303178}">
          <x14:formula1>
            <xm:f>判定項目一覧!$D$15:$F$15</xm:f>
          </x14:formula1>
          <xm:sqref>Z4:Z204</xm:sqref>
        </x14:dataValidation>
        <x14:dataValidation type="list" allowBlank="1" xr:uid="{DD79D125-4700-480B-9671-CBF54F09CAB5}">
          <x14:formula1>
            <xm:f>判定項目一覧!$D$17:$F$17</xm:f>
          </x14:formula1>
          <xm:sqref>AB4:AB204</xm:sqref>
        </x14:dataValidation>
        <x14:dataValidation type="list" allowBlank="1" xr:uid="{75BE4B68-10EB-4F10-AC08-CDAC03FEEC94}">
          <x14:formula1>
            <xm:f>判定項目一覧!$D$9:$F$9</xm:f>
          </x14:formula1>
          <xm:sqref>R4:S204</xm:sqref>
        </x14:dataValidation>
        <x14:dataValidation type="list" allowBlank="1" xr:uid="{BBCE9224-8837-497C-8FF2-50A9FA087FE3}">
          <x14:formula1>
            <xm:f>判定項目一覧!$D$10:$F$10</xm:f>
          </x14:formula1>
          <xm:sqref>T4:T204</xm:sqref>
        </x14:dataValidation>
        <x14:dataValidation type="list" allowBlank="1" xr:uid="{057A5E59-41B7-4DAA-B711-C58AB8367CA1}">
          <x14:formula1>
            <xm:f>判定項目一覧!$D$11:$F$11</xm:f>
          </x14:formula1>
          <xm:sqref>U4:U204</xm:sqref>
        </x14:dataValidation>
        <x14:dataValidation type="list" allowBlank="1" xr:uid="{13FC11CB-A538-4C21-B129-10B1CEBF11BD}">
          <x14:formula1>
            <xm:f>判定項目一覧!$D$12:$F$12</xm:f>
          </x14:formula1>
          <xm:sqref>V4:V204</xm:sqref>
        </x14:dataValidation>
        <x14:dataValidation type="list" allowBlank="1" xr:uid="{34E9D9CE-7EA1-4367-80F2-4740326507B0}">
          <x14:formula1>
            <xm:f>判定項目一覧!$E$12:$F$12</xm:f>
          </x14:formula1>
          <xm:sqref>S4:S204</xm:sqref>
        </x14:dataValidation>
        <x14:dataValidation type="list" allowBlank="1" xr:uid="{5A018766-0BDF-49D5-AE08-C0A02A108C17}">
          <x14:formula1>
            <xm:f>判定項目一覧!$D$3:$E$3</xm:f>
          </x14:formula1>
          <xm:sqref>L4:L204</xm:sqref>
        </x14:dataValidation>
        <x14:dataValidation type="list" allowBlank="1" xr:uid="{02E0A16D-590F-4499-90A4-9ED7D85200D1}">
          <x14:formula1>
            <xm:f>判定項目一覧!$D$4:$F$4</xm:f>
          </x14:formula1>
          <xm:sqref>M4:M204</xm:sqref>
        </x14:dataValidation>
        <x14:dataValidation type="list" allowBlank="1" xr:uid="{B6D7CD9F-DBC4-4B8A-8E33-D320682C838D}">
          <x14:formula1>
            <xm:f>判定項目一覧!$D$5:$F$5</xm:f>
          </x14:formula1>
          <xm:sqref>M4:N204</xm:sqref>
        </x14:dataValidation>
        <x14:dataValidation type="list" allowBlank="1" xr:uid="{90DA21DB-10E2-4F90-B13C-BB87C427AC13}">
          <x14:formula1>
            <xm:f>判定項目一覧!$D$8:$F$8</xm:f>
          </x14:formula1>
          <xm:sqref>Q4:Q204</xm:sqref>
        </x14:dataValidation>
        <x14:dataValidation type="list" allowBlank="1" xr:uid="{7359E937-DC5D-4D60-81DA-A67163806351}">
          <x14:formula1>
            <xm:f>判定項目一覧!$D$7:$F$7</xm:f>
          </x14:formula1>
          <xm:sqref>P4:P204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67DAF-6BAC-45FB-A7F6-AA85F7FDED69}">
  <sheetPr>
    <tabColor rgb="FF92D050"/>
  </sheetPr>
  <dimension ref="B1:E9"/>
  <sheetViews>
    <sheetView workbookViewId="0"/>
  </sheetViews>
  <sheetFormatPr defaultColWidth="8.88671875" defaultRowHeight="13.2" x14ac:dyDescent="0.2"/>
  <cols>
    <col min="1" max="1" width="4.6640625" style="52" customWidth="1"/>
    <col min="2" max="2" width="32.5546875" style="52" customWidth="1"/>
    <col min="3" max="3" width="9.88671875" style="52" customWidth="1"/>
    <col min="4" max="4" width="43.6640625" style="52" customWidth="1"/>
    <col min="5" max="5" width="53.5546875" style="52" customWidth="1"/>
    <col min="6" max="16384" width="8.88671875" style="52"/>
  </cols>
  <sheetData>
    <row r="1" spans="2:5" ht="13.8" thickBot="1" x14ac:dyDescent="0.25"/>
    <row r="2" spans="2:5" ht="19.2" thickBot="1" x14ac:dyDescent="0.25">
      <c r="B2" s="71" t="s">
        <v>201</v>
      </c>
      <c r="C2" s="72"/>
      <c r="D2" s="72"/>
      <c r="E2" s="73"/>
    </row>
    <row r="3" spans="2:5" ht="14.4" x14ac:dyDescent="0.2">
      <c r="B3" s="62" t="s">
        <v>202</v>
      </c>
      <c r="C3" s="63" t="s">
        <v>203</v>
      </c>
      <c r="D3" s="104" t="s">
        <v>228</v>
      </c>
      <c r="E3" s="64" t="s">
        <v>204</v>
      </c>
    </row>
    <row r="4" spans="2:5" ht="14.4" x14ac:dyDescent="0.2">
      <c r="B4" s="56" t="s">
        <v>205</v>
      </c>
      <c r="C4" s="57">
        <v>6</v>
      </c>
      <c r="D4" s="105" t="s">
        <v>235</v>
      </c>
      <c r="E4" s="58" t="s">
        <v>236</v>
      </c>
    </row>
    <row r="5" spans="2:5" ht="14.4" x14ac:dyDescent="0.2">
      <c r="B5" s="56" t="s">
        <v>206</v>
      </c>
      <c r="C5" s="57">
        <v>8</v>
      </c>
      <c r="D5" s="105" t="s">
        <v>237</v>
      </c>
      <c r="E5" s="58" t="s">
        <v>207</v>
      </c>
    </row>
    <row r="6" spans="2:5" ht="28.8" x14ac:dyDescent="0.2">
      <c r="B6" s="56" t="s">
        <v>208</v>
      </c>
      <c r="C6" s="57">
        <v>400</v>
      </c>
      <c r="D6" s="105" t="s">
        <v>238</v>
      </c>
      <c r="E6" s="58" t="s">
        <v>209</v>
      </c>
    </row>
    <row r="7" spans="2:5" ht="28.8" x14ac:dyDescent="0.2">
      <c r="B7" s="56" t="s">
        <v>210</v>
      </c>
      <c r="C7" s="57">
        <v>120</v>
      </c>
      <c r="D7" s="105" t="s">
        <v>239</v>
      </c>
      <c r="E7" s="58" t="s">
        <v>209</v>
      </c>
    </row>
    <row r="8" spans="2:5" ht="14.4" x14ac:dyDescent="0.2">
      <c r="B8" s="56" t="s">
        <v>211</v>
      </c>
      <c r="C8" s="57">
        <v>80</v>
      </c>
      <c r="D8" s="105" t="s">
        <v>241</v>
      </c>
      <c r="E8" s="58" t="s">
        <v>212</v>
      </c>
    </row>
    <row r="9" spans="2:5" ht="15" thickBot="1" x14ac:dyDescent="0.25">
      <c r="B9" s="59" t="s">
        <v>213</v>
      </c>
      <c r="C9" s="60">
        <v>60</v>
      </c>
      <c r="D9" s="105" t="s">
        <v>240</v>
      </c>
      <c r="E9" s="61" t="s">
        <v>212</v>
      </c>
    </row>
  </sheetData>
  <mergeCells count="1">
    <mergeCell ref="B2:E2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B1:K30"/>
  <sheetViews>
    <sheetView workbookViewId="0">
      <selection activeCell="G4" sqref="G4:H4"/>
    </sheetView>
  </sheetViews>
  <sheetFormatPr defaultColWidth="8.88671875" defaultRowHeight="15" x14ac:dyDescent="0.3"/>
  <cols>
    <col min="1" max="1" width="4.6640625" style="41" customWidth="1"/>
    <col min="2" max="11" width="10.5546875" style="41" customWidth="1"/>
    <col min="12" max="16384" width="8.88671875" style="41"/>
  </cols>
  <sheetData>
    <row r="1" spans="2:11" ht="15.6" thickBot="1" x14ac:dyDescent="0.35"/>
    <row r="2" spans="2:11" ht="19.2" thickBot="1" x14ac:dyDescent="0.4">
      <c r="B2" s="76" t="s">
        <v>214</v>
      </c>
      <c r="C2" s="77"/>
      <c r="D2" s="77"/>
      <c r="E2" s="77"/>
      <c r="F2" s="77"/>
      <c r="G2" s="77"/>
      <c r="H2" s="77"/>
      <c r="I2" s="77"/>
      <c r="J2" s="77"/>
      <c r="K2" s="78"/>
    </row>
    <row r="3" spans="2:11" x14ac:dyDescent="0.3">
      <c r="B3" s="42"/>
      <c r="C3" s="43"/>
      <c r="D3" s="43"/>
      <c r="E3" s="43"/>
      <c r="F3" s="43"/>
      <c r="G3" s="43"/>
      <c r="H3" s="43"/>
      <c r="I3" s="43"/>
      <c r="J3" s="43"/>
      <c r="K3" s="44"/>
    </row>
    <row r="4" spans="2:11" x14ac:dyDescent="0.3">
      <c r="B4" s="45"/>
      <c r="C4" s="80" t="s">
        <v>215</v>
      </c>
      <c r="D4" s="80"/>
      <c r="E4" s="65" t="s">
        <v>216</v>
      </c>
      <c r="F4" s="66"/>
      <c r="G4" s="81" t="s">
        <v>217</v>
      </c>
      <c r="H4" s="82"/>
      <c r="I4" s="67" t="s">
        <v>218</v>
      </c>
      <c r="J4" s="67" t="s">
        <v>219</v>
      </c>
      <c r="K4" s="46"/>
    </row>
    <row r="5" spans="2:11" x14ac:dyDescent="0.3">
      <c r="B5" s="45"/>
      <c r="C5" s="79" t="s">
        <v>220</v>
      </c>
      <c r="D5" s="79"/>
      <c r="E5" s="83">
        <f>COUNTA(業務改革_判断シート!B5:B204)</f>
        <v>0</v>
      </c>
      <c r="F5" s="66"/>
      <c r="G5" s="74" t="s">
        <v>221</v>
      </c>
      <c r="H5" s="75"/>
      <c r="I5" s="86">
        <f>COUNTIF(業務改革_判断シート!AR5:AR204,"①廃止")</f>
        <v>0</v>
      </c>
      <c r="J5" s="87" t="str">
        <f>IF($E$5=0,"",I5/$E$5)</f>
        <v/>
      </c>
      <c r="K5" s="46"/>
    </row>
    <row r="6" spans="2:11" x14ac:dyDescent="0.3">
      <c r="B6" s="45"/>
      <c r="C6" s="79" t="s">
        <v>222</v>
      </c>
      <c r="D6" s="79"/>
      <c r="E6" s="84">
        <f>SUM(業務改革_判断シート!I5:I204)</f>
        <v>0</v>
      </c>
      <c r="F6" s="66"/>
      <c r="G6" s="74" t="s">
        <v>223</v>
      </c>
      <c r="H6" s="75"/>
      <c r="I6" s="86">
        <f>COUNTIF(業務改革_判断シート!AR5:AR204,"②維持")</f>
        <v>0</v>
      </c>
      <c r="J6" s="87" t="str">
        <f>IF($E$5=0,"",I6/$E$5)</f>
        <v/>
      </c>
      <c r="K6" s="46"/>
    </row>
    <row r="7" spans="2:11" x14ac:dyDescent="0.3">
      <c r="B7" s="45"/>
      <c r="C7" s="79" t="s">
        <v>243</v>
      </c>
      <c r="D7" s="79"/>
      <c r="E7" s="85">
        <f>COUNTIF(業務改革_判断シート!AV5:AV204,"高")</f>
        <v>0</v>
      </c>
      <c r="F7" s="66"/>
      <c r="G7" s="74" t="s">
        <v>224</v>
      </c>
      <c r="H7" s="75"/>
      <c r="I7" s="86">
        <f>COUNTIF(業務改革_判断シート!AR5:AR204,"③効率化")</f>
        <v>0</v>
      </c>
      <c r="J7" s="87" t="str">
        <f>IF($E$5=0,"",I7/$E$5)</f>
        <v/>
      </c>
      <c r="K7" s="46"/>
    </row>
    <row r="8" spans="2:11" x14ac:dyDescent="0.3">
      <c r="B8" s="45"/>
      <c r="C8" s="66"/>
      <c r="D8" s="66"/>
      <c r="E8" s="66"/>
      <c r="F8" s="66"/>
      <c r="G8" s="74" t="s">
        <v>225</v>
      </c>
      <c r="H8" s="75"/>
      <c r="I8" s="86">
        <f>COUNTIF(業務改革_判断シート!AR5:AR204,"④強化")</f>
        <v>0</v>
      </c>
      <c r="J8" s="87" t="str">
        <f>IF($E$5=0,"",I8/$E$5)</f>
        <v/>
      </c>
      <c r="K8" s="46"/>
    </row>
    <row r="9" spans="2:11" x14ac:dyDescent="0.3">
      <c r="B9" s="45"/>
      <c r="C9" s="66"/>
      <c r="D9" s="66"/>
      <c r="E9" s="66"/>
      <c r="F9" s="66"/>
      <c r="G9" s="74" t="s">
        <v>226</v>
      </c>
      <c r="H9" s="75"/>
      <c r="I9" s="86">
        <f>COUNTIF(業務改革_判断シート!AR5:AR204,"⑤効率化＆強化")</f>
        <v>0</v>
      </c>
      <c r="J9" s="87" t="str">
        <f>IF($E$5=0,"",I9/$E$5)</f>
        <v/>
      </c>
      <c r="K9" s="46"/>
    </row>
    <row r="10" spans="2:11" x14ac:dyDescent="0.3">
      <c r="B10" s="45"/>
      <c r="K10" s="46"/>
    </row>
    <row r="11" spans="2:11" x14ac:dyDescent="0.3">
      <c r="B11" s="45"/>
      <c r="K11" s="46"/>
    </row>
    <row r="12" spans="2:11" x14ac:dyDescent="0.3">
      <c r="B12" s="45"/>
      <c r="K12" s="46"/>
    </row>
    <row r="13" spans="2:11" x14ac:dyDescent="0.3">
      <c r="B13" s="45"/>
      <c r="K13" s="46"/>
    </row>
    <row r="14" spans="2:11" x14ac:dyDescent="0.3">
      <c r="B14" s="45"/>
      <c r="K14" s="46"/>
    </row>
    <row r="15" spans="2:11" x14ac:dyDescent="0.3">
      <c r="B15" s="45"/>
      <c r="K15" s="46"/>
    </row>
    <row r="16" spans="2:11" x14ac:dyDescent="0.3">
      <c r="B16" s="45"/>
      <c r="K16" s="46"/>
    </row>
    <row r="17" spans="2:11" x14ac:dyDescent="0.3">
      <c r="B17" s="45"/>
      <c r="K17" s="46"/>
    </row>
    <row r="18" spans="2:11" x14ac:dyDescent="0.3">
      <c r="B18" s="45"/>
      <c r="K18" s="46"/>
    </row>
    <row r="19" spans="2:11" x14ac:dyDescent="0.3">
      <c r="B19" s="45"/>
      <c r="K19" s="46"/>
    </row>
    <row r="20" spans="2:11" x14ac:dyDescent="0.3">
      <c r="B20" s="45"/>
      <c r="K20" s="46"/>
    </row>
    <row r="21" spans="2:11" x14ac:dyDescent="0.3">
      <c r="B21" s="45"/>
      <c r="K21" s="46"/>
    </row>
    <row r="22" spans="2:11" x14ac:dyDescent="0.3">
      <c r="B22" s="45"/>
      <c r="K22" s="46"/>
    </row>
    <row r="23" spans="2:11" x14ac:dyDescent="0.3">
      <c r="B23" s="45"/>
      <c r="K23" s="46"/>
    </row>
    <row r="24" spans="2:11" x14ac:dyDescent="0.3">
      <c r="B24" s="45"/>
      <c r="K24" s="46"/>
    </row>
    <row r="25" spans="2:11" x14ac:dyDescent="0.3">
      <c r="B25" s="45"/>
      <c r="K25" s="46"/>
    </row>
    <row r="26" spans="2:11" x14ac:dyDescent="0.3">
      <c r="B26" s="45"/>
      <c r="K26" s="46"/>
    </row>
    <row r="27" spans="2:11" x14ac:dyDescent="0.3">
      <c r="B27" s="45"/>
      <c r="K27" s="46"/>
    </row>
    <row r="28" spans="2:11" x14ac:dyDescent="0.3">
      <c r="B28" s="45"/>
      <c r="K28" s="46"/>
    </row>
    <row r="29" spans="2:11" x14ac:dyDescent="0.3">
      <c r="B29" s="45"/>
      <c r="K29" s="46"/>
    </row>
    <row r="30" spans="2:11" ht="15.6" thickBot="1" x14ac:dyDescent="0.35">
      <c r="B30" s="47"/>
      <c r="C30" s="48"/>
      <c r="D30" s="48"/>
      <c r="E30" s="48"/>
      <c r="F30" s="48"/>
      <c r="G30" s="48"/>
      <c r="H30" s="48"/>
      <c r="I30" s="48"/>
      <c r="J30" s="48"/>
      <c r="K30" s="49"/>
    </row>
  </sheetData>
  <mergeCells count="11">
    <mergeCell ref="B2:K2"/>
    <mergeCell ref="C5:D5"/>
    <mergeCell ref="C6:D6"/>
    <mergeCell ref="C7:D7"/>
    <mergeCell ref="C4:D4"/>
    <mergeCell ref="G4:H4"/>
    <mergeCell ref="G9:H9"/>
    <mergeCell ref="G7:H7"/>
    <mergeCell ref="G6:H6"/>
    <mergeCell ref="G5:H5"/>
    <mergeCell ref="G8:H8"/>
  </mergeCells>
  <phoneticPr fontId="1"/>
  <pageMargins left="0.75" right="0.75" top="1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499984740745262"/>
  </sheetPr>
  <dimension ref="A1:L22"/>
  <sheetViews>
    <sheetView workbookViewId="0">
      <selection activeCell="D8" sqref="D8"/>
    </sheetView>
  </sheetViews>
  <sheetFormatPr defaultColWidth="8.88671875" defaultRowHeight="15" x14ac:dyDescent="0.3"/>
  <cols>
    <col min="1" max="1" width="24" style="41" bestFit="1" customWidth="1"/>
    <col min="2" max="2" width="20.6640625" style="41" customWidth="1"/>
    <col min="3" max="3" width="36.6640625" style="41" customWidth="1"/>
    <col min="4" max="6" width="24" style="41" customWidth="1"/>
    <col min="7" max="7" width="8.88671875" style="41"/>
    <col min="8" max="8" width="30.109375" style="41" bestFit="1" customWidth="1"/>
    <col min="9" max="9" width="10.44140625" style="41" customWidth="1"/>
    <col min="10" max="10" width="51.44140625" style="41" customWidth="1"/>
    <col min="11" max="16384" width="8.88671875" style="41"/>
  </cols>
  <sheetData>
    <row r="1" spans="1:12" ht="19.2" thickBot="1" x14ac:dyDescent="0.4">
      <c r="A1" s="68" t="s">
        <v>111</v>
      </c>
      <c r="B1" s="69"/>
      <c r="C1" s="69"/>
      <c r="D1" s="69"/>
      <c r="E1" s="69"/>
      <c r="F1" s="70"/>
    </row>
    <row r="2" spans="1:12" x14ac:dyDescent="0.3">
      <c r="A2" s="53" t="s">
        <v>112</v>
      </c>
      <c r="B2" s="54" t="s">
        <v>113</v>
      </c>
      <c r="C2" s="54" t="s">
        <v>114</v>
      </c>
      <c r="D2" s="54" t="s">
        <v>115</v>
      </c>
      <c r="E2" s="54" t="s">
        <v>116</v>
      </c>
      <c r="F2" s="55" t="s">
        <v>117</v>
      </c>
      <c r="L2" s="50"/>
    </row>
    <row r="3" spans="1:12" x14ac:dyDescent="0.3">
      <c r="A3" s="56" t="s">
        <v>118</v>
      </c>
      <c r="B3" s="57" t="s">
        <v>119</v>
      </c>
      <c r="C3" s="57" t="s">
        <v>120</v>
      </c>
      <c r="D3" s="57" t="s">
        <v>121</v>
      </c>
      <c r="E3" s="57" t="s">
        <v>106</v>
      </c>
      <c r="F3" s="58" t="s">
        <v>122</v>
      </c>
    </row>
    <row r="4" spans="1:12" x14ac:dyDescent="0.3">
      <c r="A4" s="56" t="s">
        <v>118</v>
      </c>
      <c r="B4" s="57" t="s">
        <v>123</v>
      </c>
      <c r="C4" s="57" t="s">
        <v>124</v>
      </c>
      <c r="D4" s="57" t="s">
        <v>125</v>
      </c>
      <c r="E4" s="57" t="s">
        <v>126</v>
      </c>
      <c r="F4" s="58" t="s">
        <v>127</v>
      </c>
    </row>
    <row r="5" spans="1:12" x14ac:dyDescent="0.3">
      <c r="A5" s="56" t="s">
        <v>128</v>
      </c>
      <c r="B5" s="57" t="s">
        <v>129</v>
      </c>
      <c r="C5" s="57" t="s">
        <v>130</v>
      </c>
      <c r="D5" s="57" t="s">
        <v>91</v>
      </c>
      <c r="E5" s="57" t="s">
        <v>107</v>
      </c>
      <c r="F5" s="58" t="s">
        <v>131</v>
      </c>
    </row>
    <row r="6" spans="1:12" x14ac:dyDescent="0.3">
      <c r="A6" s="56" t="s">
        <v>132</v>
      </c>
      <c r="B6" s="57" t="s">
        <v>49</v>
      </c>
      <c r="C6" s="57" t="s">
        <v>133</v>
      </c>
      <c r="D6" s="57" t="s">
        <v>134</v>
      </c>
      <c r="E6" s="57" t="s">
        <v>122</v>
      </c>
      <c r="F6" s="58" t="s">
        <v>122</v>
      </c>
    </row>
    <row r="7" spans="1:12" x14ac:dyDescent="0.3">
      <c r="A7" s="56" t="s">
        <v>135</v>
      </c>
      <c r="B7" s="57" t="s">
        <v>136</v>
      </c>
      <c r="C7" s="57" t="s">
        <v>137</v>
      </c>
      <c r="D7" s="57" t="s">
        <v>138</v>
      </c>
      <c r="E7" s="57" t="s">
        <v>139</v>
      </c>
      <c r="F7" s="58" t="s">
        <v>92</v>
      </c>
    </row>
    <row r="8" spans="1:12" x14ac:dyDescent="0.3">
      <c r="A8" s="56" t="s">
        <v>53</v>
      </c>
      <c r="B8" s="57" t="s">
        <v>140</v>
      </c>
      <c r="C8" s="57" t="s">
        <v>141</v>
      </c>
      <c r="D8" s="57" t="s">
        <v>233</v>
      </c>
      <c r="E8" s="57" t="s">
        <v>142</v>
      </c>
      <c r="F8" s="58" t="s">
        <v>93</v>
      </c>
    </row>
    <row r="9" spans="1:12" x14ac:dyDescent="0.3">
      <c r="A9" s="56" t="s">
        <v>53</v>
      </c>
      <c r="B9" s="57" t="s">
        <v>143</v>
      </c>
      <c r="C9" s="57" t="s">
        <v>144</v>
      </c>
      <c r="D9" s="57" t="s">
        <v>94</v>
      </c>
      <c r="E9" s="57" t="s">
        <v>145</v>
      </c>
      <c r="F9" s="58" t="s">
        <v>146</v>
      </c>
    </row>
    <row r="10" spans="1:12" x14ac:dyDescent="0.3">
      <c r="A10" s="56" t="s">
        <v>147</v>
      </c>
      <c r="B10" s="57" t="s">
        <v>148</v>
      </c>
      <c r="C10" s="57" t="s">
        <v>149</v>
      </c>
      <c r="D10" s="57" t="s">
        <v>150</v>
      </c>
      <c r="E10" s="57" t="s">
        <v>151</v>
      </c>
      <c r="F10" s="58" t="s">
        <v>95</v>
      </c>
    </row>
    <row r="11" spans="1:12" x14ac:dyDescent="0.3">
      <c r="A11" s="56" t="s">
        <v>152</v>
      </c>
      <c r="B11" s="57" t="s">
        <v>153</v>
      </c>
      <c r="C11" s="57" t="s">
        <v>154</v>
      </c>
      <c r="D11" s="57" t="s">
        <v>155</v>
      </c>
      <c r="E11" s="57" t="s">
        <v>156</v>
      </c>
      <c r="F11" s="58" t="s">
        <v>96</v>
      </c>
    </row>
    <row r="12" spans="1:12" x14ac:dyDescent="0.3">
      <c r="A12" s="56" t="s">
        <v>157</v>
      </c>
      <c r="B12" s="57" t="s">
        <v>158</v>
      </c>
      <c r="C12" s="57" t="s">
        <v>159</v>
      </c>
      <c r="D12" s="57" t="s">
        <v>160</v>
      </c>
      <c r="E12" s="57" t="s">
        <v>161</v>
      </c>
      <c r="F12" s="58" t="s">
        <v>97</v>
      </c>
    </row>
    <row r="13" spans="1:12" x14ac:dyDescent="0.3">
      <c r="A13" s="56" t="s">
        <v>162</v>
      </c>
      <c r="B13" s="57" t="s">
        <v>163</v>
      </c>
      <c r="C13" s="57" t="s">
        <v>164</v>
      </c>
      <c r="D13" s="57" t="s">
        <v>98</v>
      </c>
      <c r="E13" s="57" t="s">
        <v>165</v>
      </c>
      <c r="F13" s="58" t="s">
        <v>166</v>
      </c>
    </row>
    <row r="14" spans="1:12" x14ac:dyDescent="0.3">
      <c r="A14" s="56" t="s">
        <v>162</v>
      </c>
      <c r="B14" s="57" t="s">
        <v>167</v>
      </c>
      <c r="C14" s="57" t="s">
        <v>168</v>
      </c>
      <c r="D14" s="57" t="s">
        <v>99</v>
      </c>
      <c r="E14" s="57" t="s">
        <v>169</v>
      </c>
      <c r="F14" s="58" t="s">
        <v>170</v>
      </c>
    </row>
    <row r="15" spans="1:12" x14ac:dyDescent="0.3">
      <c r="A15" s="56" t="s">
        <v>171</v>
      </c>
      <c r="B15" s="57" t="s">
        <v>172</v>
      </c>
      <c r="C15" s="57" t="s">
        <v>173</v>
      </c>
      <c r="D15" s="57" t="s">
        <v>100</v>
      </c>
      <c r="E15" s="57" t="s">
        <v>174</v>
      </c>
      <c r="F15" s="58" t="s">
        <v>175</v>
      </c>
    </row>
    <row r="16" spans="1:12" x14ac:dyDescent="0.3">
      <c r="A16" s="56" t="s">
        <v>171</v>
      </c>
      <c r="B16" s="57" t="s">
        <v>176</v>
      </c>
      <c r="C16" s="57" t="s">
        <v>177</v>
      </c>
      <c r="D16" s="57" t="s">
        <v>101</v>
      </c>
      <c r="E16" s="57" t="s">
        <v>178</v>
      </c>
      <c r="F16" s="58" t="s">
        <v>179</v>
      </c>
    </row>
    <row r="17" spans="1:6" x14ac:dyDescent="0.3">
      <c r="A17" s="56" t="s">
        <v>171</v>
      </c>
      <c r="B17" s="57" t="s">
        <v>180</v>
      </c>
      <c r="C17" s="57" t="s">
        <v>181</v>
      </c>
      <c r="D17" s="57" t="s">
        <v>102</v>
      </c>
      <c r="E17" s="57" t="s">
        <v>182</v>
      </c>
      <c r="F17" s="58" t="s">
        <v>179</v>
      </c>
    </row>
    <row r="18" spans="1:6" x14ac:dyDescent="0.3">
      <c r="A18" s="56" t="s">
        <v>183</v>
      </c>
      <c r="B18" s="57" t="s">
        <v>184</v>
      </c>
      <c r="C18" s="57" t="s">
        <v>185</v>
      </c>
      <c r="D18" s="57" t="s">
        <v>100</v>
      </c>
      <c r="E18" s="57" t="s">
        <v>186</v>
      </c>
      <c r="F18" s="58" t="s">
        <v>187</v>
      </c>
    </row>
    <row r="19" spans="1:6" x14ac:dyDescent="0.3">
      <c r="A19" s="56" t="s">
        <v>183</v>
      </c>
      <c r="B19" s="57" t="s">
        <v>188</v>
      </c>
      <c r="C19" s="57" t="s">
        <v>189</v>
      </c>
      <c r="D19" s="57" t="s">
        <v>103</v>
      </c>
      <c r="E19" s="57" t="s">
        <v>190</v>
      </c>
      <c r="F19" s="58" t="s">
        <v>191</v>
      </c>
    </row>
    <row r="20" spans="1:6" x14ac:dyDescent="0.3">
      <c r="A20" s="56" t="s">
        <v>192</v>
      </c>
      <c r="B20" s="57" t="s">
        <v>193</v>
      </c>
      <c r="C20" s="57" t="s">
        <v>194</v>
      </c>
      <c r="D20" s="57" t="s">
        <v>104</v>
      </c>
      <c r="E20" s="57" t="s">
        <v>195</v>
      </c>
      <c r="F20" s="58" t="s">
        <v>196</v>
      </c>
    </row>
    <row r="21" spans="1:6" x14ac:dyDescent="0.3">
      <c r="A21" s="56" t="s">
        <v>192</v>
      </c>
      <c r="B21" s="57" t="s">
        <v>197</v>
      </c>
      <c r="C21" s="57" t="s">
        <v>198</v>
      </c>
      <c r="D21" s="57" t="s">
        <v>104</v>
      </c>
      <c r="E21" s="57" t="s">
        <v>195</v>
      </c>
      <c r="F21" s="58" t="s">
        <v>196</v>
      </c>
    </row>
    <row r="22" spans="1:6" ht="15.6" thickBot="1" x14ac:dyDescent="0.35">
      <c r="A22" s="59" t="s">
        <v>192</v>
      </c>
      <c r="B22" s="60" t="s">
        <v>199</v>
      </c>
      <c r="C22" s="60" t="s">
        <v>200</v>
      </c>
      <c r="D22" s="60" t="s">
        <v>105</v>
      </c>
      <c r="E22" s="60" t="s">
        <v>108</v>
      </c>
      <c r="F22" s="61" t="s">
        <v>109</v>
      </c>
    </row>
  </sheetData>
  <mergeCells count="1">
    <mergeCell ref="A1:F1"/>
  </mergeCells>
  <phoneticPr fontId="1"/>
  <pageMargins left="0.75" right="0.75" top="1" bottom="1" header="0.5" footer="0.5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0E343A78014E543B1B712FB628107FF" ma:contentTypeVersion="8" ma:contentTypeDescription="新しいドキュメントを作成します。" ma:contentTypeScope="" ma:versionID="aa450ed5c5c0ffabfdd217c433965533">
  <xsd:schema xmlns:xsd="http://www.w3.org/2001/XMLSchema" xmlns:xs="http://www.w3.org/2001/XMLSchema" xmlns:p="http://schemas.microsoft.com/office/2006/metadata/properties" xmlns:ns3="14f58acb-375c-432a-8b6d-53f466fa0cff" xmlns:ns4="60a05900-e763-4d75-9d3c-dcfb9d76b457" targetNamespace="http://schemas.microsoft.com/office/2006/metadata/properties" ma:root="true" ma:fieldsID="2ae33c734421ed99630d3a1b1d27e084" ns3:_="" ns4:_="">
    <xsd:import namespace="14f58acb-375c-432a-8b6d-53f466fa0cff"/>
    <xsd:import namespace="60a05900-e763-4d75-9d3c-dcfb9d76b45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f58acb-375c-432a-8b6d-53f466fa0c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a05900-e763-4d75-9d3c-dcfb9d76b45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4f58acb-375c-432a-8b6d-53f466fa0cff" xsi:nil="true"/>
  </documentManagement>
</p:properties>
</file>

<file path=customXml/itemProps1.xml><?xml version="1.0" encoding="utf-8"?>
<ds:datastoreItem xmlns:ds="http://schemas.openxmlformats.org/officeDocument/2006/customXml" ds:itemID="{8BC584C1-3830-4CA8-A253-BF9E548454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1FDE8A-FD0E-477B-9386-05F8422455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f58acb-375c-432a-8b6d-53f466fa0cff"/>
    <ds:schemaRef ds:uri="60a05900-e763-4d75-9d3c-dcfb9d76b4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F62D62-10BF-442D-9835-26F845ED3F80}">
  <ds:schemaRefs>
    <ds:schemaRef ds:uri="http://schemas.microsoft.com/office/infopath/2007/PartnerControls"/>
    <ds:schemaRef ds:uri="14f58acb-375c-432a-8b6d-53f466fa0cff"/>
    <ds:schemaRef ds:uri="http://purl.org/dc/elements/1.1/"/>
    <ds:schemaRef ds:uri="http://schemas.microsoft.com/office/2006/metadata/properties"/>
    <ds:schemaRef ds:uri="60a05900-e763-4d75-9d3c-dcfb9d76b457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使用方法</vt:lpstr>
      <vt:lpstr>業務改革_判断シート</vt:lpstr>
      <vt:lpstr>パラメータ</vt:lpstr>
      <vt:lpstr>ダッシュボード</vt:lpstr>
      <vt:lpstr>判定項目一覧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0x010100E0E343A78014E543B1B712FB628107FF</vt:lpwstr>
  </property>
</Properties>
</file>