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5庁費及び旅費（年度）\公表用\"/>
    </mc:Choice>
  </mc:AlternateContent>
  <bookViews>
    <workbookView xWindow="0" yWindow="0" windowWidth="20490" windowHeight="7530" tabRatio="785"/>
  </bookViews>
  <sheets>
    <sheet name="一般会計" sheetId="74" r:id="rId1"/>
    <sheet name="自安特会" sheetId="75" r:id="rId2"/>
  </sheets>
  <definedNames>
    <definedName name="_xlnm._FilterDatabase" localSheetId="0" hidden="1">一般会計!$A$7:$P$137</definedName>
    <definedName name="_xlnm._FilterDatabase" localSheetId="1" hidden="1">自安特会!$A$7:$P$20</definedName>
    <definedName name="_xlnm.Print_Area" localSheetId="0">一般会計!$B$1:$O$138</definedName>
    <definedName name="_xlnm.Print_Area" localSheetId="1">自安特会!$B$1:$P$21</definedName>
    <definedName name="_xlnm.Print_Titles" localSheetId="0">一般会計!$2:$7</definedName>
    <definedName name="_xlnm.Print_Titles" localSheetId="1">自安特会!$2:$7</definedName>
  </definedNames>
  <calcPr calcId="162913"/>
</workbook>
</file>

<file path=xl/calcChain.xml><?xml version="1.0" encoding="utf-8"?>
<calcChain xmlns="http://schemas.openxmlformats.org/spreadsheetml/2006/main">
  <c r="K8" i="75" l="1"/>
  <c r="N134" i="74" l="1"/>
  <c r="N135" i="74"/>
  <c r="N136" i="74"/>
  <c r="J134" i="74"/>
  <c r="K134" i="74" s="1"/>
  <c r="J135" i="74"/>
  <c r="K135" i="74" s="1"/>
  <c r="J136" i="74"/>
  <c r="K136" i="74" s="1"/>
  <c r="O19" i="75" l="1"/>
  <c r="O18" i="75"/>
  <c r="O17" i="75"/>
  <c r="O16" i="75"/>
  <c r="O15" i="75"/>
  <c r="O14" i="75"/>
  <c r="O13" i="75"/>
  <c r="O12" i="75"/>
  <c r="O11" i="75"/>
  <c r="O10" i="75"/>
  <c r="O9" i="75"/>
  <c r="O8" i="75"/>
  <c r="N133" i="74"/>
  <c r="N132" i="74"/>
  <c r="N131" i="74"/>
  <c r="N130" i="74"/>
  <c r="N129" i="74"/>
  <c r="N128" i="74"/>
  <c r="N127" i="74"/>
  <c r="N126" i="74"/>
  <c r="N125" i="74"/>
  <c r="N124" i="74"/>
  <c r="N123" i="74"/>
  <c r="N122" i="74"/>
  <c r="N121" i="74"/>
  <c r="N120" i="74"/>
  <c r="N119" i="74"/>
  <c r="N118" i="74"/>
  <c r="N117" i="74"/>
  <c r="N116" i="74"/>
  <c r="N115" i="74"/>
  <c r="N114" i="74"/>
  <c r="N113" i="74"/>
  <c r="N112" i="74"/>
  <c r="N111" i="74"/>
  <c r="N110" i="74"/>
  <c r="N109" i="74"/>
  <c r="N108" i="74"/>
  <c r="N107" i="74"/>
  <c r="N106" i="74"/>
  <c r="N105" i="74"/>
  <c r="N104" i="74"/>
  <c r="N103" i="74"/>
  <c r="N102" i="74"/>
  <c r="N101" i="74"/>
  <c r="N100" i="74"/>
  <c r="N99" i="74"/>
  <c r="N98" i="74"/>
  <c r="N97" i="74"/>
  <c r="N96" i="74"/>
  <c r="N95" i="74"/>
  <c r="N94" i="74"/>
  <c r="N93" i="74"/>
  <c r="N92" i="74"/>
  <c r="N91" i="74"/>
  <c r="N90" i="74"/>
  <c r="N89" i="74"/>
  <c r="N88" i="74"/>
  <c r="N87" i="74"/>
  <c r="N86" i="74"/>
  <c r="N85" i="74"/>
  <c r="N84" i="74"/>
  <c r="N83" i="74"/>
  <c r="N82" i="74"/>
  <c r="N81" i="74"/>
  <c r="N80" i="74"/>
  <c r="N79" i="74"/>
  <c r="N78" i="74"/>
  <c r="N77" i="74"/>
  <c r="N76" i="74"/>
  <c r="N75" i="74"/>
  <c r="N74" i="74"/>
  <c r="N73" i="74"/>
  <c r="N72" i="74"/>
  <c r="N71" i="74"/>
  <c r="N70" i="74"/>
  <c r="N69" i="74"/>
  <c r="N68" i="74"/>
  <c r="N67" i="74"/>
  <c r="N66" i="74"/>
  <c r="N65" i="74"/>
  <c r="N64" i="74"/>
  <c r="N63" i="74"/>
  <c r="N62" i="74"/>
  <c r="N61" i="74"/>
  <c r="N60" i="74"/>
  <c r="N59" i="74"/>
  <c r="N58" i="74"/>
  <c r="N57" i="74"/>
  <c r="N56" i="74"/>
  <c r="N55" i="74"/>
  <c r="N54" i="74"/>
  <c r="N53" i="74"/>
  <c r="N52" i="74"/>
  <c r="N51" i="74"/>
  <c r="N50" i="74"/>
  <c r="N49" i="74"/>
  <c r="N48" i="74"/>
  <c r="N47" i="74"/>
  <c r="N46" i="74"/>
  <c r="N45" i="74"/>
  <c r="N44" i="74"/>
  <c r="N43" i="74"/>
  <c r="N42" i="74"/>
  <c r="N41" i="74"/>
  <c r="N40" i="74"/>
  <c r="N39" i="74"/>
  <c r="N38" i="74"/>
  <c r="N37" i="74"/>
  <c r="N36" i="74"/>
  <c r="N35" i="74"/>
  <c r="N34" i="74"/>
  <c r="N33" i="74"/>
  <c r="N32" i="74"/>
  <c r="N31" i="74"/>
  <c r="N30" i="74"/>
  <c r="N29" i="74"/>
  <c r="N28" i="74"/>
  <c r="N27" i="74"/>
  <c r="N26" i="74"/>
  <c r="N25" i="74"/>
  <c r="N24" i="74"/>
  <c r="N23" i="74"/>
  <c r="N22" i="74"/>
  <c r="N21" i="74"/>
  <c r="N20" i="74"/>
  <c r="N19" i="74"/>
  <c r="N18" i="74"/>
  <c r="N17" i="74"/>
  <c r="N16" i="74"/>
  <c r="N15" i="74"/>
  <c r="N14" i="74"/>
  <c r="N13" i="74"/>
  <c r="N12" i="74"/>
  <c r="N11" i="74"/>
  <c r="N10" i="74"/>
  <c r="N9" i="74"/>
  <c r="N8" i="74"/>
  <c r="J133" i="74" l="1"/>
  <c r="K133" i="74" s="1"/>
  <c r="J132" i="74"/>
  <c r="K132" i="74" s="1"/>
  <c r="J131" i="74"/>
  <c r="K131" i="74" s="1"/>
  <c r="J130" i="74"/>
  <c r="K130" i="74" s="1"/>
  <c r="J129" i="74"/>
  <c r="K129" i="74" s="1"/>
  <c r="J128" i="74"/>
  <c r="K128" i="74" s="1"/>
  <c r="J127" i="74"/>
  <c r="K127" i="74" s="1"/>
  <c r="J126" i="74"/>
  <c r="K126" i="74" s="1"/>
  <c r="J125" i="74"/>
  <c r="K125" i="74" s="1"/>
  <c r="J124" i="74"/>
  <c r="K124" i="74" s="1"/>
  <c r="J123" i="74"/>
  <c r="K123" i="74" s="1"/>
  <c r="J122" i="74"/>
  <c r="K122" i="74" s="1"/>
  <c r="J121" i="74"/>
  <c r="K121" i="74" s="1"/>
  <c r="J120" i="74"/>
  <c r="K120" i="74" s="1"/>
  <c r="J119" i="74"/>
  <c r="K119" i="74" s="1"/>
  <c r="J118" i="74"/>
  <c r="K118" i="74" s="1"/>
  <c r="J117" i="74"/>
  <c r="K117" i="74" s="1"/>
  <c r="J116" i="74"/>
  <c r="K116" i="74" s="1"/>
  <c r="J115" i="74"/>
  <c r="K115" i="74" s="1"/>
  <c r="J114" i="74"/>
  <c r="K114" i="74" s="1"/>
  <c r="J113" i="74"/>
  <c r="K113" i="74" s="1"/>
  <c r="J112" i="74"/>
  <c r="K112" i="74" s="1"/>
  <c r="J111" i="74"/>
  <c r="K111" i="74" s="1"/>
  <c r="J110" i="74"/>
  <c r="K110" i="74" s="1"/>
  <c r="J109" i="74"/>
  <c r="K109" i="74" s="1"/>
  <c r="J108" i="74"/>
  <c r="K108" i="74" s="1"/>
  <c r="J107" i="74"/>
  <c r="K107" i="74" s="1"/>
  <c r="J106" i="74"/>
  <c r="K106" i="74" s="1"/>
  <c r="J105" i="74"/>
  <c r="K105" i="74" s="1"/>
  <c r="J104" i="74"/>
  <c r="K104" i="74" s="1"/>
  <c r="J103" i="74"/>
  <c r="K103" i="74" s="1"/>
  <c r="J102" i="74"/>
  <c r="K102" i="74" s="1"/>
  <c r="J101" i="74"/>
  <c r="K101" i="74" s="1"/>
  <c r="J100" i="74"/>
  <c r="K100" i="74" s="1"/>
  <c r="J99" i="74"/>
  <c r="K99" i="74" s="1"/>
  <c r="J98" i="74"/>
  <c r="K98" i="74" s="1"/>
  <c r="J97" i="74"/>
  <c r="K97" i="74" s="1"/>
  <c r="J96" i="74"/>
  <c r="K96" i="74" s="1"/>
  <c r="J95" i="74"/>
  <c r="K95" i="74" s="1"/>
  <c r="J94" i="74"/>
  <c r="K94" i="74" s="1"/>
  <c r="J93" i="74"/>
  <c r="K93" i="74" s="1"/>
  <c r="J92" i="74"/>
  <c r="K92" i="74" s="1"/>
  <c r="J91" i="74"/>
  <c r="K91" i="74" s="1"/>
  <c r="J90" i="74"/>
  <c r="K90" i="74" s="1"/>
  <c r="J89" i="74"/>
  <c r="K89" i="74" s="1"/>
  <c r="J88" i="74"/>
  <c r="K88" i="74" s="1"/>
  <c r="J87" i="74"/>
  <c r="K87" i="74" s="1"/>
  <c r="J86" i="74"/>
  <c r="K86" i="74" s="1"/>
  <c r="J85" i="74"/>
  <c r="K85" i="74" s="1"/>
  <c r="J84" i="74"/>
  <c r="K84" i="74" s="1"/>
  <c r="J83" i="74"/>
  <c r="K83" i="74" s="1"/>
  <c r="J82" i="74"/>
  <c r="K82" i="74" s="1"/>
  <c r="J81" i="74"/>
  <c r="K81" i="74" s="1"/>
  <c r="J80" i="74"/>
  <c r="K80" i="74" s="1"/>
  <c r="J79" i="74"/>
  <c r="K79" i="74" s="1"/>
  <c r="J78" i="74"/>
  <c r="K78" i="74" s="1"/>
  <c r="J77" i="74"/>
  <c r="K77" i="74" s="1"/>
  <c r="J76" i="74"/>
  <c r="K76" i="74" s="1"/>
  <c r="J75" i="74"/>
  <c r="K75" i="74" s="1"/>
  <c r="J74" i="74"/>
  <c r="K74" i="74" s="1"/>
  <c r="J73" i="74"/>
  <c r="K73" i="74" s="1"/>
  <c r="J72" i="74"/>
  <c r="K72" i="74" s="1"/>
  <c r="J71" i="74"/>
  <c r="K71" i="74" s="1"/>
  <c r="J70" i="74"/>
  <c r="K70" i="74" s="1"/>
  <c r="J69" i="74"/>
  <c r="K69" i="74" s="1"/>
  <c r="J68" i="74"/>
  <c r="K68" i="74" s="1"/>
  <c r="J67" i="74"/>
  <c r="K67" i="74" s="1"/>
  <c r="J66" i="74"/>
  <c r="K66" i="74" s="1"/>
  <c r="J65" i="74"/>
  <c r="K65" i="74" s="1"/>
  <c r="J64" i="74"/>
  <c r="K64" i="74" s="1"/>
  <c r="J63" i="74"/>
  <c r="K63" i="74" s="1"/>
  <c r="J62" i="74"/>
  <c r="K62" i="74" s="1"/>
  <c r="J61" i="74"/>
  <c r="K61" i="74" s="1"/>
  <c r="J60" i="74"/>
  <c r="K60" i="74" s="1"/>
  <c r="J59" i="74"/>
  <c r="K59" i="74" s="1"/>
  <c r="J58" i="74"/>
  <c r="K58" i="74" s="1"/>
  <c r="J57" i="74"/>
  <c r="K57" i="74" s="1"/>
  <c r="J56" i="74"/>
  <c r="K56" i="74" s="1"/>
  <c r="J55" i="74"/>
  <c r="K55" i="74" s="1"/>
  <c r="J54" i="74"/>
  <c r="K54" i="74" s="1"/>
  <c r="J53" i="74"/>
  <c r="K53" i="74" s="1"/>
  <c r="J52" i="74"/>
  <c r="K52" i="74" s="1"/>
  <c r="J51" i="74"/>
  <c r="K51" i="74" s="1"/>
  <c r="J50" i="74"/>
  <c r="K50" i="74" s="1"/>
  <c r="J49" i="74"/>
  <c r="K49" i="74" s="1"/>
  <c r="J48" i="74"/>
  <c r="K48" i="74" s="1"/>
  <c r="J47" i="74"/>
  <c r="K47" i="74" s="1"/>
  <c r="J46" i="74"/>
  <c r="K46" i="74" s="1"/>
  <c r="J45" i="74"/>
  <c r="K45" i="74" s="1"/>
  <c r="J44" i="74"/>
  <c r="K44" i="74" s="1"/>
  <c r="J43" i="74"/>
  <c r="K43" i="74" s="1"/>
  <c r="J42" i="74"/>
  <c r="K42" i="74" s="1"/>
  <c r="J41" i="74"/>
  <c r="K41" i="74" s="1"/>
  <c r="J40" i="74"/>
  <c r="K40" i="74" s="1"/>
  <c r="J39" i="74"/>
  <c r="K39" i="74" s="1"/>
  <c r="J38" i="74"/>
  <c r="K38" i="74" s="1"/>
  <c r="J37" i="74"/>
  <c r="K37" i="74" s="1"/>
  <c r="J36" i="74"/>
  <c r="K36" i="74" s="1"/>
  <c r="J35" i="74"/>
  <c r="K35" i="74" s="1"/>
  <c r="J34" i="74"/>
  <c r="K34" i="74" s="1"/>
  <c r="J33" i="74"/>
  <c r="K33" i="74" s="1"/>
  <c r="J32" i="74"/>
  <c r="K32" i="74" s="1"/>
  <c r="J31" i="74"/>
  <c r="K31" i="74" s="1"/>
  <c r="J30" i="74"/>
  <c r="K30" i="74" s="1"/>
  <c r="J29" i="74"/>
  <c r="K29" i="74" s="1"/>
  <c r="J28" i="74"/>
  <c r="K28" i="74" s="1"/>
  <c r="J27" i="74"/>
  <c r="K27" i="74" s="1"/>
  <c r="J26" i="74"/>
  <c r="K26" i="74" s="1"/>
  <c r="J25" i="74"/>
  <c r="K25" i="74" s="1"/>
  <c r="J24" i="74"/>
  <c r="K24" i="74" s="1"/>
  <c r="J23" i="74"/>
  <c r="K23" i="74" s="1"/>
  <c r="J22" i="74"/>
  <c r="K22" i="74" s="1"/>
  <c r="J21" i="74"/>
  <c r="K21" i="74" s="1"/>
  <c r="J20" i="74"/>
  <c r="K20" i="74" s="1"/>
  <c r="J19" i="74"/>
  <c r="K19" i="74" s="1"/>
  <c r="J18" i="74"/>
  <c r="K18" i="74" s="1"/>
  <c r="J17" i="74"/>
  <c r="K17" i="74" s="1"/>
  <c r="J16" i="74"/>
  <c r="K16" i="74" s="1"/>
  <c r="J15" i="74"/>
  <c r="K15" i="74" s="1"/>
  <c r="J14" i="74"/>
  <c r="K14" i="74" s="1"/>
  <c r="J13" i="74"/>
  <c r="K13" i="74" s="1"/>
  <c r="J12" i="74"/>
  <c r="K12" i="74" s="1"/>
  <c r="J11" i="74"/>
  <c r="K11" i="74" s="1"/>
  <c r="J10" i="74"/>
  <c r="K10" i="74" s="1"/>
  <c r="J9" i="74"/>
  <c r="K9" i="74" s="1"/>
  <c r="J8" i="74"/>
  <c r="K8" i="74" s="1"/>
  <c r="F138" i="74" l="1"/>
  <c r="M138" i="74" l="1"/>
  <c r="I138" i="74" l="1"/>
  <c r="F21" i="75" l="1"/>
  <c r="N21" i="75"/>
  <c r="M21" i="75"/>
  <c r="I21" i="75"/>
  <c r="H21" i="75"/>
  <c r="G21" i="75"/>
  <c r="L138" i="74"/>
  <c r="N138" i="74" s="1"/>
  <c r="H138" i="74"/>
  <c r="G138" i="74"/>
  <c r="E138" i="74"/>
  <c r="O21" i="75" l="1"/>
  <c r="J138" i="74" l="1"/>
  <c r="K138" i="74" s="1"/>
  <c r="K14" i="75" l="1"/>
  <c r="L14" i="75" s="1"/>
  <c r="K10" i="75"/>
  <c r="L10" i="75" s="1"/>
  <c r="K17" i="75"/>
  <c r="L17" i="75" s="1"/>
  <c r="K9" i="75"/>
  <c r="L9" i="75" s="1"/>
  <c r="K13" i="75"/>
  <c r="L13" i="75" s="1"/>
  <c r="K12" i="75"/>
  <c r="L12" i="75" s="1"/>
  <c r="K11" i="75"/>
  <c r="L11" i="75" s="1"/>
  <c r="K19" i="75"/>
  <c r="L19" i="75" s="1"/>
  <c r="K16" i="75"/>
  <c r="L16" i="75" s="1"/>
  <c r="K15" i="75"/>
  <c r="L15" i="75" s="1"/>
  <c r="K18" i="75"/>
  <c r="L18" i="75" s="1"/>
  <c r="L8" i="75"/>
  <c r="J21" i="75"/>
  <c r="K21" i="75" l="1"/>
  <c r="L21" i="75" s="1"/>
</calcChain>
</file>

<file path=xl/sharedStrings.xml><?xml version="1.0" encoding="utf-8"?>
<sst xmlns="http://schemas.openxmlformats.org/spreadsheetml/2006/main" count="621" uniqueCount="147">
  <si>
    <t>第１四半期</t>
    <rPh sb="0" eb="1">
      <t>ダイ</t>
    </rPh>
    <rPh sb="2" eb="5">
      <t>シハンキ</t>
    </rPh>
    <phoneticPr fontId="6"/>
  </si>
  <si>
    <t>第２四半期</t>
  </si>
  <si>
    <t>第３四半期</t>
  </si>
  <si>
    <t>第４四半期</t>
  </si>
  <si>
    <t>合計</t>
    <rPh sb="0" eb="2">
      <t>ゴウケイ</t>
    </rPh>
    <phoneticPr fontId="6"/>
  </si>
  <si>
    <t>国土交通本省共通費</t>
  </si>
  <si>
    <t>住宅市場整備推進費</t>
  </si>
  <si>
    <t>総合的バリアフリー推進費</t>
  </si>
  <si>
    <t>道路環境等対策費</t>
  </si>
  <si>
    <t>職員旅費</t>
  </si>
  <si>
    <t>観光振興費</t>
  </si>
  <si>
    <t>都市・地域づくり推進費</t>
  </si>
  <si>
    <t>社会資本整備・管理効率化推進費</t>
  </si>
  <si>
    <t>不動産市場整備等推進費</t>
  </si>
  <si>
    <t>建設市場整備推進費</t>
  </si>
  <si>
    <t>国土調査費</t>
  </si>
  <si>
    <t>自動車運送業市場環境整備推進費</t>
  </si>
  <si>
    <t>国土形成推進費</t>
  </si>
  <si>
    <t>地理空間情報整備・活用推進費</t>
  </si>
  <si>
    <t>離島振興費</t>
  </si>
  <si>
    <t>技術研究開発推進費</t>
  </si>
  <si>
    <t>情報化推進費</t>
  </si>
  <si>
    <t>国際協力費</t>
  </si>
  <si>
    <t>官庁施設保全等推進費</t>
  </si>
  <si>
    <t>水資源開発事業調査諸費</t>
  </si>
  <si>
    <t>都市開発事業調査諸費</t>
  </si>
  <si>
    <t>住宅建設事業調査諸費</t>
  </si>
  <si>
    <t>国営公園等事業調査諸費</t>
  </si>
  <si>
    <t>下水道事業調査諸費</t>
  </si>
  <si>
    <t>放射能調査研究費</t>
  </si>
  <si>
    <t>地球環境保全等試験研究費</t>
  </si>
  <si>
    <t>国土地理院共通費</t>
  </si>
  <si>
    <t>地理空間情報整備・活用等推進費</t>
  </si>
  <si>
    <t>海難審判所共通費</t>
  </si>
  <si>
    <t>海難審判費</t>
  </si>
  <si>
    <t>地方整備局共通費</t>
  </si>
  <si>
    <t>地方整備推進費</t>
  </si>
  <si>
    <t>北海道開発局共通費</t>
  </si>
  <si>
    <t>北海道開発行政推進費</t>
  </si>
  <si>
    <t>北海道治水海岸事業工事諸費</t>
  </si>
  <si>
    <t>地方運輸局共通費</t>
  </si>
  <si>
    <t>地方運輸行政推進費</t>
  </si>
  <si>
    <t>地方航空行政推進費</t>
  </si>
  <si>
    <t>観光庁共通費</t>
  </si>
  <si>
    <t>気象官署共通費</t>
  </si>
  <si>
    <t>観測予報等業務費</t>
  </si>
  <si>
    <t>気象研究所</t>
  </si>
  <si>
    <t>運輸安全委員会</t>
  </si>
  <si>
    <t>海上保安官署共通費</t>
  </si>
  <si>
    <t>船舶交通安全及海上治安対策費</t>
  </si>
  <si>
    <t>公共交通等安全対策費</t>
  </si>
  <si>
    <t>庁費</t>
  </si>
  <si>
    <t>北海道道路整備事業工事諸費</t>
  </si>
  <si>
    <t>北海道都市環境整備事業工事諸費</t>
  </si>
  <si>
    <t>空港等維持運営費</t>
  </si>
  <si>
    <t>業務取扱費</t>
  </si>
  <si>
    <t>庁費</t>
    <rPh sb="0" eb="2">
      <t>チョウヒ</t>
    </rPh>
    <phoneticPr fontId="4"/>
  </si>
  <si>
    <t>［一般会計］</t>
    <rPh sb="1" eb="3">
      <t>イッパン</t>
    </rPh>
    <rPh sb="3" eb="5">
      <t>カイケイ</t>
    </rPh>
    <phoneticPr fontId="6"/>
  </si>
  <si>
    <t>支出済歳出額</t>
    <rPh sb="0" eb="3">
      <t>シシュツズミ</t>
    </rPh>
    <rPh sb="3" eb="6">
      <t>サイシュツガク</t>
    </rPh>
    <phoneticPr fontId="4"/>
  </si>
  <si>
    <t>［特別会計］</t>
    <rPh sb="1" eb="3">
      <t>トクベツ</t>
    </rPh>
    <rPh sb="3" eb="5">
      <t>カイケイ</t>
    </rPh>
    <phoneticPr fontId="6"/>
  </si>
  <si>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</si>
  <si>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rPh sb="0" eb="2">
      <t>サイシュツ</t>
    </rPh>
    <rPh sb="2" eb="4">
      <t>ヨサン</t>
    </rPh>
    <rPh sb="4" eb="6">
      <t>ゲンガク</t>
    </rPh>
    <phoneticPr fontId="4"/>
  </si>
  <si>
    <t>港湾事業調査諸費</t>
  </si>
  <si>
    <t>治水海岸事業調査諸費</t>
  </si>
  <si>
    <t>道路整備事業調査諸費</t>
  </si>
  <si>
    <t>都市水環境整備事業調査諸費</t>
  </si>
  <si>
    <t>治水海岸事業工事諸費</t>
  </si>
  <si>
    <t>道路整備事業工事諸費</t>
  </si>
  <si>
    <t>港湾空港整備事業工事諸費</t>
  </si>
  <si>
    <t>都市環境整備事業工事諸費</t>
  </si>
  <si>
    <t>地方航空局共通費</t>
  </si>
  <si>
    <t>自動車検査登録勘定</t>
    <phoneticPr fontId="4"/>
  </si>
  <si>
    <t>自動車安全特別会計</t>
    <phoneticPr fontId="4"/>
  </si>
  <si>
    <t>空港整備勘定</t>
    <phoneticPr fontId="4"/>
  </si>
  <si>
    <t>財政投融資特別会計</t>
    <phoneticPr fontId="4"/>
  </si>
  <si>
    <t>特定国有財産整備勘定</t>
    <phoneticPr fontId="4"/>
  </si>
  <si>
    <t>職員旅費</t>
    <rPh sb="0" eb="2">
      <t>ショクイン</t>
    </rPh>
    <rPh sb="2" eb="4">
      <t>リョヒ</t>
    </rPh>
    <phoneticPr fontId="4"/>
  </si>
  <si>
    <t>海洋環境対策費</t>
  </si>
  <si>
    <t>鉄道網整備推進費</t>
  </si>
  <si>
    <t>国土交通統計調査費</t>
  </si>
  <si>
    <t>北海道総合開発推進費</t>
  </si>
  <si>
    <t>国土技術政策総合研究所共通費</t>
  </si>
  <si>
    <t>国営公園等事業工事諸費</t>
  </si>
  <si>
    <t>北海道国営公園等事業工事諸費</t>
  </si>
  <si>
    <t>国際観光旅客税財源観光振興費</t>
  </si>
  <si>
    <t>（単位：円）</t>
    <rPh sb="1" eb="3">
      <t>タンイ</t>
    </rPh>
    <rPh sb="4" eb="5">
      <t>エン</t>
    </rPh>
    <phoneticPr fontId="6"/>
  </si>
  <si>
    <t>合計</t>
    <rPh sb="0" eb="2">
      <t>ゴウケイ</t>
    </rPh>
    <phoneticPr fontId="4"/>
  </si>
  <si>
    <t>国土交通本省</t>
  </si>
  <si>
    <t>科学技術イノベーション創造推進費</t>
  </si>
  <si>
    <t>地域公共交通維持・活性化推進費</t>
  </si>
  <si>
    <t>国土技術政策総合研究所</t>
  </si>
  <si>
    <t>国土地理院</t>
  </si>
  <si>
    <t>災害情報整備推進費</t>
  </si>
  <si>
    <t>海難審判所</t>
  </si>
  <si>
    <t>地方整備局</t>
  </si>
  <si>
    <t>北海道開発局</t>
  </si>
  <si>
    <t>北海道港湾空港整備事業工事諸費</t>
  </si>
  <si>
    <t>地方運輸局</t>
  </si>
  <si>
    <t>地方航空局</t>
  </si>
  <si>
    <t>観光庁</t>
  </si>
  <si>
    <t>気象庁</t>
  </si>
  <si>
    <t>海上保安庁</t>
  </si>
  <si>
    <t>船舶交通安全基盤整備事業工事諸費</t>
  </si>
  <si>
    <t>合計</t>
    <rPh sb="0" eb="2">
      <t>ゴウケイ</t>
    </rPh>
    <phoneticPr fontId="4"/>
  </si>
  <si>
    <t>組織</t>
    <rPh sb="0" eb="2">
      <t>ソシキ</t>
    </rPh>
    <phoneticPr fontId="6"/>
  </si>
  <si>
    <t>項</t>
    <rPh sb="0" eb="1">
      <t>コウ</t>
    </rPh>
    <phoneticPr fontId="4"/>
  </si>
  <si>
    <t>目</t>
    <rPh sb="0" eb="1">
      <t>モク</t>
    </rPh>
    <phoneticPr fontId="4"/>
  </si>
  <si>
    <t>会計</t>
    <rPh sb="0" eb="2">
      <t>カイケイ</t>
    </rPh>
    <phoneticPr fontId="6"/>
  </si>
  <si>
    <t>自動車安全特別会計</t>
  </si>
  <si>
    <t>自動車検査登録勘定</t>
  </si>
  <si>
    <t>業務取扱費</t>
    <phoneticPr fontId="4"/>
  </si>
  <si>
    <t>目</t>
    <rPh sb="0" eb="1">
      <t>モク</t>
    </rPh>
    <phoneticPr fontId="4"/>
  </si>
  <si>
    <t>空港整備勘定</t>
  </si>
  <si>
    <t>空港等維持運営費</t>
    <phoneticPr fontId="4"/>
  </si>
  <si>
    <t>空港等整備事業工事諸費</t>
  </si>
  <si>
    <t>事務取扱費</t>
    <phoneticPr fontId="4"/>
  </si>
  <si>
    <t>庁費</t>
    <phoneticPr fontId="4"/>
  </si>
  <si>
    <t>東日本大震災復興特別会計</t>
  </si>
  <si>
    <t>東日本大震災復興特別会計</t>
    <phoneticPr fontId="4"/>
  </si>
  <si>
    <t>地方整備局</t>
    <phoneticPr fontId="4"/>
  </si>
  <si>
    <t>組織・勘定</t>
    <rPh sb="0" eb="2">
      <t>ソシキ</t>
    </rPh>
    <rPh sb="3" eb="5">
      <t>カンジョウ</t>
    </rPh>
    <phoneticPr fontId="4"/>
  </si>
  <si>
    <t>東日本大震災復興治水事業工事諸費</t>
    <phoneticPr fontId="4"/>
  </si>
  <si>
    <t>東日本大震災復興道路整備事業工事諸費</t>
    <phoneticPr fontId="4"/>
  </si>
  <si>
    <t>東日本大震災復興港湾整備事業工事諸費</t>
    <phoneticPr fontId="4"/>
  </si>
  <si>
    <t>東日本大震災復興国営追悼・祈念施設整備事業工事諸費</t>
  </si>
  <si>
    <t>住宅・地域公共交通等復興政策費</t>
    <phoneticPr fontId="4"/>
  </si>
  <si>
    <t>観光庁</t>
    <rPh sb="0" eb="2">
      <t>カンコウ</t>
    </rPh>
    <rPh sb="2" eb="3">
      <t>チョウ</t>
    </rPh>
    <phoneticPr fontId="4"/>
  </si>
  <si>
    <t>支出済歳出額の
第４四半期の割合</t>
    <rPh sb="0" eb="3">
      <t>シシュツズミ</t>
    </rPh>
    <rPh sb="3" eb="6">
      <t>サイシュツガク</t>
    </rPh>
    <rPh sb="8" eb="9">
      <t>ダイ</t>
    </rPh>
    <rPh sb="10" eb="13">
      <t>シハンキ</t>
    </rPh>
    <rPh sb="14" eb="16">
      <t>ワリアイ</t>
    </rPh>
    <phoneticPr fontId="4"/>
  </si>
  <si>
    <t>北海道農業農村整備事業等工事諸費</t>
    <rPh sb="5" eb="7">
      <t>ノウソン</t>
    </rPh>
    <rPh sb="7" eb="9">
      <t>セイビ</t>
    </rPh>
    <phoneticPr fontId="4"/>
  </si>
  <si>
    <t xml:space="preserve"> -</t>
    <phoneticPr fontId="4"/>
  </si>
  <si>
    <t>第3四半期までに予定されていた業務が事務処理の関係上、第4四半期に行われたため。</t>
  </si>
  <si>
    <t>前年度実績とほぼ同水準である。</t>
  </si>
  <si>
    <t xml:space="preserve"> -</t>
  </si>
  <si>
    <t>令和４年度（目）庁費及び（目）職員旅費の支出状況</t>
    <rPh sb="0" eb="2">
      <t>レイワ</t>
    </rPh>
    <rPh sb="3" eb="5">
      <t>ネンド</t>
    </rPh>
    <rPh sb="4" eb="5">
      <t>ド</t>
    </rPh>
    <rPh sb="6" eb="7">
      <t>モク</t>
    </rPh>
    <rPh sb="8" eb="10">
      <t>チョウヒ</t>
    </rPh>
    <rPh sb="10" eb="11">
      <t>オヨ</t>
    </rPh>
    <rPh sb="13" eb="14">
      <t>モク</t>
    </rPh>
    <rPh sb="15" eb="17">
      <t>ショクイン</t>
    </rPh>
    <rPh sb="17" eb="19">
      <t>リョヒ</t>
    </rPh>
    <rPh sb="20" eb="22">
      <t>シシュツ</t>
    </rPh>
    <rPh sb="22" eb="24">
      <t>ジョウキョウ</t>
    </rPh>
    <phoneticPr fontId="6"/>
  </si>
  <si>
    <t>令和４年度</t>
    <rPh sb="0" eb="2">
      <t>レイワ</t>
    </rPh>
    <rPh sb="3" eb="5">
      <t>ネンド</t>
    </rPh>
    <phoneticPr fontId="4"/>
  </si>
  <si>
    <t>令和３年度</t>
    <phoneticPr fontId="4"/>
  </si>
  <si>
    <t>水資源対策費</t>
    <phoneticPr fontId="4"/>
  </si>
  <si>
    <t>地球温暖化防止等対策費</t>
    <phoneticPr fontId="4"/>
  </si>
  <si>
    <t>水害・土砂災害対策費</t>
    <phoneticPr fontId="4"/>
  </si>
  <si>
    <t>総合的物流体系整備推進費</t>
    <phoneticPr fontId="4"/>
  </si>
  <si>
    <t>科学技術イノベーション創造推進費</t>
    <phoneticPr fontId="4"/>
  </si>
  <si>
    <t>社会資本整備・管理効率化推進費</t>
    <phoneticPr fontId="4"/>
  </si>
  <si>
    <t>海事産業市場整備等推進費</t>
    <phoneticPr fontId="4"/>
  </si>
  <si>
    <t>情報通信技術調達等適正・効率化推進費</t>
  </si>
  <si>
    <t>海上保安官署共通費</t>
    <phoneticPr fontId="4"/>
  </si>
  <si>
    <t>放射能調査研究費</t>
    <phoneticPr fontId="4"/>
  </si>
  <si>
    <t>令和3年度は新型コロナウイルス感染拡大防止のため、出張を自粛・抑制したが、令和4 年度においては、社会情勢が変化したことにより対面での用務が増加したため。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</si>
</sst>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Red]#,##0"/>
  </numFmts>
  <fonts count="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scheme val="major"/>
    </font>
    <font>
      <sz val="6"/>
      <name val="ＭＳ Ｐゴシック"/>
      <family val="2"/>
      <charset val="128"/>
      <scheme val="minor"/>
    </font>
    <font>
      <sz val="22"/>
      <color theme="1"/>
      <name val="ＭＳ Ｐゴシック"/>
      <family val="3"/>
      <charset val="128"/>
      <scheme val="major"/>
    </font>
    <font>
      <sz val="6"/>
      <name val="ＭＳ Ｐゴシック"/>
      <family val="3"/>
      <charset val="128"/>
    </font>
    <font>
      <sz val="11"/>
      <name val="ＭＳ Ｐゴシック"/>
      <family val="3"/>
      <charset val="128"/>
      <scheme val="major"/>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0">
    <xf numFmtId="0" fontId="0" fillId="0" borderId="0" xfId="0">
      <alignment vertical="center"/>
    </xf>
    <xf numFmtId="38" fontId="3" fillId="0" borderId="0" xfId="1" applyFont="1" applyFill="1">
      <alignment vertical="center"/>
    </xf>
    <xf numFmtId="38" fontId="3" fillId="0" borderId="0" xfId="1" applyFont="1" applyFill="1" applyBorder="1">
      <alignment vertical="center"/>
    </xf>
    <xf numFmtId="38" fontId="3" fillId="0" borderId="0" xfId="1" applyFont="1" applyFill="1" applyAlignment="1">
      <alignment horizontal="right" vertical="center"/>
    </xf>
    <xf numFmtId="38" fontId="3" fillId="0" borderId="0" xfId="1" applyFont="1" applyFill="1" applyAlignment="1">
      <alignment horizontal="left" vertical="center"/>
    </xf>
    <xf numFmtId="38" fontId="3" fillId="0" borderId="0" xfId="1" applyFont="1" applyFill="1" applyBorder="1" applyAlignment="1">
      <alignment horizontal="right" vertical="center"/>
    </xf>
    <xf numFmtId="38" fontId="0" fillId="0" borderId="0" xfId="1" applyFont="1" applyFill="1">
      <alignment vertical="center"/>
    </xf>
    <xf numFmtId="38" fontId="3" fillId="0" borderId="0" xfId="1" applyFont="1" applyFill="1" applyBorder="1" applyAlignment="1">
      <alignment horizontal="left" vertical="center"/>
    </xf>
    <xf numFmtId="38" fontId="3" fillId="0" borderId="0" xfId="1" applyFont="1" applyFill="1" applyBorder="1" applyAlignment="1">
      <alignment vertical="center"/>
    </xf>
    <xf numFmtId="176" fontId="3" fillId="0" borderId="3" xfId="2" applyNumberFormat="1" applyFont="1" applyFill="1" applyBorder="1" applyAlignment="1">
      <alignment horizontal="right" vertical="center" shrinkToFit="1"/>
    </xf>
    <xf numFmtId="38" fontId="2" fillId="0" borderId="0" xfId="1" applyFont="1" applyFill="1">
      <alignment vertical="center"/>
    </xf>
    <xf numFmtId="38" fontId="2" fillId="0" borderId="3" xfId="1" applyFont="1" applyFill="1" applyBorder="1">
      <alignment vertical="center"/>
    </xf>
    <xf numFmtId="38" fontId="2" fillId="0" borderId="0" xfId="1" applyFont="1" applyFill="1" applyAlignment="1">
      <alignment vertical="center"/>
    </xf>
    <xf numFmtId="38" fontId="0" fillId="0" borderId="0" xfId="1" applyFont="1" applyFill="1" applyAlignment="1">
      <alignment horizontal="right" vertical="center"/>
    </xf>
    <xf numFmtId="38" fontId="3" fillId="0" borderId="0" xfId="1" applyFont="1" applyFill="1" applyAlignment="1">
      <alignment vertical="center" wrapText="1"/>
    </xf>
    <xf numFmtId="176" fontId="3" fillId="0" borderId="3" xfId="2" applyNumberFormat="1" applyFont="1" applyFill="1" applyBorder="1" applyAlignment="1">
      <alignment horizontal="left" vertical="center" wrapText="1" shrinkToFit="1"/>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38" fontId="0" fillId="0" borderId="0" xfId="1" applyNumberFormat="1" applyFont="1" applyFill="1">
      <alignment vertical="center"/>
    </xf>
    <xf numFmtId="38" fontId="3" fillId="0" borderId="3" xfId="1" applyNumberFormat="1" applyFont="1" applyFill="1" applyBorder="1" applyAlignment="1">
      <alignment horizontal="right" vertical="center" wrapText="1"/>
    </xf>
    <xf numFmtId="38" fontId="3" fillId="0" borderId="0" xfId="1" applyNumberFormat="1" applyFont="1" applyFill="1">
      <alignment vertical="center"/>
    </xf>
    <xf numFmtId="38" fontId="5" fillId="0" borderId="0" xfId="1" applyNumberFormat="1" applyFont="1" applyFill="1" applyAlignment="1">
      <alignment horizontal="center" vertical="center"/>
    </xf>
    <xf numFmtId="38" fontId="3" fillId="0" borderId="0" xfId="1" applyNumberFormat="1" applyFont="1" applyFill="1" applyBorder="1" applyAlignment="1">
      <alignment horizontal="center" vertical="center"/>
    </xf>
    <xf numFmtId="38" fontId="5" fillId="0" borderId="0" xfId="1" applyFont="1" applyFill="1" applyAlignment="1">
      <alignment horizontal="center" vertical="center"/>
    </xf>
    <xf numFmtId="38" fontId="3" fillId="0" borderId="0" xfId="1" applyFont="1" applyFill="1" applyAlignment="1">
      <alignment horizontal="right" vertical="center" wrapText="1"/>
    </xf>
    <xf numFmtId="38" fontId="0" fillId="0" borderId="0" xfId="1" applyFont="1" applyFill="1" applyAlignment="1">
      <alignment vertical="center" wrapText="1"/>
    </xf>
    <xf numFmtId="38" fontId="5" fillId="0" borderId="0" xfId="1" applyFont="1" applyFill="1" applyAlignment="1">
      <alignment horizontal="center" vertical="center"/>
    </xf>
    <xf numFmtId="38" fontId="3" fillId="0" borderId="0" xfId="1" applyFont="1" applyFill="1" applyAlignment="1">
      <alignment vertical="center"/>
    </xf>
    <xf numFmtId="38" fontId="5" fillId="0" borderId="0" xfId="1" applyFont="1" applyFill="1" applyAlignment="1">
      <alignment vertical="center"/>
    </xf>
    <xf numFmtId="38" fontId="2" fillId="0" borderId="0" xfId="1" applyFont="1" applyFill="1" applyAlignment="1">
      <alignment horizontal="left" vertical="center"/>
    </xf>
    <xf numFmtId="38" fontId="5" fillId="0" borderId="0" xfId="1" applyFont="1" applyFill="1" applyAlignment="1">
      <alignment horizontal="center" vertical="center"/>
    </xf>
    <xf numFmtId="38" fontId="3" fillId="0" borderId="0" xfId="1" applyFont="1" applyFill="1" applyBorder="1" applyAlignment="1">
      <alignment horizontal="center" vertical="center"/>
    </xf>
    <xf numFmtId="177" fontId="3" fillId="0" borderId="0" xfId="1" applyNumberFormat="1" applyFont="1" applyFill="1">
      <alignment vertical="center"/>
    </xf>
    <xf numFmtId="177" fontId="5" fillId="0" borderId="0" xfId="1" applyNumberFormat="1" applyFont="1" applyFill="1" applyAlignment="1">
      <alignment horizontal="center" vertical="center"/>
    </xf>
    <xf numFmtId="177" fontId="3" fillId="0" borderId="0" xfId="1" applyNumberFormat="1" applyFont="1" applyFill="1" applyAlignment="1">
      <alignment horizontal="right" vertical="center"/>
    </xf>
    <xf numFmtId="177" fontId="3" fillId="0" borderId="3" xfId="2" applyNumberFormat="1" applyFont="1" applyFill="1" applyBorder="1" applyAlignment="1">
      <alignment horizontal="right" vertical="center" shrinkToFit="1"/>
    </xf>
    <xf numFmtId="177" fontId="0" fillId="0" borderId="0" xfId="1" applyNumberFormat="1" applyFont="1" applyFill="1">
      <alignment vertical="center"/>
    </xf>
    <xf numFmtId="178" fontId="3" fillId="0" borderId="3" xfId="1" applyNumberFormat="1" applyFont="1" applyFill="1" applyBorder="1" applyAlignment="1">
      <alignment vertical="center"/>
    </xf>
    <xf numFmtId="178" fontId="2" fillId="0" borderId="3" xfId="1" applyNumberFormat="1" applyFont="1" applyFill="1" applyBorder="1">
      <alignment vertical="center"/>
    </xf>
    <xf numFmtId="176" fontId="3" fillId="2" borderId="3" xfId="2" applyNumberFormat="1" applyFont="1" applyFill="1" applyBorder="1" applyAlignment="1">
      <alignment horizontal="right" vertical="center" shrinkToFit="1"/>
    </xf>
    <xf numFmtId="38" fontId="3" fillId="2" borderId="3" xfId="1" applyNumberFormat="1" applyFont="1" applyFill="1" applyBorder="1" applyAlignment="1">
      <alignment horizontal="right" vertical="center" wrapText="1"/>
    </xf>
    <xf numFmtId="177" fontId="3" fillId="2" borderId="3" xfId="2" applyNumberFormat="1" applyFont="1" applyFill="1" applyBorder="1" applyAlignment="1">
      <alignment horizontal="right" vertical="center" shrinkToFit="1"/>
    </xf>
    <xf numFmtId="176" fontId="3" fillId="2" borderId="3" xfId="2" applyNumberFormat="1" applyFont="1" applyFill="1" applyBorder="1" applyAlignment="1">
      <alignment horizontal="left" vertical="center" wrapText="1" shrinkToFit="1"/>
    </xf>
    <xf numFmtId="38" fontId="3" fillId="2" borderId="3" xfId="1" applyFont="1" applyFill="1" applyBorder="1" applyAlignment="1">
      <alignment horizontal="center" vertical="center"/>
    </xf>
    <xf numFmtId="38" fontId="3" fillId="2" borderId="3" xfId="1" applyNumberFormat="1" applyFont="1" applyFill="1" applyBorder="1" applyAlignment="1">
      <alignment horizontal="center" vertical="center"/>
    </xf>
    <xf numFmtId="38" fontId="0" fillId="2" borderId="3" xfId="1" applyFont="1" applyFill="1" applyBorder="1" applyAlignment="1">
      <alignment horizontal="center" vertical="center" wrapText="1"/>
    </xf>
    <xf numFmtId="177" fontId="0" fillId="2" borderId="3" xfId="1" applyNumberFormat="1" applyFont="1" applyFill="1" applyBorder="1" applyAlignment="1">
      <alignment horizontal="center" vertical="center" wrapText="1"/>
    </xf>
    <xf numFmtId="178" fontId="2" fillId="0" borderId="3" xfId="1" applyNumberFormat="1" applyFont="1" applyFill="1" applyBorder="1" applyAlignment="1">
      <alignment vertical="center" wrapText="1"/>
    </xf>
    <xf numFmtId="178" fontId="3" fillId="0" borderId="3" xfId="1" applyNumberFormat="1" applyFont="1" applyFill="1" applyBorder="1" applyAlignment="1">
      <alignment vertical="center" wrapText="1"/>
    </xf>
    <xf numFmtId="178" fontId="3" fillId="2" borderId="4" xfId="1" applyNumberFormat="1" applyFont="1" applyFill="1" applyBorder="1" applyAlignment="1">
      <alignment horizontal="center" vertical="center"/>
    </xf>
    <xf numFmtId="38" fontId="3" fillId="2" borderId="3" xfId="1" applyNumberFormat="1" applyFont="1" applyFill="1" applyBorder="1" applyAlignment="1">
      <alignment horizontal="right" vertical="center" shrinkToFit="1"/>
    </xf>
    <xf numFmtId="38" fontId="3" fillId="0" borderId="3" xfId="2" applyNumberFormat="1" applyFont="1" applyFill="1" applyBorder="1" applyAlignment="1">
      <alignment horizontal="right" vertical="center" shrinkToFit="1"/>
    </xf>
    <xf numFmtId="38" fontId="3" fillId="2" borderId="3" xfId="2" applyNumberFormat="1" applyFont="1" applyFill="1" applyBorder="1" applyAlignment="1">
      <alignment horizontal="right" vertical="center" shrinkToFit="1"/>
    </xf>
    <xf numFmtId="38" fontId="2" fillId="0" borderId="0" xfId="1" applyNumberFormat="1" applyFont="1" applyFill="1">
      <alignment vertical="center"/>
    </xf>
    <xf numFmtId="38" fontId="7" fillId="0" borderId="3" xfId="1" applyNumberFormat="1" applyFont="1" applyFill="1" applyBorder="1" applyAlignment="1">
      <alignment horizontal="right" vertical="center" wrapText="1"/>
    </xf>
    <xf numFmtId="38" fontId="0" fillId="0" borderId="3" xfId="1" applyNumberFormat="1" applyFont="1" applyFill="1" applyBorder="1">
      <alignment vertical="center"/>
    </xf>
    <xf numFmtId="38" fontId="2" fillId="0" borderId="3" xfId="1" applyNumberFormat="1" applyFont="1" applyFill="1" applyBorder="1">
      <alignment vertical="center"/>
    </xf>
    <xf numFmtId="38" fontId="5" fillId="0" borderId="0" xfId="1" applyFont="1" applyFill="1" applyAlignment="1">
      <alignment horizontal="center" vertical="center"/>
    </xf>
    <xf numFmtId="38" fontId="0" fillId="2" borderId="7" xfId="1" applyFont="1" applyFill="1" applyBorder="1" applyAlignment="1">
      <alignment vertical="center" wrapText="1"/>
    </xf>
    <xf numFmtId="38" fontId="0" fillId="2" borderId="5" xfId="1" applyFont="1" applyFill="1" applyBorder="1" applyAlignment="1">
      <alignment vertical="center" wrapText="1"/>
    </xf>
    <xf numFmtId="38" fontId="0" fillId="2" borderId="6" xfId="1" applyFont="1" applyFill="1" applyBorder="1" applyAlignment="1">
      <alignment vertical="center" wrapText="1"/>
    </xf>
    <xf numFmtId="38" fontId="3" fillId="2" borderId="5" xfId="1" applyFont="1" applyFill="1" applyBorder="1" applyAlignment="1">
      <alignment horizontal="center" vertical="center"/>
    </xf>
    <xf numFmtId="38" fontId="3" fillId="2" borderId="6" xfId="1" applyFont="1" applyFill="1" applyBorder="1" applyAlignment="1">
      <alignment horizontal="center" vertical="center"/>
    </xf>
    <xf numFmtId="38" fontId="3" fillId="2" borderId="3" xfId="1" applyFont="1" applyFill="1" applyBorder="1" applyAlignment="1">
      <alignment horizontal="center" vertical="center"/>
    </xf>
    <xf numFmtId="38" fontId="0" fillId="2" borderId="3" xfId="1" applyFont="1" applyFill="1" applyBorder="1" applyAlignment="1">
      <alignment horizontal="center" vertical="center" wrapText="1"/>
    </xf>
    <xf numFmtId="38" fontId="0" fillId="2" borderId="1"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2" xfId="1" applyFont="1" applyFill="1" applyBorder="1" applyAlignment="1">
      <alignment horizontal="center" vertical="center"/>
    </xf>
    <xf numFmtId="38" fontId="0" fillId="2" borderId="1" xfId="1" applyFont="1" applyFill="1" applyBorder="1" applyAlignment="1">
      <alignment horizontal="center" vertical="center" wrapText="1"/>
    </xf>
    <xf numFmtId="38" fontId="0" fillId="2" borderId="2" xfId="1" applyFont="1" applyFill="1" applyBorder="1" applyAlignment="1">
      <alignment horizontal="center" vertical="center" wrapText="1"/>
    </xf>
    <xf numFmtId="178" fontId="3" fillId="2" borderId="3" xfId="1" applyNumberFormat="1" applyFont="1" applyFill="1" applyBorder="1" applyAlignment="1">
      <alignment horizontal="center" vertical="center"/>
    </xf>
    <xf numFmtId="38" fontId="3" fillId="2" borderId="7" xfId="1" applyFont="1" applyFill="1" applyBorder="1" applyAlignment="1">
      <alignment horizontal="center" vertical="center"/>
    </xf>
    <xf numFmtId="38" fontId="2" fillId="2" borderId="7" xfId="1" applyFont="1" applyFill="1" applyBorder="1" applyAlignment="1">
      <alignment horizontal="center" vertical="center"/>
    </xf>
    <xf numFmtId="38" fontId="2" fillId="2" borderId="5" xfId="1" applyFont="1" applyFill="1" applyBorder="1" applyAlignment="1">
      <alignment horizontal="center" vertical="center"/>
    </xf>
    <xf numFmtId="38" fontId="2" fillId="2" borderId="6"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4" xfId="1" applyFont="1" applyFill="1" applyBorder="1" applyAlignment="1">
      <alignment horizontal="center" vertical="center"/>
    </xf>
    <xf numFmtId="38" fontId="3" fillId="2" borderId="2" xfId="1" applyFont="1" applyFill="1" applyBorder="1" applyAlignment="1">
      <alignment horizontal="center" vertical="center"/>
    </xf>
    <xf numFmtId="178" fontId="3" fillId="2" borderId="1" xfId="1" applyNumberFormat="1" applyFont="1" applyFill="1" applyBorder="1" applyAlignment="1">
      <alignment horizontal="center" vertical="center"/>
    </xf>
    <xf numFmtId="178" fontId="3" fillId="2" borderId="4" xfId="1" applyNumberFormat="1"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76"/>
  <sheetViews>
    <sheetView tabSelected="1" zoomScale="85" zoomScaleNormal="85" zoomScaleSheetLayoutView="100" workbookViewId="0">
      <pane xSplit="4" ySplit="7" topLeftCell="E8" activePane="bottomRight" state="frozen"/>
      <selection pane="topRight" activeCell="D1" sqref="D1"/>
      <selection pane="bottomLeft" activeCell="A9" sqref="A9"/>
      <selection pane="bottomRight" activeCell="B1" sqref="B1"/>
    </sheetView>
  </sheetViews>
  <sheetFormatPr defaultRowHeight="13.5" x14ac:dyDescent="0.15"/>
  <cols>
    <col min="1" max="1" width="3.625" style="6" customWidth="1"/>
    <col min="2" max="2" width="15.5" style="29" customWidth="1"/>
    <col min="3" max="3" width="26.5" style="12" customWidth="1"/>
    <col min="4" max="4" width="10.125" style="11" customWidth="1"/>
    <col min="5" max="5" width="14.625" style="6" customWidth="1"/>
    <col min="6" max="6" width="14.625" style="18" customWidth="1"/>
    <col min="7" max="9" width="14.625" style="6" customWidth="1"/>
    <col min="10" max="10" width="14.5" style="6" customWidth="1"/>
    <col min="11" max="11" width="16.75" style="6" customWidth="1"/>
    <col min="12" max="12" width="14.75" style="36" bestFit="1" customWidth="1"/>
    <col min="13" max="13" width="14.625" style="6" customWidth="1"/>
    <col min="14" max="14" width="16.875" style="25" customWidth="1"/>
    <col min="15" max="15" width="45.125" style="6" customWidth="1"/>
    <col min="16" max="16384" width="9" style="6"/>
  </cols>
  <sheetData>
    <row r="1" spans="2:15" x14ac:dyDescent="0.15">
      <c r="B1" s="4"/>
      <c r="C1" s="27"/>
      <c r="D1" s="2"/>
      <c r="E1" s="1"/>
      <c r="F1" s="20"/>
      <c r="G1" s="1"/>
      <c r="H1" s="1"/>
      <c r="I1" s="1"/>
      <c r="J1" s="1"/>
      <c r="K1" s="1"/>
      <c r="L1" s="32"/>
      <c r="M1" s="1"/>
      <c r="N1" s="14"/>
      <c r="O1" s="10"/>
    </row>
    <row r="2" spans="2:15" ht="25.5" x14ac:dyDescent="0.15">
      <c r="B2" s="57" t="s">
        <v>133</v>
      </c>
      <c r="C2" s="57"/>
      <c r="D2" s="57"/>
      <c r="E2" s="57"/>
      <c r="F2" s="57"/>
      <c r="G2" s="57"/>
      <c r="H2" s="57"/>
      <c r="I2" s="57"/>
      <c r="J2" s="57"/>
      <c r="K2" s="57"/>
      <c r="L2" s="57"/>
      <c r="M2" s="57"/>
      <c r="N2" s="57"/>
      <c r="O2" s="57"/>
    </row>
    <row r="3" spans="2:15" ht="17.25" customHeight="1" x14ac:dyDescent="0.15">
      <c r="B3" s="26"/>
      <c r="C3" s="28"/>
      <c r="D3" s="26"/>
      <c r="E3" s="16"/>
      <c r="F3" s="21"/>
      <c r="G3" s="16"/>
      <c r="H3" s="16"/>
      <c r="I3" s="23"/>
      <c r="J3" s="23"/>
      <c r="K3" s="16"/>
      <c r="L3" s="33"/>
      <c r="M3" s="16"/>
      <c r="N3" s="14"/>
      <c r="O3" s="10"/>
    </row>
    <row r="4" spans="2:15" ht="18" customHeight="1" x14ac:dyDescent="0.15">
      <c r="B4" s="7" t="s">
        <v>57</v>
      </c>
      <c r="C4" s="8"/>
      <c r="D4" s="8"/>
      <c r="E4" s="17"/>
      <c r="F4" s="22"/>
      <c r="G4" s="17"/>
      <c r="H4" s="17"/>
      <c r="I4" s="3"/>
      <c r="J4" s="3"/>
      <c r="K4" s="3"/>
      <c r="L4" s="34"/>
      <c r="M4" s="3"/>
      <c r="N4" s="24" t="s">
        <v>85</v>
      </c>
    </row>
    <row r="5" spans="2:15" ht="21.95" customHeight="1" x14ac:dyDescent="0.15">
      <c r="B5" s="71" t="s">
        <v>104</v>
      </c>
      <c r="C5" s="71" t="s">
        <v>105</v>
      </c>
      <c r="D5" s="72" t="s">
        <v>106</v>
      </c>
      <c r="E5" s="75" t="s">
        <v>134</v>
      </c>
      <c r="F5" s="76"/>
      <c r="G5" s="76"/>
      <c r="H5" s="76"/>
      <c r="I5" s="76"/>
      <c r="J5" s="76"/>
      <c r="K5" s="77"/>
      <c r="L5" s="65" t="s">
        <v>135</v>
      </c>
      <c r="M5" s="66"/>
      <c r="N5" s="67"/>
      <c r="O5" s="58" t="s">
        <v>60</v>
      </c>
    </row>
    <row r="6" spans="2:15" ht="21.95" customHeight="1" x14ac:dyDescent="0.15">
      <c r="B6" s="61"/>
      <c r="C6" s="61"/>
      <c r="D6" s="73"/>
      <c r="E6" s="61" t="s">
        <v>61</v>
      </c>
      <c r="F6" s="63" t="s">
        <v>58</v>
      </c>
      <c r="G6" s="63"/>
      <c r="H6" s="63"/>
      <c r="I6" s="63"/>
      <c r="J6" s="63"/>
      <c r="K6" s="64" t="s">
        <v>127</v>
      </c>
      <c r="L6" s="68" t="s">
        <v>58</v>
      </c>
      <c r="M6" s="69"/>
      <c r="N6" s="64" t="s">
        <v>127</v>
      </c>
      <c r="O6" s="59"/>
    </row>
    <row r="7" spans="2:15" ht="21.95" customHeight="1" x14ac:dyDescent="0.15">
      <c r="B7" s="62"/>
      <c r="C7" s="62"/>
      <c r="D7" s="74"/>
      <c r="E7" s="62"/>
      <c r="F7" s="43" t="s">
        <v>0</v>
      </c>
      <c r="G7" s="44" t="s">
        <v>1</v>
      </c>
      <c r="H7" s="43" t="s">
        <v>2</v>
      </c>
      <c r="I7" s="43" t="s">
        <v>3</v>
      </c>
      <c r="J7" s="43" t="s">
        <v>4</v>
      </c>
      <c r="K7" s="64"/>
      <c r="L7" s="45" t="s">
        <v>3</v>
      </c>
      <c r="M7" s="46" t="s">
        <v>86</v>
      </c>
      <c r="N7" s="64"/>
      <c r="O7" s="60"/>
    </row>
    <row r="8" spans="2:15" ht="50.25" customHeight="1" x14ac:dyDescent="0.15">
      <c r="B8" s="47" t="s">
        <v>87</v>
      </c>
      <c r="C8" s="48" t="s">
        <v>5</v>
      </c>
      <c r="D8" s="38" t="s">
        <v>9</v>
      </c>
      <c r="E8" s="18">
        <v>793623000</v>
      </c>
      <c r="F8" s="19">
        <v>43131779</v>
      </c>
      <c r="G8" s="19">
        <v>83303566</v>
      </c>
      <c r="H8" s="19">
        <v>188028610</v>
      </c>
      <c r="I8" s="19">
        <v>254890930</v>
      </c>
      <c r="J8" s="50">
        <f>SUM(F8:I8)</f>
        <v>569354885</v>
      </c>
      <c r="K8" s="39">
        <f t="shared" ref="K8:K71" si="0">IFERROR(I8/J8,"-")</f>
        <v>0.44768375000418237</v>
      </c>
      <c r="L8" s="19">
        <v>61602606</v>
      </c>
      <c r="M8" s="35">
        <v>151809206</v>
      </c>
      <c r="N8" s="9">
        <f t="shared" ref="N8:N71" si="1">IFERROR(L8/M8,"-")</f>
        <v>0.4057896594228943</v>
      </c>
      <c r="O8" s="15" t="s">
        <v>131</v>
      </c>
    </row>
    <row r="9" spans="2:15" ht="30" customHeight="1" x14ac:dyDescent="0.15">
      <c r="B9" s="47" t="s">
        <v>87</v>
      </c>
      <c r="C9" s="48" t="s">
        <v>5</v>
      </c>
      <c r="D9" s="38" t="s">
        <v>51</v>
      </c>
      <c r="E9" s="19">
        <v>4299762448</v>
      </c>
      <c r="F9" s="19">
        <v>477970027</v>
      </c>
      <c r="G9" s="19">
        <v>869270874</v>
      </c>
      <c r="H9" s="19">
        <v>1080733209</v>
      </c>
      <c r="I9" s="19">
        <v>1813846066</v>
      </c>
      <c r="J9" s="50">
        <f t="shared" ref="J9:J72" si="2">SUM(F9:I9)</f>
        <v>4241820176</v>
      </c>
      <c r="K9" s="39">
        <f t="shared" si="0"/>
        <v>0.42761031602957794</v>
      </c>
      <c r="L9" s="19">
        <v>1470682310</v>
      </c>
      <c r="M9" s="35">
        <v>3794272137</v>
      </c>
      <c r="N9" s="9">
        <f t="shared" si="1"/>
        <v>0.38760591146285511</v>
      </c>
      <c r="O9" s="15" t="s">
        <v>131</v>
      </c>
    </row>
    <row r="10" spans="2:15" s="10" customFormat="1" ht="30" customHeight="1" x14ac:dyDescent="0.15">
      <c r="B10" s="47" t="s">
        <v>87</v>
      </c>
      <c r="C10" s="48" t="s">
        <v>6</v>
      </c>
      <c r="D10" s="38" t="s">
        <v>9</v>
      </c>
      <c r="E10" s="19">
        <v>597000</v>
      </c>
      <c r="F10" s="19">
        <v>0</v>
      </c>
      <c r="G10" s="19">
        <v>0</v>
      </c>
      <c r="H10" s="19">
        <v>522754</v>
      </c>
      <c r="I10" s="19">
        <v>0</v>
      </c>
      <c r="J10" s="50">
        <f t="shared" si="2"/>
        <v>522754</v>
      </c>
      <c r="K10" s="39">
        <f t="shared" si="0"/>
        <v>0</v>
      </c>
      <c r="L10" s="19">
        <v>0</v>
      </c>
      <c r="M10" s="35">
        <v>353044</v>
      </c>
      <c r="N10" s="9">
        <f t="shared" si="1"/>
        <v>0</v>
      </c>
      <c r="O10" s="15" t="s">
        <v>132</v>
      </c>
    </row>
    <row r="11" spans="2:15" s="10" customFormat="1" ht="30" customHeight="1" x14ac:dyDescent="0.15">
      <c r="B11" s="47" t="s">
        <v>87</v>
      </c>
      <c r="C11" s="48" t="s">
        <v>7</v>
      </c>
      <c r="D11" s="38" t="s">
        <v>9</v>
      </c>
      <c r="E11" s="19">
        <v>977000</v>
      </c>
      <c r="F11" s="19">
        <v>0</v>
      </c>
      <c r="G11" s="19">
        <v>61513</v>
      </c>
      <c r="H11" s="19">
        <v>148300</v>
      </c>
      <c r="I11" s="19">
        <v>235063</v>
      </c>
      <c r="J11" s="50">
        <f t="shared" si="2"/>
        <v>444876</v>
      </c>
      <c r="K11" s="39">
        <f t="shared" si="0"/>
        <v>0.52837869428784645</v>
      </c>
      <c r="L11" s="19">
        <v>175368</v>
      </c>
      <c r="M11" s="35">
        <v>296469</v>
      </c>
      <c r="N11" s="9">
        <f t="shared" si="1"/>
        <v>0.59152221648806447</v>
      </c>
      <c r="O11" s="15" t="s">
        <v>132</v>
      </c>
    </row>
    <row r="12" spans="2:15" s="10" customFormat="1" ht="30" customHeight="1" x14ac:dyDescent="0.15">
      <c r="B12" s="47" t="s">
        <v>87</v>
      </c>
      <c r="C12" s="48" t="s">
        <v>77</v>
      </c>
      <c r="D12" s="38" t="s">
        <v>9</v>
      </c>
      <c r="E12" s="19">
        <v>4952000</v>
      </c>
      <c r="F12" s="19">
        <v>7740</v>
      </c>
      <c r="G12" s="19">
        <v>589718</v>
      </c>
      <c r="H12" s="19">
        <v>729880</v>
      </c>
      <c r="I12" s="19">
        <v>1117000</v>
      </c>
      <c r="J12" s="50">
        <f t="shared" si="2"/>
        <v>2444338</v>
      </c>
      <c r="K12" s="39">
        <f t="shared" si="0"/>
        <v>0.45697444461445186</v>
      </c>
      <c r="L12" s="19">
        <v>411373</v>
      </c>
      <c r="M12" s="35">
        <v>411373</v>
      </c>
      <c r="N12" s="9">
        <f t="shared" si="1"/>
        <v>1</v>
      </c>
      <c r="O12" s="15" t="s">
        <v>132</v>
      </c>
    </row>
    <row r="13" spans="2:15" s="10" customFormat="1" ht="30" customHeight="1" x14ac:dyDescent="0.15">
      <c r="B13" s="47" t="s">
        <v>87</v>
      </c>
      <c r="C13" s="48" t="s">
        <v>8</v>
      </c>
      <c r="D13" s="38" t="s">
        <v>9</v>
      </c>
      <c r="E13" s="19">
        <v>610000</v>
      </c>
      <c r="F13" s="19">
        <v>0</v>
      </c>
      <c r="G13" s="19">
        <v>0</v>
      </c>
      <c r="H13" s="19">
        <v>0</v>
      </c>
      <c r="I13" s="19">
        <v>320130</v>
      </c>
      <c r="J13" s="50">
        <f t="shared" si="2"/>
        <v>320130</v>
      </c>
      <c r="K13" s="39">
        <f t="shared" si="0"/>
        <v>1</v>
      </c>
      <c r="L13" s="19">
        <v>0</v>
      </c>
      <c r="M13" s="35">
        <v>0</v>
      </c>
      <c r="N13" s="9" t="str">
        <f t="shared" si="1"/>
        <v>-</v>
      </c>
      <c r="O13" s="15" t="s">
        <v>132</v>
      </c>
    </row>
    <row r="14" spans="2:15" s="10" customFormat="1" ht="51" customHeight="1" x14ac:dyDescent="0.15">
      <c r="B14" s="47" t="s">
        <v>87</v>
      </c>
      <c r="C14" s="48" t="s">
        <v>136</v>
      </c>
      <c r="D14" s="38" t="s">
        <v>9</v>
      </c>
      <c r="E14" s="19">
        <v>12024000</v>
      </c>
      <c r="F14" s="19">
        <v>2415449</v>
      </c>
      <c r="G14" s="19">
        <v>1626076</v>
      </c>
      <c r="H14" s="19">
        <v>917028</v>
      </c>
      <c r="I14" s="19">
        <v>5775208</v>
      </c>
      <c r="J14" s="50">
        <f t="shared" si="2"/>
        <v>10733761</v>
      </c>
      <c r="K14" s="39">
        <f t="shared" si="0"/>
        <v>0.53804141903290004</v>
      </c>
      <c r="L14" s="19">
        <v>3183197</v>
      </c>
      <c r="M14" s="35">
        <v>3640101</v>
      </c>
      <c r="N14" s="9">
        <f t="shared" si="1"/>
        <v>0.87448040590082532</v>
      </c>
      <c r="O14" s="15" t="s">
        <v>132</v>
      </c>
    </row>
    <row r="15" spans="2:15" s="10" customFormat="1" ht="30" customHeight="1" x14ac:dyDescent="0.15">
      <c r="B15" s="47" t="s">
        <v>87</v>
      </c>
      <c r="C15" s="48" t="s">
        <v>137</v>
      </c>
      <c r="D15" s="38" t="s">
        <v>9</v>
      </c>
      <c r="E15" s="19">
        <v>8312000</v>
      </c>
      <c r="F15" s="19">
        <v>83460</v>
      </c>
      <c r="G15" s="19">
        <v>1059508</v>
      </c>
      <c r="H15" s="19">
        <v>328725</v>
      </c>
      <c r="I15" s="19">
        <v>5512863</v>
      </c>
      <c r="J15" s="50">
        <f t="shared" si="2"/>
        <v>6984556</v>
      </c>
      <c r="K15" s="39">
        <f t="shared" si="0"/>
        <v>0.78929326359470808</v>
      </c>
      <c r="L15" s="19">
        <v>1008002</v>
      </c>
      <c r="M15" s="35">
        <v>1728953</v>
      </c>
      <c r="N15" s="9">
        <f t="shared" si="1"/>
        <v>0.58301295639615425</v>
      </c>
      <c r="O15" s="15" t="s">
        <v>130</v>
      </c>
    </row>
    <row r="16" spans="2:15" s="10" customFormat="1" ht="30" customHeight="1" x14ac:dyDescent="0.15">
      <c r="B16" s="47" t="s">
        <v>87</v>
      </c>
      <c r="C16" s="48" t="s">
        <v>138</v>
      </c>
      <c r="D16" s="38" t="s">
        <v>9</v>
      </c>
      <c r="E16" s="19">
        <v>634000</v>
      </c>
      <c r="F16" s="19">
        <v>0</v>
      </c>
      <c r="G16" s="19">
        <v>0</v>
      </c>
      <c r="H16" s="19">
        <v>0</v>
      </c>
      <c r="I16" s="19">
        <v>120664</v>
      </c>
      <c r="J16" s="50">
        <f t="shared" si="2"/>
        <v>120664</v>
      </c>
      <c r="K16" s="39">
        <f t="shared" si="0"/>
        <v>1</v>
      </c>
      <c r="L16" s="19">
        <v>17090</v>
      </c>
      <c r="M16" s="35">
        <v>17090</v>
      </c>
      <c r="N16" s="9">
        <f t="shared" si="1"/>
        <v>1</v>
      </c>
      <c r="O16" s="15" t="s">
        <v>132</v>
      </c>
    </row>
    <row r="17" spans="2:15" s="10" customFormat="1" ht="52.5" customHeight="1" x14ac:dyDescent="0.15">
      <c r="B17" s="47" t="s">
        <v>87</v>
      </c>
      <c r="C17" s="48" t="s">
        <v>50</v>
      </c>
      <c r="D17" s="38" t="s">
        <v>9</v>
      </c>
      <c r="E17" s="19">
        <v>178065000</v>
      </c>
      <c r="F17" s="19">
        <v>2294507</v>
      </c>
      <c r="G17" s="19">
        <v>25165595</v>
      </c>
      <c r="H17" s="19">
        <v>30657857</v>
      </c>
      <c r="I17" s="19">
        <v>67692115</v>
      </c>
      <c r="J17" s="50">
        <f t="shared" si="2"/>
        <v>125810074</v>
      </c>
      <c r="K17" s="39">
        <f t="shared" si="0"/>
        <v>0.5380500372331074</v>
      </c>
      <c r="L17" s="19">
        <v>28747505</v>
      </c>
      <c r="M17" s="35">
        <v>51518121</v>
      </c>
      <c r="N17" s="9">
        <f t="shared" si="1"/>
        <v>0.55800763773973827</v>
      </c>
      <c r="O17" s="15" t="s">
        <v>132</v>
      </c>
    </row>
    <row r="18" spans="2:15" s="10" customFormat="1" ht="30" customHeight="1" x14ac:dyDescent="0.15">
      <c r="B18" s="47" t="s">
        <v>87</v>
      </c>
      <c r="C18" s="48" t="s">
        <v>139</v>
      </c>
      <c r="D18" s="38" t="s">
        <v>9</v>
      </c>
      <c r="E18" s="19">
        <v>34193000</v>
      </c>
      <c r="F18" s="19">
        <v>375986</v>
      </c>
      <c r="G18" s="19">
        <v>2804112</v>
      </c>
      <c r="H18" s="19">
        <v>3071201</v>
      </c>
      <c r="I18" s="19">
        <v>16196501</v>
      </c>
      <c r="J18" s="50">
        <f t="shared" si="2"/>
        <v>22447800</v>
      </c>
      <c r="K18" s="39">
        <f t="shared" si="0"/>
        <v>0.7215184116038097</v>
      </c>
      <c r="L18" s="19">
        <v>4000058</v>
      </c>
      <c r="M18" s="35">
        <v>6916962</v>
      </c>
      <c r="N18" s="9">
        <f t="shared" si="1"/>
        <v>0.57829694597136716</v>
      </c>
      <c r="O18" s="15" t="s">
        <v>130</v>
      </c>
    </row>
    <row r="19" spans="2:15" s="10" customFormat="1" ht="30" customHeight="1" x14ac:dyDescent="0.15">
      <c r="B19" s="47" t="s">
        <v>87</v>
      </c>
      <c r="C19" s="48" t="s">
        <v>140</v>
      </c>
      <c r="D19" s="38" t="s">
        <v>9</v>
      </c>
      <c r="E19" s="19">
        <v>24050000</v>
      </c>
      <c r="F19" s="19">
        <v>579219</v>
      </c>
      <c r="G19" s="19">
        <v>1626203</v>
      </c>
      <c r="H19" s="19">
        <v>1584607</v>
      </c>
      <c r="I19" s="19">
        <v>6934120</v>
      </c>
      <c r="J19" s="50">
        <f t="shared" si="2"/>
        <v>10724149</v>
      </c>
      <c r="K19" s="39">
        <f t="shared" si="0"/>
        <v>0.64658930046570595</v>
      </c>
      <c r="L19" s="19">
        <v>2262476</v>
      </c>
      <c r="M19" s="35">
        <v>4475826</v>
      </c>
      <c r="N19" s="9">
        <f t="shared" si="1"/>
        <v>0.5054879255806638</v>
      </c>
      <c r="O19" s="15" t="s">
        <v>130</v>
      </c>
    </row>
    <row r="20" spans="2:15" s="10" customFormat="1" ht="30" customHeight="1" x14ac:dyDescent="0.15">
      <c r="B20" s="47" t="s">
        <v>87</v>
      </c>
      <c r="C20" s="48" t="s">
        <v>88</v>
      </c>
      <c r="D20" s="38" t="s">
        <v>56</v>
      </c>
      <c r="E20" s="19">
        <v>4000000</v>
      </c>
      <c r="F20" s="19">
        <v>0</v>
      </c>
      <c r="G20" s="19">
        <v>0</v>
      </c>
      <c r="H20" s="19">
        <v>0</v>
      </c>
      <c r="I20" s="19">
        <v>1889360</v>
      </c>
      <c r="J20" s="50">
        <f t="shared" si="2"/>
        <v>1889360</v>
      </c>
      <c r="K20" s="39">
        <f t="shared" si="0"/>
        <v>1</v>
      </c>
      <c r="L20" s="19">
        <v>598000</v>
      </c>
      <c r="M20" s="35">
        <v>2054400</v>
      </c>
      <c r="N20" s="9">
        <f t="shared" si="1"/>
        <v>0.29108255451713394</v>
      </c>
      <c r="O20" s="15" t="s">
        <v>130</v>
      </c>
    </row>
    <row r="21" spans="2:15" s="10" customFormat="1" ht="30" customHeight="1" x14ac:dyDescent="0.15">
      <c r="B21" s="47" t="s">
        <v>87</v>
      </c>
      <c r="C21" s="48" t="s">
        <v>11</v>
      </c>
      <c r="D21" s="38" t="s">
        <v>9</v>
      </c>
      <c r="E21" s="19">
        <v>3354000</v>
      </c>
      <c r="F21" s="19">
        <v>170718</v>
      </c>
      <c r="G21" s="19">
        <v>1217816</v>
      </c>
      <c r="H21" s="19">
        <v>278380</v>
      </c>
      <c r="I21" s="19">
        <v>911189</v>
      </c>
      <c r="J21" s="50">
        <f t="shared" si="2"/>
        <v>2578103</v>
      </c>
      <c r="K21" s="39">
        <f t="shared" si="0"/>
        <v>0.35343390081777182</v>
      </c>
      <c r="L21" s="19">
        <v>218797</v>
      </c>
      <c r="M21" s="35">
        <v>852874</v>
      </c>
      <c r="N21" s="9">
        <f t="shared" si="1"/>
        <v>0.25654082549122142</v>
      </c>
      <c r="O21" s="15" t="s">
        <v>131</v>
      </c>
    </row>
    <row r="22" spans="2:15" s="10" customFormat="1" ht="30" customHeight="1" x14ac:dyDescent="0.15">
      <c r="B22" s="47" t="s">
        <v>87</v>
      </c>
      <c r="C22" s="48" t="s">
        <v>78</v>
      </c>
      <c r="D22" s="38" t="s">
        <v>76</v>
      </c>
      <c r="E22" s="19">
        <v>64000</v>
      </c>
      <c r="F22" s="19">
        <v>0</v>
      </c>
      <c r="G22" s="19">
        <v>0</v>
      </c>
      <c r="H22" s="19">
        <v>0</v>
      </c>
      <c r="I22" s="19">
        <v>0</v>
      </c>
      <c r="J22" s="50">
        <f t="shared" si="2"/>
        <v>0</v>
      </c>
      <c r="K22" s="39" t="str">
        <f t="shared" si="0"/>
        <v>-</v>
      </c>
      <c r="L22" s="19">
        <v>0</v>
      </c>
      <c r="M22" s="35">
        <v>0</v>
      </c>
      <c r="N22" s="9" t="str">
        <f t="shared" si="1"/>
        <v>-</v>
      </c>
      <c r="O22" s="15" t="s">
        <v>132</v>
      </c>
    </row>
    <row r="23" spans="2:15" s="10" customFormat="1" ht="54.75" customHeight="1" x14ac:dyDescent="0.15">
      <c r="B23" s="47" t="s">
        <v>87</v>
      </c>
      <c r="C23" s="48" t="s">
        <v>89</v>
      </c>
      <c r="D23" s="38" t="s">
        <v>9</v>
      </c>
      <c r="E23" s="19">
        <v>4824000</v>
      </c>
      <c r="F23" s="19">
        <v>54610</v>
      </c>
      <c r="G23" s="19">
        <v>1257991</v>
      </c>
      <c r="H23" s="19">
        <v>2418645</v>
      </c>
      <c r="I23" s="19">
        <v>946727</v>
      </c>
      <c r="J23" s="50">
        <f t="shared" si="2"/>
        <v>4677973</v>
      </c>
      <c r="K23" s="39">
        <f t="shared" si="0"/>
        <v>0.202379748664646</v>
      </c>
      <c r="L23" s="19">
        <v>2203654</v>
      </c>
      <c r="M23" s="35">
        <v>2977342</v>
      </c>
      <c r="N23" s="9">
        <f t="shared" si="1"/>
        <v>0.74014137442054018</v>
      </c>
      <c r="O23" s="15" t="s">
        <v>132</v>
      </c>
    </row>
    <row r="24" spans="2:15" s="10" customFormat="1" ht="30" customHeight="1" x14ac:dyDescent="0.15">
      <c r="B24" s="47" t="s">
        <v>87</v>
      </c>
      <c r="C24" s="48" t="s">
        <v>141</v>
      </c>
      <c r="D24" s="38" t="s">
        <v>9</v>
      </c>
      <c r="E24" s="19">
        <v>82644000</v>
      </c>
      <c r="F24" s="19">
        <v>4692376</v>
      </c>
      <c r="G24" s="19">
        <v>11251055</v>
      </c>
      <c r="H24" s="19">
        <v>13104697</v>
      </c>
      <c r="I24" s="19">
        <v>22859576</v>
      </c>
      <c r="J24" s="50">
        <f t="shared" si="2"/>
        <v>51907704</v>
      </c>
      <c r="K24" s="39">
        <f t="shared" si="0"/>
        <v>0.44038888716788555</v>
      </c>
      <c r="L24" s="19">
        <v>4314936</v>
      </c>
      <c r="M24" s="35">
        <v>9047937</v>
      </c>
      <c r="N24" s="9">
        <f t="shared" si="1"/>
        <v>0.47689721977507138</v>
      </c>
      <c r="O24" s="15" t="s">
        <v>132</v>
      </c>
    </row>
    <row r="25" spans="2:15" ht="30" customHeight="1" x14ac:dyDescent="0.15">
      <c r="B25" s="47" t="s">
        <v>87</v>
      </c>
      <c r="C25" s="48" t="s">
        <v>12</v>
      </c>
      <c r="D25" s="38" t="s">
        <v>51</v>
      </c>
      <c r="E25" s="19">
        <v>11962000</v>
      </c>
      <c r="F25" s="19">
        <v>2463213</v>
      </c>
      <c r="G25" s="19">
        <v>1578399</v>
      </c>
      <c r="H25" s="19">
        <v>3058751</v>
      </c>
      <c r="I25" s="19">
        <v>4321498</v>
      </c>
      <c r="J25" s="50">
        <f t="shared" si="2"/>
        <v>11421861</v>
      </c>
      <c r="K25" s="39">
        <f t="shared" si="0"/>
        <v>0.37835322982830905</v>
      </c>
      <c r="L25" s="19">
        <v>4437060</v>
      </c>
      <c r="M25" s="35">
        <v>11190654</v>
      </c>
      <c r="N25" s="9">
        <f t="shared" si="1"/>
        <v>0.3964969339593557</v>
      </c>
      <c r="O25" s="15" t="s">
        <v>132</v>
      </c>
    </row>
    <row r="26" spans="2:15" s="10" customFormat="1" ht="30" customHeight="1" x14ac:dyDescent="0.15">
      <c r="B26" s="47" t="s">
        <v>87</v>
      </c>
      <c r="C26" s="48" t="s">
        <v>13</v>
      </c>
      <c r="D26" s="38" t="s">
        <v>9</v>
      </c>
      <c r="E26" s="19">
        <v>13240000</v>
      </c>
      <c r="F26" s="19">
        <v>1614808</v>
      </c>
      <c r="G26" s="19">
        <v>1506467</v>
      </c>
      <c r="H26" s="19">
        <v>4062980</v>
      </c>
      <c r="I26" s="19">
        <v>1885328</v>
      </c>
      <c r="J26" s="50">
        <f t="shared" si="2"/>
        <v>9069583</v>
      </c>
      <c r="K26" s="39">
        <f t="shared" si="0"/>
        <v>0.20787372473464324</v>
      </c>
      <c r="L26" s="19">
        <v>1261650</v>
      </c>
      <c r="M26" s="35">
        <v>5571081</v>
      </c>
      <c r="N26" s="9">
        <f t="shared" si="1"/>
        <v>0.22646412787751605</v>
      </c>
      <c r="O26" s="15" t="s">
        <v>132</v>
      </c>
    </row>
    <row r="27" spans="2:15" s="10" customFormat="1" ht="30" customHeight="1" x14ac:dyDescent="0.15">
      <c r="B27" s="47" t="s">
        <v>87</v>
      </c>
      <c r="C27" s="48" t="s">
        <v>14</v>
      </c>
      <c r="D27" s="38" t="s">
        <v>9</v>
      </c>
      <c r="E27" s="19">
        <v>52282000</v>
      </c>
      <c r="F27" s="19">
        <v>727781</v>
      </c>
      <c r="G27" s="19">
        <v>3873331</v>
      </c>
      <c r="H27" s="19">
        <v>10565021</v>
      </c>
      <c r="I27" s="19">
        <v>20050960</v>
      </c>
      <c r="J27" s="50">
        <f t="shared" si="2"/>
        <v>35217093</v>
      </c>
      <c r="K27" s="39">
        <f t="shared" si="0"/>
        <v>0.5693530695449508</v>
      </c>
      <c r="L27" s="19">
        <v>1419102</v>
      </c>
      <c r="M27" s="35">
        <v>4709971</v>
      </c>
      <c r="N27" s="9">
        <f t="shared" si="1"/>
        <v>0.30129739652324822</v>
      </c>
      <c r="O27" s="15" t="s">
        <v>130</v>
      </c>
    </row>
    <row r="28" spans="2:15" s="10" customFormat="1" ht="30" customHeight="1" x14ac:dyDescent="0.15">
      <c r="B28" s="47" t="s">
        <v>87</v>
      </c>
      <c r="C28" s="48" t="s">
        <v>79</v>
      </c>
      <c r="D28" s="38" t="s">
        <v>9</v>
      </c>
      <c r="E28" s="19">
        <v>1913000</v>
      </c>
      <c r="F28" s="19">
        <v>0</v>
      </c>
      <c r="G28" s="19">
        <v>0</v>
      </c>
      <c r="H28" s="19">
        <v>395422</v>
      </c>
      <c r="I28" s="19">
        <v>832924</v>
      </c>
      <c r="J28" s="50">
        <f t="shared" si="2"/>
        <v>1228346</v>
      </c>
      <c r="K28" s="39">
        <f t="shared" si="0"/>
        <v>0.67808581621139319</v>
      </c>
      <c r="L28" s="19">
        <v>634978</v>
      </c>
      <c r="M28" s="35">
        <v>757862</v>
      </c>
      <c r="N28" s="9">
        <f t="shared" si="1"/>
        <v>0.83785438509913412</v>
      </c>
      <c r="O28" s="15" t="s">
        <v>132</v>
      </c>
    </row>
    <row r="29" spans="2:15" s="10" customFormat="1" ht="30" customHeight="1" x14ac:dyDescent="0.15">
      <c r="B29" s="47" t="s">
        <v>87</v>
      </c>
      <c r="C29" s="48" t="s">
        <v>15</v>
      </c>
      <c r="D29" s="38" t="s">
        <v>9</v>
      </c>
      <c r="E29" s="19">
        <v>6184000</v>
      </c>
      <c r="F29" s="19">
        <v>318454</v>
      </c>
      <c r="G29" s="19">
        <v>889442</v>
      </c>
      <c r="H29" s="19">
        <v>1482986</v>
      </c>
      <c r="I29" s="19">
        <v>2426404</v>
      </c>
      <c r="J29" s="50">
        <f t="shared" si="2"/>
        <v>5117286</v>
      </c>
      <c r="K29" s="39">
        <f t="shared" si="0"/>
        <v>0.47415837223090523</v>
      </c>
      <c r="L29" s="19">
        <v>1317380</v>
      </c>
      <c r="M29" s="35">
        <v>2665460</v>
      </c>
      <c r="N29" s="9">
        <f t="shared" si="1"/>
        <v>0.49424114411771325</v>
      </c>
      <c r="O29" s="15" t="s">
        <v>132</v>
      </c>
    </row>
    <row r="30" spans="2:15" s="10" customFormat="1" ht="30" customHeight="1" x14ac:dyDescent="0.15">
      <c r="B30" s="47" t="s">
        <v>87</v>
      </c>
      <c r="C30" s="48" t="s">
        <v>16</v>
      </c>
      <c r="D30" s="38" t="s">
        <v>9</v>
      </c>
      <c r="E30" s="19">
        <v>1101000</v>
      </c>
      <c r="F30" s="19">
        <v>92378</v>
      </c>
      <c r="G30" s="19">
        <v>352306</v>
      </c>
      <c r="H30" s="19">
        <v>185182</v>
      </c>
      <c r="I30" s="19">
        <v>236969</v>
      </c>
      <c r="J30" s="50">
        <f t="shared" si="2"/>
        <v>866835</v>
      </c>
      <c r="K30" s="39">
        <f t="shared" si="0"/>
        <v>0.27337267184642983</v>
      </c>
      <c r="L30" s="19">
        <v>321981</v>
      </c>
      <c r="M30" s="35">
        <v>492429</v>
      </c>
      <c r="N30" s="9">
        <f t="shared" si="1"/>
        <v>0.65386279037180994</v>
      </c>
      <c r="O30" s="15" t="s">
        <v>132</v>
      </c>
    </row>
    <row r="31" spans="2:15" s="10" customFormat="1" ht="30" customHeight="1" x14ac:dyDescent="0.15">
      <c r="B31" s="47" t="s">
        <v>87</v>
      </c>
      <c r="C31" s="48" t="s">
        <v>142</v>
      </c>
      <c r="D31" s="38" t="s">
        <v>9</v>
      </c>
      <c r="E31" s="19">
        <v>18396000</v>
      </c>
      <c r="F31" s="19">
        <v>1417441</v>
      </c>
      <c r="G31" s="19">
        <v>2248294</v>
      </c>
      <c r="H31" s="19">
        <v>946133</v>
      </c>
      <c r="I31" s="19">
        <v>6960831</v>
      </c>
      <c r="J31" s="50">
        <f t="shared" si="2"/>
        <v>11572699</v>
      </c>
      <c r="K31" s="39">
        <f t="shared" si="0"/>
        <v>0.60148725893588006</v>
      </c>
      <c r="L31" s="19">
        <v>1219552</v>
      </c>
      <c r="M31" s="35">
        <v>2689536</v>
      </c>
      <c r="N31" s="9">
        <f t="shared" si="1"/>
        <v>0.45344327051208833</v>
      </c>
      <c r="O31" s="15" t="s">
        <v>130</v>
      </c>
    </row>
    <row r="32" spans="2:15" s="10" customFormat="1" ht="30" customHeight="1" x14ac:dyDescent="0.15">
      <c r="B32" s="47" t="s">
        <v>87</v>
      </c>
      <c r="C32" s="48" t="s">
        <v>17</v>
      </c>
      <c r="D32" s="38" t="s">
        <v>9</v>
      </c>
      <c r="E32" s="19">
        <v>17555000</v>
      </c>
      <c r="F32" s="19">
        <v>713903</v>
      </c>
      <c r="G32" s="19">
        <v>3359864</v>
      </c>
      <c r="H32" s="19">
        <v>1405392</v>
      </c>
      <c r="I32" s="19">
        <v>6564912</v>
      </c>
      <c r="J32" s="50">
        <f t="shared" si="2"/>
        <v>12044071</v>
      </c>
      <c r="K32" s="39">
        <f t="shared" si="0"/>
        <v>0.54507416968896982</v>
      </c>
      <c r="L32" s="19">
        <v>804855</v>
      </c>
      <c r="M32" s="35">
        <v>1739802</v>
      </c>
      <c r="N32" s="9">
        <f t="shared" si="1"/>
        <v>0.46261298699507186</v>
      </c>
      <c r="O32" s="15" t="s">
        <v>131</v>
      </c>
    </row>
    <row r="33" spans="2:15" s="10" customFormat="1" ht="30" customHeight="1" x14ac:dyDescent="0.15">
      <c r="B33" s="47" t="s">
        <v>87</v>
      </c>
      <c r="C33" s="48" t="s">
        <v>18</v>
      </c>
      <c r="D33" s="38" t="s">
        <v>9</v>
      </c>
      <c r="E33" s="19">
        <v>746000</v>
      </c>
      <c r="F33" s="19">
        <v>0</v>
      </c>
      <c r="G33" s="19">
        <v>27648</v>
      </c>
      <c r="H33" s="19">
        <v>171398</v>
      </c>
      <c r="I33" s="19">
        <v>454783</v>
      </c>
      <c r="J33" s="50">
        <f t="shared" si="2"/>
        <v>653829</v>
      </c>
      <c r="K33" s="39">
        <f t="shared" si="0"/>
        <v>0.69556871903815831</v>
      </c>
      <c r="L33" s="19">
        <v>796</v>
      </c>
      <c r="M33" s="35">
        <v>170527</v>
      </c>
      <c r="N33" s="9">
        <f t="shared" si="1"/>
        <v>4.6678825054097001E-3</v>
      </c>
      <c r="O33" s="15" t="s">
        <v>131</v>
      </c>
    </row>
    <row r="34" spans="2:15" s="10" customFormat="1" ht="30" customHeight="1" x14ac:dyDescent="0.15">
      <c r="B34" s="47" t="s">
        <v>87</v>
      </c>
      <c r="C34" s="48" t="s">
        <v>19</v>
      </c>
      <c r="D34" s="38" t="s">
        <v>9</v>
      </c>
      <c r="E34" s="19">
        <v>5501000</v>
      </c>
      <c r="F34" s="19">
        <v>1410404</v>
      </c>
      <c r="G34" s="19">
        <v>2193282</v>
      </c>
      <c r="H34" s="19">
        <v>909230</v>
      </c>
      <c r="I34" s="19">
        <v>871949</v>
      </c>
      <c r="J34" s="50">
        <f t="shared" si="2"/>
        <v>5384865</v>
      </c>
      <c r="K34" s="39">
        <f t="shared" si="0"/>
        <v>0.16192587929316704</v>
      </c>
      <c r="L34" s="19">
        <v>934238</v>
      </c>
      <c r="M34" s="35">
        <v>3050603</v>
      </c>
      <c r="N34" s="9">
        <f t="shared" si="1"/>
        <v>0.30624699444667169</v>
      </c>
      <c r="O34" s="15" t="s">
        <v>132</v>
      </c>
    </row>
    <row r="35" spans="2:15" s="10" customFormat="1" ht="30" customHeight="1" x14ac:dyDescent="0.15">
      <c r="B35" s="47" t="s">
        <v>87</v>
      </c>
      <c r="C35" s="48" t="s">
        <v>80</v>
      </c>
      <c r="D35" s="38" t="s">
        <v>9</v>
      </c>
      <c r="E35" s="19">
        <v>10934000</v>
      </c>
      <c r="F35" s="19">
        <v>1315934</v>
      </c>
      <c r="G35" s="19">
        <v>1644846</v>
      </c>
      <c r="H35" s="19">
        <v>1900710</v>
      </c>
      <c r="I35" s="19">
        <v>3771938</v>
      </c>
      <c r="J35" s="50">
        <f t="shared" si="2"/>
        <v>8633428</v>
      </c>
      <c r="K35" s="39">
        <f t="shared" si="0"/>
        <v>0.43689922473436971</v>
      </c>
      <c r="L35" s="19">
        <v>1504552</v>
      </c>
      <c r="M35" s="35">
        <v>3350098</v>
      </c>
      <c r="N35" s="9">
        <f t="shared" si="1"/>
        <v>0.44910686194851612</v>
      </c>
      <c r="O35" s="15" t="s">
        <v>132</v>
      </c>
    </row>
    <row r="36" spans="2:15" s="10" customFormat="1" ht="30" customHeight="1" x14ac:dyDescent="0.15">
      <c r="B36" s="47" t="s">
        <v>87</v>
      </c>
      <c r="C36" s="48" t="s">
        <v>20</v>
      </c>
      <c r="D36" s="38" t="s">
        <v>9</v>
      </c>
      <c r="E36" s="19">
        <v>9057000</v>
      </c>
      <c r="F36" s="19">
        <v>451746</v>
      </c>
      <c r="G36" s="19">
        <v>1437031</v>
      </c>
      <c r="H36" s="19">
        <v>1991209</v>
      </c>
      <c r="I36" s="19">
        <v>3381922</v>
      </c>
      <c r="J36" s="50">
        <f t="shared" si="2"/>
        <v>7261908</v>
      </c>
      <c r="K36" s="39">
        <f t="shared" si="0"/>
        <v>0.46570708414372641</v>
      </c>
      <c r="L36" s="19">
        <v>1808369</v>
      </c>
      <c r="M36" s="35">
        <v>3113580</v>
      </c>
      <c r="N36" s="9">
        <f t="shared" si="1"/>
        <v>0.58080055755753823</v>
      </c>
      <c r="O36" s="15" t="s">
        <v>132</v>
      </c>
    </row>
    <row r="37" spans="2:15" s="10" customFormat="1" ht="30" customHeight="1" x14ac:dyDescent="0.15">
      <c r="B37" s="47" t="s">
        <v>87</v>
      </c>
      <c r="C37" s="48" t="s">
        <v>21</v>
      </c>
      <c r="D37" s="38" t="s">
        <v>9</v>
      </c>
      <c r="E37" s="19">
        <v>770000</v>
      </c>
      <c r="F37" s="19">
        <v>0</v>
      </c>
      <c r="G37" s="19">
        <v>277847</v>
      </c>
      <c r="H37" s="19">
        <v>0</v>
      </c>
      <c r="I37" s="19">
        <v>331354</v>
      </c>
      <c r="J37" s="50">
        <f t="shared" si="2"/>
        <v>609201</v>
      </c>
      <c r="K37" s="39">
        <f t="shared" si="0"/>
        <v>0.54391571911405268</v>
      </c>
      <c r="L37" s="19">
        <v>376050</v>
      </c>
      <c r="M37" s="35">
        <v>376050</v>
      </c>
      <c r="N37" s="9">
        <f t="shared" si="1"/>
        <v>1</v>
      </c>
      <c r="O37" s="15" t="s">
        <v>132</v>
      </c>
    </row>
    <row r="38" spans="2:15" s="10" customFormat="1" ht="30" customHeight="1" x14ac:dyDescent="0.15">
      <c r="B38" s="47" t="s">
        <v>87</v>
      </c>
      <c r="C38" s="48" t="s">
        <v>22</v>
      </c>
      <c r="D38" s="38" t="s">
        <v>9</v>
      </c>
      <c r="E38" s="19">
        <v>100258000</v>
      </c>
      <c r="F38" s="19">
        <v>1387692</v>
      </c>
      <c r="G38" s="19">
        <v>2532383</v>
      </c>
      <c r="H38" s="19">
        <v>5660897</v>
      </c>
      <c r="I38" s="19">
        <v>19767906</v>
      </c>
      <c r="J38" s="50">
        <f t="shared" si="2"/>
        <v>29348878</v>
      </c>
      <c r="K38" s="39">
        <f t="shared" si="0"/>
        <v>0.67354895134321657</v>
      </c>
      <c r="L38" s="19">
        <v>381654</v>
      </c>
      <c r="M38" s="35">
        <v>2124230</v>
      </c>
      <c r="N38" s="9">
        <f t="shared" si="1"/>
        <v>0.17966698521346558</v>
      </c>
      <c r="O38" s="15" t="s">
        <v>130</v>
      </c>
    </row>
    <row r="39" spans="2:15" ht="30" customHeight="1" x14ac:dyDescent="0.15">
      <c r="B39" s="47" t="s">
        <v>87</v>
      </c>
      <c r="C39" s="48" t="s">
        <v>22</v>
      </c>
      <c r="D39" s="38" t="s">
        <v>51</v>
      </c>
      <c r="E39" s="19">
        <v>117588000</v>
      </c>
      <c r="F39" s="19">
        <v>1523626</v>
      </c>
      <c r="G39" s="19">
        <v>4295785</v>
      </c>
      <c r="H39" s="19">
        <v>20676221</v>
      </c>
      <c r="I39" s="19">
        <v>76205096</v>
      </c>
      <c r="J39" s="50">
        <f t="shared" si="2"/>
        <v>102700728</v>
      </c>
      <c r="K39" s="39">
        <f t="shared" si="0"/>
        <v>0.74201125429217984</v>
      </c>
      <c r="L39" s="19">
        <v>33224463</v>
      </c>
      <c r="M39" s="35">
        <v>46763361</v>
      </c>
      <c r="N39" s="9">
        <f t="shared" si="1"/>
        <v>0.71048064744533657</v>
      </c>
      <c r="O39" s="15" t="s">
        <v>131</v>
      </c>
    </row>
    <row r="40" spans="2:15" s="10" customFormat="1" ht="30" customHeight="1" x14ac:dyDescent="0.15">
      <c r="B40" s="47" t="s">
        <v>87</v>
      </c>
      <c r="C40" s="48" t="s">
        <v>23</v>
      </c>
      <c r="D40" s="38" t="s">
        <v>9</v>
      </c>
      <c r="E40" s="19">
        <v>10887000</v>
      </c>
      <c r="F40" s="19">
        <v>168690</v>
      </c>
      <c r="G40" s="19">
        <v>508035</v>
      </c>
      <c r="H40" s="19">
        <v>1528950</v>
      </c>
      <c r="I40" s="19">
        <v>1674592</v>
      </c>
      <c r="J40" s="50">
        <f t="shared" si="2"/>
        <v>3880267</v>
      </c>
      <c r="K40" s="39">
        <f t="shared" si="0"/>
        <v>0.43156617830680211</v>
      </c>
      <c r="L40" s="19">
        <v>803354</v>
      </c>
      <c r="M40" s="35">
        <v>2638935</v>
      </c>
      <c r="N40" s="9">
        <f t="shared" si="1"/>
        <v>0.30442356480928862</v>
      </c>
      <c r="O40" s="15" t="s">
        <v>131</v>
      </c>
    </row>
    <row r="41" spans="2:15" s="10" customFormat="1" ht="56.25" customHeight="1" x14ac:dyDescent="0.15">
      <c r="B41" s="47" t="s">
        <v>87</v>
      </c>
      <c r="C41" s="48" t="s">
        <v>63</v>
      </c>
      <c r="D41" s="38" t="s">
        <v>9</v>
      </c>
      <c r="E41" s="19">
        <v>72483000</v>
      </c>
      <c r="F41" s="19">
        <v>7691225</v>
      </c>
      <c r="G41" s="19">
        <v>10211502</v>
      </c>
      <c r="H41" s="19">
        <v>11819234</v>
      </c>
      <c r="I41" s="19">
        <v>14405440</v>
      </c>
      <c r="J41" s="50">
        <f t="shared" si="2"/>
        <v>44127401</v>
      </c>
      <c r="K41" s="39">
        <f t="shared" si="0"/>
        <v>0.32645113180357033</v>
      </c>
      <c r="L41" s="19">
        <v>10345739</v>
      </c>
      <c r="M41" s="35">
        <v>20045098</v>
      </c>
      <c r="N41" s="9">
        <f t="shared" si="1"/>
        <v>0.51612314392276859</v>
      </c>
      <c r="O41" s="15" t="s">
        <v>132</v>
      </c>
    </row>
    <row r="42" spans="2:15" ht="30" customHeight="1" x14ac:dyDescent="0.15">
      <c r="B42" s="47" t="s">
        <v>87</v>
      </c>
      <c r="C42" s="48" t="s">
        <v>63</v>
      </c>
      <c r="D42" s="38" t="s">
        <v>51</v>
      </c>
      <c r="E42" s="19">
        <v>69810000</v>
      </c>
      <c r="F42" s="19">
        <v>12813425</v>
      </c>
      <c r="G42" s="19">
        <v>10829583</v>
      </c>
      <c r="H42" s="19">
        <v>16775732</v>
      </c>
      <c r="I42" s="19">
        <v>26874955</v>
      </c>
      <c r="J42" s="50">
        <f t="shared" si="2"/>
        <v>67293695</v>
      </c>
      <c r="K42" s="39">
        <f t="shared" si="0"/>
        <v>0.39936809830400899</v>
      </c>
      <c r="L42" s="19">
        <v>27437612</v>
      </c>
      <c r="M42" s="35">
        <v>66907625</v>
      </c>
      <c r="N42" s="9">
        <f t="shared" si="1"/>
        <v>0.41008198990772726</v>
      </c>
      <c r="O42" s="15" t="s">
        <v>132</v>
      </c>
    </row>
    <row r="43" spans="2:15" s="10" customFormat="1" ht="52.5" customHeight="1" x14ac:dyDescent="0.15">
      <c r="B43" s="47" t="s">
        <v>87</v>
      </c>
      <c r="C43" s="48" t="s">
        <v>24</v>
      </c>
      <c r="D43" s="38" t="s">
        <v>9</v>
      </c>
      <c r="E43" s="19">
        <v>1870000</v>
      </c>
      <c r="F43" s="19">
        <v>349736</v>
      </c>
      <c r="G43" s="19">
        <v>477855</v>
      </c>
      <c r="H43" s="19">
        <v>230381</v>
      </c>
      <c r="I43" s="19">
        <v>280165</v>
      </c>
      <c r="J43" s="50">
        <f t="shared" si="2"/>
        <v>1338137</v>
      </c>
      <c r="K43" s="39">
        <f t="shared" si="0"/>
        <v>0.20936944423478313</v>
      </c>
      <c r="L43" s="19">
        <v>1228448</v>
      </c>
      <c r="M43" s="35">
        <v>1232388</v>
      </c>
      <c r="N43" s="9">
        <f t="shared" si="1"/>
        <v>0.99680295491354998</v>
      </c>
      <c r="O43" s="15" t="s">
        <v>132</v>
      </c>
    </row>
    <row r="44" spans="2:15" s="10" customFormat="1" ht="30" customHeight="1" x14ac:dyDescent="0.15">
      <c r="B44" s="47" t="s">
        <v>87</v>
      </c>
      <c r="C44" s="48" t="s">
        <v>64</v>
      </c>
      <c r="D44" s="38" t="s">
        <v>9</v>
      </c>
      <c r="E44" s="19">
        <v>18864000</v>
      </c>
      <c r="F44" s="19">
        <v>328111</v>
      </c>
      <c r="G44" s="19">
        <v>2775285</v>
      </c>
      <c r="H44" s="19">
        <v>4653906</v>
      </c>
      <c r="I44" s="19">
        <v>8213820</v>
      </c>
      <c r="J44" s="50">
        <f t="shared" si="2"/>
        <v>15971122</v>
      </c>
      <c r="K44" s="39">
        <f t="shared" si="0"/>
        <v>0.51429198274235211</v>
      </c>
      <c r="L44" s="19">
        <v>1898862</v>
      </c>
      <c r="M44" s="35">
        <v>2933195</v>
      </c>
      <c r="N44" s="9">
        <f t="shared" si="1"/>
        <v>0.6473698475553108</v>
      </c>
      <c r="O44" s="15" t="s">
        <v>132</v>
      </c>
    </row>
    <row r="45" spans="2:15" ht="30" customHeight="1" x14ac:dyDescent="0.15">
      <c r="B45" s="47" t="s">
        <v>87</v>
      </c>
      <c r="C45" s="48" t="s">
        <v>64</v>
      </c>
      <c r="D45" s="38" t="s">
        <v>51</v>
      </c>
      <c r="E45" s="19">
        <v>44283000</v>
      </c>
      <c r="F45" s="19">
        <v>690800</v>
      </c>
      <c r="G45" s="19">
        <v>12314982</v>
      </c>
      <c r="H45" s="19">
        <v>8322657</v>
      </c>
      <c r="I45" s="19">
        <v>22265038</v>
      </c>
      <c r="J45" s="50">
        <f t="shared" si="2"/>
        <v>43593477</v>
      </c>
      <c r="K45" s="39">
        <f t="shared" si="0"/>
        <v>0.51074242139483395</v>
      </c>
      <c r="L45" s="19">
        <v>12921698</v>
      </c>
      <c r="M45" s="35">
        <v>40898723</v>
      </c>
      <c r="N45" s="9">
        <f t="shared" si="1"/>
        <v>0.31594380098371289</v>
      </c>
      <c r="O45" s="15" t="s">
        <v>130</v>
      </c>
    </row>
    <row r="46" spans="2:15" s="10" customFormat="1" ht="54.75" customHeight="1" x14ac:dyDescent="0.15">
      <c r="B46" s="47" t="s">
        <v>87</v>
      </c>
      <c r="C46" s="48" t="s">
        <v>62</v>
      </c>
      <c r="D46" s="38" t="s">
        <v>9</v>
      </c>
      <c r="E46" s="19">
        <v>10854000</v>
      </c>
      <c r="F46" s="19">
        <v>575952</v>
      </c>
      <c r="G46" s="19">
        <v>4507147</v>
      </c>
      <c r="H46" s="19">
        <v>1928553</v>
      </c>
      <c r="I46" s="19">
        <v>3648769</v>
      </c>
      <c r="J46" s="50">
        <f t="shared" si="2"/>
        <v>10660421</v>
      </c>
      <c r="K46" s="39">
        <f t="shared" si="0"/>
        <v>0.34227250499769191</v>
      </c>
      <c r="L46" s="19">
        <v>3945833</v>
      </c>
      <c r="M46" s="35">
        <v>5267452</v>
      </c>
      <c r="N46" s="9">
        <f t="shared" si="1"/>
        <v>0.7490970966607764</v>
      </c>
      <c r="O46" s="15" t="s">
        <v>132</v>
      </c>
    </row>
    <row r="47" spans="2:15" ht="30" customHeight="1" x14ac:dyDescent="0.15">
      <c r="B47" s="47" t="s">
        <v>87</v>
      </c>
      <c r="C47" s="48" t="s">
        <v>62</v>
      </c>
      <c r="D47" s="38" t="s">
        <v>51</v>
      </c>
      <c r="E47" s="19">
        <v>65400000</v>
      </c>
      <c r="F47" s="19">
        <v>10081968</v>
      </c>
      <c r="G47" s="19">
        <v>12473877</v>
      </c>
      <c r="H47" s="19">
        <v>16434690</v>
      </c>
      <c r="I47" s="19">
        <v>22552985</v>
      </c>
      <c r="J47" s="50">
        <f t="shared" si="2"/>
        <v>61543520</v>
      </c>
      <c r="K47" s="39">
        <f t="shared" si="0"/>
        <v>0.36645588357637005</v>
      </c>
      <c r="L47" s="19">
        <v>26321772</v>
      </c>
      <c r="M47" s="35">
        <v>59921183</v>
      </c>
      <c r="N47" s="9">
        <f t="shared" si="1"/>
        <v>0.43927323664487733</v>
      </c>
      <c r="O47" s="15" t="s">
        <v>132</v>
      </c>
    </row>
    <row r="48" spans="2:15" s="10" customFormat="1" ht="66" customHeight="1" x14ac:dyDescent="0.15">
      <c r="B48" s="47" t="s">
        <v>87</v>
      </c>
      <c r="C48" s="48" t="s">
        <v>25</v>
      </c>
      <c r="D48" s="38" t="s">
        <v>9</v>
      </c>
      <c r="E48" s="19">
        <v>12335000</v>
      </c>
      <c r="F48" s="19">
        <v>1551885</v>
      </c>
      <c r="G48" s="19">
        <v>2184114</v>
      </c>
      <c r="H48" s="19">
        <v>4062645</v>
      </c>
      <c r="I48" s="19">
        <v>3842052</v>
      </c>
      <c r="J48" s="50">
        <f t="shared" si="2"/>
        <v>11640696</v>
      </c>
      <c r="K48" s="39">
        <f t="shared" si="0"/>
        <v>0.33005346072090536</v>
      </c>
      <c r="L48" s="19">
        <v>2276642</v>
      </c>
      <c r="M48" s="35">
        <v>4581683</v>
      </c>
      <c r="N48" s="9">
        <f t="shared" si="1"/>
        <v>0.49690081133941394</v>
      </c>
      <c r="O48" s="15" t="s">
        <v>132</v>
      </c>
    </row>
    <row r="49" spans="2:15" ht="30" customHeight="1" x14ac:dyDescent="0.15">
      <c r="B49" s="47" t="s">
        <v>87</v>
      </c>
      <c r="C49" s="48" t="s">
        <v>25</v>
      </c>
      <c r="D49" s="38" t="s">
        <v>51</v>
      </c>
      <c r="E49" s="19">
        <v>11713000</v>
      </c>
      <c r="F49" s="19">
        <v>696837</v>
      </c>
      <c r="G49" s="19">
        <v>2256870</v>
      </c>
      <c r="H49" s="19">
        <v>2262030</v>
      </c>
      <c r="I49" s="19">
        <v>6312062</v>
      </c>
      <c r="J49" s="50">
        <f t="shared" si="2"/>
        <v>11527799</v>
      </c>
      <c r="K49" s="39">
        <f t="shared" si="0"/>
        <v>0.54755135824280077</v>
      </c>
      <c r="L49" s="19">
        <v>7347518</v>
      </c>
      <c r="M49" s="35">
        <v>11137820</v>
      </c>
      <c r="N49" s="9">
        <f t="shared" si="1"/>
        <v>0.65969085512245662</v>
      </c>
      <c r="O49" s="15" t="s">
        <v>132</v>
      </c>
    </row>
    <row r="50" spans="2:15" s="10" customFormat="1" ht="30" customHeight="1" x14ac:dyDescent="0.15">
      <c r="B50" s="47" t="s">
        <v>87</v>
      </c>
      <c r="C50" s="48" t="s">
        <v>65</v>
      </c>
      <c r="D50" s="38" t="s">
        <v>9</v>
      </c>
      <c r="E50" s="19">
        <v>1881000</v>
      </c>
      <c r="F50" s="19">
        <v>345302</v>
      </c>
      <c r="G50" s="19">
        <v>95581</v>
      </c>
      <c r="H50" s="19">
        <v>541976</v>
      </c>
      <c r="I50" s="19">
        <v>276912</v>
      </c>
      <c r="J50" s="50">
        <f t="shared" si="2"/>
        <v>1259771</v>
      </c>
      <c r="K50" s="39">
        <f t="shared" si="0"/>
        <v>0.21981137841718851</v>
      </c>
      <c r="L50" s="19">
        <v>104537</v>
      </c>
      <c r="M50" s="35">
        <v>334302</v>
      </c>
      <c r="N50" s="9">
        <f t="shared" si="1"/>
        <v>0.31270228715353182</v>
      </c>
      <c r="O50" s="15" t="s">
        <v>132</v>
      </c>
    </row>
    <row r="51" spans="2:15" ht="30" customHeight="1" x14ac:dyDescent="0.15">
      <c r="B51" s="47" t="s">
        <v>87</v>
      </c>
      <c r="C51" s="48" t="s">
        <v>65</v>
      </c>
      <c r="D51" s="38" t="s">
        <v>51</v>
      </c>
      <c r="E51" s="19">
        <v>4475000</v>
      </c>
      <c r="F51" s="19">
        <v>938542</v>
      </c>
      <c r="G51" s="19">
        <v>865135</v>
      </c>
      <c r="H51" s="19">
        <v>1377317</v>
      </c>
      <c r="I51" s="19">
        <v>1218318</v>
      </c>
      <c r="J51" s="50">
        <f t="shared" si="2"/>
        <v>4399312</v>
      </c>
      <c r="K51" s="39">
        <f t="shared" si="0"/>
        <v>0.27693375691471755</v>
      </c>
      <c r="L51" s="19">
        <v>1161472</v>
      </c>
      <c r="M51" s="35">
        <v>4394768</v>
      </c>
      <c r="N51" s="9">
        <f t="shared" si="1"/>
        <v>0.26428516818180164</v>
      </c>
      <c r="O51" s="15" t="s">
        <v>131</v>
      </c>
    </row>
    <row r="52" spans="2:15" s="10" customFormat="1" ht="54.75" customHeight="1" x14ac:dyDescent="0.15">
      <c r="B52" s="47" t="s">
        <v>87</v>
      </c>
      <c r="C52" s="48" t="s">
        <v>26</v>
      </c>
      <c r="D52" s="38" t="s">
        <v>9</v>
      </c>
      <c r="E52" s="19">
        <v>30600000</v>
      </c>
      <c r="F52" s="19">
        <v>2304190</v>
      </c>
      <c r="G52" s="19">
        <v>4867043</v>
      </c>
      <c r="H52" s="19">
        <v>6750402</v>
      </c>
      <c r="I52" s="19">
        <v>6448714</v>
      </c>
      <c r="J52" s="50">
        <f t="shared" si="2"/>
        <v>20370349</v>
      </c>
      <c r="K52" s="39">
        <f t="shared" si="0"/>
        <v>0.31657356484172167</v>
      </c>
      <c r="L52" s="19">
        <v>2742865</v>
      </c>
      <c r="M52" s="35">
        <v>6494916</v>
      </c>
      <c r="N52" s="9">
        <f t="shared" si="1"/>
        <v>0.42230954180161839</v>
      </c>
      <c r="O52" s="15" t="s">
        <v>132</v>
      </c>
    </row>
    <row r="53" spans="2:15" ht="30" customHeight="1" x14ac:dyDescent="0.15">
      <c r="B53" s="47" t="s">
        <v>87</v>
      </c>
      <c r="C53" s="48" t="s">
        <v>26</v>
      </c>
      <c r="D53" s="38" t="s">
        <v>51</v>
      </c>
      <c r="E53" s="19">
        <v>67314000</v>
      </c>
      <c r="F53" s="19">
        <v>10996934</v>
      </c>
      <c r="G53" s="19">
        <v>9925966</v>
      </c>
      <c r="H53" s="19">
        <v>14438309</v>
      </c>
      <c r="I53" s="19">
        <v>30945329</v>
      </c>
      <c r="J53" s="50">
        <f t="shared" si="2"/>
        <v>66306538</v>
      </c>
      <c r="K53" s="39">
        <f t="shared" si="0"/>
        <v>0.46670102124770863</v>
      </c>
      <c r="L53" s="19">
        <v>23000125</v>
      </c>
      <c r="M53" s="35">
        <v>64891166</v>
      </c>
      <c r="N53" s="9">
        <f t="shared" si="1"/>
        <v>0.35444154293667646</v>
      </c>
      <c r="O53" s="15" t="s">
        <v>130</v>
      </c>
    </row>
    <row r="54" spans="2:15" s="10" customFormat="1" ht="51.75" customHeight="1" x14ac:dyDescent="0.15">
      <c r="B54" s="47" t="s">
        <v>87</v>
      </c>
      <c r="C54" s="48" t="s">
        <v>27</v>
      </c>
      <c r="D54" s="38" t="s">
        <v>9</v>
      </c>
      <c r="E54" s="19">
        <v>23151000</v>
      </c>
      <c r="F54" s="19">
        <v>2176802</v>
      </c>
      <c r="G54" s="19">
        <v>4966024</v>
      </c>
      <c r="H54" s="19">
        <v>4212673</v>
      </c>
      <c r="I54" s="19">
        <v>7293189</v>
      </c>
      <c r="J54" s="50">
        <f t="shared" si="2"/>
        <v>18648688</v>
      </c>
      <c r="K54" s="39">
        <f t="shared" si="0"/>
        <v>0.39108322258380857</v>
      </c>
      <c r="L54" s="19">
        <v>3204599</v>
      </c>
      <c r="M54" s="35">
        <v>6317026</v>
      </c>
      <c r="N54" s="9">
        <f t="shared" si="1"/>
        <v>0.50729552165845126</v>
      </c>
      <c r="O54" s="15" t="s">
        <v>132</v>
      </c>
    </row>
    <row r="55" spans="2:15" ht="30" customHeight="1" x14ac:dyDescent="0.15">
      <c r="B55" s="47" t="s">
        <v>87</v>
      </c>
      <c r="C55" s="48" t="s">
        <v>27</v>
      </c>
      <c r="D55" s="38" t="s">
        <v>51</v>
      </c>
      <c r="E55" s="19">
        <v>7131000</v>
      </c>
      <c r="F55" s="19">
        <v>1025941</v>
      </c>
      <c r="G55" s="19">
        <v>1528056</v>
      </c>
      <c r="H55" s="19">
        <v>1598978</v>
      </c>
      <c r="I55" s="19">
        <v>2486228</v>
      </c>
      <c r="J55" s="50">
        <f t="shared" si="2"/>
        <v>6639203</v>
      </c>
      <c r="K55" s="39">
        <f t="shared" si="0"/>
        <v>0.3744768762154132</v>
      </c>
      <c r="L55" s="19">
        <v>3120336</v>
      </c>
      <c r="M55" s="35">
        <v>6621442</v>
      </c>
      <c r="N55" s="9">
        <f t="shared" si="1"/>
        <v>0.47124719962811729</v>
      </c>
      <c r="O55" s="15" t="s">
        <v>132</v>
      </c>
    </row>
    <row r="56" spans="2:15" s="10" customFormat="1" ht="54" customHeight="1" x14ac:dyDescent="0.15">
      <c r="B56" s="47" t="s">
        <v>87</v>
      </c>
      <c r="C56" s="48" t="s">
        <v>28</v>
      </c>
      <c r="D56" s="38" t="s">
        <v>9</v>
      </c>
      <c r="E56" s="19">
        <v>25361000</v>
      </c>
      <c r="F56" s="19">
        <v>1968018</v>
      </c>
      <c r="G56" s="19">
        <v>3798284</v>
      </c>
      <c r="H56" s="19">
        <v>5684416</v>
      </c>
      <c r="I56" s="19">
        <v>6045061</v>
      </c>
      <c r="J56" s="50">
        <f t="shared" si="2"/>
        <v>17495779</v>
      </c>
      <c r="K56" s="39">
        <f t="shared" si="0"/>
        <v>0.34551539545624121</v>
      </c>
      <c r="L56" s="19">
        <v>3353098</v>
      </c>
      <c r="M56" s="35">
        <v>6597552</v>
      </c>
      <c r="N56" s="9">
        <f t="shared" si="1"/>
        <v>0.50823365999995151</v>
      </c>
      <c r="O56" s="15" t="s">
        <v>132</v>
      </c>
    </row>
    <row r="57" spans="2:15" ht="54" customHeight="1" x14ac:dyDescent="0.15">
      <c r="B57" s="47" t="s">
        <v>87</v>
      </c>
      <c r="C57" s="48" t="s">
        <v>28</v>
      </c>
      <c r="D57" s="38" t="s">
        <v>51</v>
      </c>
      <c r="E57" s="19">
        <v>55688000</v>
      </c>
      <c r="F57" s="19">
        <v>7530689</v>
      </c>
      <c r="G57" s="19">
        <v>9986664</v>
      </c>
      <c r="H57" s="19">
        <v>12970107</v>
      </c>
      <c r="I57" s="19">
        <v>22745183</v>
      </c>
      <c r="J57" s="50">
        <f t="shared" si="2"/>
        <v>53232643</v>
      </c>
      <c r="K57" s="39">
        <f t="shared" si="0"/>
        <v>0.42727885970268281</v>
      </c>
      <c r="L57" s="19">
        <v>24191695</v>
      </c>
      <c r="M57" s="35">
        <v>51747368</v>
      </c>
      <c r="N57" s="9">
        <f t="shared" si="1"/>
        <v>0.4674961439584715</v>
      </c>
      <c r="O57" s="15" t="s">
        <v>132</v>
      </c>
    </row>
    <row r="58" spans="2:15" s="10" customFormat="1" ht="30" customHeight="1" x14ac:dyDescent="0.15">
      <c r="B58" s="47" t="s">
        <v>87</v>
      </c>
      <c r="C58" s="48" t="s">
        <v>143</v>
      </c>
      <c r="D58" s="38" t="s">
        <v>9</v>
      </c>
      <c r="E58" s="19">
        <v>4520852</v>
      </c>
      <c r="F58" s="19">
        <v>691886</v>
      </c>
      <c r="G58" s="19">
        <v>456558</v>
      </c>
      <c r="H58" s="19">
        <v>802094</v>
      </c>
      <c r="I58" s="19">
        <v>1271993</v>
      </c>
      <c r="J58" s="50">
        <f t="shared" si="2"/>
        <v>3222531</v>
      </c>
      <c r="K58" s="39">
        <f t="shared" si="0"/>
        <v>0.39471862334295621</v>
      </c>
      <c r="L58" s="19">
        <v>0</v>
      </c>
      <c r="M58" s="35">
        <v>0</v>
      </c>
      <c r="N58" s="9" t="str">
        <f t="shared" si="1"/>
        <v>-</v>
      </c>
      <c r="O58" s="15" t="s">
        <v>132</v>
      </c>
    </row>
    <row r="59" spans="2:15" ht="30" customHeight="1" x14ac:dyDescent="0.15">
      <c r="B59" s="47" t="s">
        <v>90</v>
      </c>
      <c r="C59" s="48" t="s">
        <v>81</v>
      </c>
      <c r="D59" s="38" t="s">
        <v>9</v>
      </c>
      <c r="E59" s="19">
        <v>2697000</v>
      </c>
      <c r="F59" s="19">
        <v>238751</v>
      </c>
      <c r="G59" s="19">
        <v>207977</v>
      </c>
      <c r="H59" s="19">
        <v>263991</v>
      </c>
      <c r="I59" s="19">
        <v>375635</v>
      </c>
      <c r="J59" s="50">
        <f t="shared" si="2"/>
        <v>1086354</v>
      </c>
      <c r="K59" s="39">
        <f t="shared" si="0"/>
        <v>0.34577587048052477</v>
      </c>
      <c r="L59" s="19">
        <v>406432</v>
      </c>
      <c r="M59" s="35">
        <v>508276</v>
      </c>
      <c r="N59" s="9">
        <f t="shared" si="1"/>
        <v>0.79962854826905072</v>
      </c>
      <c r="O59" s="15" t="s">
        <v>132</v>
      </c>
    </row>
    <row r="60" spans="2:15" s="10" customFormat="1" ht="30" customHeight="1" x14ac:dyDescent="0.15">
      <c r="B60" s="47" t="s">
        <v>90</v>
      </c>
      <c r="C60" s="48" t="s">
        <v>81</v>
      </c>
      <c r="D60" s="38" t="s">
        <v>51</v>
      </c>
      <c r="E60" s="19">
        <v>409939000</v>
      </c>
      <c r="F60" s="19">
        <v>31414618</v>
      </c>
      <c r="G60" s="19">
        <v>71088174</v>
      </c>
      <c r="H60" s="19">
        <v>114937923</v>
      </c>
      <c r="I60" s="19">
        <v>184864004</v>
      </c>
      <c r="J60" s="50">
        <f t="shared" si="2"/>
        <v>402304719</v>
      </c>
      <c r="K60" s="39">
        <f t="shared" si="0"/>
        <v>0.45951239264483995</v>
      </c>
      <c r="L60" s="19">
        <v>156260796</v>
      </c>
      <c r="M60" s="35">
        <v>337407689</v>
      </c>
      <c r="N60" s="9">
        <f t="shared" si="1"/>
        <v>0.46312162139256996</v>
      </c>
      <c r="O60" s="15" t="s">
        <v>132</v>
      </c>
    </row>
    <row r="61" spans="2:15" s="10" customFormat="1" ht="30" customHeight="1" x14ac:dyDescent="0.15">
      <c r="B61" s="47" t="s">
        <v>90</v>
      </c>
      <c r="C61" s="48" t="s">
        <v>20</v>
      </c>
      <c r="D61" s="38" t="s">
        <v>9</v>
      </c>
      <c r="E61" s="19">
        <v>13718000</v>
      </c>
      <c r="F61" s="19">
        <v>502409</v>
      </c>
      <c r="G61" s="19">
        <v>1359888</v>
      </c>
      <c r="H61" s="19">
        <v>1829160</v>
      </c>
      <c r="I61" s="19">
        <v>3179431</v>
      </c>
      <c r="J61" s="50">
        <f t="shared" si="2"/>
        <v>6870888</v>
      </c>
      <c r="K61" s="39">
        <f t="shared" si="0"/>
        <v>0.46273945958659202</v>
      </c>
      <c r="L61" s="19">
        <v>2067134</v>
      </c>
      <c r="M61" s="35">
        <v>4490762</v>
      </c>
      <c r="N61" s="9">
        <f t="shared" si="1"/>
        <v>0.46030807243848593</v>
      </c>
      <c r="O61" s="15" t="s">
        <v>131</v>
      </c>
    </row>
    <row r="62" spans="2:15" s="10" customFormat="1" ht="30" customHeight="1" x14ac:dyDescent="0.15">
      <c r="B62" s="47" t="s">
        <v>90</v>
      </c>
      <c r="C62" s="48" t="s">
        <v>66</v>
      </c>
      <c r="D62" s="38" t="s">
        <v>9</v>
      </c>
      <c r="E62" s="19">
        <v>19008000</v>
      </c>
      <c r="F62" s="19">
        <v>840715</v>
      </c>
      <c r="G62" s="19">
        <v>2050849</v>
      </c>
      <c r="H62" s="19">
        <v>3551832</v>
      </c>
      <c r="I62" s="19">
        <v>3917608</v>
      </c>
      <c r="J62" s="50">
        <f t="shared" si="2"/>
        <v>10361004</v>
      </c>
      <c r="K62" s="39">
        <f t="shared" si="0"/>
        <v>0.37811084717272575</v>
      </c>
      <c r="L62" s="19">
        <v>1218281</v>
      </c>
      <c r="M62" s="35">
        <v>4106625</v>
      </c>
      <c r="N62" s="9">
        <f t="shared" si="1"/>
        <v>0.29666234438255257</v>
      </c>
      <c r="O62" s="15" t="s">
        <v>131</v>
      </c>
    </row>
    <row r="63" spans="2:15" s="10" customFormat="1" ht="30" customHeight="1" x14ac:dyDescent="0.15">
      <c r="B63" s="47" t="s">
        <v>90</v>
      </c>
      <c r="C63" s="48" t="s">
        <v>66</v>
      </c>
      <c r="D63" s="38" t="s">
        <v>56</v>
      </c>
      <c r="E63" s="19">
        <v>57093000</v>
      </c>
      <c r="F63" s="19">
        <v>9515274</v>
      </c>
      <c r="G63" s="19">
        <v>11933674</v>
      </c>
      <c r="H63" s="19">
        <v>14099526</v>
      </c>
      <c r="I63" s="19">
        <v>20291612</v>
      </c>
      <c r="J63" s="50">
        <f t="shared" si="2"/>
        <v>55840086</v>
      </c>
      <c r="K63" s="39">
        <f t="shared" si="0"/>
        <v>0.36338790738968418</v>
      </c>
      <c r="L63" s="19">
        <v>16602510</v>
      </c>
      <c r="M63" s="35">
        <v>55153092</v>
      </c>
      <c r="N63" s="9">
        <f t="shared" si="1"/>
        <v>0.30102591528322653</v>
      </c>
      <c r="O63" s="15" t="s">
        <v>131</v>
      </c>
    </row>
    <row r="64" spans="2:15" s="10" customFormat="1" ht="30" customHeight="1" x14ac:dyDescent="0.15">
      <c r="B64" s="47" t="s">
        <v>90</v>
      </c>
      <c r="C64" s="48" t="s">
        <v>67</v>
      </c>
      <c r="D64" s="38" t="s">
        <v>9</v>
      </c>
      <c r="E64" s="19">
        <v>35168000</v>
      </c>
      <c r="F64" s="19">
        <v>2034787</v>
      </c>
      <c r="G64" s="19">
        <v>2735614</v>
      </c>
      <c r="H64" s="19">
        <v>5967110</v>
      </c>
      <c r="I64" s="19">
        <v>5415694</v>
      </c>
      <c r="J64" s="50">
        <f t="shared" si="2"/>
        <v>16153205</v>
      </c>
      <c r="K64" s="39">
        <f t="shared" si="0"/>
        <v>0.335270554667015</v>
      </c>
      <c r="L64" s="19">
        <v>3005245</v>
      </c>
      <c r="M64" s="35">
        <v>10044145</v>
      </c>
      <c r="N64" s="9">
        <f t="shared" si="1"/>
        <v>0.29920366541900778</v>
      </c>
      <c r="O64" s="15" t="s">
        <v>131</v>
      </c>
    </row>
    <row r="65" spans="2:15" s="10" customFormat="1" ht="30" customHeight="1" x14ac:dyDescent="0.15">
      <c r="B65" s="47" t="s">
        <v>90</v>
      </c>
      <c r="C65" s="48" t="s">
        <v>67</v>
      </c>
      <c r="D65" s="38" t="s">
        <v>56</v>
      </c>
      <c r="E65" s="19">
        <v>54733000</v>
      </c>
      <c r="F65" s="19">
        <v>8101280</v>
      </c>
      <c r="G65" s="19">
        <v>10705929</v>
      </c>
      <c r="H65" s="19">
        <v>12148225</v>
      </c>
      <c r="I65" s="19">
        <v>21530210</v>
      </c>
      <c r="J65" s="50">
        <f t="shared" si="2"/>
        <v>52485644</v>
      </c>
      <c r="K65" s="39">
        <f t="shared" si="0"/>
        <v>0.41021140942845247</v>
      </c>
      <c r="L65" s="19">
        <v>20197749</v>
      </c>
      <c r="M65" s="35">
        <v>48027042</v>
      </c>
      <c r="N65" s="9">
        <f t="shared" si="1"/>
        <v>0.4205495104195674</v>
      </c>
      <c r="O65" s="15" t="s">
        <v>132</v>
      </c>
    </row>
    <row r="66" spans="2:15" s="10" customFormat="1" ht="30" customHeight="1" x14ac:dyDescent="0.15">
      <c r="B66" s="47" t="s">
        <v>90</v>
      </c>
      <c r="C66" s="48" t="s">
        <v>68</v>
      </c>
      <c r="D66" s="38" t="s">
        <v>9</v>
      </c>
      <c r="E66" s="19">
        <v>5285000</v>
      </c>
      <c r="F66" s="19">
        <v>297743</v>
      </c>
      <c r="G66" s="19">
        <v>1084837</v>
      </c>
      <c r="H66" s="19">
        <v>585464</v>
      </c>
      <c r="I66" s="19">
        <v>879658</v>
      </c>
      <c r="J66" s="50">
        <f t="shared" si="2"/>
        <v>2847702</v>
      </c>
      <c r="K66" s="39">
        <f t="shared" si="0"/>
        <v>0.30890100157951922</v>
      </c>
      <c r="L66" s="19">
        <v>876288</v>
      </c>
      <c r="M66" s="35">
        <v>1446612</v>
      </c>
      <c r="N66" s="9">
        <f t="shared" si="1"/>
        <v>0.60575192242287501</v>
      </c>
      <c r="O66" s="15" t="s">
        <v>132</v>
      </c>
    </row>
    <row r="67" spans="2:15" s="10" customFormat="1" ht="30" customHeight="1" x14ac:dyDescent="0.15">
      <c r="B67" s="47" t="s">
        <v>90</v>
      </c>
      <c r="C67" s="48" t="s">
        <v>68</v>
      </c>
      <c r="D67" s="38" t="s">
        <v>56</v>
      </c>
      <c r="E67" s="19">
        <v>19534000</v>
      </c>
      <c r="F67" s="19">
        <v>179517</v>
      </c>
      <c r="G67" s="19">
        <v>7599606</v>
      </c>
      <c r="H67" s="19">
        <v>4421461</v>
      </c>
      <c r="I67" s="19">
        <v>7301574</v>
      </c>
      <c r="J67" s="50">
        <f t="shared" si="2"/>
        <v>19502158</v>
      </c>
      <c r="K67" s="39">
        <f t="shared" si="0"/>
        <v>0.37439825890037398</v>
      </c>
      <c r="L67" s="19">
        <v>7955522</v>
      </c>
      <c r="M67" s="35">
        <v>19450970</v>
      </c>
      <c r="N67" s="9">
        <f t="shared" si="1"/>
        <v>0.40900386972989006</v>
      </c>
      <c r="O67" s="15" t="s">
        <v>132</v>
      </c>
    </row>
    <row r="68" spans="2:15" ht="30" customHeight="1" x14ac:dyDescent="0.15">
      <c r="B68" s="47" t="s">
        <v>91</v>
      </c>
      <c r="C68" s="48" t="s">
        <v>31</v>
      </c>
      <c r="D68" s="38" t="s">
        <v>9</v>
      </c>
      <c r="E68" s="19">
        <v>2371000</v>
      </c>
      <c r="F68" s="19">
        <v>548748</v>
      </c>
      <c r="G68" s="19">
        <v>32545</v>
      </c>
      <c r="H68" s="19">
        <v>190332</v>
      </c>
      <c r="I68" s="19">
        <v>85520</v>
      </c>
      <c r="J68" s="50">
        <f t="shared" si="2"/>
        <v>857145</v>
      </c>
      <c r="K68" s="39">
        <f t="shared" si="0"/>
        <v>9.9773083900623588E-2</v>
      </c>
      <c r="L68" s="19">
        <v>91824</v>
      </c>
      <c r="M68" s="35">
        <v>801112</v>
      </c>
      <c r="N68" s="9">
        <f t="shared" si="1"/>
        <v>0.11462067725861053</v>
      </c>
      <c r="O68" s="15" t="s">
        <v>132</v>
      </c>
    </row>
    <row r="69" spans="2:15" s="10" customFormat="1" ht="44.25" customHeight="1" x14ac:dyDescent="0.15">
      <c r="B69" s="47" t="s">
        <v>91</v>
      </c>
      <c r="C69" s="48" t="s">
        <v>31</v>
      </c>
      <c r="D69" s="38" t="s">
        <v>51</v>
      </c>
      <c r="E69" s="19">
        <v>366839000</v>
      </c>
      <c r="F69" s="19">
        <v>43844367</v>
      </c>
      <c r="G69" s="19">
        <v>76094174</v>
      </c>
      <c r="H69" s="19">
        <v>88952140</v>
      </c>
      <c r="I69" s="19">
        <v>156291586</v>
      </c>
      <c r="J69" s="50">
        <f t="shared" si="2"/>
        <v>365182267</v>
      </c>
      <c r="K69" s="39">
        <f t="shared" si="0"/>
        <v>0.42798240802859139</v>
      </c>
      <c r="L69" s="19">
        <v>153322747</v>
      </c>
      <c r="M69" s="35">
        <v>356239438</v>
      </c>
      <c r="N69" s="9">
        <f t="shared" si="1"/>
        <v>0.43039240085484304</v>
      </c>
      <c r="O69" s="15" t="s">
        <v>132</v>
      </c>
    </row>
    <row r="70" spans="2:15" ht="30" customHeight="1" x14ac:dyDescent="0.15">
      <c r="B70" s="47" t="s">
        <v>91</v>
      </c>
      <c r="C70" s="48" t="s">
        <v>92</v>
      </c>
      <c r="D70" s="38" t="s">
        <v>9</v>
      </c>
      <c r="E70" s="19">
        <v>12097000</v>
      </c>
      <c r="F70" s="19">
        <v>845310</v>
      </c>
      <c r="G70" s="19">
        <v>1199248</v>
      </c>
      <c r="H70" s="19">
        <v>3504685</v>
      </c>
      <c r="I70" s="19">
        <v>2851441</v>
      </c>
      <c r="J70" s="50">
        <f t="shared" si="2"/>
        <v>8400684</v>
      </c>
      <c r="K70" s="39">
        <f t="shared" si="0"/>
        <v>0.33942962263549015</v>
      </c>
      <c r="L70" s="19">
        <v>3478886</v>
      </c>
      <c r="M70" s="35">
        <v>7240728</v>
      </c>
      <c r="N70" s="9">
        <f t="shared" si="1"/>
        <v>0.48046080449369177</v>
      </c>
      <c r="O70" s="15" t="s">
        <v>132</v>
      </c>
    </row>
    <row r="71" spans="2:15" s="10" customFormat="1" ht="30" customHeight="1" x14ac:dyDescent="0.15">
      <c r="B71" s="47" t="s">
        <v>91</v>
      </c>
      <c r="C71" s="48" t="s">
        <v>92</v>
      </c>
      <c r="D71" s="38" t="s">
        <v>51</v>
      </c>
      <c r="E71" s="19">
        <v>19000</v>
      </c>
      <c r="F71" s="19">
        <v>2100</v>
      </c>
      <c r="G71" s="19">
        <v>11800</v>
      </c>
      <c r="H71" s="19">
        <v>-7100</v>
      </c>
      <c r="I71" s="19">
        <v>2500</v>
      </c>
      <c r="J71" s="50">
        <f t="shared" si="2"/>
        <v>9300</v>
      </c>
      <c r="K71" s="39">
        <f t="shared" si="0"/>
        <v>0.26881720430107525</v>
      </c>
      <c r="L71" s="19">
        <v>0</v>
      </c>
      <c r="M71" s="35">
        <v>0</v>
      </c>
      <c r="N71" s="9" t="str">
        <f t="shared" si="1"/>
        <v>-</v>
      </c>
      <c r="O71" s="15" t="s">
        <v>132</v>
      </c>
    </row>
    <row r="72" spans="2:15" ht="30" customHeight="1" x14ac:dyDescent="0.15">
      <c r="B72" s="47" t="s">
        <v>91</v>
      </c>
      <c r="C72" s="48" t="s">
        <v>32</v>
      </c>
      <c r="D72" s="38" t="s">
        <v>9</v>
      </c>
      <c r="E72" s="19">
        <v>83626045</v>
      </c>
      <c r="F72" s="19">
        <v>8622964</v>
      </c>
      <c r="G72" s="19">
        <v>10351702</v>
      </c>
      <c r="H72" s="19">
        <v>19320503</v>
      </c>
      <c r="I72" s="19">
        <v>21650768</v>
      </c>
      <c r="J72" s="50">
        <f t="shared" si="2"/>
        <v>59945937</v>
      </c>
      <c r="K72" s="39">
        <f t="shared" ref="K72:K109" si="3">IFERROR(I72/J72,"-")</f>
        <v>0.36117156697375502</v>
      </c>
      <c r="L72" s="19">
        <v>11487572</v>
      </c>
      <c r="M72" s="35">
        <v>42004246</v>
      </c>
      <c r="N72" s="9">
        <f t="shared" ref="N72:N135" si="4">IFERROR(L72/M72,"-")</f>
        <v>0.27348597091827337</v>
      </c>
      <c r="O72" s="15" t="s">
        <v>131</v>
      </c>
    </row>
    <row r="73" spans="2:15" s="10" customFormat="1" ht="30" customHeight="1" x14ac:dyDescent="0.15">
      <c r="B73" s="47" t="s">
        <v>91</v>
      </c>
      <c r="C73" s="48" t="s">
        <v>32</v>
      </c>
      <c r="D73" s="38" t="s">
        <v>51</v>
      </c>
      <c r="E73" s="19">
        <v>329000</v>
      </c>
      <c r="F73" s="19">
        <v>0</v>
      </c>
      <c r="G73" s="19">
        <v>0</v>
      </c>
      <c r="H73" s="19">
        <v>0</v>
      </c>
      <c r="I73" s="19">
        <v>139093</v>
      </c>
      <c r="J73" s="50">
        <f t="shared" ref="J73:J136" si="5">SUM(F73:I73)</f>
        <v>139093</v>
      </c>
      <c r="K73" s="39">
        <f t="shared" si="3"/>
        <v>1</v>
      </c>
      <c r="L73" s="19">
        <v>185913</v>
      </c>
      <c r="M73" s="35">
        <v>296898</v>
      </c>
      <c r="N73" s="9">
        <f t="shared" si="4"/>
        <v>0.62618475031829113</v>
      </c>
      <c r="O73" s="15" t="s">
        <v>131</v>
      </c>
    </row>
    <row r="74" spans="2:15" s="10" customFormat="1" ht="30" customHeight="1" x14ac:dyDescent="0.15">
      <c r="B74" s="47" t="s">
        <v>91</v>
      </c>
      <c r="C74" s="48" t="s">
        <v>20</v>
      </c>
      <c r="D74" s="38" t="s">
        <v>9</v>
      </c>
      <c r="E74" s="19">
        <v>3047000</v>
      </c>
      <c r="F74" s="19">
        <v>52160</v>
      </c>
      <c r="G74" s="19">
        <v>171252</v>
      </c>
      <c r="H74" s="19">
        <v>642226</v>
      </c>
      <c r="I74" s="19">
        <v>406040</v>
      </c>
      <c r="J74" s="50">
        <f t="shared" si="5"/>
        <v>1271678</v>
      </c>
      <c r="K74" s="39">
        <f t="shared" si="3"/>
        <v>0.31929466421531238</v>
      </c>
      <c r="L74" s="19">
        <v>249149</v>
      </c>
      <c r="M74" s="35">
        <v>392767</v>
      </c>
      <c r="N74" s="9">
        <f t="shared" si="4"/>
        <v>0.6343430074318871</v>
      </c>
      <c r="O74" s="15" t="s">
        <v>132</v>
      </c>
    </row>
    <row r="75" spans="2:15" ht="30" customHeight="1" x14ac:dyDescent="0.15">
      <c r="B75" s="47" t="s">
        <v>93</v>
      </c>
      <c r="C75" s="48" t="s">
        <v>33</v>
      </c>
      <c r="D75" s="38" t="s">
        <v>9</v>
      </c>
      <c r="E75" s="19">
        <v>638000</v>
      </c>
      <c r="F75" s="19">
        <v>0</v>
      </c>
      <c r="G75" s="19">
        <v>37300</v>
      </c>
      <c r="H75" s="19">
        <v>508750</v>
      </c>
      <c r="I75" s="19">
        <v>61240</v>
      </c>
      <c r="J75" s="50">
        <f t="shared" si="5"/>
        <v>607290</v>
      </c>
      <c r="K75" s="39">
        <f t="shared" si="3"/>
        <v>0.10084144313260551</v>
      </c>
      <c r="L75" s="19">
        <v>114270</v>
      </c>
      <c r="M75" s="35">
        <v>413270</v>
      </c>
      <c r="N75" s="9">
        <f t="shared" si="4"/>
        <v>0.27650204466813466</v>
      </c>
      <c r="O75" s="15" t="s">
        <v>132</v>
      </c>
    </row>
    <row r="76" spans="2:15" s="10" customFormat="1" ht="30" customHeight="1" x14ac:dyDescent="0.15">
      <c r="B76" s="47" t="s">
        <v>93</v>
      </c>
      <c r="C76" s="48" t="s">
        <v>33</v>
      </c>
      <c r="D76" s="38" t="s">
        <v>51</v>
      </c>
      <c r="E76" s="19">
        <v>65059000</v>
      </c>
      <c r="F76" s="18">
        <v>7280480</v>
      </c>
      <c r="G76" s="19">
        <v>15333130</v>
      </c>
      <c r="H76" s="19">
        <v>14754126</v>
      </c>
      <c r="I76" s="19">
        <v>26433429</v>
      </c>
      <c r="J76" s="50">
        <f t="shared" si="5"/>
        <v>63801165</v>
      </c>
      <c r="K76" s="39">
        <f t="shared" si="3"/>
        <v>0.41430950359605501</v>
      </c>
      <c r="L76" s="19">
        <v>23397488</v>
      </c>
      <c r="M76" s="35">
        <v>59424748</v>
      </c>
      <c r="N76" s="9">
        <f t="shared" si="4"/>
        <v>0.39373306219153004</v>
      </c>
      <c r="O76" s="15" t="s">
        <v>131</v>
      </c>
    </row>
    <row r="77" spans="2:15" s="10" customFormat="1" ht="30" customHeight="1" x14ac:dyDescent="0.15">
      <c r="B77" s="47" t="s">
        <v>93</v>
      </c>
      <c r="C77" s="48" t="s">
        <v>34</v>
      </c>
      <c r="D77" s="38" t="s">
        <v>9</v>
      </c>
      <c r="E77" s="19">
        <v>682000</v>
      </c>
      <c r="F77" s="19">
        <v>0</v>
      </c>
      <c r="G77" s="19">
        <v>245452</v>
      </c>
      <c r="H77" s="19">
        <v>211420</v>
      </c>
      <c r="I77" s="19">
        <v>203572</v>
      </c>
      <c r="J77" s="50">
        <f t="shared" si="5"/>
        <v>660444</v>
      </c>
      <c r="K77" s="39">
        <f t="shared" si="3"/>
        <v>0.30823506610704315</v>
      </c>
      <c r="L77" s="19">
        <v>0</v>
      </c>
      <c r="M77" s="35">
        <v>216950</v>
      </c>
      <c r="N77" s="9">
        <f t="shared" si="4"/>
        <v>0</v>
      </c>
      <c r="O77" s="15" t="s">
        <v>131</v>
      </c>
    </row>
    <row r="78" spans="2:15" ht="30" customHeight="1" x14ac:dyDescent="0.15">
      <c r="B78" s="47" t="s">
        <v>94</v>
      </c>
      <c r="C78" s="48" t="s">
        <v>35</v>
      </c>
      <c r="D78" s="38" t="s">
        <v>9</v>
      </c>
      <c r="E78" s="19">
        <v>38421000</v>
      </c>
      <c r="F78" s="19">
        <v>3730407</v>
      </c>
      <c r="G78" s="19">
        <v>9197102</v>
      </c>
      <c r="H78" s="19">
        <v>11359386</v>
      </c>
      <c r="I78" s="19">
        <v>8727893</v>
      </c>
      <c r="J78" s="50">
        <f t="shared" si="5"/>
        <v>33014788</v>
      </c>
      <c r="K78" s="39">
        <f t="shared" si="3"/>
        <v>0.26436313933016925</v>
      </c>
      <c r="L78" s="19">
        <v>8153614</v>
      </c>
      <c r="M78" s="35">
        <v>20851572</v>
      </c>
      <c r="N78" s="9">
        <f t="shared" si="4"/>
        <v>0.39103114144103862</v>
      </c>
      <c r="O78" s="15" t="s">
        <v>132</v>
      </c>
    </row>
    <row r="79" spans="2:15" s="10" customFormat="1" ht="30" customHeight="1" x14ac:dyDescent="0.15">
      <c r="B79" s="47" t="s">
        <v>94</v>
      </c>
      <c r="C79" s="48" t="s">
        <v>35</v>
      </c>
      <c r="D79" s="38" t="s">
        <v>51</v>
      </c>
      <c r="E79" s="19">
        <v>2606344966</v>
      </c>
      <c r="F79" s="19">
        <v>290172083</v>
      </c>
      <c r="G79" s="19">
        <v>506116769</v>
      </c>
      <c r="H79" s="19">
        <v>610623255</v>
      </c>
      <c r="I79" s="19">
        <v>1083984860</v>
      </c>
      <c r="J79" s="50">
        <f t="shared" si="5"/>
        <v>2490896967</v>
      </c>
      <c r="K79" s="39">
        <f t="shared" si="3"/>
        <v>0.43517852177785399</v>
      </c>
      <c r="L79" s="19">
        <v>838406013</v>
      </c>
      <c r="M79" s="35">
        <v>2154513715</v>
      </c>
      <c r="N79" s="9">
        <f t="shared" si="4"/>
        <v>0.38913932511216343</v>
      </c>
      <c r="O79" s="15" t="s">
        <v>131</v>
      </c>
    </row>
    <row r="80" spans="2:15" ht="30" customHeight="1" x14ac:dyDescent="0.15">
      <c r="B80" s="47" t="s">
        <v>94</v>
      </c>
      <c r="C80" s="48" t="s">
        <v>36</v>
      </c>
      <c r="D80" s="38" t="s">
        <v>9</v>
      </c>
      <c r="E80" s="19">
        <v>21837000</v>
      </c>
      <c r="F80" s="19">
        <v>2200289</v>
      </c>
      <c r="G80" s="19">
        <v>3263727</v>
      </c>
      <c r="H80" s="19">
        <v>6424771</v>
      </c>
      <c r="I80" s="19">
        <v>4714979</v>
      </c>
      <c r="J80" s="50">
        <f t="shared" si="5"/>
        <v>16603766</v>
      </c>
      <c r="K80" s="39">
        <f t="shared" si="3"/>
        <v>0.28397045585923097</v>
      </c>
      <c r="L80" s="19">
        <v>2431991</v>
      </c>
      <c r="M80" s="35">
        <v>7476004</v>
      </c>
      <c r="N80" s="9">
        <f t="shared" si="4"/>
        <v>0.32530627324436956</v>
      </c>
      <c r="O80" s="15" t="s">
        <v>132</v>
      </c>
    </row>
    <row r="81" spans="2:15" s="10" customFormat="1" ht="66" customHeight="1" x14ac:dyDescent="0.15">
      <c r="B81" s="47" t="s">
        <v>94</v>
      </c>
      <c r="C81" s="48" t="s">
        <v>36</v>
      </c>
      <c r="D81" s="38" t="s">
        <v>51</v>
      </c>
      <c r="E81" s="19">
        <v>5132000</v>
      </c>
      <c r="F81" s="19">
        <v>287129</v>
      </c>
      <c r="G81" s="19">
        <v>1310412</v>
      </c>
      <c r="H81" s="19">
        <v>1139746</v>
      </c>
      <c r="I81" s="19">
        <v>1621133</v>
      </c>
      <c r="J81" s="50">
        <f t="shared" si="5"/>
        <v>4358420</v>
      </c>
      <c r="K81" s="39">
        <f t="shared" si="3"/>
        <v>0.37195428618627852</v>
      </c>
      <c r="L81" s="19">
        <v>1190902</v>
      </c>
      <c r="M81" s="35">
        <v>3894315</v>
      </c>
      <c r="N81" s="9">
        <f t="shared" si="4"/>
        <v>0.30580525715048729</v>
      </c>
      <c r="O81" s="15" t="s">
        <v>131</v>
      </c>
    </row>
    <row r="82" spans="2:15" ht="30" customHeight="1" x14ac:dyDescent="0.15">
      <c r="B82" s="47" t="s">
        <v>94</v>
      </c>
      <c r="C82" s="48" t="s">
        <v>66</v>
      </c>
      <c r="D82" s="38" t="s">
        <v>9</v>
      </c>
      <c r="E82" s="19">
        <v>210220000</v>
      </c>
      <c r="F82" s="19">
        <v>16658877</v>
      </c>
      <c r="G82" s="19">
        <v>32027235</v>
      </c>
      <c r="H82" s="19">
        <v>51324242</v>
      </c>
      <c r="I82" s="19">
        <v>53638691</v>
      </c>
      <c r="J82" s="50">
        <f t="shared" si="5"/>
        <v>153649045</v>
      </c>
      <c r="K82" s="39">
        <f t="shared" si="3"/>
        <v>0.34909875944884655</v>
      </c>
      <c r="L82" s="19">
        <v>21815226</v>
      </c>
      <c r="M82" s="35">
        <v>63992239</v>
      </c>
      <c r="N82" s="9">
        <f t="shared" si="4"/>
        <v>0.34090424621648258</v>
      </c>
      <c r="O82" s="15" t="s">
        <v>131</v>
      </c>
    </row>
    <row r="83" spans="2:15" s="10" customFormat="1" ht="51" customHeight="1" x14ac:dyDescent="0.15">
      <c r="B83" s="47" t="s">
        <v>94</v>
      </c>
      <c r="C83" s="48" t="s">
        <v>66</v>
      </c>
      <c r="D83" s="38" t="s">
        <v>51</v>
      </c>
      <c r="E83" s="19">
        <v>1110870500</v>
      </c>
      <c r="F83" s="19">
        <v>176745216</v>
      </c>
      <c r="G83" s="19">
        <v>212863476</v>
      </c>
      <c r="H83" s="19">
        <v>270543295</v>
      </c>
      <c r="I83" s="19">
        <v>450418630</v>
      </c>
      <c r="J83" s="50">
        <f t="shared" si="5"/>
        <v>1110570617</v>
      </c>
      <c r="K83" s="39">
        <f t="shared" si="3"/>
        <v>0.40557405635016902</v>
      </c>
      <c r="L83" s="19">
        <v>427140818</v>
      </c>
      <c r="M83" s="35">
        <v>1039432561</v>
      </c>
      <c r="N83" s="9">
        <f t="shared" si="4"/>
        <v>0.41093653790204865</v>
      </c>
      <c r="O83" s="15" t="s">
        <v>132</v>
      </c>
    </row>
    <row r="84" spans="2:15" ht="30" customHeight="1" x14ac:dyDescent="0.15">
      <c r="B84" s="47" t="s">
        <v>94</v>
      </c>
      <c r="C84" s="48" t="s">
        <v>67</v>
      </c>
      <c r="D84" s="38" t="s">
        <v>9</v>
      </c>
      <c r="E84" s="19">
        <v>253584000</v>
      </c>
      <c r="F84" s="19">
        <v>22196722</v>
      </c>
      <c r="G84" s="19">
        <v>38024160</v>
      </c>
      <c r="H84" s="19">
        <v>65184764</v>
      </c>
      <c r="I84" s="19">
        <v>61926633</v>
      </c>
      <c r="J84" s="50">
        <f t="shared" si="5"/>
        <v>187332279</v>
      </c>
      <c r="K84" s="39">
        <f t="shared" si="3"/>
        <v>0.33057107579415079</v>
      </c>
      <c r="L84" s="19">
        <v>33051281</v>
      </c>
      <c r="M84" s="35">
        <v>83900684</v>
      </c>
      <c r="N84" s="9">
        <f t="shared" si="4"/>
        <v>0.39393339153230267</v>
      </c>
      <c r="O84" s="15" t="s">
        <v>132</v>
      </c>
    </row>
    <row r="85" spans="2:15" s="10" customFormat="1" ht="48.75" customHeight="1" x14ac:dyDescent="0.15">
      <c r="B85" s="47" t="s">
        <v>94</v>
      </c>
      <c r="C85" s="48" t="s">
        <v>67</v>
      </c>
      <c r="D85" s="38" t="s">
        <v>51</v>
      </c>
      <c r="E85" s="19">
        <v>991458682</v>
      </c>
      <c r="F85" s="19">
        <v>162901627</v>
      </c>
      <c r="G85" s="19">
        <v>216598033</v>
      </c>
      <c r="H85" s="19">
        <v>260532411</v>
      </c>
      <c r="I85" s="19">
        <v>350099358</v>
      </c>
      <c r="J85" s="50">
        <f t="shared" si="5"/>
        <v>990131429</v>
      </c>
      <c r="K85" s="39">
        <f t="shared" si="3"/>
        <v>0.3535887739202348</v>
      </c>
      <c r="L85" s="19">
        <v>332863953</v>
      </c>
      <c r="M85" s="35">
        <v>933533234</v>
      </c>
      <c r="N85" s="9">
        <f t="shared" si="4"/>
        <v>0.35656358110974334</v>
      </c>
      <c r="O85" s="15" t="s">
        <v>132</v>
      </c>
    </row>
    <row r="86" spans="2:15" ht="30" customHeight="1" x14ac:dyDescent="0.15">
      <c r="B86" s="47" t="s">
        <v>94</v>
      </c>
      <c r="C86" s="48" t="s">
        <v>68</v>
      </c>
      <c r="D86" s="38" t="s">
        <v>9</v>
      </c>
      <c r="E86" s="19">
        <v>90018000</v>
      </c>
      <c r="F86" s="19">
        <v>8535385</v>
      </c>
      <c r="G86" s="19">
        <v>12493419</v>
      </c>
      <c r="H86" s="19">
        <v>19494231</v>
      </c>
      <c r="I86" s="19">
        <v>24715421</v>
      </c>
      <c r="J86" s="50">
        <f t="shared" si="5"/>
        <v>65238456</v>
      </c>
      <c r="K86" s="39">
        <f t="shared" si="3"/>
        <v>0.37884742397950066</v>
      </c>
      <c r="L86" s="19">
        <v>17426471</v>
      </c>
      <c r="M86" s="35">
        <v>36664032</v>
      </c>
      <c r="N86" s="9">
        <f t="shared" si="4"/>
        <v>0.47530154348545189</v>
      </c>
      <c r="O86" s="15" t="s">
        <v>132</v>
      </c>
    </row>
    <row r="87" spans="2:15" s="10" customFormat="1" ht="30" customHeight="1" x14ac:dyDescent="0.15">
      <c r="B87" s="47" t="s">
        <v>94</v>
      </c>
      <c r="C87" s="48" t="s">
        <v>68</v>
      </c>
      <c r="D87" s="38" t="s">
        <v>51</v>
      </c>
      <c r="E87" s="19">
        <v>700917000</v>
      </c>
      <c r="F87" s="19">
        <v>115037081</v>
      </c>
      <c r="G87" s="19">
        <v>135186605</v>
      </c>
      <c r="H87" s="19">
        <v>174456725</v>
      </c>
      <c r="I87" s="19">
        <v>273356897</v>
      </c>
      <c r="J87" s="50">
        <f t="shared" si="5"/>
        <v>698037308</v>
      </c>
      <c r="K87" s="39">
        <f t="shared" si="3"/>
        <v>0.39160786087955057</v>
      </c>
      <c r="L87" s="19">
        <v>285078731</v>
      </c>
      <c r="M87" s="35">
        <v>688171921</v>
      </c>
      <c r="N87" s="9">
        <f t="shared" si="4"/>
        <v>0.41425510443051045</v>
      </c>
      <c r="O87" s="15" t="s">
        <v>132</v>
      </c>
    </row>
    <row r="88" spans="2:15" ht="30" customHeight="1" x14ac:dyDescent="0.15">
      <c r="B88" s="47" t="s">
        <v>94</v>
      </c>
      <c r="C88" s="48" t="s">
        <v>69</v>
      </c>
      <c r="D88" s="38" t="s">
        <v>9</v>
      </c>
      <c r="E88" s="19">
        <v>10619000</v>
      </c>
      <c r="F88" s="19">
        <v>859522</v>
      </c>
      <c r="G88" s="19">
        <v>842051</v>
      </c>
      <c r="H88" s="19">
        <v>2334451</v>
      </c>
      <c r="I88" s="19">
        <v>1861815</v>
      </c>
      <c r="J88" s="50">
        <f t="shared" si="5"/>
        <v>5897839</v>
      </c>
      <c r="K88" s="39">
        <f t="shared" si="3"/>
        <v>0.3156774879748328</v>
      </c>
      <c r="L88" s="19">
        <v>945334</v>
      </c>
      <c r="M88" s="35">
        <v>3719497</v>
      </c>
      <c r="N88" s="9">
        <f t="shared" si="4"/>
        <v>0.25415640878323065</v>
      </c>
      <c r="O88" s="15" t="s">
        <v>131</v>
      </c>
    </row>
    <row r="89" spans="2:15" s="10" customFormat="1" ht="30" customHeight="1" x14ac:dyDescent="0.15">
      <c r="B89" s="47" t="s">
        <v>94</v>
      </c>
      <c r="C89" s="48" t="s">
        <v>69</v>
      </c>
      <c r="D89" s="38" t="s">
        <v>51</v>
      </c>
      <c r="E89" s="19">
        <v>236195000</v>
      </c>
      <c r="F89" s="19">
        <v>35607834</v>
      </c>
      <c r="G89" s="19">
        <v>43178416</v>
      </c>
      <c r="H89" s="19">
        <v>75714585</v>
      </c>
      <c r="I89" s="19">
        <v>81658811</v>
      </c>
      <c r="J89" s="50">
        <f t="shared" si="5"/>
        <v>236159646</v>
      </c>
      <c r="K89" s="39">
        <f t="shared" si="3"/>
        <v>0.34577800391858649</v>
      </c>
      <c r="L89" s="19">
        <v>82535921</v>
      </c>
      <c r="M89" s="35">
        <v>228283409</v>
      </c>
      <c r="N89" s="9">
        <f t="shared" si="4"/>
        <v>0.36155023863341729</v>
      </c>
      <c r="O89" s="15" t="s">
        <v>132</v>
      </c>
    </row>
    <row r="90" spans="2:15" ht="30" customHeight="1" x14ac:dyDescent="0.15">
      <c r="B90" s="47" t="s">
        <v>94</v>
      </c>
      <c r="C90" s="48" t="s">
        <v>82</v>
      </c>
      <c r="D90" s="38" t="s">
        <v>9</v>
      </c>
      <c r="E90" s="19">
        <v>2029000</v>
      </c>
      <c r="F90" s="19">
        <v>8672</v>
      </c>
      <c r="G90" s="19">
        <v>344109</v>
      </c>
      <c r="H90" s="19">
        <v>246674</v>
      </c>
      <c r="I90" s="19">
        <v>712795</v>
      </c>
      <c r="J90" s="50">
        <f t="shared" si="5"/>
        <v>1312250</v>
      </c>
      <c r="K90" s="39">
        <f t="shared" si="3"/>
        <v>0.54318536864164602</v>
      </c>
      <c r="L90" s="19">
        <v>143970</v>
      </c>
      <c r="M90" s="35">
        <v>333908</v>
      </c>
      <c r="N90" s="9">
        <f t="shared" si="4"/>
        <v>0.43116666866322462</v>
      </c>
      <c r="O90" s="15" t="s">
        <v>131</v>
      </c>
    </row>
    <row r="91" spans="2:15" s="10" customFormat="1" ht="30" customHeight="1" x14ac:dyDescent="0.15">
      <c r="B91" s="47" t="s">
        <v>94</v>
      </c>
      <c r="C91" s="48" t="s">
        <v>82</v>
      </c>
      <c r="D91" s="38" t="s">
        <v>51</v>
      </c>
      <c r="E91" s="19">
        <v>23723000</v>
      </c>
      <c r="F91" s="19">
        <v>4478834</v>
      </c>
      <c r="G91" s="19">
        <v>5588617</v>
      </c>
      <c r="H91" s="19">
        <v>6657150</v>
      </c>
      <c r="I91" s="19">
        <v>6871353</v>
      </c>
      <c r="J91" s="50">
        <f t="shared" si="5"/>
        <v>23595954</v>
      </c>
      <c r="K91" s="39">
        <f t="shared" si="3"/>
        <v>0.29120895048362955</v>
      </c>
      <c r="L91" s="19">
        <v>7032133</v>
      </c>
      <c r="M91" s="35">
        <v>22002578</v>
      </c>
      <c r="N91" s="9">
        <f t="shared" si="4"/>
        <v>0.31960495720092436</v>
      </c>
      <c r="O91" s="15" t="s">
        <v>132</v>
      </c>
    </row>
    <row r="92" spans="2:15" ht="30" customHeight="1" x14ac:dyDescent="0.15">
      <c r="B92" s="47" t="s">
        <v>94</v>
      </c>
      <c r="C92" s="48" t="s">
        <v>143</v>
      </c>
      <c r="D92" s="38" t="s">
        <v>9</v>
      </c>
      <c r="E92" s="19">
        <v>0</v>
      </c>
      <c r="F92" s="19">
        <v>0</v>
      </c>
      <c r="G92" s="19">
        <v>0</v>
      </c>
      <c r="H92" s="19">
        <v>0</v>
      </c>
      <c r="I92" s="19">
        <v>0</v>
      </c>
      <c r="J92" s="50">
        <f t="shared" si="5"/>
        <v>0</v>
      </c>
      <c r="K92" s="39" t="str">
        <f t="shared" si="3"/>
        <v>-</v>
      </c>
      <c r="L92" s="19">
        <v>0</v>
      </c>
      <c r="M92" s="35">
        <v>0</v>
      </c>
      <c r="N92" s="9" t="str">
        <f t="shared" si="4"/>
        <v>-</v>
      </c>
      <c r="O92" s="15" t="s">
        <v>132</v>
      </c>
    </row>
    <row r="93" spans="2:15" s="10" customFormat="1" ht="30" customHeight="1" x14ac:dyDescent="0.15">
      <c r="B93" s="47" t="s">
        <v>95</v>
      </c>
      <c r="C93" s="48" t="s">
        <v>37</v>
      </c>
      <c r="D93" s="38" t="s">
        <v>9</v>
      </c>
      <c r="E93" s="19">
        <v>22854000</v>
      </c>
      <c r="F93" s="19">
        <v>3307584</v>
      </c>
      <c r="G93" s="19">
        <v>4672055</v>
      </c>
      <c r="H93" s="19">
        <v>4163706</v>
      </c>
      <c r="I93" s="19">
        <v>1852014</v>
      </c>
      <c r="J93" s="50">
        <f t="shared" si="5"/>
        <v>13995359</v>
      </c>
      <c r="K93" s="39">
        <f t="shared" si="3"/>
        <v>0.13233058187360539</v>
      </c>
      <c r="L93" s="19">
        <v>554836</v>
      </c>
      <c r="M93" s="35">
        <v>5437680</v>
      </c>
      <c r="N93" s="9">
        <f t="shared" si="4"/>
        <v>0.10203542687322535</v>
      </c>
      <c r="O93" s="15" t="s">
        <v>131</v>
      </c>
    </row>
    <row r="94" spans="2:15" ht="30" customHeight="1" x14ac:dyDescent="0.15">
      <c r="B94" s="47" t="s">
        <v>95</v>
      </c>
      <c r="C94" s="48" t="s">
        <v>37</v>
      </c>
      <c r="D94" s="38" t="s">
        <v>51</v>
      </c>
      <c r="E94" s="19">
        <v>318962000</v>
      </c>
      <c r="F94" s="19">
        <v>41658171</v>
      </c>
      <c r="G94" s="19">
        <v>59970633</v>
      </c>
      <c r="H94" s="19">
        <v>79005332</v>
      </c>
      <c r="I94" s="19">
        <v>130453847</v>
      </c>
      <c r="J94" s="50">
        <f t="shared" si="5"/>
        <v>311087983</v>
      </c>
      <c r="K94" s="39">
        <f t="shared" si="3"/>
        <v>0.41934711119972767</v>
      </c>
      <c r="L94" s="19">
        <v>152868848</v>
      </c>
      <c r="M94" s="35">
        <v>308148835</v>
      </c>
      <c r="N94" s="9">
        <f t="shared" si="4"/>
        <v>0.49608770385258799</v>
      </c>
      <c r="O94" s="15" t="s">
        <v>132</v>
      </c>
    </row>
    <row r="95" spans="2:15" s="10" customFormat="1" ht="66" customHeight="1" x14ac:dyDescent="0.15">
      <c r="B95" s="47" t="s">
        <v>95</v>
      </c>
      <c r="C95" s="48" t="s">
        <v>38</v>
      </c>
      <c r="D95" s="38" t="s">
        <v>9</v>
      </c>
      <c r="E95" s="19">
        <v>905000</v>
      </c>
      <c r="F95" s="19">
        <v>79520</v>
      </c>
      <c r="G95" s="19">
        <v>2760</v>
      </c>
      <c r="H95" s="19">
        <v>188556</v>
      </c>
      <c r="I95" s="19">
        <v>107719</v>
      </c>
      <c r="J95" s="50">
        <f t="shared" si="5"/>
        <v>378555</v>
      </c>
      <c r="K95" s="39">
        <f t="shared" si="3"/>
        <v>0.2845531032478768</v>
      </c>
      <c r="L95" s="19">
        <v>142440</v>
      </c>
      <c r="M95" s="35">
        <v>142440</v>
      </c>
      <c r="N95" s="9">
        <f t="shared" si="4"/>
        <v>1</v>
      </c>
      <c r="O95" s="15" t="s">
        <v>132</v>
      </c>
    </row>
    <row r="96" spans="2:15" ht="55.5" customHeight="1" x14ac:dyDescent="0.15">
      <c r="B96" s="47" t="s">
        <v>95</v>
      </c>
      <c r="C96" s="48" t="s">
        <v>38</v>
      </c>
      <c r="D96" s="38" t="s">
        <v>51</v>
      </c>
      <c r="E96" s="19">
        <v>88000</v>
      </c>
      <c r="F96" s="19">
        <v>0</v>
      </c>
      <c r="G96" s="19">
        <v>0</v>
      </c>
      <c r="H96" s="19">
        <v>2911</v>
      </c>
      <c r="I96" s="19">
        <v>80826</v>
      </c>
      <c r="J96" s="50">
        <f t="shared" si="5"/>
        <v>83737</v>
      </c>
      <c r="K96" s="39">
        <f t="shared" si="3"/>
        <v>0.96523639490308943</v>
      </c>
      <c r="L96" s="19">
        <v>0</v>
      </c>
      <c r="M96" s="35">
        <v>3915</v>
      </c>
      <c r="N96" s="9">
        <f t="shared" si="4"/>
        <v>0</v>
      </c>
      <c r="O96" s="15" t="s">
        <v>131</v>
      </c>
    </row>
    <row r="97" spans="2:15" s="10" customFormat="1" ht="66" customHeight="1" x14ac:dyDescent="0.15">
      <c r="B97" s="47" t="s">
        <v>95</v>
      </c>
      <c r="C97" s="48" t="s">
        <v>39</v>
      </c>
      <c r="D97" s="38" t="s">
        <v>9</v>
      </c>
      <c r="E97" s="19">
        <v>72649000</v>
      </c>
      <c r="F97" s="19">
        <v>2645107</v>
      </c>
      <c r="G97" s="53">
        <v>5002276</v>
      </c>
      <c r="H97" s="19">
        <v>7718759</v>
      </c>
      <c r="I97" s="19">
        <v>12386208</v>
      </c>
      <c r="J97" s="50">
        <f t="shared" si="5"/>
        <v>27752350</v>
      </c>
      <c r="K97" s="39">
        <f t="shared" si="3"/>
        <v>0.44631204204328645</v>
      </c>
      <c r="L97" s="19">
        <v>4084354</v>
      </c>
      <c r="M97" s="35">
        <v>7913437</v>
      </c>
      <c r="N97" s="9">
        <f t="shared" si="4"/>
        <v>0.51612895888347887</v>
      </c>
      <c r="O97" s="15" t="s">
        <v>132</v>
      </c>
    </row>
    <row r="98" spans="2:15" ht="30" customHeight="1" x14ac:dyDescent="0.15">
      <c r="B98" s="47" t="s">
        <v>95</v>
      </c>
      <c r="C98" s="48" t="s">
        <v>39</v>
      </c>
      <c r="D98" s="38" t="s">
        <v>51</v>
      </c>
      <c r="E98" s="19">
        <v>38803000</v>
      </c>
      <c r="F98" s="55">
        <v>3155539</v>
      </c>
      <c r="G98" s="19">
        <v>6073845</v>
      </c>
      <c r="H98" s="19">
        <v>11758292</v>
      </c>
      <c r="I98" s="19">
        <v>15344681</v>
      </c>
      <c r="J98" s="50">
        <f t="shared" si="5"/>
        <v>36332357</v>
      </c>
      <c r="K98" s="39">
        <f t="shared" si="3"/>
        <v>0.42234201871351201</v>
      </c>
      <c r="L98" s="19">
        <v>16733167</v>
      </c>
      <c r="M98" s="35">
        <v>35337508</v>
      </c>
      <c r="N98" s="9">
        <f t="shared" si="4"/>
        <v>0.47352425077625732</v>
      </c>
      <c r="O98" s="15" t="s">
        <v>132</v>
      </c>
    </row>
    <row r="99" spans="2:15" s="10" customFormat="1" ht="30" customHeight="1" x14ac:dyDescent="0.15">
      <c r="B99" s="47" t="s">
        <v>95</v>
      </c>
      <c r="C99" s="48" t="s">
        <v>52</v>
      </c>
      <c r="D99" s="38" t="s">
        <v>9</v>
      </c>
      <c r="E99" s="19">
        <v>77458000</v>
      </c>
      <c r="F99" s="56">
        <v>6530305</v>
      </c>
      <c r="G99" s="19">
        <v>7821352</v>
      </c>
      <c r="H99" s="19">
        <v>13499388</v>
      </c>
      <c r="I99" s="19">
        <v>14233900</v>
      </c>
      <c r="J99" s="50">
        <f t="shared" si="5"/>
        <v>42084945</v>
      </c>
      <c r="K99" s="39">
        <f t="shared" si="3"/>
        <v>0.33821833437111537</v>
      </c>
      <c r="L99" s="19">
        <v>8088067</v>
      </c>
      <c r="M99" s="35">
        <v>18019173</v>
      </c>
      <c r="N99" s="9">
        <f t="shared" si="4"/>
        <v>0.44885894596827502</v>
      </c>
      <c r="O99" s="15" t="s">
        <v>132</v>
      </c>
    </row>
    <row r="100" spans="2:15" ht="30" customHeight="1" x14ac:dyDescent="0.15">
      <c r="B100" s="47" t="s">
        <v>95</v>
      </c>
      <c r="C100" s="48" t="s">
        <v>52</v>
      </c>
      <c r="D100" s="38" t="s">
        <v>51</v>
      </c>
      <c r="E100" s="19">
        <v>220885000</v>
      </c>
      <c r="F100" s="19">
        <v>27993101</v>
      </c>
      <c r="G100" s="19">
        <v>43266852</v>
      </c>
      <c r="H100" s="19">
        <v>54472226</v>
      </c>
      <c r="I100" s="19">
        <v>79142342</v>
      </c>
      <c r="J100" s="50">
        <f t="shared" si="5"/>
        <v>204874521</v>
      </c>
      <c r="K100" s="39">
        <f t="shared" si="3"/>
        <v>0.38629665423354426</v>
      </c>
      <c r="L100" s="19">
        <v>96903342</v>
      </c>
      <c r="M100" s="35">
        <v>206112768</v>
      </c>
      <c r="N100" s="9">
        <f t="shared" si="4"/>
        <v>0.47014720601879451</v>
      </c>
      <c r="O100" s="15" t="s">
        <v>132</v>
      </c>
    </row>
    <row r="101" spans="2:15" s="10" customFormat="1" ht="30" customHeight="1" x14ac:dyDescent="0.15">
      <c r="B101" s="47" t="s">
        <v>95</v>
      </c>
      <c r="C101" s="48" t="s">
        <v>96</v>
      </c>
      <c r="D101" s="38" t="s">
        <v>9</v>
      </c>
      <c r="E101" s="19">
        <v>18122000</v>
      </c>
      <c r="F101" s="19">
        <v>3321304</v>
      </c>
      <c r="G101" s="19">
        <v>3243157</v>
      </c>
      <c r="H101" s="19">
        <v>4973908</v>
      </c>
      <c r="I101" s="19">
        <v>3214330</v>
      </c>
      <c r="J101" s="50">
        <f t="shared" si="5"/>
        <v>14752699</v>
      </c>
      <c r="K101" s="39">
        <f t="shared" si="3"/>
        <v>0.21788080947086361</v>
      </c>
      <c r="L101" s="19">
        <v>2486833</v>
      </c>
      <c r="M101" s="35">
        <v>8731618</v>
      </c>
      <c r="N101" s="9">
        <f t="shared" si="4"/>
        <v>0.28480780996145272</v>
      </c>
      <c r="O101" s="15" t="s">
        <v>132</v>
      </c>
    </row>
    <row r="102" spans="2:15" ht="30" customHeight="1" x14ac:dyDescent="0.15">
      <c r="B102" s="47" t="s">
        <v>95</v>
      </c>
      <c r="C102" s="48" t="s">
        <v>96</v>
      </c>
      <c r="D102" s="38" t="s">
        <v>51</v>
      </c>
      <c r="E102" s="19">
        <v>69156000</v>
      </c>
      <c r="F102" s="19">
        <v>5976172</v>
      </c>
      <c r="G102" s="19">
        <v>12131630</v>
      </c>
      <c r="H102" s="19">
        <v>14959923</v>
      </c>
      <c r="I102" s="19">
        <v>31362669</v>
      </c>
      <c r="J102" s="50">
        <f t="shared" si="5"/>
        <v>64430394</v>
      </c>
      <c r="K102" s="39">
        <f t="shared" si="3"/>
        <v>0.48676823239665429</v>
      </c>
      <c r="L102" s="19">
        <v>32572598</v>
      </c>
      <c r="M102" s="35">
        <v>62720628</v>
      </c>
      <c r="N102" s="9">
        <f t="shared" si="4"/>
        <v>0.51932831412338543</v>
      </c>
      <c r="O102" s="15" t="s">
        <v>132</v>
      </c>
    </row>
    <row r="103" spans="2:15" s="10" customFormat="1" ht="30" customHeight="1" x14ac:dyDescent="0.15">
      <c r="B103" s="47" t="s">
        <v>95</v>
      </c>
      <c r="C103" s="48" t="s">
        <v>53</v>
      </c>
      <c r="D103" s="38" t="s">
        <v>9</v>
      </c>
      <c r="E103" s="19">
        <v>877000</v>
      </c>
      <c r="F103" s="19">
        <v>19010</v>
      </c>
      <c r="G103" s="19">
        <v>57110</v>
      </c>
      <c r="H103" s="19">
        <v>256000</v>
      </c>
      <c r="I103" s="19">
        <v>345870</v>
      </c>
      <c r="J103" s="50">
        <f t="shared" si="5"/>
        <v>677990</v>
      </c>
      <c r="K103" s="39">
        <f t="shared" si="3"/>
        <v>0.51014026755556863</v>
      </c>
      <c r="L103" s="19">
        <v>136580</v>
      </c>
      <c r="M103" s="35">
        <v>308810</v>
      </c>
      <c r="N103" s="9">
        <f t="shared" si="4"/>
        <v>0.44227842362617792</v>
      </c>
      <c r="O103" s="15" t="s">
        <v>131</v>
      </c>
    </row>
    <row r="104" spans="2:15" ht="30" customHeight="1" x14ac:dyDescent="0.15">
      <c r="B104" s="47" t="s">
        <v>95</v>
      </c>
      <c r="C104" s="48" t="s">
        <v>53</v>
      </c>
      <c r="D104" s="38" t="s">
        <v>51</v>
      </c>
      <c r="E104" s="19">
        <v>17040000</v>
      </c>
      <c r="F104" s="19">
        <v>1192836</v>
      </c>
      <c r="G104" s="19">
        <v>2435764</v>
      </c>
      <c r="H104" s="19">
        <v>5272455</v>
      </c>
      <c r="I104" s="19">
        <v>6113936</v>
      </c>
      <c r="J104" s="50">
        <f t="shared" si="5"/>
        <v>15014991</v>
      </c>
      <c r="K104" s="39">
        <f t="shared" si="3"/>
        <v>0.4071887888577489</v>
      </c>
      <c r="L104" s="19">
        <v>7808513</v>
      </c>
      <c r="M104" s="35">
        <v>14694494</v>
      </c>
      <c r="N104" s="9">
        <f t="shared" si="4"/>
        <v>0.53139039697454027</v>
      </c>
      <c r="O104" s="15" t="s">
        <v>132</v>
      </c>
    </row>
    <row r="105" spans="2:15" s="10" customFormat="1" ht="30" customHeight="1" x14ac:dyDescent="0.15">
      <c r="B105" s="47" t="s">
        <v>95</v>
      </c>
      <c r="C105" s="48" t="s">
        <v>83</v>
      </c>
      <c r="D105" s="38" t="s">
        <v>9</v>
      </c>
      <c r="E105" s="19">
        <v>309000</v>
      </c>
      <c r="F105" s="19">
        <v>0</v>
      </c>
      <c r="G105" s="19">
        <v>10400</v>
      </c>
      <c r="H105" s="19">
        <v>0</v>
      </c>
      <c r="I105" s="19">
        <v>0</v>
      </c>
      <c r="J105" s="50">
        <f t="shared" si="5"/>
        <v>10400</v>
      </c>
      <c r="K105" s="39">
        <f t="shared" si="3"/>
        <v>0</v>
      </c>
      <c r="L105" s="19">
        <v>1300</v>
      </c>
      <c r="M105" s="35">
        <v>1300</v>
      </c>
      <c r="N105" s="9">
        <f t="shared" si="4"/>
        <v>1</v>
      </c>
      <c r="O105" s="15" t="s">
        <v>132</v>
      </c>
    </row>
    <row r="106" spans="2:15" ht="30" customHeight="1" x14ac:dyDescent="0.15">
      <c r="B106" s="47" t="s">
        <v>95</v>
      </c>
      <c r="C106" s="48" t="s">
        <v>83</v>
      </c>
      <c r="D106" s="38" t="s">
        <v>51</v>
      </c>
      <c r="E106" s="19">
        <v>57000</v>
      </c>
      <c r="F106" s="19">
        <v>125</v>
      </c>
      <c r="G106" s="19">
        <v>1349</v>
      </c>
      <c r="H106" s="19">
        <v>30872</v>
      </c>
      <c r="I106" s="19">
        <v>2474</v>
      </c>
      <c r="J106" s="50">
        <f t="shared" si="5"/>
        <v>34820</v>
      </c>
      <c r="K106" s="39">
        <f t="shared" si="3"/>
        <v>7.10511200459506E-2</v>
      </c>
      <c r="L106" s="19">
        <v>17685</v>
      </c>
      <c r="M106" s="35">
        <v>31418</v>
      </c>
      <c r="N106" s="9">
        <f t="shared" si="4"/>
        <v>0.56289388248774586</v>
      </c>
      <c r="O106" s="15" t="s">
        <v>132</v>
      </c>
    </row>
    <row r="107" spans="2:15" s="10" customFormat="1" ht="46.5" customHeight="1" x14ac:dyDescent="0.15">
      <c r="B107" s="47" t="s">
        <v>95</v>
      </c>
      <c r="C107" s="48" t="s">
        <v>128</v>
      </c>
      <c r="D107" s="38" t="s">
        <v>9</v>
      </c>
      <c r="E107" s="19">
        <v>98206000</v>
      </c>
      <c r="F107" s="19">
        <v>13335055</v>
      </c>
      <c r="G107" s="19">
        <v>16838296</v>
      </c>
      <c r="H107" s="19">
        <v>16601105</v>
      </c>
      <c r="I107" s="19">
        <v>22234871</v>
      </c>
      <c r="J107" s="50">
        <f t="shared" si="5"/>
        <v>69009327</v>
      </c>
      <c r="K107" s="39">
        <f t="shared" si="3"/>
        <v>0.32220095408262711</v>
      </c>
      <c r="L107" s="19">
        <v>8580623</v>
      </c>
      <c r="M107" s="35">
        <v>31882158</v>
      </c>
      <c r="N107" s="9">
        <f t="shared" si="4"/>
        <v>0.26913557733450794</v>
      </c>
      <c r="O107" s="15" t="s">
        <v>131</v>
      </c>
    </row>
    <row r="108" spans="2:15" ht="30" customHeight="1" x14ac:dyDescent="0.15">
      <c r="B108" s="47" t="s">
        <v>95</v>
      </c>
      <c r="C108" s="48" t="s">
        <v>128</v>
      </c>
      <c r="D108" s="38" t="s">
        <v>51</v>
      </c>
      <c r="E108" s="19">
        <v>181868000</v>
      </c>
      <c r="F108" s="19">
        <v>17597614</v>
      </c>
      <c r="G108" s="19">
        <v>31520615</v>
      </c>
      <c r="H108" s="19">
        <v>41672828</v>
      </c>
      <c r="I108" s="19">
        <v>78162705</v>
      </c>
      <c r="J108" s="50">
        <f t="shared" si="5"/>
        <v>168953762</v>
      </c>
      <c r="K108" s="39">
        <f t="shared" si="3"/>
        <v>0.46262778688526629</v>
      </c>
      <c r="L108" s="19">
        <v>66368712</v>
      </c>
      <c r="M108" s="35">
        <v>159920744</v>
      </c>
      <c r="N108" s="9">
        <f t="shared" si="4"/>
        <v>0.41501002521599073</v>
      </c>
      <c r="O108" s="15" t="s">
        <v>131</v>
      </c>
    </row>
    <row r="109" spans="2:15" s="10" customFormat="1" ht="30" customHeight="1" x14ac:dyDescent="0.15">
      <c r="B109" s="47" t="s">
        <v>97</v>
      </c>
      <c r="C109" s="48" t="s">
        <v>40</v>
      </c>
      <c r="D109" s="38" t="s">
        <v>9</v>
      </c>
      <c r="E109" s="19">
        <v>47076000</v>
      </c>
      <c r="F109" s="19">
        <v>4973131</v>
      </c>
      <c r="G109" s="19">
        <v>5036670</v>
      </c>
      <c r="H109" s="19">
        <v>6263445</v>
      </c>
      <c r="I109" s="19">
        <v>13605515</v>
      </c>
      <c r="J109" s="50">
        <f t="shared" si="5"/>
        <v>29878761</v>
      </c>
      <c r="K109" s="39">
        <f t="shared" si="3"/>
        <v>0.45535740253754164</v>
      </c>
      <c r="L109" s="19">
        <v>9355751</v>
      </c>
      <c r="M109" s="35">
        <v>19030225</v>
      </c>
      <c r="N109" s="9">
        <f t="shared" si="4"/>
        <v>0.49162587410290737</v>
      </c>
      <c r="O109" s="15" t="s">
        <v>132</v>
      </c>
    </row>
    <row r="110" spans="2:15" s="10" customFormat="1" ht="30" customHeight="1" x14ac:dyDescent="0.15">
      <c r="B110" s="47" t="s">
        <v>97</v>
      </c>
      <c r="C110" s="48" t="s">
        <v>40</v>
      </c>
      <c r="D110" s="38" t="s">
        <v>51</v>
      </c>
      <c r="E110" s="19">
        <v>1317703000</v>
      </c>
      <c r="F110" s="19">
        <v>166569399</v>
      </c>
      <c r="G110" s="19">
        <v>304676721</v>
      </c>
      <c r="H110" s="19">
        <v>324533076</v>
      </c>
      <c r="I110" s="19">
        <v>490145017</v>
      </c>
      <c r="J110" s="50">
        <f t="shared" si="5"/>
        <v>1285924213</v>
      </c>
      <c r="K110" s="39">
        <f>IFERROR(I110/J110,"-")</f>
        <v>0.38116166726226813</v>
      </c>
      <c r="L110" s="19">
        <v>520396749</v>
      </c>
      <c r="M110" s="35">
        <v>1255459555</v>
      </c>
      <c r="N110" s="9">
        <f t="shared" si="4"/>
        <v>0.41450698027464533</v>
      </c>
      <c r="O110" s="15" t="s">
        <v>132</v>
      </c>
    </row>
    <row r="111" spans="2:15" ht="30" customHeight="1" x14ac:dyDescent="0.15">
      <c r="B111" s="47" t="s">
        <v>97</v>
      </c>
      <c r="C111" s="48" t="s">
        <v>41</v>
      </c>
      <c r="D111" s="38" t="s">
        <v>9</v>
      </c>
      <c r="E111" s="19">
        <v>343627000</v>
      </c>
      <c r="F111" s="19">
        <v>23724861</v>
      </c>
      <c r="G111" s="19">
        <v>42566335</v>
      </c>
      <c r="H111" s="19">
        <v>62420778</v>
      </c>
      <c r="I111" s="19">
        <v>100766125</v>
      </c>
      <c r="J111" s="50">
        <f t="shared" si="5"/>
        <v>229478099</v>
      </c>
      <c r="K111" s="39">
        <f t="shared" ref="K111:K136" si="6">IFERROR(I111/J111,"-")</f>
        <v>0.4391099867007352</v>
      </c>
      <c r="L111" s="19">
        <v>54857849</v>
      </c>
      <c r="M111" s="35">
        <v>132200239</v>
      </c>
      <c r="N111" s="9">
        <f t="shared" si="4"/>
        <v>0.41496028611567032</v>
      </c>
      <c r="O111" s="15" t="s">
        <v>131</v>
      </c>
    </row>
    <row r="112" spans="2:15" s="10" customFormat="1" ht="30" customHeight="1" x14ac:dyDescent="0.15">
      <c r="B112" s="47" t="s">
        <v>98</v>
      </c>
      <c r="C112" s="48" t="s">
        <v>70</v>
      </c>
      <c r="D112" s="38" t="s">
        <v>9</v>
      </c>
      <c r="E112" s="19">
        <v>38000</v>
      </c>
      <c r="F112" s="19">
        <v>0</v>
      </c>
      <c r="G112" s="19">
        <v>0</v>
      </c>
      <c r="H112" s="19">
        <v>0</v>
      </c>
      <c r="I112" s="19">
        <v>0</v>
      </c>
      <c r="J112" s="50">
        <f t="shared" si="5"/>
        <v>0</v>
      </c>
      <c r="K112" s="39" t="str">
        <f t="shared" si="6"/>
        <v>-</v>
      </c>
      <c r="L112" s="19">
        <v>0</v>
      </c>
      <c r="M112" s="35">
        <v>0</v>
      </c>
      <c r="N112" s="9" t="str">
        <f t="shared" si="4"/>
        <v>-</v>
      </c>
      <c r="O112" s="15" t="s">
        <v>132</v>
      </c>
    </row>
    <row r="113" spans="2:15" s="10" customFormat="1" ht="30" customHeight="1" x14ac:dyDescent="0.15">
      <c r="B113" s="47" t="s">
        <v>98</v>
      </c>
      <c r="C113" s="48" t="s">
        <v>70</v>
      </c>
      <c r="D113" s="38" t="s">
        <v>51</v>
      </c>
      <c r="E113" s="19">
        <v>17121000</v>
      </c>
      <c r="F113" s="19">
        <v>1459072</v>
      </c>
      <c r="G113" s="19">
        <v>4454982</v>
      </c>
      <c r="H113" s="19">
        <v>3307222</v>
      </c>
      <c r="I113" s="19">
        <v>6518182</v>
      </c>
      <c r="J113" s="50">
        <f t="shared" si="5"/>
        <v>15739458</v>
      </c>
      <c r="K113" s="39">
        <f t="shared" si="6"/>
        <v>0.41413001642114994</v>
      </c>
      <c r="L113" s="19">
        <v>6587918</v>
      </c>
      <c r="M113" s="35">
        <v>14465141</v>
      </c>
      <c r="N113" s="9">
        <f t="shared" si="4"/>
        <v>0.45543406732087854</v>
      </c>
      <c r="O113" s="15" t="s">
        <v>132</v>
      </c>
    </row>
    <row r="114" spans="2:15" ht="30" customHeight="1" x14ac:dyDescent="0.15">
      <c r="B114" s="47" t="s">
        <v>98</v>
      </c>
      <c r="C114" s="48" t="s">
        <v>42</v>
      </c>
      <c r="D114" s="38" t="s">
        <v>9</v>
      </c>
      <c r="E114" s="19">
        <v>41086000</v>
      </c>
      <c r="F114" s="19">
        <v>3777852</v>
      </c>
      <c r="G114" s="19">
        <v>12997529</v>
      </c>
      <c r="H114" s="19">
        <v>11042283</v>
      </c>
      <c r="I114" s="19">
        <v>11145539</v>
      </c>
      <c r="J114" s="50">
        <f t="shared" si="5"/>
        <v>38963203</v>
      </c>
      <c r="K114" s="39">
        <f t="shared" si="6"/>
        <v>0.28605294590385705</v>
      </c>
      <c r="L114" s="19">
        <v>11420542</v>
      </c>
      <c r="M114" s="35">
        <v>36593241</v>
      </c>
      <c r="N114" s="9">
        <f t="shared" si="4"/>
        <v>0.31209430178649661</v>
      </c>
      <c r="O114" s="15" t="s">
        <v>132</v>
      </c>
    </row>
    <row r="115" spans="2:15" s="10" customFormat="1" ht="30" customHeight="1" x14ac:dyDescent="0.15">
      <c r="B115" s="47" t="s">
        <v>99</v>
      </c>
      <c r="C115" s="48" t="s">
        <v>43</v>
      </c>
      <c r="D115" s="38" t="s">
        <v>9</v>
      </c>
      <c r="E115" s="19">
        <v>2500000</v>
      </c>
      <c r="F115" s="19">
        <v>0</v>
      </c>
      <c r="G115" s="19">
        <v>337325</v>
      </c>
      <c r="H115" s="19">
        <v>418677</v>
      </c>
      <c r="I115" s="19">
        <v>520977</v>
      </c>
      <c r="J115" s="50">
        <f t="shared" si="5"/>
        <v>1276979</v>
      </c>
      <c r="K115" s="39">
        <f t="shared" si="6"/>
        <v>0.40797616875453707</v>
      </c>
      <c r="L115" s="19">
        <v>267328</v>
      </c>
      <c r="M115" s="35">
        <v>267328</v>
      </c>
      <c r="N115" s="9">
        <f t="shared" si="4"/>
        <v>1</v>
      </c>
      <c r="O115" s="15" t="s">
        <v>132</v>
      </c>
    </row>
    <row r="116" spans="2:15" s="10" customFormat="1" ht="30" customHeight="1" x14ac:dyDescent="0.15">
      <c r="B116" s="47" t="s">
        <v>99</v>
      </c>
      <c r="C116" s="48" t="s">
        <v>43</v>
      </c>
      <c r="D116" s="38" t="s">
        <v>51</v>
      </c>
      <c r="E116" s="19">
        <v>118182000</v>
      </c>
      <c r="F116" s="19">
        <v>21625830</v>
      </c>
      <c r="G116" s="19">
        <v>17300567</v>
      </c>
      <c r="H116" s="19">
        <v>31277854</v>
      </c>
      <c r="I116" s="19">
        <v>43393839</v>
      </c>
      <c r="J116" s="50">
        <f t="shared" si="5"/>
        <v>113598090</v>
      </c>
      <c r="K116" s="39">
        <f t="shared" si="6"/>
        <v>0.38199444198401578</v>
      </c>
      <c r="L116" s="19">
        <v>44081421</v>
      </c>
      <c r="M116" s="35">
        <v>119126913</v>
      </c>
      <c r="N116" s="9">
        <f t="shared" si="4"/>
        <v>0.37003746584115715</v>
      </c>
      <c r="O116" s="15" t="s">
        <v>131</v>
      </c>
    </row>
    <row r="117" spans="2:15" s="10" customFormat="1" ht="30" customHeight="1" x14ac:dyDescent="0.15">
      <c r="B117" s="47" t="s">
        <v>99</v>
      </c>
      <c r="C117" s="48" t="s">
        <v>10</v>
      </c>
      <c r="D117" s="38" t="s">
        <v>9</v>
      </c>
      <c r="E117" s="19">
        <v>20041000</v>
      </c>
      <c r="F117" s="19">
        <v>410872</v>
      </c>
      <c r="G117" s="19">
        <v>2251788</v>
      </c>
      <c r="H117" s="19">
        <v>3082768</v>
      </c>
      <c r="I117" s="19">
        <v>6351138</v>
      </c>
      <c r="J117" s="50">
        <f t="shared" si="5"/>
        <v>12096566</v>
      </c>
      <c r="K117" s="39">
        <f t="shared" si="6"/>
        <v>0.52503644422722939</v>
      </c>
      <c r="L117" s="19">
        <v>3034550</v>
      </c>
      <c r="M117" s="35">
        <v>5313335</v>
      </c>
      <c r="N117" s="9">
        <f t="shared" si="4"/>
        <v>0.57111964519459057</v>
      </c>
      <c r="O117" s="15" t="s">
        <v>132</v>
      </c>
    </row>
    <row r="118" spans="2:15" ht="30" customHeight="1" x14ac:dyDescent="0.15">
      <c r="B118" s="47" t="s">
        <v>99</v>
      </c>
      <c r="C118" s="48" t="s">
        <v>84</v>
      </c>
      <c r="D118" s="38" t="s">
        <v>9</v>
      </c>
      <c r="E118" s="54">
        <v>12119000</v>
      </c>
      <c r="F118" s="19">
        <v>5616</v>
      </c>
      <c r="G118" s="19">
        <v>1298118</v>
      </c>
      <c r="H118" s="19">
        <v>2800294</v>
      </c>
      <c r="I118" s="19">
        <v>4260460</v>
      </c>
      <c r="J118" s="50">
        <f t="shared" si="5"/>
        <v>8364488</v>
      </c>
      <c r="K118" s="39">
        <f t="shared" si="6"/>
        <v>0.50935096087172338</v>
      </c>
      <c r="L118" s="19">
        <v>3505899</v>
      </c>
      <c r="M118" s="35">
        <v>7696128</v>
      </c>
      <c r="N118" s="9">
        <f t="shared" si="4"/>
        <v>0.45554063030136716</v>
      </c>
      <c r="O118" s="15" t="s">
        <v>131</v>
      </c>
    </row>
    <row r="119" spans="2:15" s="10" customFormat="1" ht="54" x14ac:dyDescent="0.15">
      <c r="B119" s="47" t="s">
        <v>100</v>
      </c>
      <c r="C119" s="48" t="s">
        <v>44</v>
      </c>
      <c r="D119" s="38" t="s">
        <v>9</v>
      </c>
      <c r="E119" s="19">
        <v>54724000</v>
      </c>
      <c r="F119" s="19">
        <v>8022739</v>
      </c>
      <c r="G119" s="19">
        <v>8183078</v>
      </c>
      <c r="H119" s="19">
        <v>11039476</v>
      </c>
      <c r="I119" s="19">
        <v>18739950</v>
      </c>
      <c r="J119" s="50">
        <f t="shared" si="5"/>
        <v>45985243</v>
      </c>
      <c r="K119" s="39">
        <f t="shared" si="6"/>
        <v>0.40752095188449911</v>
      </c>
      <c r="L119" s="19">
        <v>3159447</v>
      </c>
      <c r="M119" s="35">
        <v>11389960</v>
      </c>
      <c r="N119" s="9">
        <f t="shared" si="4"/>
        <v>0.27738877046100252</v>
      </c>
      <c r="O119" s="15" t="s">
        <v>146</v>
      </c>
    </row>
    <row r="120" spans="2:15" s="10" customFormat="1" ht="30" customHeight="1" x14ac:dyDescent="0.15">
      <c r="B120" s="47" t="s">
        <v>100</v>
      </c>
      <c r="C120" s="48" t="s">
        <v>44</v>
      </c>
      <c r="D120" s="38" t="s">
        <v>51</v>
      </c>
      <c r="E120" s="19">
        <v>1256948000</v>
      </c>
      <c r="F120" s="19">
        <v>141982255</v>
      </c>
      <c r="G120" s="19">
        <v>215119744</v>
      </c>
      <c r="H120" s="19">
        <v>283986668</v>
      </c>
      <c r="I120" s="19">
        <v>609339750</v>
      </c>
      <c r="J120" s="50">
        <f t="shared" si="5"/>
        <v>1250428417</v>
      </c>
      <c r="K120" s="39">
        <f t="shared" si="6"/>
        <v>0.48730478427698753</v>
      </c>
      <c r="L120" s="19">
        <v>576458657</v>
      </c>
      <c r="M120" s="35">
        <v>1258148532</v>
      </c>
      <c r="N120" s="9">
        <f t="shared" si="4"/>
        <v>0.45818012924407242</v>
      </c>
      <c r="O120" s="15" t="s">
        <v>131</v>
      </c>
    </row>
    <row r="121" spans="2:15" ht="30" customHeight="1" x14ac:dyDescent="0.15">
      <c r="B121" s="47" t="s">
        <v>100</v>
      </c>
      <c r="C121" s="48" t="s">
        <v>45</v>
      </c>
      <c r="D121" s="38" t="s">
        <v>9</v>
      </c>
      <c r="E121" s="19">
        <v>214187000</v>
      </c>
      <c r="F121" s="19">
        <v>22277006</v>
      </c>
      <c r="G121" s="19">
        <v>30892530</v>
      </c>
      <c r="H121" s="19">
        <v>53565570</v>
      </c>
      <c r="I121" s="19">
        <v>58295688</v>
      </c>
      <c r="J121" s="50">
        <f t="shared" si="5"/>
        <v>165030794</v>
      </c>
      <c r="K121" s="39">
        <f t="shared" si="6"/>
        <v>0.35324127447390213</v>
      </c>
      <c r="L121" s="19">
        <v>22802337</v>
      </c>
      <c r="M121" s="35">
        <v>84867223</v>
      </c>
      <c r="N121" s="9">
        <f t="shared" si="4"/>
        <v>0.26868249241524023</v>
      </c>
      <c r="O121" s="15" t="s">
        <v>131</v>
      </c>
    </row>
    <row r="122" spans="2:15" ht="30" customHeight="1" x14ac:dyDescent="0.15">
      <c r="B122" s="47" t="s">
        <v>100</v>
      </c>
      <c r="C122" s="48" t="s">
        <v>46</v>
      </c>
      <c r="D122" s="38" t="s">
        <v>9</v>
      </c>
      <c r="E122" s="19">
        <v>9863000</v>
      </c>
      <c r="F122" s="19">
        <v>585236</v>
      </c>
      <c r="G122" s="19">
        <v>856560</v>
      </c>
      <c r="H122" s="19">
        <v>4612981</v>
      </c>
      <c r="I122" s="19">
        <v>2666816</v>
      </c>
      <c r="J122" s="50">
        <f t="shared" si="5"/>
        <v>8721593</v>
      </c>
      <c r="K122" s="39">
        <f t="shared" si="6"/>
        <v>0.30577166350229829</v>
      </c>
      <c r="L122" s="19">
        <v>2435089</v>
      </c>
      <c r="M122" s="35">
        <v>5346520</v>
      </c>
      <c r="N122" s="9">
        <f t="shared" si="4"/>
        <v>0.4554530797602927</v>
      </c>
      <c r="O122" s="15" t="s">
        <v>132</v>
      </c>
    </row>
    <row r="123" spans="2:15" s="10" customFormat="1" ht="30" customHeight="1" x14ac:dyDescent="0.15">
      <c r="B123" s="47" t="s">
        <v>100</v>
      </c>
      <c r="C123" s="48" t="s">
        <v>46</v>
      </c>
      <c r="D123" s="38" t="s">
        <v>51</v>
      </c>
      <c r="E123" s="19">
        <v>250523000</v>
      </c>
      <c r="F123" s="19">
        <v>42660935</v>
      </c>
      <c r="G123" s="19">
        <v>53029107</v>
      </c>
      <c r="H123" s="19">
        <v>43340953</v>
      </c>
      <c r="I123" s="19">
        <v>97822449</v>
      </c>
      <c r="J123" s="50">
        <f t="shared" si="5"/>
        <v>236853444</v>
      </c>
      <c r="K123" s="39">
        <f t="shared" si="6"/>
        <v>0.41300834536313519</v>
      </c>
      <c r="L123" s="19">
        <v>100770116</v>
      </c>
      <c r="M123" s="35">
        <v>208055551</v>
      </c>
      <c r="N123" s="9">
        <f t="shared" si="4"/>
        <v>0.48434235720055363</v>
      </c>
      <c r="O123" s="15" t="s">
        <v>132</v>
      </c>
    </row>
    <row r="124" spans="2:15" s="10" customFormat="1" ht="30" customHeight="1" x14ac:dyDescent="0.15">
      <c r="B124" s="47" t="s">
        <v>100</v>
      </c>
      <c r="C124" s="48" t="s">
        <v>29</v>
      </c>
      <c r="D124" s="38" t="s">
        <v>9</v>
      </c>
      <c r="E124" s="19">
        <v>0</v>
      </c>
      <c r="F124" s="19">
        <v>0</v>
      </c>
      <c r="G124" s="19">
        <v>0</v>
      </c>
      <c r="H124" s="19">
        <v>0</v>
      </c>
      <c r="I124" s="19">
        <v>0</v>
      </c>
      <c r="J124" s="50">
        <f t="shared" si="5"/>
        <v>0</v>
      </c>
      <c r="K124" s="39" t="str">
        <f t="shared" si="6"/>
        <v>-</v>
      </c>
      <c r="L124" s="19">
        <v>0</v>
      </c>
      <c r="M124" s="35">
        <v>0</v>
      </c>
      <c r="N124" s="9" t="str">
        <f t="shared" si="4"/>
        <v>-</v>
      </c>
      <c r="O124" s="15" t="s">
        <v>132</v>
      </c>
    </row>
    <row r="125" spans="2:15" s="10" customFormat="1" ht="30" customHeight="1" x14ac:dyDescent="0.15">
      <c r="B125" s="47" t="s">
        <v>100</v>
      </c>
      <c r="C125" s="48" t="s">
        <v>30</v>
      </c>
      <c r="D125" s="38" t="s">
        <v>9</v>
      </c>
      <c r="E125" s="19">
        <v>2175000</v>
      </c>
      <c r="F125" s="19">
        <v>173400</v>
      </c>
      <c r="G125" s="19">
        <v>310000</v>
      </c>
      <c r="H125" s="19">
        <v>138490</v>
      </c>
      <c r="I125" s="19">
        <v>1249951</v>
      </c>
      <c r="J125" s="50">
        <f t="shared" si="5"/>
        <v>1871841</v>
      </c>
      <c r="K125" s="39">
        <f t="shared" si="6"/>
        <v>0.66776558479058856</v>
      </c>
      <c r="L125" s="19">
        <v>518663</v>
      </c>
      <c r="M125" s="35">
        <v>645210</v>
      </c>
      <c r="N125" s="9">
        <f t="shared" si="4"/>
        <v>0.80386695804466768</v>
      </c>
      <c r="O125" s="15" t="s">
        <v>132</v>
      </c>
    </row>
    <row r="126" spans="2:15" ht="30" customHeight="1" x14ac:dyDescent="0.15">
      <c r="B126" s="47" t="s">
        <v>100</v>
      </c>
      <c r="C126" s="48" t="s">
        <v>140</v>
      </c>
      <c r="D126" s="38" t="s">
        <v>9</v>
      </c>
      <c r="E126" s="19">
        <v>1066000</v>
      </c>
      <c r="F126" s="19">
        <v>0</v>
      </c>
      <c r="G126" s="19">
        <v>0</v>
      </c>
      <c r="H126" s="19">
        <v>150303</v>
      </c>
      <c r="I126" s="19">
        <v>331806</v>
      </c>
      <c r="J126" s="50">
        <f t="shared" si="5"/>
        <v>482109</v>
      </c>
      <c r="K126" s="39">
        <f t="shared" si="6"/>
        <v>0.68823855186275307</v>
      </c>
      <c r="L126" s="19">
        <v>239340</v>
      </c>
      <c r="M126" s="35">
        <v>415842</v>
      </c>
      <c r="N126" s="9">
        <f t="shared" si="4"/>
        <v>0.57555513873057551</v>
      </c>
      <c r="O126" s="15" t="s">
        <v>131</v>
      </c>
    </row>
    <row r="127" spans="2:15" s="10" customFormat="1" ht="30" customHeight="1" x14ac:dyDescent="0.15">
      <c r="B127" s="48" t="s">
        <v>47</v>
      </c>
      <c r="C127" s="48" t="s">
        <v>47</v>
      </c>
      <c r="D127" s="38" t="s">
        <v>9</v>
      </c>
      <c r="E127" s="19">
        <v>36481000</v>
      </c>
      <c r="F127" s="53">
        <v>5170350</v>
      </c>
      <c r="G127" s="19">
        <v>8748859</v>
      </c>
      <c r="H127" s="19">
        <v>10760223</v>
      </c>
      <c r="I127" s="19">
        <v>10520345</v>
      </c>
      <c r="J127" s="50">
        <f t="shared" si="5"/>
        <v>35199777</v>
      </c>
      <c r="K127" s="39">
        <f t="shared" si="6"/>
        <v>0.29887533094314772</v>
      </c>
      <c r="L127" s="19">
        <v>7678530</v>
      </c>
      <c r="M127" s="35">
        <v>20455548</v>
      </c>
      <c r="N127" s="9">
        <f t="shared" si="4"/>
        <v>0.37537640155130531</v>
      </c>
      <c r="O127" s="15" t="s">
        <v>132</v>
      </c>
    </row>
    <row r="128" spans="2:15" ht="30" customHeight="1" x14ac:dyDescent="0.15">
      <c r="B128" s="48" t="s">
        <v>47</v>
      </c>
      <c r="C128" s="48" t="s">
        <v>47</v>
      </c>
      <c r="D128" s="38" t="s">
        <v>51</v>
      </c>
      <c r="E128" s="19">
        <v>98183000</v>
      </c>
      <c r="F128" s="19">
        <v>11847315</v>
      </c>
      <c r="G128" s="19">
        <v>19898051</v>
      </c>
      <c r="H128" s="19">
        <v>24614769</v>
      </c>
      <c r="I128" s="19">
        <v>39786737</v>
      </c>
      <c r="J128" s="50">
        <f t="shared" si="5"/>
        <v>96146872</v>
      </c>
      <c r="K128" s="39">
        <f t="shared" si="6"/>
        <v>0.41381207908667067</v>
      </c>
      <c r="L128" s="19">
        <v>41608189</v>
      </c>
      <c r="M128" s="35">
        <v>93225518</v>
      </c>
      <c r="N128" s="9">
        <f t="shared" si="4"/>
        <v>0.44631759514599856</v>
      </c>
      <c r="O128" s="15" t="s">
        <v>132</v>
      </c>
    </row>
    <row r="129" spans="2:15" s="10" customFormat="1" ht="30" customHeight="1" x14ac:dyDescent="0.15">
      <c r="B129" s="48" t="s">
        <v>101</v>
      </c>
      <c r="C129" s="48" t="s">
        <v>48</v>
      </c>
      <c r="D129" s="38" t="s">
        <v>9</v>
      </c>
      <c r="E129" s="19">
        <v>153121000</v>
      </c>
      <c r="F129" s="19">
        <v>9032029</v>
      </c>
      <c r="G129" s="19">
        <v>23876859</v>
      </c>
      <c r="H129" s="19">
        <v>37686455</v>
      </c>
      <c r="I129" s="19">
        <v>69024222</v>
      </c>
      <c r="J129" s="50">
        <f t="shared" si="5"/>
        <v>139619565</v>
      </c>
      <c r="K129" s="39">
        <f t="shared" si="6"/>
        <v>0.49437356433534224</v>
      </c>
      <c r="L129" s="19">
        <v>47700555</v>
      </c>
      <c r="M129" s="35">
        <v>115399128</v>
      </c>
      <c r="N129" s="9">
        <f t="shared" si="4"/>
        <v>0.41335282013569463</v>
      </c>
      <c r="O129" s="15" t="s">
        <v>131</v>
      </c>
    </row>
    <row r="130" spans="2:15" ht="30" customHeight="1" x14ac:dyDescent="0.15">
      <c r="B130" s="48" t="s">
        <v>101</v>
      </c>
      <c r="C130" s="48" t="s">
        <v>144</v>
      </c>
      <c r="D130" s="38" t="s">
        <v>51</v>
      </c>
      <c r="E130" s="19">
        <v>689818540</v>
      </c>
      <c r="F130" s="19">
        <v>56756382</v>
      </c>
      <c r="G130" s="19">
        <v>169831404</v>
      </c>
      <c r="H130" s="19">
        <v>143016300</v>
      </c>
      <c r="I130" s="19">
        <v>315763265</v>
      </c>
      <c r="J130" s="50">
        <f t="shared" si="5"/>
        <v>685367351</v>
      </c>
      <c r="K130" s="39">
        <f t="shared" si="6"/>
        <v>0.46072119504858061</v>
      </c>
      <c r="L130" s="19">
        <v>410870676</v>
      </c>
      <c r="M130" s="35">
        <v>719691167</v>
      </c>
      <c r="N130" s="9">
        <f t="shared" si="4"/>
        <v>0.57089859489688577</v>
      </c>
      <c r="O130" s="15" t="s">
        <v>132</v>
      </c>
    </row>
    <row r="131" spans="2:15" s="10" customFormat="1" ht="30" customHeight="1" x14ac:dyDescent="0.15">
      <c r="B131" s="48" t="s">
        <v>101</v>
      </c>
      <c r="C131" s="48" t="s">
        <v>49</v>
      </c>
      <c r="D131" s="38" t="s">
        <v>9</v>
      </c>
      <c r="E131" s="19">
        <v>320984000</v>
      </c>
      <c r="F131" s="19">
        <v>17539422</v>
      </c>
      <c r="G131" s="19">
        <v>47776450</v>
      </c>
      <c r="H131" s="19">
        <v>73722349</v>
      </c>
      <c r="I131" s="19">
        <v>159277048</v>
      </c>
      <c r="J131" s="50">
        <f t="shared" si="5"/>
        <v>298315269</v>
      </c>
      <c r="K131" s="39">
        <f t="shared" si="6"/>
        <v>0.53392187578571448</v>
      </c>
      <c r="L131" s="19">
        <v>115875432</v>
      </c>
      <c r="M131" s="35">
        <v>276307790</v>
      </c>
      <c r="N131" s="9">
        <f t="shared" si="4"/>
        <v>0.41937084727144319</v>
      </c>
      <c r="O131" s="15" t="s">
        <v>130</v>
      </c>
    </row>
    <row r="132" spans="2:15" ht="30" customHeight="1" x14ac:dyDescent="0.15">
      <c r="B132" s="48" t="s">
        <v>101</v>
      </c>
      <c r="C132" s="48" t="s">
        <v>49</v>
      </c>
      <c r="D132" s="38" t="s">
        <v>51</v>
      </c>
      <c r="E132" s="19">
        <v>1996081997</v>
      </c>
      <c r="F132" s="19">
        <v>189809616</v>
      </c>
      <c r="G132" s="19">
        <v>395047751</v>
      </c>
      <c r="H132" s="19">
        <v>386969160</v>
      </c>
      <c r="I132" s="19">
        <v>1009663212</v>
      </c>
      <c r="J132" s="50">
        <f t="shared" si="5"/>
        <v>1981489739</v>
      </c>
      <c r="K132" s="39">
        <f t="shared" si="6"/>
        <v>0.50954753493174665</v>
      </c>
      <c r="L132" s="19">
        <v>1143680277</v>
      </c>
      <c r="M132" s="35">
        <v>2219102716</v>
      </c>
      <c r="N132" s="9">
        <f t="shared" si="4"/>
        <v>0.5153796030953981</v>
      </c>
      <c r="O132" s="15" t="s">
        <v>132</v>
      </c>
    </row>
    <row r="133" spans="2:15" s="10" customFormat="1" ht="30" customHeight="1" x14ac:dyDescent="0.15">
      <c r="B133" s="48" t="s">
        <v>101</v>
      </c>
      <c r="C133" s="48" t="s">
        <v>102</v>
      </c>
      <c r="D133" s="38" t="s">
        <v>9</v>
      </c>
      <c r="E133" s="19">
        <v>1351000</v>
      </c>
      <c r="F133" s="19">
        <v>199970</v>
      </c>
      <c r="G133" s="19">
        <v>231920</v>
      </c>
      <c r="H133" s="19">
        <v>363094</v>
      </c>
      <c r="I133" s="19">
        <v>444083</v>
      </c>
      <c r="J133" s="50">
        <f t="shared" si="5"/>
        <v>1239067</v>
      </c>
      <c r="K133" s="39">
        <f t="shared" si="6"/>
        <v>0.35840111955205006</v>
      </c>
      <c r="L133" s="19">
        <v>683730</v>
      </c>
      <c r="M133" s="35">
        <v>1099717</v>
      </c>
      <c r="N133" s="9">
        <f t="shared" si="4"/>
        <v>0.62173268213549482</v>
      </c>
      <c r="O133" s="15" t="s">
        <v>132</v>
      </c>
    </row>
    <row r="134" spans="2:15" s="10" customFormat="1" ht="30" customHeight="1" x14ac:dyDescent="0.15">
      <c r="B134" s="48" t="s">
        <v>101</v>
      </c>
      <c r="C134" s="48" t="s">
        <v>102</v>
      </c>
      <c r="D134" s="38" t="s">
        <v>51</v>
      </c>
      <c r="E134" s="19">
        <v>141164000</v>
      </c>
      <c r="F134" s="19">
        <v>19310895</v>
      </c>
      <c r="G134" s="19">
        <v>29824975</v>
      </c>
      <c r="H134" s="19">
        <v>41206534</v>
      </c>
      <c r="I134" s="19">
        <v>50113961</v>
      </c>
      <c r="J134" s="50">
        <f t="shared" si="5"/>
        <v>140456365</v>
      </c>
      <c r="K134" s="39">
        <f t="shared" si="6"/>
        <v>0.35679380567765656</v>
      </c>
      <c r="L134" s="19">
        <v>56191324</v>
      </c>
      <c r="M134" s="35">
        <v>136952978</v>
      </c>
      <c r="N134" s="9">
        <f t="shared" si="4"/>
        <v>0.41029647416648363</v>
      </c>
      <c r="O134" s="15" t="s">
        <v>129</v>
      </c>
    </row>
    <row r="135" spans="2:15" s="10" customFormat="1" ht="30" customHeight="1" x14ac:dyDescent="0.15">
      <c r="B135" s="48" t="s">
        <v>101</v>
      </c>
      <c r="C135" s="48" t="s">
        <v>145</v>
      </c>
      <c r="D135" s="38" t="s">
        <v>9</v>
      </c>
      <c r="E135" s="19">
        <v>3509000</v>
      </c>
      <c r="F135" s="19">
        <v>340990</v>
      </c>
      <c r="G135" s="19">
        <v>641205</v>
      </c>
      <c r="H135" s="19">
        <v>799593</v>
      </c>
      <c r="I135" s="19">
        <v>1153461</v>
      </c>
      <c r="J135" s="50">
        <f t="shared" si="5"/>
        <v>2935249</v>
      </c>
      <c r="K135" s="39">
        <f t="shared" si="6"/>
        <v>0.39296870555104524</v>
      </c>
      <c r="L135" s="19">
        <v>873894</v>
      </c>
      <c r="M135" s="35">
        <v>2128473</v>
      </c>
      <c r="N135" s="9">
        <f t="shared" si="4"/>
        <v>0.41057321375464945</v>
      </c>
      <c r="O135" s="15" t="s">
        <v>132</v>
      </c>
    </row>
    <row r="136" spans="2:15" s="10" customFormat="1" ht="30" customHeight="1" x14ac:dyDescent="0.15">
      <c r="B136" s="48" t="s">
        <v>101</v>
      </c>
      <c r="C136" s="48" t="s">
        <v>143</v>
      </c>
      <c r="D136" s="38" t="s">
        <v>9</v>
      </c>
      <c r="E136" s="19">
        <v>510102</v>
      </c>
      <c r="F136" s="19">
        <v>0</v>
      </c>
      <c r="G136" s="19">
        <v>148052</v>
      </c>
      <c r="H136" s="19">
        <v>323552</v>
      </c>
      <c r="I136" s="19">
        <v>38498</v>
      </c>
      <c r="J136" s="50">
        <f t="shared" si="5"/>
        <v>510102</v>
      </c>
      <c r="K136" s="39">
        <f t="shared" si="6"/>
        <v>7.5471180273749175E-2</v>
      </c>
      <c r="L136" s="19">
        <v>0</v>
      </c>
      <c r="M136" s="35">
        <v>0</v>
      </c>
      <c r="N136" s="9" t="str">
        <f t="shared" ref="N136" si="7">IFERROR(L136/M136,"-")</f>
        <v>-</v>
      </c>
      <c r="O136" s="15" t="s">
        <v>132</v>
      </c>
    </row>
    <row r="137" spans="2:15" s="10" customFormat="1" ht="12.75" customHeight="1" x14ac:dyDescent="0.15">
      <c r="B137" s="37"/>
      <c r="C137" s="37"/>
      <c r="D137" s="37"/>
      <c r="E137" s="19"/>
      <c r="F137" s="19"/>
      <c r="G137" s="19"/>
      <c r="H137" s="19"/>
      <c r="I137" s="19"/>
      <c r="J137" s="50"/>
      <c r="K137" s="39"/>
      <c r="L137" s="19"/>
      <c r="M137" s="35"/>
      <c r="N137" s="9"/>
      <c r="O137" s="15"/>
    </row>
    <row r="138" spans="2:15" s="10" customFormat="1" ht="35.25" customHeight="1" x14ac:dyDescent="0.15">
      <c r="B138" s="70" t="s">
        <v>103</v>
      </c>
      <c r="C138" s="70"/>
      <c r="D138" s="70"/>
      <c r="E138" s="40">
        <f t="shared" ref="E138:H138" si="8">SUBTOTAL(109,E8:E137)</f>
        <v>22100466132</v>
      </c>
      <c r="F138" s="40">
        <f>SUBTOTAL(109,F8:F137)</f>
        <v>2436947701</v>
      </c>
      <c r="G138" s="40">
        <f t="shared" si="8"/>
        <v>4138141469</v>
      </c>
      <c r="H138" s="40">
        <f t="shared" si="8"/>
        <v>5150267063</v>
      </c>
      <c r="I138" s="40">
        <f>SUBTOTAL(109,I8:I137)</f>
        <v>8912279401</v>
      </c>
      <c r="J138" s="50">
        <f t="shared" ref="J138" si="9">SUBTOTAL(109,J8:J137)</f>
        <v>20637635634</v>
      </c>
      <c r="K138" s="39">
        <f>I138/J138</f>
        <v>0.4318459516901848</v>
      </c>
      <c r="L138" s="40">
        <f>SUBTOTAL(109,L8:L137)</f>
        <v>7826014582</v>
      </c>
      <c r="M138" s="41">
        <f>SUBTOTAL(109,M8:M137)</f>
        <v>18319325664</v>
      </c>
      <c r="N138" s="39">
        <f>L138/M138</f>
        <v>0.42719992676254442</v>
      </c>
      <c r="O138" s="42"/>
    </row>
    <row r="139" spans="2:15" s="13" customFormat="1" x14ac:dyDescent="0.15">
      <c r="B139" s="29"/>
      <c r="C139" s="12"/>
      <c r="D139" s="10"/>
      <c r="E139" s="6"/>
      <c r="F139" s="18"/>
      <c r="G139" s="6"/>
      <c r="H139" s="6"/>
      <c r="I139" s="6"/>
      <c r="J139" s="6"/>
      <c r="K139" s="6"/>
      <c r="L139" s="36"/>
      <c r="M139" s="6"/>
      <c r="N139" s="25"/>
      <c r="O139" s="6"/>
    </row>
    <row r="140" spans="2:15" s="13" customFormat="1" x14ac:dyDescent="0.15">
      <c r="B140" s="29"/>
      <c r="C140" s="12"/>
      <c r="D140" s="10"/>
      <c r="E140" s="6"/>
      <c r="F140" s="18"/>
      <c r="G140" s="6"/>
      <c r="H140" s="6"/>
      <c r="I140" s="6"/>
      <c r="J140" s="6"/>
      <c r="K140" s="6"/>
      <c r="L140" s="36"/>
      <c r="M140" s="6"/>
      <c r="N140" s="25"/>
      <c r="O140" s="6"/>
    </row>
    <row r="141" spans="2:15" s="13" customFormat="1" x14ac:dyDescent="0.15">
      <c r="B141" s="29"/>
      <c r="C141" s="12"/>
      <c r="D141" s="10"/>
      <c r="E141" s="6"/>
      <c r="F141" s="18"/>
      <c r="G141" s="6"/>
      <c r="H141" s="6"/>
      <c r="I141" s="6"/>
      <c r="J141" s="6"/>
      <c r="K141" s="6"/>
      <c r="L141" s="36"/>
      <c r="M141" s="6"/>
      <c r="N141" s="25"/>
      <c r="O141" s="6"/>
    </row>
    <row r="142" spans="2:15" s="13" customFormat="1" x14ac:dyDescent="0.15">
      <c r="B142" s="29"/>
      <c r="C142" s="12"/>
      <c r="D142" s="10"/>
      <c r="E142" s="6"/>
      <c r="F142" s="18"/>
      <c r="G142" s="6"/>
      <c r="H142" s="6"/>
      <c r="I142" s="6"/>
      <c r="J142" s="6"/>
      <c r="K142" s="6"/>
      <c r="L142" s="36"/>
      <c r="M142" s="6"/>
      <c r="N142" s="25"/>
      <c r="O142" s="6"/>
    </row>
    <row r="143" spans="2:15" s="13" customFormat="1" x14ac:dyDescent="0.15">
      <c r="B143" s="29"/>
      <c r="C143" s="12"/>
      <c r="D143" s="10"/>
      <c r="E143" s="6"/>
      <c r="F143" s="18"/>
      <c r="G143" s="6"/>
      <c r="H143" s="6"/>
      <c r="I143" s="6"/>
      <c r="J143" s="6"/>
      <c r="K143" s="6"/>
      <c r="L143" s="36"/>
      <c r="M143" s="6"/>
      <c r="N143" s="25"/>
      <c r="O143" s="6"/>
    </row>
    <row r="144" spans="2:15" s="13" customFormat="1" x14ac:dyDescent="0.15">
      <c r="B144" s="29"/>
      <c r="C144" s="12"/>
      <c r="D144" s="10"/>
      <c r="E144" s="6"/>
      <c r="F144" s="18"/>
      <c r="G144" s="6"/>
      <c r="H144" s="6"/>
      <c r="I144" s="6"/>
      <c r="J144" s="6"/>
      <c r="K144" s="6"/>
      <c r="L144" s="36"/>
      <c r="M144" s="6"/>
      <c r="N144" s="25"/>
      <c r="O144" s="6"/>
    </row>
    <row r="145" spans="2:15" s="13" customFormat="1" x14ac:dyDescent="0.15">
      <c r="B145" s="29"/>
      <c r="C145" s="12"/>
      <c r="D145" s="10"/>
      <c r="E145" s="6"/>
      <c r="F145" s="18"/>
      <c r="G145" s="6"/>
      <c r="H145" s="6"/>
      <c r="I145" s="6"/>
      <c r="J145" s="6"/>
      <c r="K145" s="6"/>
      <c r="L145" s="36"/>
      <c r="M145" s="6"/>
      <c r="N145" s="25"/>
      <c r="O145" s="6"/>
    </row>
    <row r="146" spans="2:15" s="13" customFormat="1" x14ac:dyDescent="0.15">
      <c r="B146" s="29"/>
      <c r="C146" s="12"/>
      <c r="D146" s="10"/>
      <c r="E146" s="6"/>
      <c r="F146" s="18"/>
      <c r="G146" s="6"/>
      <c r="H146" s="6"/>
      <c r="I146" s="6"/>
      <c r="J146" s="6"/>
      <c r="K146" s="6"/>
      <c r="L146" s="36"/>
      <c r="M146" s="6"/>
      <c r="N146" s="25"/>
      <c r="O146" s="6"/>
    </row>
    <row r="147" spans="2:15" s="13" customFormat="1" x14ac:dyDescent="0.15">
      <c r="B147" s="29"/>
      <c r="C147" s="12"/>
      <c r="D147" s="10"/>
      <c r="E147" s="6"/>
      <c r="F147" s="18"/>
      <c r="G147" s="6"/>
      <c r="H147" s="6"/>
      <c r="I147" s="6"/>
      <c r="J147" s="6"/>
      <c r="K147" s="6"/>
      <c r="L147" s="36"/>
      <c r="M147" s="6"/>
      <c r="N147" s="25"/>
      <c r="O147" s="6"/>
    </row>
    <row r="148" spans="2:15" s="13" customFormat="1" x14ac:dyDescent="0.15">
      <c r="B148" s="29"/>
      <c r="C148" s="12"/>
      <c r="D148" s="10"/>
      <c r="E148" s="6"/>
      <c r="F148" s="18"/>
      <c r="G148" s="6"/>
      <c r="H148" s="6"/>
      <c r="I148" s="6"/>
      <c r="J148" s="6"/>
      <c r="K148" s="6"/>
      <c r="L148" s="36"/>
      <c r="M148" s="6"/>
      <c r="N148" s="25"/>
      <c r="O148" s="6"/>
    </row>
    <row r="149" spans="2:15" s="13" customFormat="1" x14ac:dyDescent="0.15">
      <c r="B149" s="29"/>
      <c r="C149" s="12"/>
      <c r="D149" s="10"/>
      <c r="E149" s="6"/>
      <c r="F149" s="18"/>
      <c r="G149" s="6"/>
      <c r="H149" s="6"/>
      <c r="I149" s="6"/>
      <c r="J149" s="6"/>
      <c r="K149" s="6"/>
      <c r="L149" s="36"/>
      <c r="M149" s="6"/>
      <c r="N149" s="25"/>
      <c r="O149" s="6"/>
    </row>
    <row r="150" spans="2:15" s="13" customFormat="1" x14ac:dyDescent="0.15">
      <c r="B150" s="29"/>
      <c r="C150" s="12"/>
      <c r="D150" s="10"/>
      <c r="E150" s="6"/>
      <c r="F150" s="18"/>
      <c r="G150" s="6"/>
      <c r="H150" s="6"/>
      <c r="I150" s="6"/>
      <c r="J150" s="6"/>
      <c r="K150" s="6"/>
      <c r="L150" s="36"/>
      <c r="M150" s="6"/>
      <c r="N150" s="25"/>
      <c r="O150" s="6"/>
    </row>
    <row r="151" spans="2:15" s="13" customFormat="1" x14ac:dyDescent="0.15">
      <c r="B151" s="29"/>
      <c r="C151" s="12"/>
      <c r="D151" s="10"/>
      <c r="E151" s="6"/>
      <c r="F151" s="18"/>
      <c r="G151" s="6"/>
      <c r="H151" s="6"/>
      <c r="I151" s="6"/>
      <c r="J151" s="6"/>
      <c r="K151" s="6"/>
      <c r="L151" s="36"/>
      <c r="M151" s="6"/>
      <c r="N151" s="25"/>
      <c r="O151" s="6"/>
    </row>
    <row r="152" spans="2:15" s="13" customFormat="1" x14ac:dyDescent="0.15">
      <c r="B152" s="29"/>
      <c r="C152" s="12"/>
      <c r="D152" s="10"/>
      <c r="E152" s="6"/>
      <c r="F152" s="18"/>
      <c r="G152" s="6"/>
      <c r="H152" s="6"/>
      <c r="I152" s="6"/>
      <c r="J152" s="6"/>
      <c r="K152" s="6"/>
      <c r="L152" s="36"/>
      <c r="M152" s="6"/>
      <c r="N152" s="25"/>
      <c r="O152" s="6"/>
    </row>
    <row r="153" spans="2:15" s="13" customFormat="1" x14ac:dyDescent="0.15">
      <c r="B153" s="29"/>
      <c r="C153" s="12"/>
      <c r="D153" s="10"/>
      <c r="E153" s="6"/>
      <c r="F153" s="18"/>
      <c r="G153" s="6"/>
      <c r="H153" s="6"/>
      <c r="I153" s="6"/>
      <c r="J153" s="6"/>
      <c r="K153" s="6"/>
      <c r="L153" s="36"/>
      <c r="M153" s="6"/>
      <c r="N153" s="25"/>
      <c r="O153" s="6"/>
    </row>
    <row r="154" spans="2:15" s="13" customFormat="1" x14ac:dyDescent="0.15">
      <c r="B154" s="29"/>
      <c r="C154" s="12"/>
      <c r="D154" s="10"/>
      <c r="E154" s="6"/>
      <c r="F154" s="18"/>
      <c r="G154" s="6"/>
      <c r="H154" s="6"/>
      <c r="I154" s="6"/>
      <c r="J154" s="6"/>
      <c r="K154" s="6"/>
      <c r="L154" s="36"/>
      <c r="M154" s="6"/>
      <c r="N154" s="25"/>
      <c r="O154" s="6"/>
    </row>
    <row r="155" spans="2:15" s="13" customFormat="1" x14ac:dyDescent="0.15">
      <c r="B155" s="29"/>
      <c r="C155" s="12"/>
      <c r="D155" s="10"/>
      <c r="E155" s="6"/>
      <c r="F155" s="18"/>
      <c r="G155" s="6"/>
      <c r="H155" s="6"/>
      <c r="I155" s="6"/>
      <c r="J155" s="6"/>
      <c r="K155" s="6"/>
      <c r="L155" s="36"/>
      <c r="M155" s="6"/>
      <c r="N155" s="25"/>
      <c r="O155" s="6"/>
    </row>
    <row r="156" spans="2:15" s="13" customFormat="1" x14ac:dyDescent="0.15">
      <c r="B156" s="29"/>
      <c r="C156" s="12"/>
      <c r="D156" s="10"/>
      <c r="E156" s="6"/>
      <c r="F156" s="18"/>
      <c r="G156" s="6"/>
      <c r="H156" s="6"/>
      <c r="I156" s="6"/>
      <c r="J156" s="6"/>
      <c r="K156" s="6"/>
      <c r="L156" s="36"/>
      <c r="M156" s="6"/>
      <c r="N156" s="25"/>
      <c r="O156" s="6"/>
    </row>
    <row r="157" spans="2:15" s="13" customFormat="1" x14ac:dyDescent="0.15">
      <c r="B157" s="29"/>
      <c r="C157" s="12"/>
      <c r="D157" s="10"/>
      <c r="E157" s="6"/>
      <c r="F157" s="18"/>
      <c r="G157" s="6"/>
      <c r="H157" s="6"/>
      <c r="I157" s="6"/>
      <c r="J157" s="6"/>
      <c r="K157" s="6"/>
      <c r="L157" s="36"/>
      <c r="M157" s="6"/>
      <c r="N157" s="25"/>
      <c r="O157" s="6"/>
    </row>
    <row r="158" spans="2:15" s="13" customFormat="1" x14ac:dyDescent="0.15">
      <c r="B158" s="29"/>
      <c r="C158" s="12"/>
      <c r="D158" s="10"/>
      <c r="E158" s="6"/>
      <c r="F158" s="18"/>
      <c r="G158" s="6"/>
      <c r="H158" s="6"/>
      <c r="I158" s="6"/>
      <c r="J158" s="6"/>
      <c r="K158" s="6"/>
      <c r="L158" s="36"/>
      <c r="M158" s="6"/>
      <c r="N158" s="25"/>
      <c r="O158" s="6"/>
    </row>
    <row r="159" spans="2:15" s="13" customFormat="1" x14ac:dyDescent="0.15">
      <c r="B159" s="29"/>
      <c r="C159" s="12"/>
      <c r="D159" s="10"/>
      <c r="E159" s="6"/>
      <c r="F159" s="18"/>
      <c r="G159" s="6"/>
      <c r="H159" s="6"/>
      <c r="I159" s="6"/>
      <c r="J159" s="6"/>
      <c r="K159" s="6"/>
      <c r="L159" s="36"/>
      <c r="M159" s="6"/>
      <c r="N159" s="25"/>
      <c r="O159" s="6"/>
    </row>
    <row r="160" spans="2:15" s="13" customFormat="1" x14ac:dyDescent="0.15">
      <c r="B160" s="29"/>
      <c r="C160" s="12"/>
      <c r="D160" s="10"/>
      <c r="E160" s="6"/>
      <c r="F160" s="18"/>
      <c r="G160" s="6"/>
      <c r="H160" s="6"/>
      <c r="I160" s="6"/>
      <c r="J160" s="6"/>
      <c r="K160" s="6"/>
      <c r="L160" s="36"/>
      <c r="M160" s="6"/>
      <c r="N160" s="25"/>
      <c r="O160" s="6"/>
    </row>
    <row r="161" spans="2:15" s="13" customFormat="1" x14ac:dyDescent="0.15">
      <c r="B161" s="29"/>
      <c r="C161" s="12"/>
      <c r="D161" s="10"/>
      <c r="E161" s="6"/>
      <c r="F161" s="18"/>
      <c r="G161" s="6"/>
      <c r="H161" s="6"/>
      <c r="I161" s="6"/>
      <c r="J161" s="6"/>
      <c r="K161" s="6"/>
      <c r="L161" s="36"/>
      <c r="M161" s="6"/>
      <c r="N161" s="25"/>
      <c r="O161" s="6"/>
    </row>
    <row r="162" spans="2:15" s="13" customFormat="1" x14ac:dyDescent="0.15">
      <c r="B162" s="29"/>
      <c r="C162" s="12"/>
      <c r="D162" s="10"/>
      <c r="E162" s="6"/>
      <c r="F162" s="18"/>
      <c r="G162" s="6"/>
      <c r="H162" s="6"/>
      <c r="I162" s="6"/>
      <c r="J162" s="6"/>
      <c r="K162" s="6"/>
      <c r="L162" s="36"/>
      <c r="M162" s="6"/>
      <c r="N162" s="25"/>
      <c r="O162" s="6"/>
    </row>
    <row r="163" spans="2:15" s="13" customFormat="1" x14ac:dyDescent="0.15">
      <c r="B163" s="29"/>
      <c r="C163" s="12"/>
      <c r="D163" s="10"/>
      <c r="E163" s="6"/>
      <c r="F163" s="18"/>
      <c r="G163" s="6"/>
      <c r="H163" s="6"/>
      <c r="I163" s="6"/>
      <c r="J163" s="6"/>
      <c r="K163" s="6"/>
      <c r="L163" s="36"/>
      <c r="M163" s="6"/>
      <c r="N163" s="25"/>
      <c r="O163" s="6"/>
    </row>
    <row r="164" spans="2:15" s="13" customFormat="1" x14ac:dyDescent="0.15">
      <c r="B164" s="29"/>
      <c r="C164" s="12"/>
      <c r="D164" s="10"/>
      <c r="E164" s="6"/>
      <c r="F164" s="18"/>
      <c r="G164" s="6"/>
      <c r="H164" s="6"/>
      <c r="I164" s="6"/>
      <c r="J164" s="6"/>
      <c r="K164" s="6"/>
      <c r="L164" s="36"/>
      <c r="M164" s="6"/>
      <c r="N164" s="25"/>
      <c r="O164" s="6"/>
    </row>
    <row r="165" spans="2:15" s="13" customFormat="1" x14ac:dyDescent="0.15">
      <c r="B165" s="29"/>
      <c r="C165" s="12"/>
      <c r="D165" s="10"/>
      <c r="E165" s="6"/>
      <c r="F165" s="18"/>
      <c r="G165" s="6"/>
      <c r="H165" s="6"/>
      <c r="I165" s="6"/>
      <c r="J165" s="6"/>
      <c r="K165" s="6"/>
      <c r="L165" s="36"/>
      <c r="M165" s="6"/>
      <c r="N165" s="25"/>
      <c r="O165" s="6"/>
    </row>
    <row r="166" spans="2:15" s="13" customFormat="1" x14ac:dyDescent="0.15">
      <c r="B166" s="29"/>
      <c r="C166" s="12"/>
      <c r="D166" s="10"/>
      <c r="E166" s="6"/>
      <c r="F166" s="18"/>
      <c r="G166" s="6"/>
      <c r="H166" s="6"/>
      <c r="I166" s="6"/>
      <c r="J166" s="6"/>
      <c r="K166" s="6"/>
      <c r="L166" s="36"/>
      <c r="M166" s="6"/>
      <c r="N166" s="25"/>
      <c r="O166" s="6"/>
    </row>
    <row r="167" spans="2:15" s="13" customFormat="1" x14ac:dyDescent="0.15">
      <c r="B167" s="29"/>
      <c r="C167" s="12"/>
      <c r="D167" s="10"/>
      <c r="E167" s="6"/>
      <c r="F167" s="18"/>
      <c r="G167" s="6"/>
      <c r="H167" s="6"/>
      <c r="I167" s="6"/>
      <c r="J167" s="6"/>
      <c r="K167" s="6"/>
      <c r="L167" s="36"/>
      <c r="M167" s="6"/>
      <c r="N167" s="25"/>
      <c r="O167" s="6"/>
    </row>
    <row r="168" spans="2:15" s="13" customFormat="1" x14ac:dyDescent="0.15">
      <c r="B168" s="29"/>
      <c r="C168" s="12"/>
      <c r="D168" s="10"/>
      <c r="E168" s="6"/>
      <c r="F168" s="18"/>
      <c r="G168" s="6"/>
      <c r="H168" s="6"/>
      <c r="I168" s="6"/>
      <c r="J168" s="6"/>
      <c r="K168" s="6"/>
      <c r="L168" s="36"/>
      <c r="M168" s="6"/>
      <c r="N168" s="25"/>
      <c r="O168" s="6"/>
    </row>
    <row r="169" spans="2:15" s="13" customFormat="1" x14ac:dyDescent="0.15">
      <c r="B169" s="29"/>
      <c r="C169" s="12"/>
      <c r="D169" s="10"/>
      <c r="E169" s="6"/>
      <c r="F169" s="18"/>
      <c r="G169" s="6"/>
      <c r="H169" s="6"/>
      <c r="I169" s="6"/>
      <c r="J169" s="6"/>
      <c r="K169" s="6"/>
      <c r="L169" s="36"/>
      <c r="M169" s="6"/>
      <c r="N169" s="25"/>
      <c r="O169" s="6"/>
    </row>
    <row r="170" spans="2:15" s="13" customFormat="1" x14ac:dyDescent="0.15">
      <c r="B170" s="29"/>
      <c r="C170" s="12"/>
      <c r="D170" s="10"/>
      <c r="E170" s="6"/>
      <c r="F170" s="18"/>
      <c r="G170" s="6"/>
      <c r="H170" s="6"/>
      <c r="I170" s="6"/>
      <c r="J170" s="6"/>
      <c r="K170" s="6"/>
      <c r="L170" s="36"/>
      <c r="M170" s="6"/>
      <c r="N170" s="25"/>
      <c r="O170" s="6"/>
    </row>
    <row r="171" spans="2:15" s="13" customFormat="1" x14ac:dyDescent="0.15">
      <c r="B171" s="29"/>
      <c r="C171" s="12"/>
      <c r="D171" s="10"/>
      <c r="E171" s="6"/>
      <c r="F171" s="18"/>
      <c r="G171" s="6"/>
      <c r="H171" s="6"/>
      <c r="I171" s="6"/>
      <c r="J171" s="6"/>
      <c r="K171" s="6"/>
      <c r="L171" s="36"/>
      <c r="M171" s="6"/>
      <c r="N171" s="25"/>
      <c r="O171" s="6"/>
    </row>
    <row r="172" spans="2:15" s="13" customFormat="1" x14ac:dyDescent="0.15">
      <c r="B172" s="29"/>
      <c r="C172" s="12"/>
      <c r="D172" s="10"/>
      <c r="E172" s="6"/>
      <c r="F172" s="18"/>
      <c r="G172" s="6"/>
      <c r="H172" s="6"/>
      <c r="I172" s="6"/>
      <c r="J172" s="6"/>
      <c r="K172" s="6"/>
      <c r="L172" s="36"/>
      <c r="M172" s="6"/>
      <c r="N172" s="25"/>
      <c r="O172" s="6"/>
    </row>
    <row r="173" spans="2:15" s="13" customFormat="1" x14ac:dyDescent="0.15">
      <c r="B173" s="29"/>
      <c r="C173" s="12"/>
      <c r="D173" s="10"/>
      <c r="E173" s="6"/>
      <c r="F173" s="18"/>
      <c r="G173" s="6"/>
      <c r="H173" s="6"/>
      <c r="I173" s="6"/>
      <c r="J173" s="6"/>
      <c r="K173" s="6"/>
      <c r="L173" s="36"/>
      <c r="M173" s="6"/>
      <c r="N173" s="25"/>
      <c r="O173" s="6"/>
    </row>
    <row r="174" spans="2:15" s="13" customFormat="1" x14ac:dyDescent="0.15">
      <c r="B174" s="29"/>
      <c r="C174" s="12"/>
      <c r="D174" s="10"/>
      <c r="E174" s="6"/>
      <c r="F174" s="18"/>
      <c r="G174" s="6"/>
      <c r="H174" s="6"/>
      <c r="I174" s="6"/>
      <c r="J174" s="6"/>
      <c r="K174" s="6"/>
      <c r="L174" s="36"/>
      <c r="M174" s="6"/>
      <c r="N174" s="25"/>
      <c r="O174" s="6"/>
    </row>
    <row r="175" spans="2:15" s="13" customFormat="1" x14ac:dyDescent="0.15">
      <c r="B175" s="29"/>
      <c r="C175" s="12"/>
      <c r="D175" s="10"/>
      <c r="E175" s="6"/>
      <c r="F175" s="18"/>
      <c r="G175" s="6"/>
      <c r="H175" s="6"/>
      <c r="I175" s="6"/>
      <c r="J175" s="6"/>
      <c r="K175" s="6"/>
      <c r="L175" s="36"/>
      <c r="M175" s="6"/>
      <c r="N175" s="25"/>
      <c r="O175" s="6"/>
    </row>
    <row r="176" spans="2:15" s="13" customFormat="1" x14ac:dyDescent="0.15">
      <c r="B176" s="29"/>
      <c r="C176" s="12"/>
      <c r="D176" s="10"/>
      <c r="E176" s="6"/>
      <c r="F176" s="18"/>
      <c r="G176" s="6"/>
      <c r="H176" s="6"/>
      <c r="I176" s="6"/>
      <c r="J176" s="6"/>
      <c r="K176" s="6"/>
      <c r="L176" s="36"/>
      <c r="M176" s="6"/>
      <c r="N176" s="25"/>
      <c r="O176" s="6"/>
    </row>
  </sheetData>
  <autoFilter ref="A7:P137"/>
  <mergeCells count="13">
    <mergeCell ref="B138:D138"/>
    <mergeCell ref="B5:B7"/>
    <mergeCell ref="C5:C7"/>
    <mergeCell ref="D5:D7"/>
    <mergeCell ref="E5:K5"/>
    <mergeCell ref="B2:O2"/>
    <mergeCell ref="O5:O7"/>
    <mergeCell ref="E6:E7"/>
    <mergeCell ref="F6:J6"/>
    <mergeCell ref="K6:K7"/>
    <mergeCell ref="N6:N7"/>
    <mergeCell ref="L5:N5"/>
    <mergeCell ref="L6:M6"/>
  </mergeCells>
  <phoneticPr fontId="4"/>
  <printOptions horizontalCentered="1"/>
  <pageMargins left="0.11811023622047245" right="0.11811023622047245" top="0.35433070866141736" bottom="0.15748031496062992"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
  <sheetViews>
    <sheetView zoomScale="85" zoomScaleNormal="85" zoomScaleSheetLayoutView="100" workbookViewId="0">
      <pane xSplit="4" ySplit="7" topLeftCell="E8" activePane="bottomRight" state="frozen"/>
      <selection pane="topRight" activeCell="D1" sqref="D1"/>
      <selection pane="bottomLeft" activeCell="A9" sqref="A9"/>
      <selection pane="bottomRight" activeCell="K8" sqref="K8:K19"/>
    </sheetView>
  </sheetViews>
  <sheetFormatPr defaultRowHeight="13.5" x14ac:dyDescent="0.15"/>
  <cols>
    <col min="1" max="1" width="3.625" style="6" customWidth="1"/>
    <col min="2" max="3" width="15.5" style="29" customWidth="1"/>
    <col min="4" max="4" width="26.5" style="12" customWidth="1"/>
    <col min="5" max="5" width="11" style="12" customWidth="1"/>
    <col min="6" max="6" width="14.625" style="13" customWidth="1"/>
    <col min="7" max="7" width="14.625" style="6" customWidth="1"/>
    <col min="8" max="8" width="14.625" style="18" customWidth="1"/>
    <col min="9" max="11" width="14.625" style="6" customWidth="1"/>
    <col min="12" max="12" width="16.875" style="6" customWidth="1"/>
    <col min="13" max="13" width="14.25" style="6" bestFit="1" customWidth="1"/>
    <col min="14" max="14" width="14.75" style="36" bestFit="1" customWidth="1"/>
    <col min="15" max="15" width="16.125" style="6" customWidth="1"/>
    <col min="16" max="16" width="42.875" style="25" customWidth="1"/>
    <col min="17" max="16384" width="9" style="6"/>
  </cols>
  <sheetData>
    <row r="1" spans="2:16" x14ac:dyDescent="0.15">
      <c r="B1" s="4"/>
      <c r="C1" s="4"/>
      <c r="D1" s="27"/>
      <c r="E1" s="27"/>
      <c r="F1" s="3"/>
      <c r="G1" s="1"/>
      <c r="H1" s="20"/>
      <c r="I1" s="1"/>
      <c r="J1" s="1"/>
      <c r="K1" s="1"/>
      <c r="L1" s="1"/>
      <c r="M1" s="1"/>
      <c r="N1" s="32"/>
      <c r="O1" s="1"/>
      <c r="P1" s="14"/>
    </row>
    <row r="2" spans="2:16" ht="25.5" customHeight="1" x14ac:dyDescent="0.15">
      <c r="B2" s="57" t="s">
        <v>133</v>
      </c>
      <c r="C2" s="57"/>
      <c r="D2" s="57"/>
      <c r="E2" s="57"/>
      <c r="F2" s="57"/>
      <c r="G2" s="57"/>
      <c r="H2" s="57"/>
      <c r="I2" s="57"/>
      <c r="J2" s="57"/>
      <c r="K2" s="57"/>
      <c r="L2" s="57"/>
      <c r="M2" s="57"/>
      <c r="N2" s="57"/>
      <c r="O2" s="57"/>
      <c r="P2" s="57"/>
    </row>
    <row r="3" spans="2:16" ht="16.5" customHeight="1" x14ac:dyDescent="0.15">
      <c r="B3" s="30"/>
      <c r="C3" s="30"/>
      <c r="D3" s="28"/>
      <c r="E3" s="28"/>
      <c r="F3" s="30"/>
      <c r="G3" s="30"/>
      <c r="H3" s="21"/>
      <c r="I3" s="30"/>
      <c r="J3" s="30"/>
      <c r="K3" s="30"/>
      <c r="L3" s="30"/>
      <c r="M3" s="30"/>
      <c r="N3" s="33"/>
      <c r="O3" s="30"/>
      <c r="P3" s="14"/>
    </row>
    <row r="4" spans="2:16" ht="18" customHeight="1" x14ac:dyDescent="0.15">
      <c r="B4" s="7" t="s">
        <v>59</v>
      </c>
      <c r="C4" s="7"/>
      <c r="D4" s="8"/>
      <c r="E4" s="8"/>
      <c r="F4" s="5"/>
      <c r="G4" s="31"/>
      <c r="H4" s="22"/>
      <c r="I4" s="31"/>
      <c r="J4" s="31"/>
      <c r="K4" s="3"/>
      <c r="L4" s="3"/>
      <c r="M4" s="3"/>
      <c r="N4" s="34"/>
      <c r="O4" s="3"/>
      <c r="P4" s="24" t="s">
        <v>85</v>
      </c>
    </row>
    <row r="5" spans="2:16" ht="21.95" customHeight="1" x14ac:dyDescent="0.15">
      <c r="B5" s="71" t="s">
        <v>107</v>
      </c>
      <c r="C5" s="71" t="s">
        <v>120</v>
      </c>
      <c r="D5" s="71" t="s">
        <v>105</v>
      </c>
      <c r="E5" s="71" t="s">
        <v>111</v>
      </c>
      <c r="F5" s="75" t="s">
        <v>134</v>
      </c>
      <c r="G5" s="76"/>
      <c r="H5" s="76"/>
      <c r="I5" s="76"/>
      <c r="J5" s="76"/>
      <c r="K5" s="76"/>
      <c r="L5" s="77"/>
      <c r="M5" s="65" t="s">
        <v>135</v>
      </c>
      <c r="N5" s="66"/>
      <c r="O5" s="67"/>
      <c r="P5" s="58" t="s">
        <v>60</v>
      </c>
    </row>
    <row r="6" spans="2:16" ht="21.95" customHeight="1" x14ac:dyDescent="0.15">
      <c r="B6" s="61"/>
      <c r="C6" s="61"/>
      <c r="D6" s="61"/>
      <c r="E6" s="61"/>
      <c r="F6" s="61" t="s">
        <v>61</v>
      </c>
      <c r="G6" s="63" t="s">
        <v>58</v>
      </c>
      <c r="H6" s="63"/>
      <c r="I6" s="63"/>
      <c r="J6" s="63"/>
      <c r="K6" s="63"/>
      <c r="L6" s="64" t="s">
        <v>127</v>
      </c>
      <c r="M6" s="68" t="s">
        <v>58</v>
      </c>
      <c r="N6" s="69"/>
      <c r="O6" s="64" t="s">
        <v>127</v>
      </c>
      <c r="P6" s="59"/>
    </row>
    <row r="7" spans="2:16" ht="21.95" customHeight="1" x14ac:dyDescent="0.15">
      <c r="B7" s="62"/>
      <c r="C7" s="62"/>
      <c r="D7" s="62"/>
      <c r="E7" s="62"/>
      <c r="F7" s="62"/>
      <c r="G7" s="43" t="s">
        <v>0</v>
      </c>
      <c r="H7" s="44" t="s">
        <v>1</v>
      </c>
      <c r="I7" s="43" t="s">
        <v>2</v>
      </c>
      <c r="J7" s="43" t="s">
        <v>3</v>
      </c>
      <c r="K7" s="43" t="s">
        <v>4</v>
      </c>
      <c r="L7" s="64"/>
      <c r="M7" s="45" t="s">
        <v>3</v>
      </c>
      <c r="N7" s="46" t="s">
        <v>86</v>
      </c>
      <c r="O7" s="64"/>
      <c r="P7" s="60"/>
    </row>
    <row r="8" spans="2:16" ht="30" customHeight="1" x14ac:dyDescent="0.15">
      <c r="B8" s="47" t="s">
        <v>72</v>
      </c>
      <c r="C8" s="47" t="s">
        <v>71</v>
      </c>
      <c r="D8" s="48" t="s">
        <v>110</v>
      </c>
      <c r="E8" s="48" t="s">
        <v>9</v>
      </c>
      <c r="F8" s="19">
        <v>231774000</v>
      </c>
      <c r="G8" s="19">
        <v>6890635</v>
      </c>
      <c r="H8" s="19">
        <v>33488047</v>
      </c>
      <c r="I8" s="19">
        <v>39111717</v>
      </c>
      <c r="J8" s="19">
        <v>57738834</v>
      </c>
      <c r="K8" s="50">
        <f>SUM(G8:J8)</f>
        <v>137229233</v>
      </c>
      <c r="L8" s="39">
        <f t="shared" ref="L8:L21" si="0">IFERROR(J8/K8,"-")</f>
        <v>0.42074733449832807</v>
      </c>
      <c r="M8" s="19">
        <v>26980728</v>
      </c>
      <c r="N8" s="51">
        <v>60396230</v>
      </c>
      <c r="O8" s="9">
        <f t="shared" ref="O8:O19" si="1">IFERROR(M8/N8,"-")</f>
        <v>0.44672867826352736</v>
      </c>
      <c r="P8" s="15" t="s">
        <v>132</v>
      </c>
    </row>
    <row r="9" spans="2:16" ht="30" customHeight="1" x14ac:dyDescent="0.15">
      <c r="B9" s="47" t="s">
        <v>108</v>
      </c>
      <c r="C9" s="47" t="s">
        <v>109</v>
      </c>
      <c r="D9" s="48" t="s">
        <v>55</v>
      </c>
      <c r="E9" s="48" t="s">
        <v>51</v>
      </c>
      <c r="F9" s="19">
        <v>4131687000</v>
      </c>
      <c r="G9" s="19">
        <v>332400960</v>
      </c>
      <c r="H9" s="19">
        <v>789278503</v>
      </c>
      <c r="I9" s="19">
        <v>735540372</v>
      </c>
      <c r="J9" s="19">
        <v>2193484683</v>
      </c>
      <c r="K9" s="50">
        <f t="shared" ref="K9:K19" si="2">SUM(G9:J9)</f>
        <v>4050704518</v>
      </c>
      <c r="L9" s="39">
        <f t="shared" si="0"/>
        <v>0.54150695841991803</v>
      </c>
      <c r="M9" s="19">
        <v>2074358934</v>
      </c>
      <c r="N9" s="51">
        <v>3822311253</v>
      </c>
      <c r="O9" s="9">
        <f t="shared" si="1"/>
        <v>0.5426975452017172</v>
      </c>
      <c r="P9" s="15" t="s">
        <v>132</v>
      </c>
    </row>
    <row r="10" spans="2:16" s="10" customFormat="1" ht="27" x14ac:dyDescent="0.15">
      <c r="B10" s="47" t="s">
        <v>108</v>
      </c>
      <c r="C10" s="47" t="s">
        <v>73</v>
      </c>
      <c r="D10" s="48" t="s">
        <v>113</v>
      </c>
      <c r="E10" s="48" t="s">
        <v>9</v>
      </c>
      <c r="F10" s="19">
        <v>687513000</v>
      </c>
      <c r="G10" s="19">
        <v>21018601</v>
      </c>
      <c r="H10" s="19">
        <v>105902876</v>
      </c>
      <c r="I10" s="19">
        <v>127147968</v>
      </c>
      <c r="J10" s="19">
        <v>269286184</v>
      </c>
      <c r="K10" s="50">
        <f t="shared" si="2"/>
        <v>523355629</v>
      </c>
      <c r="L10" s="39">
        <f t="shared" si="0"/>
        <v>0.51453766631790632</v>
      </c>
      <c r="M10" s="19">
        <v>162465572</v>
      </c>
      <c r="N10" s="51">
        <v>340121955</v>
      </c>
      <c r="O10" s="9">
        <f t="shared" si="1"/>
        <v>0.47766858214136748</v>
      </c>
      <c r="P10" s="15" t="s">
        <v>131</v>
      </c>
    </row>
    <row r="11" spans="2:16" s="10" customFormat="1" ht="30" customHeight="1" x14ac:dyDescent="0.15">
      <c r="B11" s="47" t="s">
        <v>108</v>
      </c>
      <c r="C11" s="47" t="s">
        <v>112</v>
      </c>
      <c r="D11" s="48" t="s">
        <v>54</v>
      </c>
      <c r="E11" s="48" t="s">
        <v>51</v>
      </c>
      <c r="F11" s="19">
        <v>42521660000</v>
      </c>
      <c r="G11" s="19">
        <v>2184722731</v>
      </c>
      <c r="H11" s="19">
        <v>6150947942</v>
      </c>
      <c r="I11" s="19">
        <v>6692065306</v>
      </c>
      <c r="J11" s="19">
        <v>24975726693</v>
      </c>
      <c r="K11" s="50">
        <f t="shared" si="2"/>
        <v>40003462672</v>
      </c>
      <c r="L11" s="39">
        <f t="shared" si="0"/>
        <v>0.62433912028524208</v>
      </c>
      <c r="M11" s="19">
        <v>22723083232</v>
      </c>
      <c r="N11" s="51">
        <v>37070588983</v>
      </c>
      <c r="O11" s="9">
        <f t="shared" si="1"/>
        <v>0.61296795803326609</v>
      </c>
      <c r="P11" s="15" t="s">
        <v>131</v>
      </c>
    </row>
    <row r="12" spans="2:16" s="10" customFormat="1" ht="30" customHeight="1" x14ac:dyDescent="0.15">
      <c r="B12" s="47" t="s">
        <v>108</v>
      </c>
      <c r="C12" s="47" t="s">
        <v>112</v>
      </c>
      <c r="D12" s="48" t="s">
        <v>114</v>
      </c>
      <c r="E12" s="48" t="s">
        <v>9</v>
      </c>
      <c r="F12" s="19">
        <v>111313000</v>
      </c>
      <c r="G12" s="19">
        <v>5224223</v>
      </c>
      <c r="H12" s="19">
        <v>18538949</v>
      </c>
      <c r="I12" s="19">
        <v>18246928</v>
      </c>
      <c r="J12" s="19">
        <v>45982712</v>
      </c>
      <c r="K12" s="50">
        <f t="shared" si="2"/>
        <v>87992812</v>
      </c>
      <c r="L12" s="39">
        <f t="shared" si="0"/>
        <v>0.52257350293567162</v>
      </c>
      <c r="M12" s="19">
        <v>38282214</v>
      </c>
      <c r="N12" s="51">
        <v>66091323</v>
      </c>
      <c r="O12" s="9">
        <f t="shared" si="1"/>
        <v>0.57923207256722642</v>
      </c>
      <c r="P12" s="15" t="s">
        <v>132</v>
      </c>
    </row>
    <row r="13" spans="2:16" s="10" customFormat="1" ht="30" customHeight="1" x14ac:dyDescent="0.15">
      <c r="B13" s="47" t="s">
        <v>108</v>
      </c>
      <c r="C13" s="47" t="s">
        <v>112</v>
      </c>
      <c r="D13" s="48" t="s">
        <v>114</v>
      </c>
      <c r="E13" s="48" t="s">
        <v>51</v>
      </c>
      <c r="F13" s="19">
        <v>94066000</v>
      </c>
      <c r="G13" s="19">
        <v>20649498</v>
      </c>
      <c r="H13" s="19">
        <v>17179764</v>
      </c>
      <c r="I13" s="19">
        <v>28029974</v>
      </c>
      <c r="J13" s="19">
        <v>27058147</v>
      </c>
      <c r="K13" s="50">
        <f t="shared" si="2"/>
        <v>92917383</v>
      </c>
      <c r="L13" s="39">
        <f t="shared" si="0"/>
        <v>0.29120651191822738</v>
      </c>
      <c r="M13" s="19">
        <v>26346550</v>
      </c>
      <c r="N13" s="51">
        <v>93077987</v>
      </c>
      <c r="O13" s="9">
        <f t="shared" si="1"/>
        <v>0.28305887191135753</v>
      </c>
      <c r="P13" s="15" t="s">
        <v>131</v>
      </c>
    </row>
    <row r="14" spans="2:16" s="10" customFormat="1" ht="30" customHeight="1" x14ac:dyDescent="0.15">
      <c r="B14" s="47" t="s">
        <v>74</v>
      </c>
      <c r="C14" s="47" t="s">
        <v>75</v>
      </c>
      <c r="D14" s="48" t="s">
        <v>115</v>
      </c>
      <c r="E14" s="48" t="s">
        <v>116</v>
      </c>
      <c r="F14" s="19">
        <v>19872000</v>
      </c>
      <c r="G14" s="19">
        <v>3658222</v>
      </c>
      <c r="H14" s="19">
        <v>3778712</v>
      </c>
      <c r="I14" s="19">
        <v>6251806</v>
      </c>
      <c r="J14" s="19">
        <v>5087180</v>
      </c>
      <c r="K14" s="50">
        <f t="shared" si="2"/>
        <v>18775920</v>
      </c>
      <c r="L14" s="39">
        <f t="shared" si="0"/>
        <v>0.27094171683731078</v>
      </c>
      <c r="M14" s="19">
        <v>3507076</v>
      </c>
      <c r="N14" s="51">
        <v>15837271</v>
      </c>
      <c r="O14" s="9">
        <f t="shared" si="1"/>
        <v>0.22144446476921434</v>
      </c>
      <c r="P14" s="15" t="s">
        <v>131</v>
      </c>
    </row>
    <row r="15" spans="2:16" s="10" customFormat="1" ht="30" customHeight="1" x14ac:dyDescent="0.15">
      <c r="B15" s="47" t="s">
        <v>118</v>
      </c>
      <c r="C15" s="47" t="s">
        <v>119</v>
      </c>
      <c r="D15" s="48" t="s">
        <v>121</v>
      </c>
      <c r="E15" s="48" t="s">
        <v>51</v>
      </c>
      <c r="F15" s="19">
        <v>0</v>
      </c>
      <c r="G15" s="19">
        <v>0</v>
      </c>
      <c r="H15" s="19">
        <v>0</v>
      </c>
      <c r="I15" s="19">
        <v>0</v>
      </c>
      <c r="J15" s="19">
        <v>0</v>
      </c>
      <c r="K15" s="50">
        <f t="shared" si="2"/>
        <v>0</v>
      </c>
      <c r="L15" s="39" t="str">
        <f t="shared" si="0"/>
        <v>-</v>
      </c>
      <c r="M15" s="19">
        <v>0</v>
      </c>
      <c r="N15" s="51">
        <v>0</v>
      </c>
      <c r="O15" s="9" t="str">
        <f t="shared" si="1"/>
        <v>-</v>
      </c>
      <c r="P15" s="15" t="s">
        <v>132</v>
      </c>
    </row>
    <row r="16" spans="2:16" s="10" customFormat="1" ht="30" customHeight="1" x14ac:dyDescent="0.15">
      <c r="B16" s="47" t="s">
        <v>117</v>
      </c>
      <c r="C16" s="47" t="s">
        <v>94</v>
      </c>
      <c r="D16" s="48" t="s">
        <v>122</v>
      </c>
      <c r="E16" s="48" t="s">
        <v>51</v>
      </c>
      <c r="F16" s="19">
        <v>0</v>
      </c>
      <c r="G16" s="19">
        <v>0</v>
      </c>
      <c r="H16" s="19">
        <v>0</v>
      </c>
      <c r="I16" s="19">
        <v>0</v>
      </c>
      <c r="J16" s="19">
        <v>0</v>
      </c>
      <c r="K16" s="50">
        <f t="shared" si="2"/>
        <v>0</v>
      </c>
      <c r="L16" s="39" t="str">
        <f t="shared" si="0"/>
        <v>-</v>
      </c>
      <c r="M16" s="19">
        <v>0</v>
      </c>
      <c r="N16" s="51">
        <v>0</v>
      </c>
      <c r="O16" s="9" t="str">
        <f t="shared" si="1"/>
        <v>-</v>
      </c>
      <c r="P16" s="15" t="s">
        <v>132</v>
      </c>
    </row>
    <row r="17" spans="2:16" s="10" customFormat="1" ht="30" customHeight="1" x14ac:dyDescent="0.15">
      <c r="B17" s="47" t="s">
        <v>117</v>
      </c>
      <c r="C17" s="47" t="s">
        <v>94</v>
      </c>
      <c r="D17" s="48" t="s">
        <v>123</v>
      </c>
      <c r="E17" s="48" t="s">
        <v>51</v>
      </c>
      <c r="F17" s="19">
        <v>0</v>
      </c>
      <c r="G17" s="19">
        <v>0</v>
      </c>
      <c r="H17" s="19">
        <v>0</v>
      </c>
      <c r="I17" s="19">
        <v>0</v>
      </c>
      <c r="J17" s="19">
        <v>0</v>
      </c>
      <c r="K17" s="50">
        <f t="shared" si="2"/>
        <v>0</v>
      </c>
      <c r="L17" s="39" t="str">
        <f t="shared" si="0"/>
        <v>-</v>
      </c>
      <c r="M17" s="19">
        <v>0</v>
      </c>
      <c r="N17" s="51">
        <v>0</v>
      </c>
      <c r="O17" s="9" t="str">
        <f t="shared" si="1"/>
        <v>-</v>
      </c>
      <c r="P17" s="15" t="s">
        <v>132</v>
      </c>
    </row>
    <row r="18" spans="2:16" s="10" customFormat="1" ht="30" customHeight="1" x14ac:dyDescent="0.15">
      <c r="B18" s="47" t="s">
        <v>117</v>
      </c>
      <c r="C18" s="47" t="s">
        <v>94</v>
      </c>
      <c r="D18" s="48" t="s">
        <v>124</v>
      </c>
      <c r="E18" s="48" t="s">
        <v>51</v>
      </c>
      <c r="F18" s="19">
        <v>26000</v>
      </c>
      <c r="G18" s="19">
        <v>0</v>
      </c>
      <c r="H18" s="19">
        <v>9020</v>
      </c>
      <c r="I18" s="19">
        <v>15950</v>
      </c>
      <c r="J18" s="19">
        <v>18</v>
      </c>
      <c r="K18" s="50">
        <f t="shared" si="2"/>
        <v>24988</v>
      </c>
      <c r="L18" s="39">
        <f t="shared" si="0"/>
        <v>7.2034576596766446E-4</v>
      </c>
      <c r="M18" s="19">
        <v>27</v>
      </c>
      <c r="N18" s="51">
        <v>23237</v>
      </c>
      <c r="O18" s="9">
        <f t="shared" si="1"/>
        <v>1.1619400094676593E-3</v>
      </c>
      <c r="P18" s="15" t="s">
        <v>132</v>
      </c>
    </row>
    <row r="19" spans="2:16" s="10" customFormat="1" ht="30" customHeight="1" x14ac:dyDescent="0.15">
      <c r="B19" s="47" t="s">
        <v>117</v>
      </c>
      <c r="C19" s="47" t="s">
        <v>126</v>
      </c>
      <c r="D19" s="48" t="s">
        <v>125</v>
      </c>
      <c r="E19" s="48" t="s">
        <v>76</v>
      </c>
      <c r="F19" s="19">
        <v>296000</v>
      </c>
      <c r="G19" s="19">
        <v>0</v>
      </c>
      <c r="H19" s="19">
        <v>18596</v>
      </c>
      <c r="I19" s="19">
        <v>55626</v>
      </c>
      <c r="J19" s="19">
        <v>98936</v>
      </c>
      <c r="K19" s="50">
        <f t="shared" si="2"/>
        <v>173158</v>
      </c>
      <c r="L19" s="39">
        <f t="shared" si="0"/>
        <v>0.57136257060026108</v>
      </c>
      <c r="M19" s="19">
        <v>49690</v>
      </c>
      <c r="N19" s="51">
        <v>99436</v>
      </c>
      <c r="O19" s="9">
        <f t="shared" si="1"/>
        <v>0.49971841184279336</v>
      </c>
      <c r="P19" s="15" t="s">
        <v>131</v>
      </c>
    </row>
    <row r="20" spans="2:16" s="10" customFormat="1" ht="12.75" customHeight="1" x14ac:dyDescent="0.15">
      <c r="B20" s="37"/>
      <c r="C20" s="37"/>
      <c r="D20" s="37"/>
      <c r="E20" s="37"/>
      <c r="F20" s="19"/>
      <c r="G20" s="19"/>
      <c r="H20" s="19"/>
      <c r="I20" s="19"/>
      <c r="J20" s="19"/>
      <c r="K20" s="50"/>
      <c r="L20" s="39"/>
      <c r="M20" s="19"/>
      <c r="N20" s="51"/>
      <c r="O20" s="9"/>
      <c r="P20" s="15"/>
    </row>
    <row r="21" spans="2:16" s="10" customFormat="1" ht="35.25" customHeight="1" x14ac:dyDescent="0.15">
      <c r="B21" s="78" t="s">
        <v>103</v>
      </c>
      <c r="C21" s="79"/>
      <c r="D21" s="79"/>
      <c r="E21" s="49"/>
      <c r="F21" s="40">
        <f t="shared" ref="F21:K21" si="3">SUBTOTAL(109,F8:F20)</f>
        <v>47798207000</v>
      </c>
      <c r="G21" s="40">
        <f t="shared" si="3"/>
        <v>2574564870</v>
      </c>
      <c r="H21" s="40">
        <f t="shared" si="3"/>
        <v>7119142409</v>
      </c>
      <c r="I21" s="40">
        <f t="shared" si="3"/>
        <v>7646465647</v>
      </c>
      <c r="J21" s="40">
        <f>SUBTOTAL(109,J8:J20)</f>
        <v>27574463387</v>
      </c>
      <c r="K21" s="50">
        <f t="shared" si="3"/>
        <v>44914636313</v>
      </c>
      <c r="L21" s="39">
        <f t="shared" si="0"/>
        <v>0.61393046121624506</v>
      </c>
      <c r="M21" s="40">
        <f>SUBTOTAL(109,M8:M20)</f>
        <v>25055074023</v>
      </c>
      <c r="N21" s="52">
        <f>SUBTOTAL(109,N8:N20)</f>
        <v>41468547675</v>
      </c>
      <c r="O21" s="39">
        <f t="shared" ref="O21" si="4">IFERROR(M21/N21,"-")</f>
        <v>0.60419463491615999</v>
      </c>
      <c r="P21" s="42"/>
    </row>
    <row r="22" spans="2:16" s="13" customFormat="1" x14ac:dyDescent="0.15">
      <c r="B22" s="29"/>
      <c r="C22" s="29"/>
      <c r="D22" s="12"/>
      <c r="E22" s="12"/>
      <c r="G22" s="6"/>
      <c r="H22" s="18"/>
      <c r="I22" s="6"/>
      <c r="J22" s="6"/>
      <c r="K22" s="6"/>
      <c r="L22" s="6"/>
      <c r="M22" s="6"/>
      <c r="N22" s="36"/>
      <c r="O22" s="6"/>
      <c r="P22" s="25"/>
    </row>
    <row r="23" spans="2:16" s="13" customFormat="1" x14ac:dyDescent="0.15">
      <c r="B23" s="29"/>
      <c r="C23" s="29"/>
      <c r="D23" s="12"/>
      <c r="E23" s="12"/>
      <c r="G23" s="6"/>
      <c r="H23" s="18"/>
      <c r="I23" s="6"/>
      <c r="J23" s="6"/>
      <c r="K23" s="6"/>
      <c r="L23" s="6"/>
      <c r="M23" s="6"/>
      <c r="N23" s="36"/>
      <c r="O23" s="6"/>
      <c r="P23" s="25"/>
    </row>
    <row r="24" spans="2:16" s="13" customFormat="1" x14ac:dyDescent="0.15">
      <c r="B24" s="29"/>
      <c r="C24" s="29"/>
      <c r="D24" s="12"/>
      <c r="E24" s="12"/>
      <c r="G24" s="6"/>
      <c r="H24" s="18"/>
      <c r="I24" s="6"/>
      <c r="J24" s="6"/>
      <c r="K24" s="6"/>
      <c r="L24" s="6"/>
      <c r="M24" s="6"/>
      <c r="N24" s="36"/>
      <c r="O24" s="6"/>
      <c r="P24" s="25"/>
    </row>
    <row r="25" spans="2:16" s="13" customFormat="1" x14ac:dyDescent="0.15">
      <c r="B25" s="29"/>
      <c r="C25" s="29"/>
      <c r="D25" s="12"/>
      <c r="E25" s="12"/>
      <c r="G25" s="6"/>
      <c r="H25" s="18"/>
      <c r="I25" s="6"/>
      <c r="J25" s="6"/>
      <c r="K25" s="6"/>
      <c r="L25" s="6"/>
      <c r="M25" s="6"/>
      <c r="N25" s="36"/>
      <c r="O25" s="6"/>
      <c r="P25" s="25"/>
    </row>
  </sheetData>
  <autoFilter ref="A7:P20"/>
  <mergeCells count="14">
    <mergeCell ref="B21:D21"/>
    <mergeCell ref="C5:C7"/>
    <mergeCell ref="F6:F7"/>
    <mergeCell ref="G6:K6"/>
    <mergeCell ref="L6:L7"/>
    <mergeCell ref="B2:P2"/>
    <mergeCell ref="B5:B7"/>
    <mergeCell ref="D5:D7"/>
    <mergeCell ref="E5:E7"/>
    <mergeCell ref="F5:L5"/>
    <mergeCell ref="M5:O5"/>
    <mergeCell ref="P5:P7"/>
    <mergeCell ref="M6:N6"/>
    <mergeCell ref="O6:O7"/>
  </mergeCells>
  <phoneticPr fontId="4"/>
  <printOptions horizontalCentered="1"/>
  <pageMargins left="0.11811023622047245" right="0.11811023622047245" top="0.35433070866141736" bottom="0.15748031496062992"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自安特会</vt:lpstr>
      <vt:lpstr>一般会計!Print_Area</vt:lpstr>
      <vt:lpstr>自安特会!Print_Area</vt:lpstr>
      <vt:lpstr>一般会計!Print_Titles</vt:lpstr>
      <vt:lpstr>自安特会!Print_Titles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2023-06-07T04:24:51Z</cp:lastPrinted>
  <dcterms:created xsi:type="dcterms:W3CDTF">2014-05-12T01:58:22Z</dcterms:created>
  <dcterms:modified xsi:type="dcterms:W3CDTF">2023-06-08T02:07:30Z</dcterms:modified>
</cp:coreProperties>
</file>