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0F7ABEF7-7E01-4E6D-BA2A-956DA7CD0B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力データ" sheetId="6" r:id="rId1"/>
    <sheet name="自動出力のため直接入力は不要→" sheetId="5" r:id="rId2"/>
    <sheet name="別紙２" sheetId="2" r:id="rId3"/>
    <sheet name="別紙５" sheetId="7" r:id="rId4"/>
  </sheets>
  <definedNames>
    <definedName name="_xlnm.Print_Area" localSheetId="0">入力データ!$B$1:$U$15</definedName>
    <definedName name="_xlnm.Print_Area" localSheetId="2">別紙２!$A$1:$J$48</definedName>
    <definedName name="_xlnm.Print_Area" localSheetId="3">別紙５!$A$1:$R$9</definedName>
    <definedName name="_xlnm.Print_Titles" localSheetId="0">入力データ!$5:$6</definedName>
    <definedName name="_xlnm.Print_Titles" localSheetId="3">別紙５!$3:$4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2" l="1"/>
  <c r="G35" i="2"/>
  <c r="G27" i="2"/>
  <c r="G19" i="2"/>
  <c r="F38" i="2"/>
  <c r="F30" i="2"/>
  <c r="F22" i="2"/>
  <c r="F14" i="2"/>
  <c r="F6" i="2"/>
  <c r="C38" i="2"/>
  <c r="C30" i="2"/>
  <c r="C22" i="2"/>
  <c r="C14" i="2"/>
  <c r="C6" i="2"/>
  <c r="E42" i="2"/>
  <c r="E41" i="2"/>
  <c r="E34" i="2"/>
  <c r="E33" i="2"/>
  <c r="E26" i="2"/>
  <c r="E25" i="2"/>
  <c r="E18" i="2"/>
  <c r="E17" i="2"/>
  <c r="H9" i="2"/>
  <c r="E10" i="2"/>
  <c r="E9" i="2"/>
  <c r="A3" i="2" l="1"/>
  <c r="D14" i="2"/>
  <c r="B6" i="7"/>
  <c r="C6" i="7"/>
  <c r="D6" i="7"/>
  <c r="F6" i="7"/>
  <c r="G6" i="7"/>
  <c r="H6" i="7"/>
  <c r="I6" i="7"/>
  <c r="J6" i="7"/>
  <c r="M6" i="7" s="1"/>
  <c r="K6" i="7"/>
  <c r="N6" i="7" s="1"/>
  <c r="L6" i="7"/>
  <c r="Q6" i="7"/>
  <c r="R6" i="7"/>
  <c r="B7" i="7"/>
  <c r="C7" i="7"/>
  <c r="D7" i="7"/>
  <c r="F7" i="7"/>
  <c r="G7" i="7"/>
  <c r="H7" i="7"/>
  <c r="I7" i="7"/>
  <c r="J7" i="7"/>
  <c r="K7" i="7"/>
  <c r="N7" i="7" s="1"/>
  <c r="Q7" i="7"/>
  <c r="R7" i="7"/>
  <c r="B8" i="7"/>
  <c r="C8" i="7"/>
  <c r="D8" i="7"/>
  <c r="F8" i="7"/>
  <c r="G8" i="7"/>
  <c r="H8" i="7"/>
  <c r="I8" i="7"/>
  <c r="J8" i="7"/>
  <c r="K8" i="7"/>
  <c r="N8" i="7" s="1"/>
  <c r="Q8" i="7"/>
  <c r="R8" i="7"/>
  <c r="B9" i="7"/>
  <c r="C9" i="7"/>
  <c r="D9" i="7"/>
  <c r="F9" i="7"/>
  <c r="G9" i="7"/>
  <c r="H9" i="7"/>
  <c r="I9" i="7"/>
  <c r="J9" i="7"/>
  <c r="K9" i="7"/>
  <c r="N9" i="7" s="1"/>
  <c r="Q9" i="7"/>
  <c r="R9" i="7"/>
  <c r="Q5" i="7"/>
  <c r="I5" i="7"/>
  <c r="C5" i="7"/>
  <c r="D5" i="7"/>
  <c r="F5" i="7"/>
  <c r="G5" i="7"/>
  <c r="H5" i="7"/>
  <c r="J5" i="7"/>
  <c r="M5" i="7" s="1"/>
  <c r="K5" i="7"/>
  <c r="B5" i="7"/>
  <c r="R5" i="7"/>
  <c r="J16" i="2"/>
  <c r="J24" i="2"/>
  <c r="J32" i="2"/>
  <c r="J40" i="2"/>
  <c r="H42" i="2"/>
  <c r="H41" i="2"/>
  <c r="H34" i="2"/>
  <c r="H33" i="2"/>
  <c r="H26" i="2"/>
  <c r="H25" i="2"/>
  <c r="D38" i="2"/>
  <c r="D30" i="2"/>
  <c r="D22" i="2"/>
  <c r="H18" i="2"/>
  <c r="H17" i="2"/>
  <c r="H16" i="2"/>
  <c r="H10" i="2"/>
  <c r="O8" i="6"/>
  <c r="O9" i="6"/>
  <c r="O10" i="6"/>
  <c r="O11" i="6"/>
  <c r="O12" i="6"/>
  <c r="O13" i="6"/>
  <c r="O14" i="6"/>
  <c r="O15" i="6"/>
  <c r="O7" i="6"/>
  <c r="J8" i="2"/>
  <c r="Q13" i="6"/>
  <c r="I26" i="2" s="1"/>
  <c r="Q14" i="6"/>
  <c r="I34" i="2" s="1"/>
  <c r="Q15" i="6"/>
  <c r="I42" i="2" s="1"/>
  <c r="P13" i="6"/>
  <c r="I25" i="2" s="1"/>
  <c r="P14" i="6"/>
  <c r="I33" i="2" s="1"/>
  <c r="P15" i="6"/>
  <c r="I41" i="2" s="1"/>
  <c r="F13" i="6"/>
  <c r="B22" i="2" s="1"/>
  <c r="F14" i="6"/>
  <c r="B30" i="2" s="1"/>
  <c r="F15" i="6"/>
  <c r="B38" i="2" s="1"/>
  <c r="D6" i="2"/>
  <c r="J3" i="2"/>
  <c r="Q8" i="6"/>
  <c r="Q9" i="6"/>
  <c r="Q10" i="6"/>
  <c r="Q11" i="6"/>
  <c r="I10" i="2" s="1"/>
  <c r="Q12" i="6"/>
  <c r="I18" i="2" s="1"/>
  <c r="Q7" i="6"/>
  <c r="P8" i="6"/>
  <c r="P9" i="6"/>
  <c r="P10" i="6"/>
  <c r="P11" i="6"/>
  <c r="P12" i="6"/>
  <c r="I17" i="2" s="1"/>
  <c r="P7" i="6"/>
  <c r="F8" i="6"/>
  <c r="F9" i="6"/>
  <c r="F10" i="6"/>
  <c r="F11" i="6"/>
  <c r="B6" i="2" s="1"/>
  <c r="F12" i="6"/>
  <c r="B14" i="2" s="1"/>
  <c r="F7" i="6"/>
  <c r="R7" i="6" l="1"/>
  <c r="S7" i="6" s="1"/>
  <c r="R15" i="6"/>
  <c r="G40" i="2" s="1"/>
  <c r="R9" i="6"/>
  <c r="S9" i="6" s="1"/>
  <c r="E7" i="7"/>
  <c r="R8" i="6"/>
  <c r="S8" i="6" s="1"/>
  <c r="S15" i="6"/>
  <c r="H24" i="2"/>
  <c r="E8" i="7"/>
  <c r="H32" i="2"/>
  <c r="H8" i="2"/>
  <c r="I40" i="2"/>
  <c r="R10" i="6"/>
  <c r="S10" i="6" s="1"/>
  <c r="H40" i="2"/>
  <c r="E9" i="7"/>
  <c r="E6" i="7"/>
  <c r="R11" i="6"/>
  <c r="S11" i="6" s="1"/>
  <c r="I9" i="2"/>
  <c r="E5" i="7"/>
  <c r="O6" i="7"/>
  <c r="P6" i="7" s="1"/>
  <c r="L9" i="7"/>
  <c r="L7" i="7"/>
  <c r="L8" i="7"/>
  <c r="L5" i="7"/>
  <c r="M7" i="7"/>
  <c r="O7" i="7" s="1"/>
  <c r="M9" i="7"/>
  <c r="O9" i="7" s="1"/>
  <c r="M8" i="7"/>
  <c r="O8" i="7" s="1"/>
  <c r="N5" i="7"/>
  <c r="O5" i="7" s="1"/>
  <c r="R13" i="6"/>
  <c r="G24" i="2" s="1"/>
  <c r="R14" i="6"/>
  <c r="R12" i="6"/>
  <c r="V1" i="6"/>
  <c r="G8" i="2" l="1"/>
  <c r="G11" i="2" s="1"/>
  <c r="I8" i="2"/>
  <c r="H46" i="2"/>
  <c r="P5" i="7"/>
  <c r="P8" i="7"/>
  <c r="P9" i="7"/>
  <c r="P7" i="7"/>
  <c r="S12" i="6"/>
  <c r="G16" i="2"/>
  <c r="I16" i="2"/>
  <c r="G32" i="2"/>
  <c r="S14" i="6"/>
  <c r="I32" i="2"/>
  <c r="I24" i="2"/>
  <c r="S13" i="6"/>
  <c r="I4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1" authorId="0" shapeId="0" xr:uid="{FB5C1622-EF26-47AB-8751-2FB899A80626}">
      <text>
        <r>
          <rPr>
            <b/>
            <sz val="18"/>
            <color indexed="81"/>
            <rFont val="MS P ゴシック"/>
            <family val="3"/>
            <charset val="128"/>
          </rPr>
          <t>注）補助対象経費、補助金額は、消費税及び地方消費税額等仕入控除税額を原則、減額して記載して下さい。地方自治体においてはこの限りではありません。</t>
        </r>
      </text>
    </comment>
    <comment ref="N11" authorId="0" shapeId="0" xr:uid="{A97DC130-34D5-4F95-8F1D-2668599B449B}">
      <text>
        <r>
          <rPr>
            <b/>
            <sz val="18"/>
            <color indexed="81"/>
            <rFont val="MS P ゴシック"/>
            <family val="3"/>
            <charset val="128"/>
          </rPr>
          <t>注）補助対象経費、補助金額は、消費税及び地方消費税額等仕入控除税額を原則、減額して記載して下さい。地方自治体においてはこの限りではありません。</t>
        </r>
      </text>
    </comment>
  </commentList>
</comments>
</file>

<file path=xl/sharedStrings.xml><?xml version="1.0" encoding="utf-8"?>
<sst xmlns="http://schemas.openxmlformats.org/spreadsheetml/2006/main" count="144" uniqueCount="84">
  <si>
    <t>補助対象設備</t>
    <rPh sb="0" eb="4">
      <t>ホ</t>
    </rPh>
    <rPh sb="4" eb="6">
      <t>セツビ</t>
    </rPh>
    <phoneticPr fontId="8"/>
  </si>
  <si>
    <t>補助対象経費</t>
    <rPh sb="0" eb="4">
      <t>ホ</t>
    </rPh>
    <rPh sb="4" eb="6">
      <t>ケイヒ</t>
    </rPh>
    <phoneticPr fontId="8"/>
  </si>
  <si>
    <r>
      <t>補助金額</t>
    </r>
    <r>
      <rPr>
        <sz val="6"/>
        <rFont val="ＭＳ Ｐゴシック"/>
        <family val="3"/>
        <charset val="128"/>
      </rPr>
      <t/>
    </r>
    <rPh sb="0" eb="3">
      <t>ホ</t>
    </rPh>
    <rPh sb="3" eb="4">
      <t>ガク</t>
    </rPh>
    <phoneticPr fontId="8"/>
  </si>
  <si>
    <t>備考</t>
    <rPh sb="0" eb="2">
      <t>ビコウ</t>
    </rPh>
    <phoneticPr fontId="8"/>
  </si>
  <si>
    <t>計</t>
    <rPh sb="0" eb="1">
      <t>ケイ</t>
    </rPh>
    <phoneticPr fontId="8"/>
  </si>
  <si>
    <t>補助対象経費の区分</t>
    <rPh sb="0" eb="2">
      <t>ホジョ</t>
    </rPh>
    <rPh sb="2" eb="4">
      <t>タイショウ</t>
    </rPh>
    <rPh sb="4" eb="6">
      <t>ケイヒ</t>
    </rPh>
    <rPh sb="7" eb="9">
      <t>クブン</t>
    </rPh>
    <phoneticPr fontId="8"/>
  </si>
  <si>
    <t>別紙２</t>
    <rPh sb="0" eb="2">
      <t>ベッシ</t>
    </rPh>
    <phoneticPr fontId="3"/>
  </si>
  <si>
    <t>(4) エネルギーの見える化</t>
    <phoneticPr fontId="3"/>
  </si>
  <si>
    <t>うち、1年目</t>
    <rPh sb="4" eb="6">
      <t>ネンメ</t>
    </rPh>
    <phoneticPr fontId="3"/>
  </si>
  <si>
    <t>　　　2年目</t>
    <rPh sb="4" eb="6">
      <t>ネンメ</t>
    </rPh>
    <phoneticPr fontId="3"/>
  </si>
  <si>
    <t>太陽光等の再エネ導入</t>
    <phoneticPr fontId="8"/>
  </si>
  <si>
    <t>EV・FCV化インフラの導入</t>
    <phoneticPr fontId="8"/>
  </si>
  <si>
    <t>空ビル等照明・空調の効率化（フィルム）</t>
    <phoneticPr fontId="8"/>
  </si>
  <si>
    <t>空ビル等照明・空調の効率化（空調）</t>
    <rPh sb="14" eb="16">
      <t>クウチョウ</t>
    </rPh>
    <phoneticPr fontId="8"/>
  </si>
  <si>
    <t>空ビル等照明・空調の効率化（照明）</t>
    <rPh sb="14" eb="16">
      <t>ショウメイ</t>
    </rPh>
    <phoneticPr fontId="8"/>
  </si>
  <si>
    <t>空ビル等照明・空調の効率化（その他）</t>
    <rPh sb="16" eb="17">
      <t>タ</t>
    </rPh>
    <phoneticPr fontId="8"/>
  </si>
  <si>
    <t>選択後、自動色付け</t>
    <rPh sb="0" eb="2">
      <t>センタク</t>
    </rPh>
    <rPh sb="2" eb="3">
      <t>ゴ</t>
    </rPh>
    <rPh sb="4" eb="6">
      <t>ジドウ</t>
    </rPh>
    <rPh sb="6" eb="7">
      <t>イロ</t>
    </rPh>
    <rPh sb="7" eb="8">
      <t>ツ</t>
    </rPh>
    <phoneticPr fontId="8"/>
  </si>
  <si>
    <t>エネルギーの見える化</t>
    <phoneticPr fontId="8"/>
  </si>
  <si>
    <t>番号</t>
    <rPh sb="0" eb="2">
      <t>バンゴウ</t>
    </rPh>
    <phoneticPr fontId="8"/>
  </si>
  <si>
    <t>事業者</t>
    <rPh sb="0" eb="3">
      <t>ジギョウシャ</t>
    </rPh>
    <phoneticPr fontId="8"/>
  </si>
  <si>
    <t>空港</t>
    <rPh sb="0" eb="2">
      <t>クウコウ</t>
    </rPh>
    <phoneticPr fontId="8"/>
  </si>
  <si>
    <t>項目</t>
    <rPh sb="0" eb="2">
      <t>コウモク</t>
    </rPh>
    <phoneticPr fontId="8"/>
  </si>
  <si>
    <t>補助事業期間</t>
    <rPh sb="0" eb="4">
      <t>ホジョジギョウ</t>
    </rPh>
    <rPh sb="4" eb="6">
      <t>キカン</t>
    </rPh>
    <phoneticPr fontId="8"/>
  </si>
  <si>
    <t>2ヶ年事業</t>
    <rPh sb="2" eb="3">
      <t>ネン</t>
    </rPh>
    <rPh sb="3" eb="5">
      <t>ジギョウ</t>
    </rPh>
    <phoneticPr fontId="8"/>
  </si>
  <si>
    <t>要望国費（R6ｄ）</t>
    <rPh sb="0" eb="2">
      <t>ヨウボウ</t>
    </rPh>
    <rPh sb="2" eb="4">
      <t>コクヒ</t>
    </rPh>
    <phoneticPr fontId="8"/>
  </si>
  <si>
    <t>要望国費（R7ｄ）</t>
    <rPh sb="0" eb="2">
      <t>ヨウボウ</t>
    </rPh>
    <rPh sb="2" eb="4">
      <t>コクヒ</t>
    </rPh>
    <phoneticPr fontId="8"/>
  </si>
  <si>
    <t>CO2削減量</t>
    <rPh sb="3" eb="6">
      <t>サクゲンリョウ</t>
    </rPh>
    <phoneticPr fontId="8"/>
  </si>
  <si>
    <t>概要</t>
    <rPh sb="0" eb="2">
      <t>ガイヨウ</t>
    </rPh>
    <phoneticPr fontId="8"/>
  </si>
  <si>
    <t>工期頭</t>
    <rPh sb="0" eb="2">
      <t>コウキ</t>
    </rPh>
    <rPh sb="2" eb="3">
      <t>アタマ</t>
    </rPh>
    <phoneticPr fontId="15"/>
  </si>
  <si>
    <t>工期末</t>
    <rPh sb="0" eb="3">
      <t>コウキマツ</t>
    </rPh>
    <phoneticPr fontId="15"/>
  </si>
  <si>
    <t>○○空港株式会社</t>
    <rPh sb="2" eb="4">
      <t>クウコ</t>
    </rPh>
    <rPh sb="4" eb="6">
      <t>カブシキ</t>
    </rPh>
    <rPh sb="6" eb="8">
      <t>カイシャ</t>
    </rPh>
    <phoneticPr fontId="15"/>
  </si>
  <si>
    <t>○○</t>
    <phoneticPr fontId="15"/>
  </si>
  <si>
    <t>太陽光等の再エネ導入</t>
  </si>
  <si>
    <t>EV・FCV化インフラの導入</t>
  </si>
  <si>
    <t>記載例</t>
    <rPh sb="0" eb="3">
      <t>キサイレイ</t>
    </rPh>
    <phoneticPr fontId="3"/>
  </si>
  <si>
    <t>-</t>
    <phoneticPr fontId="3"/>
  </si>
  <si>
    <t>　PPAにより○○空港ターミナルビルの屋上に太陽光発電設備○○kW及び蓄電池を設置し、○○万kWｈ/年（発電量の100%）を空港施設へ供給する。
　太陽光発電設備等を整備することにより、CO2排出量1000t/年の削減が期待される。</t>
    <rPh sb="33" eb="34">
      <t>オヨ</t>
    </rPh>
    <rPh sb="35" eb="38">
      <t>チクデンチ</t>
    </rPh>
    <rPh sb="74" eb="77">
      <t>タイヨウコウ</t>
    </rPh>
    <rPh sb="96" eb="99">
      <t>ハイシュツリョウ</t>
    </rPh>
    <phoneticPr fontId="8"/>
  </si>
  <si>
    <t>　GSE車両10台をEV化するために必要な急速充電設備2台（4口）を整備する。
　急速充電設備を整備することにより、CO2排出量100t/年の削減が期待される。</t>
    <rPh sb="21" eb="23">
      <t>キュウソク</t>
    </rPh>
    <rPh sb="28" eb="29">
      <t>ダイ</t>
    </rPh>
    <rPh sb="41" eb="43">
      <t>キュウソク</t>
    </rPh>
    <rPh sb="61" eb="64">
      <t>ハイシュツリョウ</t>
    </rPh>
    <phoneticPr fontId="15"/>
  </si>
  <si>
    <t>　○○施設のPAC空調機を約50%省エネ化する高効率機器に改修する。
　当該機器からのCO2排出量200t/年のうち、100t/年（50%）の削減が期待される。</t>
    <rPh sb="13" eb="14">
      <t>ヤク</t>
    </rPh>
    <rPh sb="23" eb="26">
      <t>コウコウリツ</t>
    </rPh>
    <rPh sb="26" eb="28">
      <t>キキ</t>
    </rPh>
    <rPh sb="29" eb="31">
      <t>カイシュウ</t>
    </rPh>
    <rPh sb="36" eb="40">
      <t>トウガイキキ</t>
    </rPh>
    <phoneticPr fontId="15"/>
  </si>
  <si>
    <t>　○○ターミナルビルの照明設備を60%省エネ化する高効率機器に改修するとともに、人感センサーも設置する。
　当該設備からのCO2排出量150t/年のうち、100t/年（67%）の削減が期待される。</t>
    <rPh sb="13" eb="15">
      <t>セツビ</t>
    </rPh>
    <rPh sb="19" eb="20">
      <t>ショウ</t>
    </rPh>
    <rPh sb="22" eb="23">
      <t>カ</t>
    </rPh>
    <rPh sb="25" eb="28">
      <t>コウコウリツ</t>
    </rPh>
    <rPh sb="28" eb="30">
      <t>キキ</t>
    </rPh>
    <rPh sb="31" eb="33">
      <t>カイシュウ</t>
    </rPh>
    <rPh sb="40" eb="42">
      <t>ジンカン</t>
    </rPh>
    <rPh sb="47" eb="49">
      <t>セッチ</t>
    </rPh>
    <rPh sb="54" eb="56">
      <t>トウガイ</t>
    </rPh>
    <rPh sb="56" eb="58">
      <t>セツビ</t>
    </rPh>
    <phoneticPr fontId="15"/>
  </si>
  <si>
    <t>別紙５</t>
    <rPh sb="0" eb="2">
      <t>ベッシ</t>
    </rPh>
    <phoneticPr fontId="8"/>
  </si>
  <si>
    <t>別紙２、別紙５の入力元</t>
    <rPh sb="0" eb="2">
      <t>ベッシ</t>
    </rPh>
    <rPh sb="4" eb="6">
      <t>ベッシ</t>
    </rPh>
    <rPh sb="8" eb="11">
      <t>ニュウリョクモト</t>
    </rPh>
    <phoneticPr fontId="8"/>
  </si>
  <si>
    <t>補助対象設備</t>
    <rPh sb="0" eb="2">
      <t>ホジョ</t>
    </rPh>
    <rPh sb="2" eb="4">
      <t>タイショウ</t>
    </rPh>
    <rPh sb="4" eb="6">
      <t>セツビ</t>
    </rPh>
    <phoneticPr fontId="3"/>
  </si>
  <si>
    <t>太陽光パネル（●kW、●ha)、蓄電池（●kWh）</t>
    <phoneticPr fontId="3"/>
  </si>
  <si>
    <t>急速充電設備
（●台、●口）</t>
    <phoneticPr fontId="3"/>
  </si>
  <si>
    <t>LED照明（調光機能付き）（●台）</t>
    <phoneticPr fontId="3"/>
  </si>
  <si>
    <t>高効率型空調機
（●台）</t>
    <phoneticPr fontId="3"/>
  </si>
  <si>
    <t>↓自動計算</t>
    <rPh sb="1" eb="3">
      <t>ジドウ</t>
    </rPh>
    <rPh sb="3" eb="5">
      <t>ケイサン</t>
    </rPh>
    <phoneticPr fontId="3"/>
  </si>
  <si>
    <t>区分</t>
    <rPh sb="0" eb="2">
      <t>クブン</t>
    </rPh>
    <phoneticPr fontId="3"/>
  </si>
  <si>
    <t>(1) 太陽光発電設備等の再生可能エネルギー発電設備の導入</t>
  </si>
  <si>
    <t>(2) 空港車両のEV・FCV化に伴って必要となるインフラ設備の導入</t>
    <phoneticPr fontId="3"/>
  </si>
  <si>
    <t>(3) 空港ビル等の照明・空調設備の効率化</t>
    <phoneticPr fontId="3"/>
  </si>
  <si>
    <t>↓自動出力</t>
    <rPh sb="1" eb="3">
      <t>ジドウ</t>
    </rPh>
    <rPh sb="3" eb="5">
      <t>シュツリョク</t>
    </rPh>
    <phoneticPr fontId="3"/>
  </si>
  <si>
    <t>単年度事業</t>
    <rPh sb="0" eb="3">
      <t>タンネンド</t>
    </rPh>
    <rPh sb="3" eb="5">
      <t>ジギョウ</t>
    </rPh>
    <phoneticPr fontId="8"/>
  </si>
  <si>
    <t>2ヶ年度事業</t>
    <rPh sb="2" eb="3">
      <t>ネン</t>
    </rPh>
    <rPh sb="3" eb="4">
      <t>ド</t>
    </rPh>
    <rPh sb="4" eb="6">
      <t>ジギョウ</t>
    </rPh>
    <phoneticPr fontId="8"/>
  </si>
  <si>
    <t>事業費
（R7ｄ）</t>
    <rPh sb="0" eb="3">
      <t>ジギョウヒ</t>
    </rPh>
    <phoneticPr fontId="8"/>
  </si>
  <si>
    <t>事業費
（R6ｄ）</t>
    <rPh sb="0" eb="3">
      <t>ジギョウヒ</t>
    </rPh>
    <phoneticPr fontId="8"/>
  </si>
  <si>
    <t>事業費
（総額）</t>
    <rPh sb="0" eb="3">
      <t>ジギョウヒ</t>
    </rPh>
    <rPh sb="5" eb="7">
      <t>ソウガク</t>
    </rPh>
    <phoneticPr fontId="3"/>
  </si>
  <si>
    <t>要望国費
（総額）</t>
    <rPh sb="0" eb="4">
      <t>ヨウボウコクヒ</t>
    </rPh>
    <rPh sb="6" eb="8">
      <t>ソウガク</t>
    </rPh>
    <phoneticPr fontId="3"/>
  </si>
  <si>
    <t>補助率</t>
    <rPh sb="0" eb="3">
      <t>ホジョリツ</t>
    </rPh>
    <phoneticPr fontId="3"/>
  </si>
  <si>
    <t>↓自動計算</t>
    <rPh sb="1" eb="5">
      <t>ジドウケイサン</t>
    </rPh>
    <phoneticPr fontId="3"/>
  </si>
  <si>
    <t>補助率：50／100以下</t>
    <rPh sb="0" eb="3">
      <t>ホジョリツ</t>
    </rPh>
    <rPh sb="10" eb="12">
      <t>イカ</t>
    </rPh>
    <phoneticPr fontId="3"/>
  </si>
  <si>
    <t>R8.2</t>
    <phoneticPr fontId="3"/>
  </si>
  <si>
    <t>R6.12</t>
    <phoneticPr fontId="8"/>
  </si>
  <si>
    <t>R6.12</t>
    <phoneticPr fontId="3"/>
  </si>
  <si>
    <t>R7.2</t>
    <phoneticPr fontId="3"/>
  </si>
  <si>
    <t>R7.8</t>
    <phoneticPr fontId="3"/>
  </si>
  <si>
    <t>R7.1</t>
    <phoneticPr fontId="3"/>
  </si>
  <si>
    <t>要望国費
（R6ｄ）</t>
    <rPh sb="0" eb="2">
      <t>ヨウボウ</t>
    </rPh>
    <rPh sb="2" eb="4">
      <t>コクヒ</t>
    </rPh>
    <phoneticPr fontId="8"/>
  </si>
  <si>
    <t>要望国費
（R7ｄ）</t>
    <rPh sb="0" eb="2">
      <t>ヨウボウ</t>
    </rPh>
    <rPh sb="2" eb="4">
      <t>コクヒ</t>
    </rPh>
    <phoneticPr fontId="8"/>
  </si>
  <si>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3"/>
  </si>
  <si>
    <t>補助対象事業の
着手及び完了予定日</t>
    <rPh sb="0" eb="2">
      <t>ホジョ</t>
    </rPh>
    <rPh sb="2" eb="4">
      <t>タイショウ</t>
    </rPh>
    <rPh sb="4" eb="6">
      <t>ジギョウ</t>
    </rPh>
    <rPh sb="8" eb="10">
      <t>チャクシュ</t>
    </rPh>
    <rPh sb="10" eb="11">
      <t>オヨ</t>
    </rPh>
    <rPh sb="12" eb="17">
      <t>カンリョウヨテイビ</t>
    </rPh>
    <phoneticPr fontId="3"/>
  </si>
  <si>
    <t>費用総額</t>
    <rPh sb="0" eb="4">
      <t>ヒヨウソウガク</t>
    </rPh>
    <phoneticPr fontId="3"/>
  </si>
  <si>
    <t>負担者</t>
    <rPh sb="0" eb="3">
      <t>フタンシャ</t>
    </rPh>
    <phoneticPr fontId="3"/>
  </si>
  <si>
    <t>負担額</t>
    <rPh sb="0" eb="3">
      <t>フタンガク</t>
    </rPh>
    <phoneticPr fontId="3"/>
  </si>
  <si>
    <t>国</t>
    <rPh sb="0" eb="1">
      <t>クニ</t>
    </rPh>
    <phoneticPr fontId="3"/>
  </si>
  <si>
    <t>申請者</t>
    <rPh sb="0" eb="3">
      <t>シンセイシャ</t>
    </rPh>
    <phoneticPr fontId="3"/>
  </si>
  <si>
    <t>注）補助対象経費、補助金額は、消費税及び地方消費税額等仕入控除税額を原則、減額して記載して下さい。</t>
    <phoneticPr fontId="3"/>
  </si>
  <si>
    <t>○○空港脱炭素化推進計画の目標達成のため、ターミナルビルの屋上に太陽光発電設備を設置</t>
    <rPh sb="2" eb="4">
      <t>クウコウ</t>
    </rPh>
    <rPh sb="4" eb="8">
      <t>ダツタンソカ</t>
    </rPh>
    <rPh sb="8" eb="12">
      <t>スイシンケイカク</t>
    </rPh>
    <rPh sb="13" eb="15">
      <t>モクヒョウ</t>
    </rPh>
    <rPh sb="15" eb="17">
      <t>タッセイ</t>
    </rPh>
    <rPh sb="29" eb="31">
      <t>オクジョウ</t>
    </rPh>
    <rPh sb="32" eb="37">
      <t>タイヨウコウハツデン</t>
    </rPh>
    <rPh sb="37" eb="39">
      <t>セツビ</t>
    </rPh>
    <rPh sb="40" eb="42">
      <t>セッチ</t>
    </rPh>
    <phoneticPr fontId="3"/>
  </si>
  <si>
    <t>○○空港脱炭素化推進計画の目標達成のため、GSE車両10台をEV化するために必要な急速充電設備を整備</t>
    <rPh sb="48" eb="50">
      <t>セイビ</t>
    </rPh>
    <phoneticPr fontId="3"/>
  </si>
  <si>
    <t>○○空港脱炭素化推進計画の目標達成のため、○○施設のPAC空調機を約50%省エネ化する高効率機器に改修</t>
    <phoneticPr fontId="3"/>
  </si>
  <si>
    <t>○○空港脱炭素化推進計画の目標達成のため、ターミナルビルの照明設備を60%省エネ化する高効率機器に改修</t>
    <phoneticPr fontId="3"/>
  </si>
  <si>
    <t>補助対象経費
（R6ｄ）</t>
    <rPh sb="0" eb="2">
      <t>ホジョ</t>
    </rPh>
    <rPh sb="2" eb="6">
      <t>タイショウケイヒ</t>
    </rPh>
    <phoneticPr fontId="8"/>
  </si>
  <si>
    <t>補助対象経費
（R7ｄ）</t>
    <rPh sb="0" eb="4">
      <t>ホジョタイショウ</t>
    </rPh>
    <rPh sb="4" eb="6">
      <t>ケイヒ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</si>
</sst>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千円&quot;"/>
    <numFmt numFmtId="177" formatCode="#,###.0&quot;t/年&quot;"/>
  </numFmts>
  <fonts count="2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3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b/>
      <sz val="18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7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38" fontId="10" fillId="0" borderId="0" xfId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38" fontId="10" fillId="0" borderId="8" xfId="1" applyFont="1" applyBorder="1" applyAlignment="1">
      <alignment vertical="center"/>
    </xf>
    <xf numFmtId="38" fontId="10" fillId="0" borderId="1" xfId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0" fillId="0" borderId="0" xfId="1" applyFont="1" applyBorder="1" applyAlignme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4" xfId="1" applyFont="1" applyBorder="1" applyAlignment="1">
      <alignment horizontal="left" vertical="center"/>
    </xf>
    <xf numFmtId="38" fontId="7" fillId="0" borderId="7" xfId="1" applyFont="1" applyBorder="1" applyAlignment="1">
      <alignment horizontal="right" vertical="center"/>
    </xf>
    <xf numFmtId="38" fontId="7" fillId="0" borderId="2" xfId="1" applyFont="1" applyBorder="1" applyAlignment="1">
      <alignment horizontal="left" vertical="center"/>
    </xf>
    <xf numFmtId="38" fontId="7" fillId="0" borderId="4" xfId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4" applyFont="1" applyAlignment="1">
      <alignment vertical="center" wrapText="1"/>
    </xf>
    <xf numFmtId="0" fontId="13" fillId="0" borderId="0" xfId="4" applyFont="1" applyAlignment="1">
      <alignment vertical="center" wrapText="1"/>
    </xf>
    <xf numFmtId="176" fontId="12" fillId="0" borderId="0" xfId="4" applyNumberFormat="1" applyFont="1" applyAlignment="1">
      <alignment horizontal="left" vertical="center" wrapText="1"/>
    </xf>
    <xf numFmtId="177" fontId="12" fillId="0" borderId="0" xfId="4" applyNumberFormat="1" applyFont="1" applyAlignment="1">
      <alignment vertical="center" wrapText="1"/>
    </xf>
    <xf numFmtId="22" fontId="12" fillId="0" borderId="0" xfId="4" applyNumberFormat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3" fillId="0" borderId="0" xfId="4" applyFont="1" applyAlignment="1">
      <alignment horizontal="centerContinuous" vertical="center" wrapText="1"/>
    </xf>
    <xf numFmtId="0" fontId="12" fillId="0" borderId="0" xfId="4" applyFont="1" applyAlignment="1">
      <alignment horizontal="centerContinuous" vertical="center" wrapText="1"/>
    </xf>
    <xf numFmtId="177" fontId="12" fillId="0" borderId="0" xfId="4" applyNumberFormat="1" applyFont="1" applyAlignment="1">
      <alignment horizontal="centerContinuous" vertical="center" wrapText="1"/>
    </xf>
    <xf numFmtId="0" fontId="17" fillId="0" borderId="0" xfId="4" applyFont="1" applyAlignment="1">
      <alignment vertical="center" wrapText="1"/>
    </xf>
    <xf numFmtId="0" fontId="16" fillId="0" borderId="0" xfId="4" applyFont="1" applyAlignment="1">
      <alignment horizontal="justify" vertical="center" wrapText="1"/>
    </xf>
    <xf numFmtId="176" fontId="13" fillId="0" borderId="0" xfId="4" applyNumberFormat="1" applyFont="1" applyAlignment="1">
      <alignment horizontal="left" vertical="center" wrapText="1"/>
    </xf>
    <xf numFmtId="0" fontId="13" fillId="0" borderId="0" xfId="4" applyFont="1" applyAlignment="1">
      <alignment horizontal="right" vertical="center" wrapText="1"/>
    </xf>
    <xf numFmtId="0" fontId="18" fillId="0" borderId="0" xfId="4" applyFont="1" applyAlignment="1">
      <alignment vertical="center" wrapText="1"/>
    </xf>
    <xf numFmtId="0" fontId="18" fillId="0" borderId="0" xfId="4" applyFont="1" applyAlignment="1">
      <alignment horizontal="centerContinuous" vertical="center" wrapText="1" shrinkToFit="1"/>
    </xf>
    <xf numFmtId="0" fontId="18" fillId="0" borderId="0" xfId="4" applyFont="1" applyAlignment="1">
      <alignment horizontal="centerContinuous" vertical="center" wrapText="1"/>
    </xf>
    <xf numFmtId="0" fontId="19" fillId="0" borderId="0" xfId="4" applyFont="1" applyAlignment="1">
      <alignment vertical="center" wrapText="1"/>
    </xf>
    <xf numFmtId="0" fontId="18" fillId="0" borderId="0" xfId="4" applyFont="1" applyAlignment="1">
      <alignment horizontal="center" vertical="center" wrapText="1" shrinkToFit="1"/>
    </xf>
    <xf numFmtId="0" fontId="20" fillId="0" borderId="0" xfId="4" applyFont="1" applyAlignment="1">
      <alignment horizontal="justify" vertical="center" wrapText="1"/>
    </xf>
    <xf numFmtId="176" fontId="18" fillId="0" borderId="0" xfId="4" applyNumberFormat="1" applyFont="1" applyAlignment="1">
      <alignment horizontal="center" vertical="center" wrapText="1" shrinkToFit="1"/>
    </xf>
    <xf numFmtId="177" fontId="18" fillId="0" borderId="0" xfId="4" applyNumberFormat="1" applyFont="1" applyAlignment="1">
      <alignment horizontal="center" vertical="center" wrapText="1" shrinkToFit="1"/>
    </xf>
    <xf numFmtId="0" fontId="13" fillId="0" borderId="0" xfId="4" applyFont="1" applyAlignment="1">
      <alignment horizontal="center" vertical="center" wrapText="1"/>
    </xf>
    <xf numFmtId="0" fontId="21" fillId="0" borderId="23" xfId="4" applyFont="1" applyBorder="1" applyAlignment="1">
      <alignment horizontal="left" vertical="center" wrapText="1" shrinkToFit="1"/>
    </xf>
    <xf numFmtId="0" fontId="21" fillId="0" borderId="21" xfId="4" applyFont="1" applyBorder="1" applyAlignment="1">
      <alignment horizontal="left" vertical="center" wrapText="1" shrinkToFit="1"/>
    </xf>
    <xf numFmtId="0" fontId="21" fillId="0" borderId="27" xfId="4" applyFont="1" applyBorder="1" applyAlignment="1">
      <alignment horizontal="left" vertical="center" wrapText="1"/>
    </xf>
    <xf numFmtId="0" fontId="21" fillId="0" borderId="1" xfId="4" applyFont="1" applyBorder="1" applyAlignment="1">
      <alignment horizontal="left" vertical="center" wrapText="1"/>
    </xf>
    <xf numFmtId="0" fontId="21" fillId="0" borderId="28" xfId="4" applyFont="1" applyBorder="1" applyAlignment="1">
      <alignment horizontal="left" vertical="center" wrapText="1"/>
    </xf>
    <xf numFmtId="176" fontId="21" fillId="0" borderId="29" xfId="4" applyNumberFormat="1" applyFont="1" applyBorder="1" applyAlignment="1">
      <alignment horizontal="right" vertical="center" wrapText="1"/>
    </xf>
    <xf numFmtId="176" fontId="21" fillId="0" borderId="1" xfId="4" applyNumberFormat="1" applyFont="1" applyBorder="1" applyAlignment="1">
      <alignment horizontal="right" vertical="center" wrapText="1"/>
    </xf>
    <xf numFmtId="176" fontId="21" fillId="0" borderId="1" xfId="5" applyNumberFormat="1" applyFont="1" applyBorder="1" applyAlignment="1">
      <alignment horizontal="right" vertical="center"/>
    </xf>
    <xf numFmtId="177" fontId="21" fillId="0" borderId="1" xfId="4" applyNumberFormat="1" applyFont="1" applyBorder="1" applyAlignment="1">
      <alignment horizontal="left" vertical="center" wrapText="1"/>
    </xf>
    <xf numFmtId="0" fontId="22" fillId="0" borderId="30" xfId="4" applyFont="1" applyBorder="1" applyAlignment="1">
      <alignment horizontal="left" vertical="center" wrapText="1"/>
    </xf>
    <xf numFmtId="56" fontId="12" fillId="0" borderId="0" xfId="4" applyNumberFormat="1" applyFont="1" applyAlignment="1">
      <alignment vertical="center" wrapText="1"/>
    </xf>
    <xf numFmtId="56" fontId="13" fillId="0" borderId="0" xfId="4" applyNumberFormat="1" applyFont="1" applyAlignment="1">
      <alignment vertical="center" wrapText="1"/>
    </xf>
    <xf numFmtId="0" fontId="22" fillId="0" borderId="33" xfId="4" applyFont="1" applyBorder="1" applyAlignment="1">
      <alignment horizontal="left" vertical="center" wrapText="1"/>
    </xf>
    <xf numFmtId="0" fontId="21" fillId="0" borderId="31" xfId="4" applyFont="1" applyBorder="1" applyAlignment="1">
      <alignment horizontal="left" vertical="center" wrapText="1"/>
    </xf>
    <xf numFmtId="176" fontId="21" fillId="0" borderId="4" xfId="4" applyNumberFormat="1" applyFont="1" applyBorder="1" applyAlignment="1">
      <alignment horizontal="right" vertical="center" wrapText="1"/>
    </xf>
    <xf numFmtId="0" fontId="23" fillId="0" borderId="2" xfId="4" applyFont="1" applyBorder="1" applyAlignment="1">
      <alignment horizontal="left" vertical="center" wrapText="1"/>
    </xf>
    <xf numFmtId="0" fontId="23" fillId="0" borderId="32" xfId="4" applyFont="1" applyBorder="1" applyAlignment="1">
      <alignment horizontal="left" vertical="center" wrapText="1"/>
    </xf>
    <xf numFmtId="0" fontId="23" fillId="0" borderId="34" xfId="4" applyFont="1" applyBorder="1" applyAlignment="1">
      <alignment horizontal="left" vertical="center" wrapText="1"/>
    </xf>
    <xf numFmtId="0" fontId="23" fillId="0" borderId="33" xfId="4" applyFont="1" applyBorder="1" applyAlignment="1">
      <alignment horizontal="left" vertical="center" wrapText="1"/>
    </xf>
    <xf numFmtId="0" fontId="16" fillId="0" borderId="0" xfId="4" applyFont="1" applyAlignment="1">
      <alignment vertical="center" wrapText="1"/>
    </xf>
    <xf numFmtId="177" fontId="13" fillId="0" borderId="0" xfId="4" applyNumberFormat="1" applyFont="1" applyAlignment="1">
      <alignment vertical="center" wrapText="1"/>
    </xf>
    <xf numFmtId="0" fontId="6" fillId="0" borderId="0" xfId="4" applyFont="1" applyAlignment="1">
      <alignment horizontal="justify" vertical="center" wrapText="1"/>
    </xf>
    <xf numFmtId="0" fontId="21" fillId="0" borderId="35" xfId="4" applyFont="1" applyBorder="1" applyAlignment="1">
      <alignment horizontal="left" vertical="center" wrapText="1"/>
    </xf>
    <xf numFmtId="0" fontId="21" fillId="0" borderId="4" xfId="4" applyFont="1" applyBorder="1" applyAlignment="1">
      <alignment horizontal="left" vertical="center" wrapText="1"/>
    </xf>
    <xf numFmtId="177" fontId="21" fillId="0" borderId="4" xfId="4" applyNumberFormat="1" applyFont="1" applyBorder="1" applyAlignment="1">
      <alignment horizontal="left" vertical="center" wrapText="1"/>
    </xf>
    <xf numFmtId="0" fontId="23" fillId="0" borderId="27" xfId="4" applyFont="1" applyBorder="1" applyAlignment="1">
      <alignment horizontal="left" vertical="center" wrapText="1"/>
    </xf>
    <xf numFmtId="0" fontId="23" fillId="0" borderId="1" xfId="4" applyFont="1" applyBorder="1" applyAlignment="1">
      <alignment horizontal="left" vertical="center" wrapText="1"/>
    </xf>
    <xf numFmtId="177" fontId="23" fillId="0" borderId="28" xfId="4" applyNumberFormat="1" applyFont="1" applyBorder="1" applyAlignment="1">
      <alignment horizontal="left" vertical="center" wrapText="1"/>
    </xf>
    <xf numFmtId="0" fontId="23" fillId="0" borderId="31" xfId="4" applyFont="1" applyBorder="1" applyAlignment="1">
      <alignment horizontal="left" vertical="center" wrapText="1"/>
    </xf>
    <xf numFmtId="177" fontId="23" fillId="0" borderId="32" xfId="4" applyNumberFormat="1" applyFont="1" applyBorder="1" applyAlignment="1">
      <alignment horizontal="left" vertical="center" wrapText="1"/>
    </xf>
    <xf numFmtId="0" fontId="24" fillId="0" borderId="0" xfId="0" applyFont="1"/>
    <xf numFmtId="0" fontId="24" fillId="0" borderId="0" xfId="0" applyFont="1" applyAlignment="1">
      <alignment horizontal="right"/>
    </xf>
    <xf numFmtId="0" fontId="21" fillId="0" borderId="36" xfId="4" applyFont="1" applyBorder="1" applyAlignment="1">
      <alignment horizontal="left" vertical="center" wrapText="1"/>
    </xf>
    <xf numFmtId="0" fontId="21" fillId="0" borderId="0" xfId="4" applyFont="1" applyBorder="1" applyAlignment="1">
      <alignment horizontal="left" vertical="center" wrapText="1"/>
    </xf>
    <xf numFmtId="0" fontId="21" fillId="0" borderId="37" xfId="4" applyFont="1" applyBorder="1" applyAlignment="1">
      <alignment horizontal="left" vertical="center" wrapText="1"/>
    </xf>
    <xf numFmtId="0" fontId="21" fillId="0" borderId="3" xfId="4" applyFont="1" applyBorder="1" applyAlignment="1">
      <alignment horizontal="left" vertical="center" wrapText="1"/>
    </xf>
    <xf numFmtId="0" fontId="21" fillId="0" borderId="38" xfId="4" applyFont="1" applyBorder="1" applyAlignment="1">
      <alignment horizontal="left" vertical="center" wrapText="1"/>
    </xf>
    <xf numFmtId="0" fontId="21" fillId="0" borderId="39" xfId="4" applyFont="1" applyBorder="1" applyAlignment="1">
      <alignment horizontal="left" vertical="center" wrapText="1"/>
    </xf>
    <xf numFmtId="0" fontId="22" fillId="0" borderId="40" xfId="4" applyFont="1" applyBorder="1" applyAlignment="1">
      <alignment horizontal="left" vertical="center" wrapText="1"/>
    </xf>
    <xf numFmtId="0" fontId="23" fillId="0" borderId="28" xfId="4" applyFont="1" applyBorder="1" applyAlignment="1">
      <alignment horizontal="left" vertical="center" wrapText="1"/>
    </xf>
    <xf numFmtId="0" fontId="23" fillId="0" borderId="36" xfId="4" applyFont="1" applyBorder="1" applyAlignment="1">
      <alignment horizontal="left" vertical="center" wrapText="1"/>
    </xf>
    <xf numFmtId="0" fontId="23" fillId="0" borderId="30" xfId="4" applyFont="1" applyBorder="1" applyAlignment="1">
      <alignment horizontal="left" vertical="center" wrapText="1"/>
    </xf>
    <xf numFmtId="176" fontId="18" fillId="2" borderId="0" xfId="4" applyNumberFormat="1" applyFont="1" applyFill="1" applyAlignment="1">
      <alignment horizontal="center" vertical="center" wrapText="1" shrinkToFit="1"/>
    </xf>
    <xf numFmtId="176" fontId="21" fillId="0" borderId="3" xfId="5" applyNumberFormat="1" applyFont="1" applyBorder="1" applyAlignment="1">
      <alignment horizontal="right" vertical="center"/>
    </xf>
    <xf numFmtId="0" fontId="11" fillId="0" borderId="0" xfId="0" applyFont="1" applyFill="1"/>
    <xf numFmtId="0" fontId="0" fillId="0" borderId="0" xfId="0" applyFill="1"/>
    <xf numFmtId="0" fontId="7" fillId="0" borderId="0" xfId="0" applyFont="1" applyFill="1" applyBorder="1" applyAlignment="1">
      <alignment vertical="center"/>
    </xf>
    <xf numFmtId="38" fontId="10" fillId="0" borderId="0" xfId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right" vertical="center"/>
    </xf>
    <xf numFmtId="10" fontId="21" fillId="0" borderId="1" xfId="5" applyNumberFormat="1" applyFont="1" applyBorder="1" applyAlignment="1">
      <alignment horizontal="right" vertical="center"/>
    </xf>
    <xf numFmtId="0" fontId="18" fillId="0" borderId="0" xfId="4" applyFont="1" applyFill="1" applyAlignment="1">
      <alignment horizontal="centerContinuous" vertical="center" wrapText="1"/>
    </xf>
    <xf numFmtId="0" fontId="19" fillId="0" borderId="0" xfId="4" applyFont="1" applyFill="1" applyAlignment="1">
      <alignment vertical="center" wrapText="1"/>
    </xf>
    <xf numFmtId="0" fontId="18" fillId="0" borderId="0" xfId="4" applyFont="1" applyFill="1" applyAlignment="1">
      <alignment horizontal="center" vertical="center" wrapText="1" shrinkToFit="1"/>
    </xf>
    <xf numFmtId="0" fontId="20" fillId="0" borderId="0" xfId="4" applyFont="1" applyFill="1" applyAlignment="1">
      <alignment horizontal="justify" vertical="center" wrapText="1"/>
    </xf>
    <xf numFmtId="176" fontId="18" fillId="0" borderId="0" xfId="4" applyNumberFormat="1" applyFont="1" applyFill="1" applyAlignment="1">
      <alignment horizontal="center" vertical="center" wrapText="1" shrinkToFit="1"/>
    </xf>
    <xf numFmtId="0" fontId="26" fillId="0" borderId="0" xfId="4" applyFont="1" applyAlignment="1">
      <alignment horizontal="left" vertical="center"/>
    </xf>
    <xf numFmtId="0" fontId="27" fillId="0" borderId="1" xfId="4" applyFont="1" applyBorder="1" applyAlignment="1">
      <alignment horizontal="left" vertical="center" wrapText="1"/>
    </xf>
    <xf numFmtId="176" fontId="19" fillId="0" borderId="1" xfId="4" applyNumberFormat="1" applyFont="1" applyBorder="1" applyAlignment="1">
      <alignment horizontal="right" vertical="center" wrapText="1"/>
    </xf>
    <xf numFmtId="176" fontId="19" fillId="0" borderId="1" xfId="5" applyNumberFormat="1" applyFont="1" applyBorder="1" applyAlignment="1">
      <alignment horizontal="right" vertical="center"/>
    </xf>
    <xf numFmtId="10" fontId="19" fillId="0" borderId="1" xfId="5" applyNumberFormat="1" applyFont="1" applyBorder="1" applyAlignment="1">
      <alignment horizontal="right" vertical="center"/>
    </xf>
    <xf numFmtId="0" fontId="18" fillId="0" borderId="0" xfId="4" applyFont="1" applyAlignment="1">
      <alignment vertical="center"/>
    </xf>
    <xf numFmtId="0" fontId="19" fillId="0" borderId="1" xfId="4" applyFont="1" applyBorder="1" applyAlignment="1">
      <alignment horizontal="left" vertical="center" wrapText="1"/>
    </xf>
    <xf numFmtId="177" fontId="27" fillId="0" borderId="1" xfId="4" applyNumberFormat="1" applyFont="1" applyBorder="1" applyAlignment="1">
      <alignment horizontal="left" vertical="center" wrapText="1"/>
    </xf>
    <xf numFmtId="0" fontId="19" fillId="0" borderId="1" xfId="4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38" fontId="7" fillId="0" borderId="4" xfId="0" applyNumberFormat="1" applyFont="1" applyBorder="1" applyAlignment="1">
      <alignment horizontal="center" vertical="center" wrapText="1"/>
    </xf>
    <xf numFmtId="38" fontId="7" fillId="0" borderId="4" xfId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38" fontId="10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right" vertical="center"/>
    </xf>
    <xf numFmtId="0" fontId="21" fillId="0" borderId="30" xfId="4" applyFont="1" applyBorder="1" applyAlignment="1">
      <alignment horizontal="left" vertical="center" wrapText="1"/>
    </xf>
    <xf numFmtId="0" fontId="21" fillId="0" borderId="40" xfId="4" applyFont="1" applyBorder="1" applyAlignment="1">
      <alignment horizontal="left" vertical="center" wrapText="1"/>
    </xf>
    <xf numFmtId="0" fontId="21" fillId="0" borderId="33" xfId="4" applyFont="1" applyBorder="1" applyAlignment="1">
      <alignment horizontal="left" vertical="center" wrapText="1"/>
    </xf>
    <xf numFmtId="0" fontId="18" fillId="2" borderId="0" xfId="4" applyFont="1" applyFill="1" applyAlignment="1">
      <alignment horizontal="center" vertical="center" wrapText="1"/>
    </xf>
    <xf numFmtId="0" fontId="12" fillId="0" borderId="11" xfId="4" applyFont="1" applyBorder="1" applyAlignment="1">
      <alignment horizontal="center" vertical="center" wrapText="1"/>
    </xf>
    <xf numFmtId="0" fontId="21" fillId="0" borderId="12" xfId="4" applyFont="1" applyBorder="1" applyAlignment="1">
      <alignment horizontal="left" vertical="center" wrapText="1"/>
    </xf>
    <xf numFmtId="0" fontId="21" fillId="0" borderId="20" xfId="4" applyFont="1" applyBorder="1" applyAlignment="1">
      <alignment horizontal="left" vertical="center" wrapText="1"/>
    </xf>
    <xf numFmtId="0" fontId="21" fillId="0" borderId="13" xfId="4" applyFont="1" applyBorder="1" applyAlignment="1">
      <alignment horizontal="left" vertical="center" wrapText="1"/>
    </xf>
    <xf numFmtId="0" fontId="21" fillId="0" borderId="21" xfId="4" applyFont="1" applyBorder="1" applyAlignment="1">
      <alignment horizontal="left" vertical="center" wrapText="1"/>
    </xf>
    <xf numFmtId="0" fontId="21" fillId="0" borderId="14" xfId="4" applyFont="1" applyBorder="1" applyAlignment="1">
      <alignment horizontal="left" vertical="center" wrapText="1"/>
    </xf>
    <xf numFmtId="0" fontId="21" fillId="0" borderId="22" xfId="4" applyFont="1" applyBorder="1" applyAlignment="1">
      <alignment horizontal="left" vertical="center" wrapText="1"/>
    </xf>
    <xf numFmtId="0" fontId="21" fillId="0" borderId="17" xfId="4" applyFont="1" applyBorder="1" applyAlignment="1">
      <alignment horizontal="center" vertical="center" wrapText="1"/>
    </xf>
    <xf numFmtId="0" fontId="21" fillId="0" borderId="25" xfId="4" applyFont="1" applyBorder="1" applyAlignment="1">
      <alignment horizontal="center" vertical="center" wrapText="1"/>
    </xf>
    <xf numFmtId="0" fontId="21" fillId="0" borderId="18" xfId="4" applyFont="1" applyBorder="1" applyAlignment="1">
      <alignment horizontal="left" vertical="center" wrapText="1"/>
    </xf>
    <xf numFmtId="0" fontId="21" fillId="0" borderId="26" xfId="4" applyFont="1" applyBorder="1" applyAlignment="1">
      <alignment horizontal="left" vertical="center" wrapText="1"/>
    </xf>
    <xf numFmtId="0" fontId="13" fillId="0" borderId="19" xfId="4" applyFont="1" applyBorder="1" applyAlignment="1">
      <alignment horizontal="center" vertical="center" wrapText="1"/>
    </xf>
    <xf numFmtId="0" fontId="21" fillId="0" borderId="44" xfId="4" applyFont="1" applyBorder="1" applyAlignment="1">
      <alignment horizontal="center" vertical="center" wrapText="1"/>
    </xf>
    <xf numFmtId="0" fontId="21" fillId="0" borderId="45" xfId="4" applyFont="1" applyBorder="1" applyAlignment="1">
      <alignment horizontal="center" vertical="center" wrapText="1"/>
    </xf>
    <xf numFmtId="176" fontId="21" fillId="0" borderId="16" xfId="4" applyNumberFormat="1" applyFont="1" applyBorder="1" applyAlignment="1">
      <alignment horizontal="center" vertical="center" wrapText="1"/>
    </xf>
    <xf numFmtId="176" fontId="21" fillId="0" borderId="24" xfId="4" applyNumberFormat="1" applyFont="1" applyBorder="1" applyAlignment="1">
      <alignment horizontal="center" vertical="center" wrapText="1"/>
    </xf>
    <xf numFmtId="176" fontId="21" fillId="0" borderId="13" xfId="4" applyNumberFormat="1" applyFont="1" applyBorder="1" applyAlignment="1">
      <alignment horizontal="center" vertical="center" wrapText="1"/>
    </xf>
    <xf numFmtId="176" fontId="21" fillId="0" borderId="21" xfId="4" applyNumberFormat="1" applyFont="1" applyBorder="1" applyAlignment="1">
      <alignment horizontal="center" vertical="center" wrapText="1"/>
    </xf>
    <xf numFmtId="177" fontId="21" fillId="0" borderId="13" xfId="5" applyNumberFormat="1" applyFont="1" applyBorder="1" applyAlignment="1">
      <alignment horizontal="left" vertical="center" wrapText="1"/>
    </xf>
    <xf numFmtId="177" fontId="21" fillId="0" borderId="21" xfId="5" applyNumberFormat="1" applyFont="1" applyBorder="1" applyAlignment="1">
      <alignment horizontal="left" vertical="center" wrapText="1"/>
    </xf>
    <xf numFmtId="0" fontId="21" fillId="0" borderId="15" xfId="4" applyFont="1" applyBorder="1" applyAlignment="1">
      <alignment horizontal="left" vertical="center" wrapText="1" shrinkToFit="1"/>
    </xf>
    <xf numFmtId="0" fontId="21" fillId="0" borderId="13" xfId="4" applyFont="1" applyBorder="1" applyAlignment="1">
      <alignment horizontal="left" vertical="center" wrapText="1" shrinkToFit="1"/>
    </xf>
    <xf numFmtId="0" fontId="21" fillId="0" borderId="14" xfId="4" applyFont="1" applyBorder="1" applyAlignment="1">
      <alignment horizontal="center" vertical="center" wrapText="1"/>
    </xf>
    <xf numFmtId="0" fontId="21" fillId="0" borderId="22" xfId="4" applyFont="1" applyBorder="1" applyAlignment="1">
      <alignment horizontal="center" vertical="center" wrapText="1"/>
    </xf>
    <xf numFmtId="0" fontId="21" fillId="0" borderId="16" xfId="4" applyFont="1" applyBorder="1" applyAlignment="1">
      <alignment horizontal="center" vertical="center" wrapText="1"/>
    </xf>
    <xf numFmtId="0" fontId="21" fillId="0" borderId="24" xfId="4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8" fontId="10" fillId="0" borderId="42" xfId="1" applyFont="1" applyBorder="1" applyAlignment="1">
      <alignment horizontal="center" vertical="center"/>
    </xf>
    <xf numFmtId="38" fontId="10" fillId="0" borderId="9" xfId="1" applyFont="1" applyBorder="1" applyAlignment="1">
      <alignment horizontal="center" vertical="center"/>
    </xf>
    <xf numFmtId="38" fontId="10" fillId="0" borderId="43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/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 wrapText="1"/>
    </xf>
    <xf numFmtId="38" fontId="7" fillId="0" borderId="41" xfId="1" applyFont="1" applyBorder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176" fontId="19" fillId="0" borderId="1" xfId="4" applyNumberFormat="1" applyFont="1" applyBorder="1" applyAlignment="1">
      <alignment horizontal="center" vertical="center" wrapText="1"/>
    </xf>
    <xf numFmtId="177" fontId="19" fillId="0" borderId="1" xfId="5" applyNumberFormat="1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 shrinkToFit="1"/>
    </xf>
  </cellXfs>
  <cellStyles count="6">
    <cellStyle name="桁区切り" xfId="1" builtinId="6"/>
    <cellStyle name="桁区切り 2" xfId="3" xr:uid="{75D94463-4DC1-4100-98FF-6CF9D58C1746}"/>
    <cellStyle name="桁区切り 2 2" xfId="5" xr:uid="{19F1BF07-0044-424A-ABF4-C140555DBE81}"/>
    <cellStyle name="標準" xfId="0" builtinId="0"/>
    <cellStyle name="標準 2" xfId="2" xr:uid="{C6A8E0B8-042B-41B4-8D7A-61C8055F71FE}"/>
    <cellStyle name="標準 2 2" xfId="4" xr:uid="{0E1DD01D-06AF-4620-8C0D-D2F3A665DBB5}"/>
  </cellStyles>
  <dxfs count="14"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7A45F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7A45F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0115D-04E1-4E2C-A62D-FC84CCAB4D3E}">
  <sheetPr>
    <tabColor rgb="FFFFFF00"/>
    <pageSetUpPr fitToPage="1"/>
  </sheetPr>
  <dimension ref="A1:Y44"/>
  <sheetViews>
    <sheetView showZeros="0" tabSelected="1" view="pageBreakPreview" zoomScale="70" zoomScaleNormal="70" zoomScaleSheetLayoutView="70" workbookViewId="0">
      <selection activeCell="U11" sqref="U11"/>
    </sheetView>
  </sheetViews>
  <sheetFormatPr defaultRowHeight="13"/>
  <cols>
    <col min="1" max="1" width="8.7265625" style="26"/>
    <col min="2" max="2" width="6" style="26" customWidth="1"/>
    <col min="3" max="3" width="15.6328125" style="27" customWidth="1"/>
    <col min="4" max="4" width="9.08984375" style="27" customWidth="1"/>
    <col min="5" max="5" width="26.1796875" style="27" customWidth="1"/>
    <col min="6" max="6" width="26.26953125" style="27" hidden="1" customWidth="1"/>
    <col min="7" max="7" width="26.26953125" style="27" customWidth="1"/>
    <col min="8" max="8" width="26.1796875" style="27" customWidth="1"/>
    <col min="9" max="9" width="9.1796875" style="27" customWidth="1"/>
    <col min="10" max="10" width="9.1796875" style="26" customWidth="1"/>
    <col min="11" max="11" width="14.36328125" style="26" customWidth="1"/>
    <col min="12" max="12" width="14.90625" style="26" customWidth="1"/>
    <col min="13" max="14" width="15" style="28" customWidth="1"/>
    <col min="15" max="19" width="15" style="28" hidden="1" customWidth="1"/>
    <col min="20" max="20" width="15.7265625" style="29" customWidth="1"/>
    <col min="21" max="21" width="91.90625" style="26" customWidth="1"/>
    <col min="22" max="22" width="56.7265625" style="26" customWidth="1"/>
    <col min="23" max="24" width="6.36328125" style="26" customWidth="1"/>
    <col min="25" max="16384" width="8.7265625" style="26"/>
  </cols>
  <sheetData>
    <row r="1" spans="1:25">
      <c r="V1" s="30">
        <f ca="1">NOW()</f>
        <v>45547.57790034722</v>
      </c>
    </row>
    <row r="2" spans="1:25" ht="23.5">
      <c r="B2" s="31" t="s">
        <v>41</v>
      </c>
      <c r="C2" s="32"/>
      <c r="D2" s="32"/>
      <c r="E2" s="32"/>
      <c r="F2" s="32"/>
      <c r="G2" s="32"/>
      <c r="H2" s="32"/>
      <c r="I2" s="32"/>
      <c r="J2" s="33"/>
      <c r="T2" s="34"/>
      <c r="U2" s="33"/>
    </row>
    <row r="3" spans="1:25">
      <c r="E3" s="35"/>
      <c r="H3" s="35"/>
      <c r="I3" s="35"/>
      <c r="K3" s="36"/>
      <c r="L3" s="36"/>
      <c r="M3" s="37"/>
      <c r="N3" s="37"/>
      <c r="O3" s="37"/>
      <c r="P3" s="37"/>
      <c r="Q3" s="37"/>
      <c r="R3" s="37"/>
      <c r="S3" s="37"/>
      <c r="U3" s="38"/>
    </row>
    <row r="4" spans="1:25" ht="13.5" thickBot="1">
      <c r="B4" s="39"/>
      <c r="C4" s="40"/>
      <c r="D4" s="41"/>
      <c r="E4" s="42" t="s">
        <v>16</v>
      </c>
      <c r="F4" s="122" t="s">
        <v>52</v>
      </c>
      <c r="G4" s="98"/>
      <c r="H4" s="42"/>
      <c r="I4" s="43"/>
      <c r="J4" s="43"/>
      <c r="K4" s="44"/>
      <c r="L4" s="44"/>
      <c r="M4" s="45"/>
      <c r="N4" s="45"/>
      <c r="O4" s="90" t="s">
        <v>60</v>
      </c>
      <c r="P4" s="90" t="s">
        <v>47</v>
      </c>
      <c r="Q4" s="90" t="s">
        <v>47</v>
      </c>
      <c r="R4" s="90" t="s">
        <v>47</v>
      </c>
      <c r="S4" s="90" t="s">
        <v>47</v>
      </c>
      <c r="T4" s="46"/>
      <c r="U4" s="43"/>
    </row>
    <row r="5" spans="1:25" ht="36.5" customHeight="1">
      <c r="A5" s="123"/>
      <c r="B5" s="124" t="s">
        <v>18</v>
      </c>
      <c r="C5" s="126" t="s">
        <v>19</v>
      </c>
      <c r="D5" s="126" t="s">
        <v>20</v>
      </c>
      <c r="E5" s="128" t="s">
        <v>21</v>
      </c>
      <c r="F5" s="130" t="s">
        <v>48</v>
      </c>
      <c r="G5" s="145" t="s">
        <v>70</v>
      </c>
      <c r="H5" s="135" t="s">
        <v>42</v>
      </c>
      <c r="I5" s="143" t="s">
        <v>22</v>
      </c>
      <c r="J5" s="144"/>
      <c r="K5" s="126" t="s">
        <v>23</v>
      </c>
      <c r="L5" s="147" t="s">
        <v>72</v>
      </c>
      <c r="M5" s="139" t="s">
        <v>82</v>
      </c>
      <c r="N5" s="139" t="s">
        <v>83</v>
      </c>
      <c r="O5" s="137" t="s">
        <v>57</v>
      </c>
      <c r="P5" s="139" t="s">
        <v>24</v>
      </c>
      <c r="Q5" s="139" t="s">
        <v>25</v>
      </c>
      <c r="R5" s="137" t="s">
        <v>58</v>
      </c>
      <c r="S5" s="137" t="s">
        <v>59</v>
      </c>
      <c r="T5" s="141" t="s">
        <v>26</v>
      </c>
      <c r="U5" s="132" t="s">
        <v>27</v>
      </c>
      <c r="V5" s="134"/>
      <c r="W5" s="47"/>
      <c r="X5" s="47"/>
      <c r="Y5" s="47"/>
    </row>
    <row r="6" spans="1:25" ht="17" thickBot="1">
      <c r="A6" s="123"/>
      <c r="B6" s="125"/>
      <c r="C6" s="127"/>
      <c r="D6" s="127"/>
      <c r="E6" s="129"/>
      <c r="F6" s="131"/>
      <c r="G6" s="146"/>
      <c r="H6" s="136"/>
      <c r="I6" s="48" t="s">
        <v>28</v>
      </c>
      <c r="J6" s="49" t="s">
        <v>29</v>
      </c>
      <c r="K6" s="127"/>
      <c r="L6" s="148"/>
      <c r="M6" s="140"/>
      <c r="N6" s="140"/>
      <c r="O6" s="138"/>
      <c r="P6" s="140"/>
      <c r="Q6" s="140"/>
      <c r="R6" s="138"/>
      <c r="S6" s="138"/>
      <c r="T6" s="142"/>
      <c r="U6" s="133"/>
      <c r="V6" s="134"/>
      <c r="W6" s="47"/>
      <c r="X6" s="47"/>
      <c r="Y6" s="47"/>
    </row>
    <row r="7" spans="1:25" ht="95" customHeight="1">
      <c r="A7" s="26" t="s">
        <v>34</v>
      </c>
      <c r="B7" s="50" t="s">
        <v>35</v>
      </c>
      <c r="C7" s="51" t="s">
        <v>30</v>
      </c>
      <c r="D7" s="52" t="s">
        <v>31</v>
      </c>
      <c r="E7" s="52" t="s">
        <v>32</v>
      </c>
      <c r="F7" s="52" t="str">
        <f t="shared" ref="F7:F12" si="0">IF(E7=$E$20,$F$27,IF(E7=$E$21,$F$28,IF(OR(E7=$E$22,E7=$E$23,E7=$E$24,E7=$E$25),$F$29,IF(E7=$E$26,$F$30,$F$31))))</f>
        <v>(1) 太陽光発電設備等の再生可能エネルギー発電設備の導入</v>
      </c>
      <c r="G7" s="119" t="s">
        <v>78</v>
      </c>
      <c r="H7" s="80" t="s">
        <v>43</v>
      </c>
      <c r="I7" s="50" t="s">
        <v>63</v>
      </c>
      <c r="J7" s="51" t="s">
        <v>62</v>
      </c>
      <c r="K7" s="51" t="s">
        <v>54</v>
      </c>
      <c r="L7" s="53">
        <v>300000</v>
      </c>
      <c r="M7" s="53">
        <v>100000</v>
      </c>
      <c r="N7" s="54">
        <v>200000</v>
      </c>
      <c r="O7" s="54">
        <f>M7+N7</f>
        <v>300000</v>
      </c>
      <c r="P7" s="55">
        <f t="shared" ref="P7:P15" si="1">ROUNDDOWN(M7/2,0)</f>
        <v>50000</v>
      </c>
      <c r="Q7" s="55">
        <f t="shared" ref="Q7:Q15" si="2">ROUNDDOWN(N7/2,0)</f>
        <v>100000</v>
      </c>
      <c r="R7" s="55">
        <f>P7+Q7</f>
        <v>150000</v>
      </c>
      <c r="S7" s="97">
        <f>R7/O7</f>
        <v>0.5</v>
      </c>
      <c r="T7" s="56">
        <v>1000</v>
      </c>
      <c r="U7" s="57" t="s">
        <v>36</v>
      </c>
      <c r="V7" s="58"/>
      <c r="W7" s="59"/>
      <c r="X7" s="27"/>
      <c r="Y7" s="58"/>
    </row>
    <row r="8" spans="1:25" ht="95" customHeight="1">
      <c r="A8" s="26" t="s">
        <v>34</v>
      </c>
      <c r="B8" s="50" t="s">
        <v>35</v>
      </c>
      <c r="C8" s="51" t="s">
        <v>30</v>
      </c>
      <c r="D8" s="52" t="s">
        <v>31</v>
      </c>
      <c r="E8" s="52" t="s">
        <v>33</v>
      </c>
      <c r="F8" s="52" t="str">
        <f t="shared" si="0"/>
        <v>(2) 空港車両のEV・FCV化に伴って必要となるインフラ設備の導入</v>
      </c>
      <c r="G8" s="119" t="s">
        <v>79</v>
      </c>
      <c r="H8" s="80" t="s">
        <v>44</v>
      </c>
      <c r="I8" s="50" t="s">
        <v>64</v>
      </c>
      <c r="J8" s="51" t="s">
        <v>65</v>
      </c>
      <c r="K8" s="51" t="s">
        <v>53</v>
      </c>
      <c r="L8" s="53">
        <v>20000</v>
      </c>
      <c r="M8" s="53">
        <v>20000</v>
      </c>
      <c r="N8" s="54">
        <v>0</v>
      </c>
      <c r="O8" s="54">
        <f t="shared" ref="O8:O15" si="3">M8+N8</f>
        <v>20000</v>
      </c>
      <c r="P8" s="55">
        <f t="shared" si="1"/>
        <v>10000</v>
      </c>
      <c r="Q8" s="55">
        <f t="shared" si="2"/>
        <v>0</v>
      </c>
      <c r="R8" s="55">
        <f t="shared" ref="R8:R15" si="4">P8+Q8</f>
        <v>10000</v>
      </c>
      <c r="S8" s="97">
        <f t="shared" ref="S8:S15" si="5">R8/O8</f>
        <v>0.5</v>
      </c>
      <c r="T8" s="56">
        <v>100</v>
      </c>
      <c r="U8" s="57" t="s">
        <v>37</v>
      </c>
      <c r="V8" s="58"/>
      <c r="W8" s="59"/>
      <c r="X8" s="27"/>
      <c r="Y8" s="58"/>
    </row>
    <row r="9" spans="1:25" ht="95" customHeight="1">
      <c r="A9" s="26" t="s">
        <v>34</v>
      </c>
      <c r="B9" s="50" t="s">
        <v>35</v>
      </c>
      <c r="C9" s="51" t="s">
        <v>30</v>
      </c>
      <c r="D9" s="52" t="s">
        <v>31</v>
      </c>
      <c r="E9" s="52" t="s">
        <v>13</v>
      </c>
      <c r="F9" s="52" t="str">
        <f t="shared" si="0"/>
        <v>(3) 空港ビル等の照明・空調設備の効率化</v>
      </c>
      <c r="G9" s="119" t="s">
        <v>80</v>
      </c>
      <c r="H9" s="80" t="s">
        <v>45</v>
      </c>
      <c r="I9" s="50" t="s">
        <v>64</v>
      </c>
      <c r="J9" s="51" t="s">
        <v>66</v>
      </c>
      <c r="K9" s="51" t="s">
        <v>54</v>
      </c>
      <c r="L9" s="53">
        <v>30001</v>
      </c>
      <c r="M9" s="53">
        <v>20000</v>
      </c>
      <c r="N9" s="54">
        <v>10001</v>
      </c>
      <c r="O9" s="54">
        <f t="shared" si="3"/>
        <v>30001</v>
      </c>
      <c r="P9" s="55">
        <f t="shared" si="1"/>
        <v>10000</v>
      </c>
      <c r="Q9" s="55">
        <f t="shared" si="2"/>
        <v>5000</v>
      </c>
      <c r="R9" s="55">
        <f t="shared" si="4"/>
        <v>15000</v>
      </c>
      <c r="S9" s="97">
        <f t="shared" si="5"/>
        <v>0.4999833338888704</v>
      </c>
      <c r="T9" s="56">
        <v>100</v>
      </c>
      <c r="U9" s="60" t="s">
        <v>38</v>
      </c>
      <c r="V9" s="58"/>
      <c r="W9" s="59"/>
      <c r="X9" s="27"/>
      <c r="Y9" s="58"/>
    </row>
    <row r="10" spans="1:25" ht="95" customHeight="1">
      <c r="A10" s="26" t="s">
        <v>34</v>
      </c>
      <c r="B10" s="82" t="s">
        <v>35</v>
      </c>
      <c r="C10" s="83" t="s">
        <v>30</v>
      </c>
      <c r="D10" s="84" t="s">
        <v>31</v>
      </c>
      <c r="E10" s="85" t="s">
        <v>14</v>
      </c>
      <c r="F10" s="84" t="str">
        <f t="shared" si="0"/>
        <v>(3) 空港ビル等の照明・空調設備の効率化</v>
      </c>
      <c r="G10" s="120" t="s">
        <v>81</v>
      </c>
      <c r="H10" s="81" t="s">
        <v>46</v>
      </c>
      <c r="I10" s="70" t="s">
        <v>64</v>
      </c>
      <c r="J10" s="71" t="s">
        <v>67</v>
      </c>
      <c r="K10" s="71" t="s">
        <v>53</v>
      </c>
      <c r="L10" s="62">
        <v>15000</v>
      </c>
      <c r="M10" s="62">
        <v>10000</v>
      </c>
      <c r="N10" s="62">
        <v>0</v>
      </c>
      <c r="O10" s="54">
        <f t="shared" si="3"/>
        <v>10000</v>
      </c>
      <c r="P10" s="91">
        <f t="shared" si="1"/>
        <v>5000</v>
      </c>
      <c r="Q10" s="55">
        <f t="shared" si="2"/>
        <v>0</v>
      </c>
      <c r="R10" s="55">
        <f t="shared" si="4"/>
        <v>5000</v>
      </c>
      <c r="S10" s="97">
        <f t="shared" si="5"/>
        <v>0.5</v>
      </c>
      <c r="T10" s="72">
        <v>100</v>
      </c>
      <c r="U10" s="86" t="s">
        <v>39</v>
      </c>
      <c r="V10" s="58"/>
      <c r="W10" s="59"/>
      <c r="X10" s="27"/>
      <c r="Y10" s="58"/>
    </row>
    <row r="11" spans="1:25" ht="95.5" customHeight="1">
      <c r="B11" s="50">
        <v>1</v>
      </c>
      <c r="C11" s="74"/>
      <c r="D11" s="87"/>
      <c r="E11" s="87"/>
      <c r="F11" s="52">
        <f t="shared" si="0"/>
        <v>0</v>
      </c>
      <c r="G11" s="119"/>
      <c r="H11" s="88"/>
      <c r="I11" s="73"/>
      <c r="J11" s="74"/>
      <c r="K11" s="74"/>
      <c r="L11" s="54"/>
      <c r="M11" s="54"/>
      <c r="N11" s="54"/>
      <c r="O11" s="54">
        <f t="shared" si="3"/>
        <v>0</v>
      </c>
      <c r="P11" s="55">
        <f t="shared" si="1"/>
        <v>0</v>
      </c>
      <c r="Q11" s="55">
        <f t="shared" si="2"/>
        <v>0</v>
      </c>
      <c r="R11" s="55">
        <f t="shared" si="4"/>
        <v>0</v>
      </c>
      <c r="S11" s="97" t="e">
        <f t="shared" si="5"/>
        <v>#DIV/0!</v>
      </c>
      <c r="T11" s="75"/>
      <c r="U11" s="89"/>
      <c r="V11" s="58"/>
      <c r="W11" s="59"/>
      <c r="Y11" s="58"/>
    </row>
    <row r="12" spans="1:25" ht="95.5" customHeight="1">
      <c r="B12" s="61">
        <v>2</v>
      </c>
      <c r="C12" s="63"/>
      <c r="D12" s="64"/>
      <c r="E12" s="64"/>
      <c r="F12" s="52">
        <f t="shared" si="0"/>
        <v>0</v>
      </c>
      <c r="G12" s="121"/>
      <c r="H12" s="65"/>
      <c r="I12" s="76"/>
      <c r="J12" s="63"/>
      <c r="K12" s="63"/>
      <c r="L12" s="54"/>
      <c r="M12" s="54"/>
      <c r="N12" s="54"/>
      <c r="O12" s="54">
        <f t="shared" si="3"/>
        <v>0</v>
      </c>
      <c r="P12" s="55">
        <f t="shared" si="1"/>
        <v>0</v>
      </c>
      <c r="Q12" s="55">
        <f t="shared" si="2"/>
        <v>0</v>
      </c>
      <c r="R12" s="55">
        <f t="shared" si="4"/>
        <v>0</v>
      </c>
      <c r="S12" s="97" t="e">
        <f t="shared" si="5"/>
        <v>#DIV/0!</v>
      </c>
      <c r="T12" s="77"/>
      <c r="U12" s="66"/>
      <c r="V12" s="58"/>
      <c r="W12" s="59"/>
      <c r="Y12" s="58"/>
    </row>
    <row r="13" spans="1:25" ht="95.5" customHeight="1">
      <c r="B13" s="61">
        <v>3</v>
      </c>
      <c r="C13" s="63"/>
      <c r="D13" s="64"/>
      <c r="E13" s="64"/>
      <c r="F13" s="52">
        <f t="shared" ref="F13:F15" si="6">IF(E13=$E$20,$F$27,IF(E13=$E$21,$F$28,IF(OR(E13=$E$22,E13=$E$23,E13=$E$24,E13=$E$25),$F$29,IF(E13=$E$26,$F$30,$F$31))))</f>
        <v>0</v>
      </c>
      <c r="G13" s="121"/>
      <c r="H13" s="65"/>
      <c r="I13" s="76"/>
      <c r="J13" s="63"/>
      <c r="K13" s="63"/>
      <c r="L13" s="54"/>
      <c r="M13" s="54"/>
      <c r="N13" s="54"/>
      <c r="O13" s="54">
        <f t="shared" si="3"/>
        <v>0</v>
      </c>
      <c r="P13" s="55">
        <f t="shared" si="1"/>
        <v>0</v>
      </c>
      <c r="Q13" s="55">
        <f t="shared" si="2"/>
        <v>0</v>
      </c>
      <c r="R13" s="55">
        <f t="shared" si="4"/>
        <v>0</v>
      </c>
      <c r="S13" s="97" t="e">
        <f t="shared" si="5"/>
        <v>#DIV/0!</v>
      </c>
      <c r="T13" s="77"/>
      <c r="U13" s="66"/>
      <c r="V13" s="58"/>
      <c r="W13" s="59"/>
      <c r="Y13" s="58"/>
    </row>
    <row r="14" spans="1:25" ht="95.5" customHeight="1">
      <c r="B14" s="61">
        <v>4</v>
      </c>
      <c r="C14" s="63"/>
      <c r="D14" s="64"/>
      <c r="E14" s="64"/>
      <c r="F14" s="52">
        <f t="shared" si="6"/>
        <v>0</v>
      </c>
      <c r="G14" s="121"/>
      <c r="H14" s="65"/>
      <c r="I14" s="76"/>
      <c r="J14" s="63"/>
      <c r="K14" s="63"/>
      <c r="L14" s="54"/>
      <c r="M14" s="54"/>
      <c r="N14" s="54"/>
      <c r="O14" s="54">
        <f t="shared" si="3"/>
        <v>0</v>
      </c>
      <c r="P14" s="55">
        <f t="shared" si="1"/>
        <v>0</v>
      </c>
      <c r="Q14" s="55">
        <f t="shared" si="2"/>
        <v>0</v>
      </c>
      <c r="R14" s="55">
        <f t="shared" si="4"/>
        <v>0</v>
      </c>
      <c r="S14" s="97" t="e">
        <f t="shared" si="5"/>
        <v>#DIV/0!</v>
      </c>
      <c r="T14" s="77"/>
      <c r="U14" s="66"/>
      <c r="V14" s="58"/>
      <c r="W14" s="59"/>
      <c r="Y14" s="58"/>
    </row>
    <row r="15" spans="1:25" ht="95.5" customHeight="1">
      <c r="B15" s="61">
        <v>5</v>
      </c>
      <c r="C15" s="63"/>
      <c r="D15" s="64"/>
      <c r="E15" s="64"/>
      <c r="F15" s="52">
        <f t="shared" si="6"/>
        <v>0</v>
      </c>
      <c r="G15" s="121"/>
      <c r="H15" s="65"/>
      <c r="I15" s="76"/>
      <c r="J15" s="63"/>
      <c r="K15" s="63"/>
      <c r="L15" s="54"/>
      <c r="M15" s="54"/>
      <c r="N15" s="54"/>
      <c r="O15" s="54">
        <f t="shared" si="3"/>
        <v>0</v>
      </c>
      <c r="P15" s="55">
        <f t="shared" si="1"/>
        <v>0</v>
      </c>
      <c r="Q15" s="55">
        <f t="shared" si="2"/>
        <v>0</v>
      </c>
      <c r="R15" s="55">
        <f t="shared" si="4"/>
        <v>0</v>
      </c>
      <c r="S15" s="97" t="e">
        <f t="shared" si="5"/>
        <v>#DIV/0!</v>
      </c>
      <c r="T15" s="77"/>
      <c r="U15" s="66"/>
      <c r="V15" s="58"/>
      <c r="W15" s="59"/>
      <c r="Y15" s="58"/>
    </row>
    <row r="16" spans="1:25">
      <c r="D16" s="47"/>
      <c r="E16" s="67"/>
      <c r="F16" s="47"/>
      <c r="G16" s="47"/>
      <c r="H16" s="67"/>
      <c r="I16" s="67"/>
      <c r="J16" s="47"/>
      <c r="K16" s="47"/>
      <c r="L16" s="47"/>
      <c r="T16" s="68"/>
      <c r="U16" s="27"/>
      <c r="V16" s="58"/>
      <c r="W16" s="58"/>
      <c r="X16" s="58"/>
      <c r="Y16" s="58"/>
    </row>
    <row r="17" spans="1:25" s="29" customFormat="1">
      <c r="A17" s="26"/>
      <c r="B17" s="26"/>
      <c r="C17" s="27"/>
      <c r="D17" s="27"/>
      <c r="E17" s="27"/>
      <c r="F17" s="27"/>
      <c r="G17" s="27"/>
      <c r="H17" s="27"/>
      <c r="I17" s="27"/>
      <c r="J17" s="26"/>
      <c r="K17" s="26"/>
      <c r="L17" s="26"/>
      <c r="M17" s="28"/>
      <c r="N17" s="28"/>
      <c r="O17" s="28"/>
      <c r="P17" s="28"/>
      <c r="Q17" s="28"/>
      <c r="R17" s="28"/>
      <c r="S17" s="28"/>
      <c r="U17" s="26"/>
      <c r="V17" s="26"/>
      <c r="W17" s="26"/>
      <c r="X17" s="26"/>
      <c r="Y17" s="26"/>
    </row>
    <row r="18" spans="1:25" s="29" customFormat="1">
      <c r="A18" s="26"/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37"/>
      <c r="N18" s="37"/>
      <c r="O18" s="37"/>
      <c r="P18" s="37"/>
      <c r="Q18" s="37"/>
      <c r="R18" s="37"/>
      <c r="S18" s="37"/>
      <c r="U18" s="26"/>
      <c r="V18" s="26"/>
      <c r="W18" s="26"/>
      <c r="X18" s="26"/>
      <c r="Y18" s="26"/>
    </row>
    <row r="19" spans="1:25" s="29" customFormat="1">
      <c r="A19" s="26"/>
      <c r="B19" s="26"/>
      <c r="C19" s="27"/>
      <c r="D19" s="27"/>
      <c r="E19" s="69"/>
      <c r="F19" s="27"/>
      <c r="G19" s="27"/>
      <c r="H19" s="69"/>
      <c r="I19" s="69"/>
      <c r="J19" s="27"/>
      <c r="K19" s="27"/>
      <c r="L19" s="27"/>
      <c r="M19" s="28"/>
      <c r="N19" s="28"/>
      <c r="O19" s="28"/>
      <c r="P19" s="28"/>
      <c r="Q19" s="28"/>
      <c r="R19" s="28"/>
      <c r="S19" s="28"/>
      <c r="U19" s="26"/>
      <c r="V19" s="26"/>
      <c r="W19" s="26"/>
      <c r="X19" s="26"/>
      <c r="Y19" s="26"/>
    </row>
    <row r="20" spans="1:25" s="29" customFormat="1">
      <c r="A20" s="26"/>
      <c r="B20" s="26"/>
      <c r="C20" s="27"/>
      <c r="D20" s="27"/>
      <c r="E20" s="69" t="s">
        <v>10</v>
      </c>
      <c r="F20" s="27"/>
      <c r="G20" s="27"/>
      <c r="H20" s="69"/>
      <c r="I20" s="69"/>
      <c r="J20" s="27"/>
      <c r="K20" s="47" t="s">
        <v>54</v>
      </c>
      <c r="L20" s="47"/>
      <c r="M20" s="28"/>
      <c r="N20" s="28"/>
      <c r="O20" s="28"/>
      <c r="P20" s="28"/>
      <c r="Q20" s="28"/>
      <c r="R20" s="28"/>
      <c r="S20" s="28"/>
      <c r="U20" s="26"/>
      <c r="V20" s="26"/>
      <c r="W20" s="26"/>
      <c r="X20" s="26"/>
      <c r="Y20" s="26"/>
    </row>
    <row r="21" spans="1:25" s="29" customFormat="1">
      <c r="A21" s="26"/>
      <c r="B21" s="26"/>
      <c r="C21" s="27"/>
      <c r="D21" s="27"/>
      <c r="E21" s="69" t="s">
        <v>11</v>
      </c>
      <c r="F21" s="27"/>
      <c r="G21" s="27"/>
      <c r="H21" s="69"/>
      <c r="I21" s="69"/>
      <c r="J21" s="27"/>
      <c r="K21" s="47" t="s">
        <v>53</v>
      </c>
      <c r="L21" s="47"/>
      <c r="M21" s="28"/>
      <c r="N21" s="28"/>
      <c r="O21" s="28"/>
      <c r="P21" s="28"/>
      <c r="Q21" s="28"/>
      <c r="R21" s="28"/>
      <c r="S21" s="28"/>
      <c r="U21" s="26"/>
      <c r="V21" s="26"/>
      <c r="W21" s="26"/>
      <c r="X21" s="26"/>
      <c r="Y21" s="26"/>
    </row>
    <row r="22" spans="1:25" s="29" customFormat="1" ht="24">
      <c r="A22" s="26"/>
      <c r="B22" s="26"/>
      <c r="C22" s="27"/>
      <c r="D22" s="27"/>
      <c r="E22" s="36" t="s">
        <v>12</v>
      </c>
      <c r="F22" s="27"/>
      <c r="G22" s="27"/>
      <c r="H22" s="36"/>
      <c r="I22" s="36"/>
      <c r="J22" s="27"/>
      <c r="K22" s="27"/>
      <c r="L22" s="27"/>
      <c r="M22" s="28"/>
      <c r="N22" s="28"/>
      <c r="O22" s="28"/>
      <c r="P22" s="28"/>
      <c r="Q22" s="28"/>
      <c r="R22" s="28"/>
      <c r="S22" s="28"/>
      <c r="U22" s="26"/>
      <c r="V22" s="26"/>
      <c r="W22" s="26"/>
      <c r="X22" s="26"/>
      <c r="Y22" s="26"/>
    </row>
    <row r="23" spans="1:25" s="29" customFormat="1" ht="24" customHeight="1">
      <c r="A23" s="26"/>
      <c r="B23" s="26"/>
      <c r="C23" s="27"/>
      <c r="D23" s="27"/>
      <c r="E23" s="36" t="s">
        <v>13</v>
      </c>
      <c r="F23" s="27"/>
      <c r="G23" s="27"/>
      <c r="H23" s="36"/>
      <c r="I23" s="36"/>
      <c r="J23" s="27"/>
      <c r="K23" s="27"/>
      <c r="L23" s="27"/>
      <c r="M23" s="28"/>
      <c r="N23" s="28"/>
      <c r="O23" s="28"/>
      <c r="P23" s="28"/>
      <c r="Q23" s="37"/>
      <c r="R23" s="37"/>
      <c r="S23" s="37"/>
      <c r="U23" s="26"/>
      <c r="V23" s="26"/>
      <c r="W23" s="26"/>
      <c r="X23" s="26"/>
      <c r="Y23" s="26"/>
    </row>
    <row r="24" spans="1:25" s="29" customFormat="1" ht="24">
      <c r="A24" s="26"/>
      <c r="B24" s="26"/>
      <c r="C24" s="27"/>
      <c r="D24" s="27"/>
      <c r="E24" s="36" t="s">
        <v>14</v>
      </c>
      <c r="F24" s="27"/>
      <c r="G24" s="27"/>
      <c r="H24" s="36"/>
      <c r="I24" s="36"/>
      <c r="J24" s="27"/>
      <c r="K24" s="27"/>
      <c r="L24" s="27"/>
      <c r="M24" s="28"/>
      <c r="N24" s="28"/>
      <c r="O24" s="28"/>
      <c r="P24" s="28"/>
      <c r="Q24" s="28"/>
      <c r="R24" s="28"/>
      <c r="S24" s="28"/>
      <c r="U24" s="26"/>
      <c r="V24" s="26"/>
      <c r="W24" s="26"/>
      <c r="X24" s="26"/>
      <c r="Y24" s="26"/>
    </row>
    <row r="25" spans="1:25" s="29" customFormat="1" ht="24">
      <c r="A25" s="26"/>
      <c r="B25" s="26"/>
      <c r="C25" s="27"/>
      <c r="D25" s="27"/>
      <c r="E25" s="36" t="s">
        <v>15</v>
      </c>
      <c r="F25" s="27"/>
      <c r="G25" s="27"/>
      <c r="H25" s="36"/>
      <c r="I25" s="36"/>
      <c r="J25" s="27"/>
      <c r="K25" s="27"/>
      <c r="L25" s="27"/>
      <c r="M25" s="28"/>
      <c r="N25" s="28"/>
      <c r="O25" s="28"/>
      <c r="P25" s="28"/>
      <c r="Q25" s="28"/>
      <c r="R25" s="28"/>
      <c r="S25" s="28"/>
      <c r="U25" s="26"/>
      <c r="V25" s="26"/>
      <c r="W25" s="26"/>
      <c r="X25" s="26"/>
      <c r="Y25" s="26"/>
    </row>
    <row r="26" spans="1:25" s="29" customFormat="1">
      <c r="A26" s="26"/>
      <c r="B26" s="26"/>
      <c r="C26" s="27"/>
      <c r="D26" s="27"/>
      <c r="E26" s="36" t="s">
        <v>17</v>
      </c>
      <c r="F26" s="27"/>
      <c r="G26" s="27"/>
      <c r="H26" s="36"/>
      <c r="I26" s="36"/>
      <c r="J26" s="27"/>
      <c r="K26" s="27"/>
      <c r="L26" s="27"/>
      <c r="M26" s="28"/>
      <c r="N26" s="28"/>
      <c r="O26" s="28"/>
      <c r="P26" s="28"/>
      <c r="Q26" s="28"/>
      <c r="R26" s="28"/>
      <c r="S26" s="28"/>
      <c r="U26" s="26"/>
      <c r="V26" s="26"/>
      <c r="W26" s="26"/>
      <c r="X26" s="26"/>
      <c r="Y26" s="26"/>
    </row>
    <row r="27" spans="1:25" ht="39">
      <c r="F27" s="27" t="s">
        <v>49</v>
      </c>
    </row>
    <row r="28" spans="1:25" ht="39">
      <c r="F28" s="27" t="s">
        <v>50</v>
      </c>
    </row>
    <row r="29" spans="1:25" ht="26">
      <c r="F29" s="27" t="s">
        <v>51</v>
      </c>
    </row>
    <row r="30" spans="1:25" s="29" customFormat="1">
      <c r="A30" s="26"/>
      <c r="B30" s="26"/>
      <c r="C30" s="27"/>
      <c r="D30" s="27"/>
      <c r="E30" s="27"/>
      <c r="F30" s="27" t="s">
        <v>7</v>
      </c>
      <c r="G30" s="27"/>
      <c r="H30" s="27"/>
      <c r="I30" s="27"/>
      <c r="J30" s="26"/>
      <c r="K30" s="26"/>
      <c r="L30" s="26"/>
      <c r="M30" s="28"/>
      <c r="N30" s="28"/>
      <c r="O30" s="28"/>
      <c r="P30" s="28"/>
      <c r="Q30" s="28"/>
      <c r="R30" s="28"/>
      <c r="S30" s="28"/>
      <c r="U30" s="26"/>
      <c r="V30" s="26"/>
      <c r="W30" s="26"/>
      <c r="X30" s="26"/>
      <c r="Y30" s="26"/>
    </row>
    <row r="31" spans="1:25" s="29" customFormat="1" ht="13" customHeight="1">
      <c r="A31" s="26"/>
      <c r="B31" s="26"/>
      <c r="C31" s="27"/>
      <c r="D31" s="27"/>
      <c r="E31" s="27"/>
      <c r="F31" s="27"/>
      <c r="G31" s="27"/>
      <c r="H31" s="27"/>
      <c r="I31" s="27"/>
      <c r="J31" s="26"/>
      <c r="K31" s="26"/>
      <c r="L31" s="26"/>
      <c r="M31" s="28"/>
      <c r="N31" s="28"/>
      <c r="O31" s="28"/>
      <c r="P31" s="28"/>
      <c r="Q31" s="28"/>
      <c r="R31" s="28"/>
      <c r="S31" s="28"/>
      <c r="U31" s="26"/>
      <c r="V31" s="26"/>
      <c r="W31" s="26"/>
      <c r="X31" s="26"/>
      <c r="Y31" s="26"/>
    </row>
    <row r="32" spans="1:25" s="29" customFormat="1">
      <c r="A32" s="26"/>
      <c r="B32" s="26"/>
      <c r="C32" s="27"/>
      <c r="D32" s="27"/>
      <c r="E32" s="27"/>
      <c r="F32" s="27"/>
      <c r="G32" s="27"/>
      <c r="H32" s="27"/>
      <c r="I32" s="27"/>
      <c r="J32" s="26"/>
      <c r="K32" s="26"/>
      <c r="L32" s="26"/>
      <c r="M32" s="28"/>
      <c r="N32" s="28"/>
      <c r="O32" s="28"/>
      <c r="P32" s="28"/>
      <c r="Q32" s="28"/>
      <c r="R32" s="28"/>
      <c r="S32" s="28"/>
      <c r="U32" s="26"/>
      <c r="V32" s="26"/>
      <c r="W32" s="26"/>
      <c r="X32" s="26"/>
      <c r="Y32" s="26"/>
    </row>
    <row r="33" spans="1:25" s="28" customFormat="1">
      <c r="A33" s="26"/>
      <c r="B33" s="26"/>
      <c r="C33" s="27"/>
      <c r="D33" s="27"/>
      <c r="E33" s="27"/>
      <c r="F33" s="27"/>
      <c r="G33" s="27"/>
      <c r="H33" s="27"/>
      <c r="I33" s="27"/>
      <c r="J33" s="26"/>
      <c r="K33" s="26"/>
      <c r="L33" s="26"/>
      <c r="T33" s="29"/>
      <c r="U33" s="26"/>
      <c r="V33" s="26"/>
      <c r="W33" s="26"/>
      <c r="X33" s="26"/>
      <c r="Y33" s="26"/>
    </row>
    <row r="34" spans="1:25" s="28" customFormat="1">
      <c r="A34" s="26"/>
      <c r="B34" s="26"/>
      <c r="C34" s="27"/>
      <c r="D34" s="27"/>
      <c r="E34" s="27"/>
      <c r="F34" s="27"/>
      <c r="G34" s="27"/>
      <c r="H34" s="27"/>
      <c r="I34" s="27"/>
      <c r="J34" s="26"/>
      <c r="K34" s="26"/>
      <c r="L34" s="26"/>
      <c r="T34" s="29"/>
      <c r="U34" s="26"/>
      <c r="V34" s="26"/>
      <c r="W34" s="26"/>
      <c r="X34" s="26"/>
      <c r="Y34" s="26"/>
    </row>
    <row r="35" spans="1:25" s="28" customFormat="1">
      <c r="A35" s="26"/>
      <c r="B35" s="26"/>
      <c r="C35" s="27"/>
      <c r="D35" s="27"/>
      <c r="E35" s="27"/>
      <c r="F35" s="27"/>
      <c r="G35" s="27"/>
      <c r="H35" s="27"/>
      <c r="I35" s="27"/>
      <c r="J35" s="26"/>
      <c r="K35" s="26"/>
      <c r="L35" s="26"/>
      <c r="T35" s="29"/>
      <c r="U35" s="26"/>
      <c r="V35" s="26"/>
      <c r="W35" s="26"/>
      <c r="X35" s="26"/>
      <c r="Y35" s="26"/>
    </row>
    <row r="36" spans="1:25" s="28" customFormat="1">
      <c r="A36" s="26"/>
      <c r="B36" s="26"/>
      <c r="C36" s="27"/>
      <c r="D36" s="27"/>
      <c r="E36" s="27"/>
      <c r="F36" s="27"/>
      <c r="G36" s="27"/>
      <c r="H36" s="27"/>
      <c r="I36" s="27"/>
      <c r="J36" s="26"/>
      <c r="K36" s="26"/>
      <c r="L36" s="26"/>
      <c r="T36" s="29"/>
      <c r="U36" s="26"/>
      <c r="V36" s="26"/>
      <c r="W36" s="26"/>
      <c r="X36" s="26"/>
      <c r="Y36" s="26"/>
    </row>
    <row r="37" spans="1:25" s="28" customFormat="1">
      <c r="A37" s="26"/>
      <c r="B37" s="26"/>
      <c r="C37" s="27"/>
      <c r="D37" s="27"/>
      <c r="E37" s="27"/>
      <c r="F37" s="27"/>
      <c r="G37" s="27"/>
      <c r="H37" s="27"/>
      <c r="I37" s="27"/>
      <c r="J37" s="26"/>
      <c r="K37" s="26"/>
      <c r="L37" s="26"/>
      <c r="T37" s="29"/>
      <c r="U37" s="26"/>
      <c r="V37" s="26"/>
      <c r="W37" s="26"/>
      <c r="X37" s="26"/>
      <c r="Y37" s="26"/>
    </row>
    <row r="38" spans="1:25" s="28" customFormat="1">
      <c r="A38" s="26"/>
      <c r="B38" s="26"/>
      <c r="C38" s="27"/>
      <c r="D38" s="27"/>
      <c r="E38" s="27"/>
      <c r="F38" s="27"/>
      <c r="G38" s="27"/>
      <c r="H38" s="27"/>
      <c r="I38" s="27"/>
      <c r="J38" s="26"/>
      <c r="K38" s="26"/>
      <c r="L38" s="26"/>
      <c r="T38" s="29"/>
      <c r="U38" s="26"/>
      <c r="V38" s="26"/>
      <c r="W38" s="26"/>
      <c r="X38" s="26"/>
      <c r="Y38" s="26"/>
    </row>
    <row r="39" spans="1:25" s="28" customFormat="1">
      <c r="A39" s="26"/>
      <c r="B39" s="26"/>
      <c r="C39" s="27"/>
      <c r="D39" s="27"/>
      <c r="E39" s="27"/>
      <c r="F39" s="27"/>
      <c r="G39" s="27"/>
      <c r="H39" s="27"/>
      <c r="I39" s="27"/>
      <c r="J39" s="26"/>
      <c r="K39" s="26"/>
      <c r="L39" s="26"/>
      <c r="T39" s="29"/>
      <c r="U39" s="26"/>
      <c r="V39" s="26"/>
      <c r="W39" s="26"/>
      <c r="X39" s="26"/>
      <c r="Y39" s="26"/>
    </row>
    <row r="40" spans="1:25" s="28" customFormat="1">
      <c r="A40" s="26"/>
      <c r="B40" s="26"/>
      <c r="C40" s="27"/>
      <c r="D40" s="27"/>
      <c r="E40" s="27"/>
      <c r="F40" s="27"/>
      <c r="G40" s="27"/>
      <c r="H40" s="27"/>
      <c r="I40" s="27"/>
      <c r="J40" s="26"/>
      <c r="K40" s="26"/>
      <c r="L40" s="26"/>
      <c r="T40" s="29"/>
      <c r="U40" s="26"/>
      <c r="V40" s="26"/>
      <c r="W40" s="26"/>
      <c r="X40" s="26"/>
      <c r="Y40" s="26"/>
    </row>
    <row r="41" spans="1:25" s="28" customFormat="1">
      <c r="A41" s="26"/>
      <c r="B41" s="26"/>
      <c r="C41" s="27"/>
      <c r="D41" s="27"/>
      <c r="E41" s="27"/>
      <c r="F41" s="27"/>
      <c r="G41" s="27"/>
      <c r="H41" s="27"/>
      <c r="I41" s="27"/>
      <c r="J41" s="26"/>
      <c r="K41" s="26"/>
      <c r="L41" s="26"/>
      <c r="T41" s="29"/>
      <c r="U41" s="26"/>
      <c r="V41" s="26"/>
      <c r="W41" s="26"/>
      <c r="X41" s="26"/>
      <c r="Y41" s="26"/>
    </row>
    <row r="42" spans="1:25" s="28" customFormat="1">
      <c r="A42" s="26"/>
      <c r="B42" s="26"/>
      <c r="C42" s="27"/>
      <c r="D42" s="27"/>
      <c r="E42" s="27"/>
      <c r="F42" s="27"/>
      <c r="G42" s="27"/>
      <c r="H42" s="27"/>
      <c r="I42" s="27"/>
      <c r="J42" s="26"/>
      <c r="K42" s="26"/>
      <c r="L42" s="26"/>
      <c r="T42" s="29"/>
      <c r="U42" s="26"/>
      <c r="V42" s="26"/>
      <c r="W42" s="26"/>
      <c r="X42" s="26"/>
      <c r="Y42" s="26"/>
    </row>
    <row r="43" spans="1:25" s="28" customFormat="1">
      <c r="A43" s="26"/>
      <c r="B43" s="26"/>
      <c r="C43" s="27"/>
      <c r="D43" s="27"/>
      <c r="E43" s="27"/>
      <c r="F43" s="27"/>
      <c r="G43" s="27"/>
      <c r="H43" s="27"/>
      <c r="I43" s="27"/>
      <c r="J43" s="26"/>
      <c r="K43" s="26"/>
      <c r="L43" s="26"/>
      <c r="T43" s="29"/>
      <c r="U43" s="26"/>
      <c r="V43" s="26"/>
      <c r="W43" s="26"/>
      <c r="X43" s="26"/>
      <c r="Y43" s="26"/>
    </row>
    <row r="44" spans="1:25" s="28" customFormat="1">
      <c r="A44" s="26"/>
      <c r="B44" s="26"/>
      <c r="C44" s="27"/>
      <c r="D44" s="27"/>
      <c r="E44" s="27"/>
      <c r="F44" s="27"/>
      <c r="G44" s="27"/>
      <c r="H44" s="27"/>
      <c r="I44" s="27"/>
      <c r="J44" s="26"/>
      <c r="K44" s="26"/>
      <c r="L44" s="26"/>
      <c r="T44" s="29"/>
      <c r="U44" s="26"/>
      <c r="V44" s="26"/>
      <c r="W44" s="26"/>
      <c r="X44" s="26"/>
      <c r="Y44" s="26"/>
    </row>
  </sheetData>
  <mergeCells count="21">
    <mergeCell ref="F5:F6"/>
    <mergeCell ref="U5:U6"/>
    <mergeCell ref="V5:V6"/>
    <mergeCell ref="H5:H6"/>
    <mergeCell ref="O5:O6"/>
    <mergeCell ref="R5:R6"/>
    <mergeCell ref="S5:S6"/>
    <mergeCell ref="K5:K6"/>
    <mergeCell ref="M5:M6"/>
    <mergeCell ref="N5:N6"/>
    <mergeCell ref="P5:P6"/>
    <mergeCell ref="Q5:Q6"/>
    <mergeCell ref="T5:T6"/>
    <mergeCell ref="I5:J5"/>
    <mergeCell ref="G5:G6"/>
    <mergeCell ref="L5:L6"/>
    <mergeCell ref="A5:A6"/>
    <mergeCell ref="B5:B6"/>
    <mergeCell ref="C5:C6"/>
    <mergeCell ref="D5:D6"/>
    <mergeCell ref="E5:E6"/>
  </mergeCells>
  <phoneticPr fontId="3"/>
  <conditionalFormatting sqref="B7:U15">
    <cfRule type="expression" dxfId="13" priority="1">
      <formula>$E7="エネルギーの見える化"</formula>
    </cfRule>
    <cfRule type="expression" dxfId="12" priority="2">
      <formula>$E7="空ビル等照明・空調の効率化（その他）"</formula>
    </cfRule>
    <cfRule type="expression" dxfId="11" priority="3">
      <formula>$E7="空ビル等照明・空調の効率化（照明）"</formula>
    </cfRule>
    <cfRule type="expression" dxfId="10" priority="4">
      <formula>$E7="空ビル等照明・空調の効率化（空調）"</formula>
    </cfRule>
    <cfRule type="expression" dxfId="9" priority="5">
      <formula>$E7="空ビル等照明・空調の効率化（フィルム）"</formula>
    </cfRule>
    <cfRule type="expression" dxfId="8" priority="6">
      <formula>$E7="EV・FCV化インフラの導入"</formula>
    </cfRule>
    <cfRule type="expression" dxfId="7" priority="7">
      <formula>$E7="太陽光等の再エネ導入"</formula>
    </cfRule>
  </conditionalFormatting>
  <dataValidations count="3">
    <dataValidation type="list" allowBlank="1" showInputMessage="1" showErrorMessage="1" sqref="E16" xr:uid="{75DE109C-47E1-4B29-9FBA-D529AB44672C}">
      <formula1>$E$19:$E$26</formula1>
    </dataValidation>
    <dataValidation type="list" allowBlank="1" showInputMessage="1" showErrorMessage="1" sqref="E7:E15" xr:uid="{161EE6E1-94E0-40EF-A7BD-158D2CFB1479}">
      <formula1>$E$20:$E$26</formula1>
    </dataValidation>
    <dataValidation type="list" allowBlank="1" showInputMessage="1" showErrorMessage="1" sqref="K7:K15" xr:uid="{A9B32DDA-FA1D-4296-96AC-08D9C42F69D3}">
      <formula1>$K$20:$K$21</formula1>
    </dataValidation>
  </dataValidations>
  <pageMargins left="0.70866141732283472" right="0.70866141732283472" top="0.74803149606299213" bottom="0.15748031496062992" header="0.31496062992125984" footer="0.31496062992125984"/>
  <pageSetup paperSize="8" scale="6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EEB84-EB4D-441C-BFBA-86E3671396EB}">
  <sheetPr>
    <tabColor theme="0" tint="-0.34998626667073579"/>
  </sheetPr>
  <dimension ref="A1"/>
  <sheetViews>
    <sheetView workbookViewId="0">
      <selection activeCell="E40" sqref="E40"/>
    </sheetView>
  </sheetViews>
  <sheetFormatPr defaultRowHeight="13"/>
  <sheetData/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1:K49"/>
  <sheetViews>
    <sheetView showZeros="0" view="pageBreakPreview" topLeftCell="A28" zoomScale="85" zoomScaleNormal="100" zoomScaleSheetLayoutView="85" workbookViewId="0">
      <selection activeCell="H40" sqref="H40"/>
    </sheetView>
  </sheetViews>
  <sheetFormatPr defaultRowHeight="13"/>
  <cols>
    <col min="1" max="1" width="4.6328125" customWidth="1"/>
    <col min="2" max="5" width="22.6328125" customWidth="1"/>
    <col min="6" max="6" width="6.54296875" bestFit="1" customWidth="1"/>
    <col min="7" max="10" width="22.6328125" customWidth="1"/>
  </cols>
  <sheetData>
    <row r="1" spans="1:10">
      <c r="A1" s="1" t="s">
        <v>6</v>
      </c>
    </row>
    <row r="2" spans="1:10">
      <c r="A2" s="1"/>
    </row>
    <row r="3" spans="1:10">
      <c r="A3" s="78" t="str">
        <f>"事業者名："&amp;入力データ!C11</f>
        <v>事業者名：</v>
      </c>
      <c r="H3" s="92"/>
      <c r="I3" s="93"/>
      <c r="J3" s="79" t="str">
        <f>"("&amp;入力データ!D11&amp;")"</f>
        <v>()</v>
      </c>
    </row>
    <row r="4" spans="1:10" s="2" customFormat="1" ht="13" customHeight="1">
      <c r="A4" s="4"/>
      <c r="B4" s="155" t="s">
        <v>5</v>
      </c>
      <c r="C4" s="155" t="s">
        <v>70</v>
      </c>
      <c r="D4" s="161" t="s">
        <v>0</v>
      </c>
      <c r="E4" s="155" t="s">
        <v>71</v>
      </c>
      <c r="F4" s="169" t="s">
        <v>72</v>
      </c>
      <c r="G4" s="169"/>
      <c r="H4" s="158" t="s">
        <v>1</v>
      </c>
      <c r="I4" s="155" t="s">
        <v>2</v>
      </c>
      <c r="J4" s="161" t="s">
        <v>3</v>
      </c>
    </row>
    <row r="5" spans="1:10" s="2" customFormat="1" ht="13" customHeight="1">
      <c r="A5" s="5"/>
      <c r="B5" s="160"/>
      <c r="C5" s="157"/>
      <c r="D5" s="165"/>
      <c r="E5" s="165"/>
      <c r="F5" s="11" t="s">
        <v>73</v>
      </c>
      <c r="G5" s="11" t="s">
        <v>74</v>
      </c>
      <c r="H5" s="159"/>
      <c r="I5" s="160"/>
      <c r="J5" s="160"/>
    </row>
    <row r="6" spans="1:10" s="2" customFormat="1" ht="15" customHeight="1">
      <c r="A6" s="162">
        <v>1</v>
      </c>
      <c r="B6" s="166">
        <f>入力データ!F11</f>
        <v>0</v>
      </c>
      <c r="C6" s="166">
        <f>入力データ!G11</f>
        <v>0</v>
      </c>
      <c r="D6" s="155">
        <f>入力データ!H11</f>
        <v>0</v>
      </c>
      <c r="E6" s="112"/>
      <c r="F6" s="170">
        <f>入力データ!L11*1000</f>
        <v>0</v>
      </c>
      <c r="G6" s="171"/>
      <c r="H6" s="7"/>
      <c r="I6" s="6"/>
      <c r="J6" s="8"/>
    </row>
    <row r="7" spans="1:10" s="2" customFormat="1" ht="15" customHeight="1">
      <c r="A7" s="163"/>
      <c r="B7" s="167"/>
      <c r="C7" s="167"/>
      <c r="D7" s="156"/>
      <c r="E7" s="112"/>
      <c r="F7" s="113"/>
      <c r="G7" s="23"/>
      <c r="H7" s="7"/>
      <c r="I7" s="6"/>
      <c r="J7" s="8"/>
    </row>
    <row r="8" spans="1:10" s="3" customFormat="1" ht="13" customHeight="1">
      <c r="A8" s="164"/>
      <c r="B8" s="167"/>
      <c r="C8" s="167"/>
      <c r="D8" s="156"/>
      <c r="E8" s="24"/>
      <c r="F8" s="113" t="s">
        <v>75</v>
      </c>
      <c r="G8" s="115">
        <f>入力データ!R11*1000</f>
        <v>0</v>
      </c>
      <c r="H8" s="21">
        <f>入力データ!O11*1000</f>
        <v>0</v>
      </c>
      <c r="I8" s="17">
        <f>入力データ!R11*1000</f>
        <v>0</v>
      </c>
      <c r="J8" s="18">
        <f>入力データ!K11</f>
        <v>0</v>
      </c>
    </row>
    <row r="9" spans="1:10" s="3" customFormat="1" ht="13" customHeight="1">
      <c r="A9" s="164"/>
      <c r="B9" s="167"/>
      <c r="C9" s="167"/>
      <c r="D9" s="156"/>
      <c r="E9" s="22" t="str">
        <f>入力データ!I11&amp;"　着手予定"</f>
        <v>　着手予定</v>
      </c>
      <c r="F9" s="113"/>
      <c r="G9" s="24"/>
      <c r="H9" s="21">
        <f>入力データ!M11*1000</f>
        <v>0</v>
      </c>
      <c r="I9" s="17">
        <f>入力データ!P11*1000</f>
        <v>0</v>
      </c>
      <c r="J9" s="18" t="s">
        <v>8</v>
      </c>
    </row>
    <row r="10" spans="1:10" s="3" customFormat="1" ht="13" customHeight="1">
      <c r="A10" s="164"/>
      <c r="B10" s="167"/>
      <c r="C10" s="167"/>
      <c r="D10" s="156"/>
      <c r="E10" s="22" t="str">
        <f>入力データ!J11&amp;"　完了予定"</f>
        <v>　完了予定</v>
      </c>
      <c r="F10" s="113"/>
      <c r="G10" s="24"/>
      <c r="H10" s="21">
        <f>入力データ!N11*1000</f>
        <v>0</v>
      </c>
      <c r="I10" s="17">
        <f>入力データ!Q11*1000</f>
        <v>0</v>
      </c>
      <c r="J10" s="18" t="s">
        <v>9</v>
      </c>
    </row>
    <row r="11" spans="1:10" s="3" customFormat="1" ht="15" customHeight="1">
      <c r="A11" s="164"/>
      <c r="B11" s="167"/>
      <c r="C11" s="167"/>
      <c r="D11" s="156"/>
      <c r="E11" s="24"/>
      <c r="F11" s="113" t="s">
        <v>76</v>
      </c>
      <c r="G11" s="114">
        <f>F6-G8</f>
        <v>0</v>
      </c>
      <c r="H11" s="8"/>
      <c r="I11" s="17"/>
      <c r="J11" s="18"/>
    </row>
    <row r="12" spans="1:10" s="3" customFormat="1" ht="15" customHeight="1">
      <c r="A12" s="164"/>
      <c r="B12" s="167"/>
      <c r="C12" s="167"/>
      <c r="D12" s="156"/>
      <c r="E12" s="24"/>
      <c r="F12" s="113"/>
      <c r="G12" s="24"/>
      <c r="H12" s="8"/>
      <c r="I12" s="17"/>
      <c r="J12" s="18" t="s">
        <v>61</v>
      </c>
    </row>
    <row r="13" spans="1:10" s="3" customFormat="1" ht="17" customHeight="1">
      <c r="A13" s="160"/>
      <c r="B13" s="168"/>
      <c r="C13" s="168"/>
      <c r="D13" s="157"/>
      <c r="E13" s="25"/>
      <c r="F13" s="116"/>
      <c r="G13" s="25"/>
      <c r="H13" s="9"/>
      <c r="I13" s="19"/>
      <c r="J13" s="20"/>
    </row>
    <row r="14" spans="1:10" s="2" customFormat="1" ht="15" customHeight="1">
      <c r="A14" s="162">
        <v>2</v>
      </c>
      <c r="B14" s="166">
        <f>入力データ!F12</f>
        <v>0</v>
      </c>
      <c r="C14" s="155">
        <f>入力データ!G12</f>
        <v>0</v>
      </c>
      <c r="D14" s="155">
        <f>入力データ!H12</f>
        <v>0</v>
      </c>
      <c r="E14" s="112"/>
      <c r="F14" s="149">
        <f>入力データ!L12*1000</f>
        <v>0</v>
      </c>
      <c r="G14" s="150"/>
      <c r="H14" s="7"/>
      <c r="I14" s="6"/>
      <c r="J14" s="8"/>
    </row>
    <row r="15" spans="1:10" s="2" customFormat="1" ht="15" customHeight="1">
      <c r="A15" s="163"/>
      <c r="B15" s="167"/>
      <c r="C15" s="156"/>
      <c r="D15" s="156"/>
      <c r="E15" s="112"/>
      <c r="F15" s="112"/>
      <c r="G15" s="112"/>
      <c r="H15" s="7"/>
      <c r="I15" s="6"/>
      <c r="J15" s="8"/>
    </row>
    <row r="16" spans="1:10" s="3" customFormat="1" ht="13" customHeight="1">
      <c r="A16" s="164"/>
      <c r="B16" s="167"/>
      <c r="C16" s="156"/>
      <c r="D16" s="156"/>
      <c r="E16" s="24"/>
      <c r="F16" s="113" t="s">
        <v>75</v>
      </c>
      <c r="G16" s="115">
        <f>入力データ!R12*1000</f>
        <v>0</v>
      </c>
      <c r="H16" s="21">
        <f>入力データ!O12*1000</f>
        <v>0</v>
      </c>
      <c r="I16" s="17">
        <f>入力データ!R12*1000</f>
        <v>0</v>
      </c>
      <c r="J16" s="18">
        <f>入力データ!K12</f>
        <v>0</v>
      </c>
    </row>
    <row r="17" spans="1:10" s="3" customFormat="1" ht="13" customHeight="1">
      <c r="A17" s="164"/>
      <c r="B17" s="167"/>
      <c r="C17" s="156"/>
      <c r="D17" s="156"/>
      <c r="E17" s="22" t="str">
        <f>入力データ!I12&amp;"　着手予定"</f>
        <v>　着手予定</v>
      </c>
      <c r="F17" s="113"/>
      <c r="G17" s="24"/>
      <c r="H17" s="21">
        <f>入力データ!M12*1000</f>
        <v>0</v>
      </c>
      <c r="I17" s="17">
        <f>入力データ!P12*1000</f>
        <v>0</v>
      </c>
      <c r="J17" s="18" t="s">
        <v>8</v>
      </c>
    </row>
    <row r="18" spans="1:10" s="3" customFormat="1" ht="13" customHeight="1">
      <c r="A18" s="164"/>
      <c r="B18" s="167"/>
      <c r="C18" s="156"/>
      <c r="D18" s="156"/>
      <c r="E18" s="22" t="str">
        <f>入力データ!J12&amp;"　完了予定"</f>
        <v>　完了予定</v>
      </c>
      <c r="F18" s="113"/>
      <c r="G18" s="24"/>
      <c r="H18" s="21">
        <f>入力データ!N12*1000</f>
        <v>0</v>
      </c>
      <c r="I18" s="17">
        <f>入力データ!Q12*1000</f>
        <v>0</v>
      </c>
      <c r="J18" s="18" t="s">
        <v>9</v>
      </c>
    </row>
    <row r="19" spans="1:10" s="3" customFormat="1" ht="15" customHeight="1">
      <c r="A19" s="164"/>
      <c r="B19" s="167"/>
      <c r="C19" s="156"/>
      <c r="D19" s="156"/>
      <c r="E19" s="24"/>
      <c r="F19" s="113" t="s">
        <v>76</v>
      </c>
      <c r="G19" s="114">
        <f>F14-G16</f>
        <v>0</v>
      </c>
      <c r="H19" s="8"/>
      <c r="I19" s="17"/>
      <c r="J19" s="18"/>
    </row>
    <row r="20" spans="1:10" s="3" customFormat="1" ht="15" customHeight="1">
      <c r="A20" s="164"/>
      <c r="B20" s="167"/>
      <c r="C20" s="156"/>
      <c r="D20" s="156"/>
      <c r="E20" s="24"/>
      <c r="F20" s="24"/>
      <c r="G20" s="24"/>
      <c r="H20" s="8"/>
      <c r="I20" s="17"/>
      <c r="J20" s="18" t="s">
        <v>61</v>
      </c>
    </row>
    <row r="21" spans="1:10" s="3" customFormat="1" ht="17" customHeight="1">
      <c r="A21" s="160"/>
      <c r="B21" s="168"/>
      <c r="C21" s="157"/>
      <c r="D21" s="157"/>
      <c r="E21" s="25"/>
      <c r="F21" s="25"/>
      <c r="G21" s="25"/>
      <c r="H21" s="9"/>
      <c r="I21" s="19"/>
      <c r="J21" s="20"/>
    </row>
    <row r="22" spans="1:10" s="2" customFormat="1" ht="15" customHeight="1">
      <c r="A22" s="162">
        <v>3</v>
      </c>
      <c r="B22" s="166">
        <f>入力データ!F13</f>
        <v>0</v>
      </c>
      <c r="C22" s="155">
        <f>入力データ!G13</f>
        <v>0</v>
      </c>
      <c r="D22" s="155">
        <f>入力データ!H13</f>
        <v>0</v>
      </c>
      <c r="E22" s="112"/>
      <c r="F22" s="151">
        <f>入力データ!L13*1000</f>
        <v>0</v>
      </c>
      <c r="G22" s="151"/>
      <c r="H22" s="7"/>
      <c r="I22" s="6"/>
      <c r="J22" s="8"/>
    </row>
    <row r="23" spans="1:10" s="2" customFormat="1" ht="15" customHeight="1">
      <c r="A23" s="163"/>
      <c r="B23" s="167"/>
      <c r="C23" s="156"/>
      <c r="D23" s="156"/>
      <c r="E23" s="112"/>
      <c r="F23" s="112"/>
      <c r="G23" s="112"/>
      <c r="H23" s="7"/>
      <c r="I23" s="6"/>
      <c r="J23" s="8"/>
    </row>
    <row r="24" spans="1:10" s="3" customFormat="1" ht="13" customHeight="1">
      <c r="A24" s="164"/>
      <c r="B24" s="167"/>
      <c r="C24" s="156"/>
      <c r="D24" s="156"/>
      <c r="E24" s="24"/>
      <c r="F24" s="113" t="s">
        <v>75</v>
      </c>
      <c r="G24" s="115">
        <f>入力データ!R13*1000</f>
        <v>0</v>
      </c>
      <c r="H24" s="21">
        <f>入力データ!O13*1000</f>
        <v>0</v>
      </c>
      <c r="I24" s="17">
        <f>入力データ!R13*1000</f>
        <v>0</v>
      </c>
      <c r="J24" s="18">
        <f>入力データ!K13</f>
        <v>0</v>
      </c>
    </row>
    <row r="25" spans="1:10" s="3" customFormat="1" ht="13" customHeight="1">
      <c r="A25" s="164"/>
      <c r="B25" s="167"/>
      <c r="C25" s="156"/>
      <c r="D25" s="156"/>
      <c r="E25" s="22" t="str">
        <f>入力データ!I13&amp;"　着手予定"</f>
        <v>　着手予定</v>
      </c>
      <c r="F25" s="113"/>
      <c r="G25" s="24"/>
      <c r="H25" s="21">
        <f>入力データ!M13*1000</f>
        <v>0</v>
      </c>
      <c r="I25" s="17">
        <f>入力データ!P13*1000</f>
        <v>0</v>
      </c>
      <c r="J25" s="18" t="s">
        <v>8</v>
      </c>
    </row>
    <row r="26" spans="1:10" s="3" customFormat="1" ht="13" customHeight="1">
      <c r="A26" s="164"/>
      <c r="B26" s="167"/>
      <c r="C26" s="156"/>
      <c r="D26" s="156"/>
      <c r="E26" s="22" t="str">
        <f>入力データ!J13&amp;"　完了予定"</f>
        <v>　完了予定</v>
      </c>
      <c r="F26" s="113"/>
      <c r="G26" s="24"/>
      <c r="H26" s="21">
        <f>入力データ!N13*1000</f>
        <v>0</v>
      </c>
      <c r="I26" s="17">
        <f>入力データ!Q13*1000</f>
        <v>0</v>
      </c>
      <c r="J26" s="18" t="s">
        <v>9</v>
      </c>
    </row>
    <row r="27" spans="1:10" s="3" customFormat="1" ht="15" customHeight="1">
      <c r="A27" s="164"/>
      <c r="B27" s="167"/>
      <c r="C27" s="156"/>
      <c r="D27" s="156"/>
      <c r="E27" s="24"/>
      <c r="F27" s="113" t="s">
        <v>76</v>
      </c>
      <c r="G27" s="114">
        <f>F22-G24</f>
        <v>0</v>
      </c>
      <c r="H27" s="8"/>
      <c r="I27" s="17"/>
      <c r="J27" s="18"/>
    </row>
    <row r="28" spans="1:10" s="3" customFormat="1" ht="15" customHeight="1">
      <c r="A28" s="164"/>
      <c r="B28" s="167"/>
      <c r="C28" s="156"/>
      <c r="D28" s="156"/>
      <c r="E28" s="24"/>
      <c r="F28" s="24"/>
      <c r="G28" s="24"/>
      <c r="H28" s="8"/>
      <c r="I28" s="17"/>
      <c r="J28" s="18" t="s">
        <v>61</v>
      </c>
    </row>
    <row r="29" spans="1:10" s="3" customFormat="1" ht="17" customHeight="1">
      <c r="A29" s="160"/>
      <c r="B29" s="168"/>
      <c r="C29" s="157"/>
      <c r="D29" s="157"/>
      <c r="E29" s="25"/>
      <c r="F29" s="25"/>
      <c r="G29" s="25"/>
      <c r="H29" s="9"/>
      <c r="I29" s="19"/>
      <c r="J29" s="20"/>
    </row>
    <row r="30" spans="1:10" s="2" customFormat="1" ht="15" customHeight="1">
      <c r="A30" s="162">
        <v>4</v>
      </c>
      <c r="B30" s="166">
        <f>入力データ!F14</f>
        <v>0</v>
      </c>
      <c r="C30" s="155">
        <f>入力データ!G14</f>
        <v>0</v>
      </c>
      <c r="D30" s="155">
        <f>入力データ!H14</f>
        <v>0</v>
      </c>
      <c r="E30" s="112"/>
      <c r="F30" s="151">
        <f>入力データ!L14*1000</f>
        <v>0</v>
      </c>
      <c r="G30" s="151"/>
      <c r="H30" s="7"/>
      <c r="I30" s="6"/>
      <c r="J30" s="8"/>
    </row>
    <row r="31" spans="1:10" s="2" customFormat="1" ht="15" customHeight="1">
      <c r="A31" s="163"/>
      <c r="B31" s="167"/>
      <c r="C31" s="156"/>
      <c r="D31" s="156"/>
      <c r="E31" s="112"/>
      <c r="F31" s="112"/>
      <c r="G31" s="112"/>
      <c r="H31" s="7"/>
      <c r="I31" s="6"/>
      <c r="J31" s="8"/>
    </row>
    <row r="32" spans="1:10" s="3" customFormat="1" ht="13" customHeight="1">
      <c r="A32" s="164"/>
      <c r="B32" s="167"/>
      <c r="C32" s="156"/>
      <c r="D32" s="156"/>
      <c r="E32" s="24"/>
      <c r="F32" s="113" t="s">
        <v>75</v>
      </c>
      <c r="G32" s="115">
        <f>入力データ!R14*1000</f>
        <v>0</v>
      </c>
      <c r="H32" s="21">
        <f>入力データ!O14*1000</f>
        <v>0</v>
      </c>
      <c r="I32" s="17">
        <f>入力データ!R14*1000</f>
        <v>0</v>
      </c>
      <c r="J32" s="18">
        <f>入力データ!K14</f>
        <v>0</v>
      </c>
    </row>
    <row r="33" spans="1:11" s="3" customFormat="1" ht="13" customHeight="1">
      <c r="A33" s="164"/>
      <c r="B33" s="167"/>
      <c r="C33" s="156"/>
      <c r="D33" s="156"/>
      <c r="E33" s="22" t="str">
        <f>入力データ!I14&amp;"　着手予定"</f>
        <v>　着手予定</v>
      </c>
      <c r="F33" s="113"/>
      <c r="G33" s="24"/>
      <c r="H33" s="21">
        <f>入力データ!M14*1000</f>
        <v>0</v>
      </c>
      <c r="I33" s="17">
        <f>入力データ!P14*1000</f>
        <v>0</v>
      </c>
      <c r="J33" s="18" t="s">
        <v>8</v>
      </c>
    </row>
    <row r="34" spans="1:11" s="3" customFormat="1" ht="13" customHeight="1">
      <c r="A34" s="164"/>
      <c r="B34" s="167"/>
      <c r="C34" s="156"/>
      <c r="D34" s="156"/>
      <c r="E34" s="22" t="str">
        <f>入力データ!J14&amp;"　完了予定"</f>
        <v>　完了予定</v>
      </c>
      <c r="F34" s="113"/>
      <c r="G34" s="24"/>
      <c r="H34" s="21">
        <f>入力データ!N14*1000</f>
        <v>0</v>
      </c>
      <c r="I34" s="17">
        <f>入力データ!Q14*1000</f>
        <v>0</v>
      </c>
      <c r="J34" s="18" t="s">
        <v>9</v>
      </c>
    </row>
    <row r="35" spans="1:11" s="3" customFormat="1" ht="15" customHeight="1">
      <c r="A35" s="164"/>
      <c r="B35" s="167"/>
      <c r="C35" s="156"/>
      <c r="D35" s="156"/>
      <c r="E35" s="24"/>
      <c r="F35" s="113" t="s">
        <v>76</v>
      </c>
      <c r="G35" s="114">
        <f>F30-G32</f>
        <v>0</v>
      </c>
      <c r="H35" s="8"/>
      <c r="I35" s="17"/>
      <c r="J35" s="18"/>
    </row>
    <row r="36" spans="1:11" s="3" customFormat="1" ht="15" customHeight="1">
      <c r="A36" s="164"/>
      <c r="B36" s="167"/>
      <c r="C36" s="156"/>
      <c r="D36" s="156"/>
      <c r="E36" s="24"/>
      <c r="F36" s="24"/>
      <c r="G36" s="24"/>
      <c r="H36" s="8"/>
      <c r="I36" s="17"/>
      <c r="J36" s="18" t="s">
        <v>61</v>
      </c>
    </row>
    <row r="37" spans="1:11" s="3" customFormat="1" ht="17" customHeight="1">
      <c r="A37" s="160"/>
      <c r="B37" s="168"/>
      <c r="C37" s="157"/>
      <c r="D37" s="157"/>
      <c r="E37" s="25"/>
      <c r="F37" s="25"/>
      <c r="G37" s="25"/>
      <c r="H37" s="9"/>
      <c r="I37" s="19"/>
      <c r="J37" s="20"/>
    </row>
    <row r="38" spans="1:11" s="2" customFormat="1" ht="15" customHeight="1">
      <c r="A38" s="162">
        <v>5</v>
      </c>
      <c r="B38" s="166">
        <f>入力データ!F15</f>
        <v>0</v>
      </c>
      <c r="C38" s="155">
        <f>入力データ!G15</f>
        <v>0</v>
      </c>
      <c r="D38" s="155">
        <f>入力データ!H15</f>
        <v>0</v>
      </c>
      <c r="E38" s="112"/>
      <c r="F38" s="151">
        <f>入力データ!L15*1000</f>
        <v>0</v>
      </c>
      <c r="G38" s="151"/>
      <c r="H38" s="7"/>
      <c r="I38" s="6"/>
      <c r="J38" s="8"/>
    </row>
    <row r="39" spans="1:11" s="2" customFormat="1" ht="15" customHeight="1">
      <c r="A39" s="163"/>
      <c r="B39" s="167"/>
      <c r="C39" s="156"/>
      <c r="D39" s="156"/>
      <c r="E39" s="112"/>
      <c r="F39" s="112"/>
      <c r="G39" s="112"/>
      <c r="H39" s="7"/>
      <c r="I39" s="6"/>
      <c r="J39" s="8"/>
    </row>
    <row r="40" spans="1:11" s="3" customFormat="1" ht="13" customHeight="1">
      <c r="A40" s="164"/>
      <c r="B40" s="167"/>
      <c r="C40" s="156"/>
      <c r="D40" s="156"/>
      <c r="E40" s="24"/>
      <c r="F40" s="113" t="s">
        <v>75</v>
      </c>
      <c r="G40" s="115">
        <f>入力データ!R15*1000</f>
        <v>0</v>
      </c>
      <c r="H40" s="21">
        <f>入力データ!O15*1000</f>
        <v>0</v>
      </c>
      <c r="I40" s="17">
        <f>入力データ!R15*1000</f>
        <v>0</v>
      </c>
      <c r="J40" s="18">
        <f>入力データ!K15</f>
        <v>0</v>
      </c>
    </row>
    <row r="41" spans="1:11" s="3" customFormat="1" ht="13" customHeight="1">
      <c r="A41" s="164"/>
      <c r="B41" s="167"/>
      <c r="C41" s="156"/>
      <c r="D41" s="156"/>
      <c r="E41" s="22" t="str">
        <f>入力データ!I15&amp;"　着手予定"</f>
        <v>　着手予定</v>
      </c>
      <c r="F41" s="113"/>
      <c r="G41" s="24"/>
      <c r="H41" s="21">
        <f>入力データ!M15*1000</f>
        <v>0</v>
      </c>
      <c r="I41" s="17">
        <f>入力データ!P15*1000</f>
        <v>0</v>
      </c>
      <c r="J41" s="18" t="s">
        <v>8</v>
      </c>
    </row>
    <row r="42" spans="1:11" s="3" customFormat="1" ht="13" customHeight="1">
      <c r="A42" s="164"/>
      <c r="B42" s="167"/>
      <c r="C42" s="156"/>
      <c r="D42" s="156"/>
      <c r="E42" s="22" t="str">
        <f>入力データ!J15&amp;"　完了予定"</f>
        <v>　完了予定</v>
      </c>
      <c r="F42" s="113"/>
      <c r="G42" s="24"/>
      <c r="H42" s="21">
        <f>入力データ!N15*1000</f>
        <v>0</v>
      </c>
      <c r="I42" s="17">
        <f>入力データ!Q15*1000</f>
        <v>0</v>
      </c>
      <c r="J42" s="18" t="s">
        <v>9</v>
      </c>
    </row>
    <row r="43" spans="1:11" s="3" customFormat="1" ht="15" customHeight="1">
      <c r="A43" s="164"/>
      <c r="B43" s="167"/>
      <c r="C43" s="156"/>
      <c r="D43" s="156"/>
      <c r="E43" s="24"/>
      <c r="F43" s="113" t="s">
        <v>76</v>
      </c>
      <c r="G43" s="114">
        <f>F38-G40</f>
        <v>0</v>
      </c>
      <c r="H43" s="8"/>
      <c r="I43" s="17"/>
      <c r="J43" s="18"/>
    </row>
    <row r="44" spans="1:11" s="3" customFormat="1" ht="15" customHeight="1">
      <c r="A44" s="164"/>
      <c r="B44" s="167"/>
      <c r="C44" s="156"/>
      <c r="D44" s="156"/>
      <c r="E44" s="24"/>
      <c r="F44" s="24"/>
      <c r="G44" s="24"/>
      <c r="H44" s="8"/>
      <c r="I44" s="17"/>
      <c r="J44" s="18" t="s">
        <v>61</v>
      </c>
    </row>
    <row r="45" spans="1:11" s="3" customFormat="1" ht="17" customHeight="1">
      <c r="A45" s="160"/>
      <c r="B45" s="168"/>
      <c r="C45" s="157"/>
      <c r="D45" s="157"/>
      <c r="E45" s="25"/>
      <c r="F45" s="25"/>
      <c r="G45" s="25"/>
      <c r="H45" s="9"/>
      <c r="I45" s="19"/>
      <c r="J45" s="20"/>
    </row>
    <row r="46" spans="1:11" s="3" customFormat="1" ht="17.149999999999999" customHeight="1">
      <c r="A46" s="11" t="s">
        <v>4</v>
      </c>
      <c r="B46" s="152"/>
      <c r="C46" s="153"/>
      <c r="D46" s="153"/>
      <c r="E46" s="154"/>
      <c r="F46" s="117"/>
      <c r="G46" s="117"/>
      <c r="H46" s="118">
        <f>H8+H16+H24+H32+H40</f>
        <v>0</v>
      </c>
      <c r="I46" s="118">
        <f>I8+I16+I24+I32+I40</f>
        <v>0</v>
      </c>
      <c r="J46" s="13"/>
      <c r="K46" s="12"/>
    </row>
    <row r="47" spans="1:11" s="3" customFormat="1" ht="17.149999999999999" customHeight="1">
      <c r="A47" s="14"/>
      <c r="B47" s="15"/>
      <c r="C47" s="15"/>
      <c r="D47" s="15"/>
      <c r="E47" s="15"/>
      <c r="F47" s="15"/>
      <c r="G47" s="15"/>
      <c r="H47" s="10"/>
      <c r="I47" s="10"/>
      <c r="J47" s="10"/>
      <c r="K47" s="16"/>
    </row>
    <row r="48" spans="1:11" s="3" customFormat="1" ht="17.149999999999999" customHeight="1">
      <c r="A48" s="94" t="s">
        <v>77</v>
      </c>
      <c r="B48" s="95"/>
      <c r="C48" s="95"/>
      <c r="D48" s="95"/>
      <c r="E48" s="95"/>
      <c r="F48" s="95"/>
      <c r="G48" s="95"/>
      <c r="H48" s="96"/>
      <c r="I48" s="96"/>
      <c r="J48" s="10"/>
      <c r="K48" s="16"/>
    </row>
    <row r="49" ht="13" customHeight="1"/>
  </sheetData>
  <mergeCells count="34">
    <mergeCell ref="A14:A21"/>
    <mergeCell ref="B14:B21"/>
    <mergeCell ref="D14:D21"/>
    <mergeCell ref="A22:A29"/>
    <mergeCell ref="B22:B29"/>
    <mergeCell ref="D22:D29"/>
    <mergeCell ref="C14:C21"/>
    <mergeCell ref="C22:C29"/>
    <mergeCell ref="A30:A37"/>
    <mergeCell ref="B30:B37"/>
    <mergeCell ref="D30:D37"/>
    <mergeCell ref="A38:A45"/>
    <mergeCell ref="B38:B45"/>
    <mergeCell ref="D38:D45"/>
    <mergeCell ref="C30:C37"/>
    <mergeCell ref="H4:H5"/>
    <mergeCell ref="I4:I5"/>
    <mergeCell ref="J4:J5"/>
    <mergeCell ref="A6:A13"/>
    <mergeCell ref="B4:B5"/>
    <mergeCell ref="D4:D5"/>
    <mergeCell ref="B6:B13"/>
    <mergeCell ref="D6:D13"/>
    <mergeCell ref="E4:E5"/>
    <mergeCell ref="F4:G4"/>
    <mergeCell ref="F6:G6"/>
    <mergeCell ref="C4:C5"/>
    <mergeCell ref="C6:C13"/>
    <mergeCell ref="F14:G14"/>
    <mergeCell ref="F22:G22"/>
    <mergeCell ref="F30:G30"/>
    <mergeCell ref="F38:G38"/>
    <mergeCell ref="B46:E46"/>
    <mergeCell ref="C38:C4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colBreaks count="1" manualBreakCount="1">
    <brk id="10" max="1048575" man="1"/>
  </colBreaks>
  <ignoredErrors>
    <ignoredError sqref="H8 H16 H24 H32 H4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39E6-CB90-4F49-8CFC-4012CAC5112C}">
  <sheetPr>
    <tabColor theme="0" tint="-0.34998626667073579"/>
    <pageSetUpPr fitToPage="1"/>
  </sheetPr>
  <dimension ref="A1:V38"/>
  <sheetViews>
    <sheetView showZeros="0" view="pageBreakPreview" topLeftCell="A5" zoomScale="85" zoomScaleNormal="70" zoomScaleSheetLayoutView="85" workbookViewId="0">
      <selection activeCell="F6" sqref="F6"/>
    </sheetView>
  </sheetViews>
  <sheetFormatPr defaultRowHeight="13"/>
  <cols>
    <col min="1" max="1" width="6" style="26" customWidth="1"/>
    <col min="2" max="2" width="15.6328125" style="27" customWidth="1"/>
    <col min="3" max="3" width="9.08984375" style="27" customWidth="1"/>
    <col min="4" max="4" width="26.1796875" style="27" customWidth="1"/>
    <col min="5" max="5" width="26.26953125" style="27" customWidth="1"/>
    <col min="6" max="6" width="26.1796875" style="27" customWidth="1"/>
    <col min="7" max="7" width="9.1796875" style="27" customWidth="1"/>
    <col min="8" max="8" width="9.1796875" style="26" customWidth="1"/>
    <col min="9" max="9" width="14.36328125" style="26" customWidth="1"/>
    <col min="10" max="16" width="15" style="28" customWidth="1"/>
    <col min="17" max="17" width="15.7265625" style="29" customWidth="1"/>
    <col min="18" max="18" width="91.90625" style="26" customWidth="1"/>
    <col min="19" max="19" width="56.7265625" style="26" customWidth="1"/>
    <col min="20" max="21" width="6.36328125" style="26" customWidth="1"/>
    <col min="22" max="16384" width="8.7265625" style="26"/>
  </cols>
  <sheetData>
    <row r="1" spans="1:22">
      <c r="A1" s="103" t="s">
        <v>40</v>
      </c>
      <c r="B1" s="32"/>
      <c r="C1" s="32"/>
      <c r="D1" s="32"/>
      <c r="E1" s="32"/>
      <c r="F1" s="32"/>
      <c r="G1" s="32"/>
      <c r="H1" s="33"/>
      <c r="Q1" s="34"/>
      <c r="R1" s="33"/>
    </row>
    <row r="2" spans="1:22">
      <c r="A2" s="108"/>
      <c r="B2" s="40"/>
      <c r="C2" s="41"/>
      <c r="D2" s="42"/>
      <c r="E2" s="98"/>
      <c r="F2" s="99"/>
      <c r="G2" s="100"/>
      <c r="H2" s="100"/>
      <c r="I2" s="101"/>
      <c r="J2" s="102"/>
      <c r="K2" s="102"/>
      <c r="L2" s="102"/>
      <c r="M2" s="102"/>
      <c r="N2" s="102"/>
      <c r="O2" s="102"/>
      <c r="P2" s="102"/>
      <c r="Q2" s="46"/>
      <c r="R2" s="43"/>
    </row>
    <row r="3" spans="1:22" ht="36.5" customHeight="1">
      <c r="A3" s="173" t="s">
        <v>18</v>
      </c>
      <c r="B3" s="173" t="s">
        <v>19</v>
      </c>
      <c r="C3" s="173" t="s">
        <v>20</v>
      </c>
      <c r="D3" s="173" t="s">
        <v>21</v>
      </c>
      <c r="E3" s="173" t="s">
        <v>48</v>
      </c>
      <c r="F3" s="173" t="s">
        <v>42</v>
      </c>
      <c r="G3" s="176" t="s">
        <v>22</v>
      </c>
      <c r="H3" s="176"/>
      <c r="I3" s="173" t="s">
        <v>23</v>
      </c>
      <c r="J3" s="174" t="s">
        <v>56</v>
      </c>
      <c r="K3" s="174" t="s">
        <v>55</v>
      </c>
      <c r="L3" s="174" t="s">
        <v>57</v>
      </c>
      <c r="M3" s="174" t="s">
        <v>68</v>
      </c>
      <c r="N3" s="174" t="s">
        <v>69</v>
      </c>
      <c r="O3" s="174" t="s">
        <v>58</v>
      </c>
      <c r="P3" s="174" t="s">
        <v>59</v>
      </c>
      <c r="Q3" s="175" t="s">
        <v>26</v>
      </c>
      <c r="R3" s="173" t="s">
        <v>27</v>
      </c>
      <c r="S3" s="172"/>
      <c r="T3" s="47"/>
      <c r="U3" s="47"/>
      <c r="V3" s="47"/>
    </row>
    <row r="4" spans="1:22">
      <c r="A4" s="173"/>
      <c r="B4" s="173"/>
      <c r="C4" s="173"/>
      <c r="D4" s="173"/>
      <c r="E4" s="173"/>
      <c r="F4" s="173"/>
      <c r="G4" s="111" t="s">
        <v>28</v>
      </c>
      <c r="H4" s="111" t="s">
        <v>29</v>
      </c>
      <c r="I4" s="173"/>
      <c r="J4" s="174"/>
      <c r="K4" s="174"/>
      <c r="L4" s="174"/>
      <c r="M4" s="174"/>
      <c r="N4" s="174"/>
      <c r="O4" s="174"/>
      <c r="P4" s="174"/>
      <c r="Q4" s="175"/>
      <c r="R4" s="173"/>
      <c r="S4" s="172"/>
      <c r="T4" s="47"/>
      <c r="U4" s="47"/>
      <c r="V4" s="47"/>
    </row>
    <row r="5" spans="1:22" ht="95.5" customHeight="1">
      <c r="A5" s="109">
        <v>1</v>
      </c>
      <c r="B5" s="104">
        <f>入力データ!C11</f>
        <v>0</v>
      </c>
      <c r="C5" s="104">
        <f>入力データ!D11</f>
        <v>0</v>
      </c>
      <c r="D5" s="104">
        <f>入力データ!E11</f>
        <v>0</v>
      </c>
      <c r="E5" s="104">
        <f>入力データ!F11</f>
        <v>0</v>
      </c>
      <c r="F5" s="104">
        <f>入力データ!H11</f>
        <v>0</v>
      </c>
      <c r="G5" s="104">
        <f>入力データ!I11</f>
        <v>0</v>
      </c>
      <c r="H5" s="104">
        <f>入力データ!J11</f>
        <v>0</v>
      </c>
      <c r="I5" s="104">
        <f>入力データ!K11</f>
        <v>0</v>
      </c>
      <c r="J5" s="105">
        <f>入力データ!M11</f>
        <v>0</v>
      </c>
      <c r="K5" s="105">
        <f>入力データ!N11</f>
        <v>0</v>
      </c>
      <c r="L5" s="105">
        <f t="shared" ref="L5" si="0">J5+K5</f>
        <v>0</v>
      </c>
      <c r="M5" s="106">
        <f>ROUNDDOWN(J5/2,0)</f>
        <v>0</v>
      </c>
      <c r="N5" s="106">
        <f>ROUNDDOWN(K5/2,0)</f>
        <v>0</v>
      </c>
      <c r="O5" s="106">
        <f t="shared" ref="O5" si="1">M5+N5</f>
        <v>0</v>
      </c>
      <c r="P5" s="107" t="e">
        <f t="shared" ref="P5" si="2">O5/L5</f>
        <v>#DIV/0!</v>
      </c>
      <c r="Q5" s="110">
        <f>入力データ!T11</f>
        <v>0</v>
      </c>
      <c r="R5" s="104">
        <f>入力データ!U11</f>
        <v>0</v>
      </c>
      <c r="S5" s="58"/>
      <c r="T5" s="59"/>
      <c r="V5" s="58"/>
    </row>
    <row r="6" spans="1:22" ht="95.5" customHeight="1">
      <c r="A6" s="109">
        <v>2</v>
      </c>
      <c r="B6" s="104">
        <f>入力データ!C12</f>
        <v>0</v>
      </c>
      <c r="C6" s="104">
        <f>入力データ!D12</f>
        <v>0</v>
      </c>
      <c r="D6" s="104">
        <f>入力データ!E12</f>
        <v>0</v>
      </c>
      <c r="E6" s="104">
        <f>入力データ!F12</f>
        <v>0</v>
      </c>
      <c r="F6" s="104">
        <f>入力データ!H12</f>
        <v>0</v>
      </c>
      <c r="G6" s="104">
        <f>入力データ!I12</f>
        <v>0</v>
      </c>
      <c r="H6" s="104">
        <f>入力データ!J12</f>
        <v>0</v>
      </c>
      <c r="I6" s="104">
        <f>入力データ!K12</f>
        <v>0</v>
      </c>
      <c r="J6" s="105">
        <f>入力データ!M12</f>
        <v>0</v>
      </c>
      <c r="K6" s="105">
        <f>入力データ!N12</f>
        <v>0</v>
      </c>
      <c r="L6" s="105">
        <f t="shared" ref="L6:L9" si="3">J6+K6</f>
        <v>0</v>
      </c>
      <c r="M6" s="106">
        <f t="shared" ref="M6:M9" si="4">ROUNDDOWN(J6/2,0)</f>
        <v>0</v>
      </c>
      <c r="N6" s="106">
        <f t="shared" ref="N6:N9" si="5">ROUNDDOWN(K6/2,0)</f>
        <v>0</v>
      </c>
      <c r="O6" s="106">
        <f t="shared" ref="O6:O9" si="6">M6+N6</f>
        <v>0</v>
      </c>
      <c r="P6" s="107" t="e">
        <f t="shared" ref="P6:P9" si="7">O6/L6</f>
        <v>#DIV/0!</v>
      </c>
      <c r="Q6" s="110">
        <f>入力データ!T12</f>
        <v>0</v>
      </c>
      <c r="R6" s="104">
        <f>入力データ!U12</f>
        <v>0</v>
      </c>
      <c r="S6" s="58"/>
      <c r="T6" s="59"/>
      <c r="V6" s="58"/>
    </row>
    <row r="7" spans="1:22" ht="95.5" customHeight="1">
      <c r="A7" s="109">
        <v>3</v>
      </c>
      <c r="B7" s="104">
        <f>入力データ!C13</f>
        <v>0</v>
      </c>
      <c r="C7" s="104">
        <f>入力データ!D13</f>
        <v>0</v>
      </c>
      <c r="D7" s="104">
        <f>入力データ!E13</f>
        <v>0</v>
      </c>
      <c r="E7" s="104">
        <f>入力データ!F13</f>
        <v>0</v>
      </c>
      <c r="F7" s="104">
        <f>入力データ!H13</f>
        <v>0</v>
      </c>
      <c r="G7" s="104">
        <f>入力データ!I13</f>
        <v>0</v>
      </c>
      <c r="H7" s="104">
        <f>入力データ!J13</f>
        <v>0</v>
      </c>
      <c r="I7" s="104">
        <f>入力データ!K13</f>
        <v>0</v>
      </c>
      <c r="J7" s="105">
        <f>入力データ!M13</f>
        <v>0</v>
      </c>
      <c r="K7" s="105">
        <f>入力データ!N13</f>
        <v>0</v>
      </c>
      <c r="L7" s="105">
        <f t="shared" si="3"/>
        <v>0</v>
      </c>
      <c r="M7" s="106">
        <f t="shared" si="4"/>
        <v>0</v>
      </c>
      <c r="N7" s="106">
        <f t="shared" si="5"/>
        <v>0</v>
      </c>
      <c r="O7" s="106">
        <f t="shared" si="6"/>
        <v>0</v>
      </c>
      <c r="P7" s="107" t="e">
        <f t="shared" si="7"/>
        <v>#DIV/0!</v>
      </c>
      <c r="Q7" s="110">
        <f>入力データ!T13</f>
        <v>0</v>
      </c>
      <c r="R7" s="104">
        <f>入力データ!U13</f>
        <v>0</v>
      </c>
      <c r="S7" s="58"/>
      <c r="T7" s="59"/>
      <c r="V7" s="58"/>
    </row>
    <row r="8" spans="1:22" ht="95.5" customHeight="1">
      <c r="A8" s="109">
        <v>4</v>
      </c>
      <c r="B8" s="104">
        <f>入力データ!C14</f>
        <v>0</v>
      </c>
      <c r="C8" s="104">
        <f>入力データ!D14</f>
        <v>0</v>
      </c>
      <c r="D8" s="104">
        <f>入力データ!E14</f>
        <v>0</v>
      </c>
      <c r="E8" s="104">
        <f>入力データ!F14</f>
        <v>0</v>
      </c>
      <c r="F8" s="104">
        <f>入力データ!H14</f>
        <v>0</v>
      </c>
      <c r="G8" s="104">
        <f>入力データ!I14</f>
        <v>0</v>
      </c>
      <c r="H8" s="104">
        <f>入力データ!J14</f>
        <v>0</v>
      </c>
      <c r="I8" s="104">
        <f>入力データ!K14</f>
        <v>0</v>
      </c>
      <c r="J8" s="105">
        <f>入力データ!M14</f>
        <v>0</v>
      </c>
      <c r="K8" s="105">
        <f>入力データ!N14</f>
        <v>0</v>
      </c>
      <c r="L8" s="105">
        <f t="shared" si="3"/>
        <v>0</v>
      </c>
      <c r="M8" s="106">
        <f t="shared" si="4"/>
        <v>0</v>
      </c>
      <c r="N8" s="106">
        <f t="shared" si="5"/>
        <v>0</v>
      </c>
      <c r="O8" s="106">
        <f t="shared" si="6"/>
        <v>0</v>
      </c>
      <c r="P8" s="107" t="e">
        <f t="shared" si="7"/>
        <v>#DIV/0!</v>
      </c>
      <c r="Q8" s="110">
        <f>入力データ!T14</f>
        <v>0</v>
      </c>
      <c r="R8" s="104">
        <f>入力データ!U14</f>
        <v>0</v>
      </c>
      <c r="S8" s="58"/>
      <c r="T8" s="59"/>
      <c r="V8" s="58"/>
    </row>
    <row r="9" spans="1:22" ht="95.5" customHeight="1">
      <c r="A9" s="109">
        <v>5</v>
      </c>
      <c r="B9" s="104">
        <f>入力データ!C15</f>
        <v>0</v>
      </c>
      <c r="C9" s="104">
        <f>入力データ!D15</f>
        <v>0</v>
      </c>
      <c r="D9" s="104">
        <f>入力データ!E15</f>
        <v>0</v>
      </c>
      <c r="E9" s="104">
        <f>入力データ!F15</f>
        <v>0</v>
      </c>
      <c r="F9" s="104">
        <f>入力データ!H15</f>
        <v>0</v>
      </c>
      <c r="G9" s="104">
        <f>入力データ!I15</f>
        <v>0</v>
      </c>
      <c r="H9" s="104">
        <f>入力データ!J15</f>
        <v>0</v>
      </c>
      <c r="I9" s="104">
        <f>入力データ!K15</f>
        <v>0</v>
      </c>
      <c r="J9" s="105">
        <f>入力データ!M15</f>
        <v>0</v>
      </c>
      <c r="K9" s="105">
        <f>入力データ!N15</f>
        <v>0</v>
      </c>
      <c r="L9" s="105">
        <f t="shared" si="3"/>
        <v>0</v>
      </c>
      <c r="M9" s="106">
        <f t="shared" si="4"/>
        <v>0</v>
      </c>
      <c r="N9" s="106">
        <f t="shared" si="5"/>
        <v>0</v>
      </c>
      <c r="O9" s="106">
        <f t="shared" si="6"/>
        <v>0</v>
      </c>
      <c r="P9" s="107" t="e">
        <f t="shared" si="7"/>
        <v>#DIV/0!</v>
      </c>
      <c r="Q9" s="110">
        <f>入力データ!T15</f>
        <v>0</v>
      </c>
      <c r="R9" s="104">
        <f>入力データ!U15</f>
        <v>0</v>
      </c>
      <c r="S9" s="58"/>
      <c r="T9" s="59"/>
      <c r="V9" s="58"/>
    </row>
    <row r="10" spans="1:22">
      <c r="C10" s="47"/>
      <c r="D10" s="67"/>
      <c r="E10" s="47"/>
      <c r="F10" s="67"/>
      <c r="G10" s="67"/>
      <c r="H10" s="47"/>
      <c r="I10" s="47"/>
      <c r="Q10" s="68"/>
      <c r="R10" s="27"/>
      <c r="S10" s="58"/>
      <c r="T10" s="58"/>
      <c r="U10" s="58"/>
      <c r="V10" s="58"/>
    </row>
    <row r="11" spans="1:22" s="29" customFormat="1">
      <c r="A11" s="26"/>
      <c r="B11" s="27"/>
      <c r="C11" s="27"/>
      <c r="D11" s="27"/>
      <c r="E11" s="27"/>
      <c r="F11" s="27"/>
      <c r="G11" s="27"/>
      <c r="H11" s="26"/>
      <c r="I11" s="26"/>
      <c r="J11" s="28"/>
      <c r="K11" s="28"/>
      <c r="L11" s="28"/>
      <c r="M11" s="28"/>
      <c r="N11" s="28"/>
      <c r="O11" s="28"/>
      <c r="P11" s="28"/>
      <c r="R11" s="26"/>
      <c r="S11" s="26"/>
      <c r="T11" s="26"/>
      <c r="U11" s="26"/>
      <c r="V11" s="26"/>
    </row>
    <row r="12" spans="1:22" s="29" customFormat="1">
      <c r="A12" s="26"/>
      <c r="B12" s="27"/>
      <c r="C12" s="27"/>
      <c r="D12" s="27"/>
      <c r="E12" s="27"/>
      <c r="F12" s="27"/>
      <c r="G12" s="27"/>
      <c r="H12" s="27"/>
      <c r="I12" s="27"/>
      <c r="J12" s="37"/>
      <c r="K12" s="37"/>
      <c r="L12" s="37"/>
      <c r="M12" s="37"/>
      <c r="N12" s="37"/>
      <c r="O12" s="37"/>
      <c r="P12" s="37"/>
      <c r="R12" s="26"/>
      <c r="S12" s="26"/>
      <c r="T12" s="26"/>
      <c r="U12" s="26"/>
      <c r="V12" s="26"/>
    </row>
    <row r="13" spans="1:22" s="29" customFormat="1">
      <c r="A13" s="26"/>
      <c r="B13" s="27"/>
      <c r="C13" s="27"/>
      <c r="D13" s="69"/>
      <c r="E13" s="27"/>
      <c r="F13" s="69"/>
      <c r="G13" s="69"/>
      <c r="H13" s="27"/>
      <c r="I13" s="27"/>
      <c r="J13" s="28"/>
      <c r="K13" s="28"/>
      <c r="L13" s="28"/>
      <c r="M13" s="28"/>
      <c r="N13" s="28"/>
      <c r="O13" s="28"/>
      <c r="P13" s="28"/>
      <c r="R13" s="26"/>
      <c r="S13" s="26"/>
      <c r="T13" s="26"/>
      <c r="U13" s="26"/>
      <c r="V13" s="26"/>
    </row>
    <row r="14" spans="1:22" s="29" customFormat="1">
      <c r="A14" s="26"/>
      <c r="B14" s="27"/>
      <c r="C14" s="27"/>
      <c r="D14" s="69"/>
      <c r="E14" s="27"/>
      <c r="F14" s="69"/>
      <c r="G14" s="69"/>
      <c r="H14" s="27"/>
      <c r="I14" s="27"/>
      <c r="J14" s="28"/>
      <c r="K14" s="28"/>
      <c r="L14" s="28"/>
      <c r="M14" s="28"/>
      <c r="N14" s="28"/>
      <c r="O14" s="28"/>
      <c r="P14" s="28"/>
      <c r="R14" s="26"/>
      <c r="S14" s="26"/>
      <c r="T14" s="26"/>
      <c r="U14" s="26"/>
      <c r="V14" s="26"/>
    </row>
    <row r="15" spans="1:22" s="29" customFormat="1">
      <c r="A15" s="26"/>
      <c r="B15" s="27"/>
      <c r="C15" s="27"/>
      <c r="D15" s="69"/>
      <c r="E15" s="27"/>
      <c r="F15" s="69"/>
      <c r="G15" s="69"/>
      <c r="H15" s="27"/>
      <c r="I15" s="27"/>
      <c r="J15" s="28"/>
      <c r="K15" s="28"/>
      <c r="L15" s="28"/>
      <c r="M15" s="28"/>
      <c r="N15" s="28"/>
      <c r="O15" s="28"/>
      <c r="P15" s="28"/>
      <c r="R15" s="26"/>
      <c r="S15" s="26"/>
      <c r="T15" s="26"/>
      <c r="U15" s="26"/>
      <c r="V15" s="26"/>
    </row>
    <row r="16" spans="1:22" s="29" customFormat="1">
      <c r="A16" s="26"/>
      <c r="B16" s="27"/>
      <c r="C16" s="27"/>
      <c r="D16" s="69"/>
      <c r="E16" s="27"/>
      <c r="F16" s="36"/>
      <c r="G16" s="36"/>
      <c r="H16" s="27"/>
      <c r="I16" s="27"/>
      <c r="J16" s="28"/>
      <c r="K16" s="28"/>
      <c r="L16" s="28"/>
      <c r="M16" s="28"/>
      <c r="N16" s="28"/>
      <c r="O16" s="28"/>
      <c r="P16" s="28"/>
      <c r="R16" s="26"/>
      <c r="S16" s="26"/>
      <c r="T16" s="26"/>
      <c r="U16" s="26"/>
      <c r="V16" s="26"/>
    </row>
    <row r="17" spans="1:22" s="29" customFormat="1" ht="24" customHeight="1">
      <c r="A17" s="26"/>
      <c r="B17" s="27"/>
      <c r="C17" s="27"/>
      <c r="D17" s="69"/>
      <c r="E17" s="27"/>
      <c r="F17" s="36"/>
      <c r="G17" s="36"/>
      <c r="H17" s="27"/>
      <c r="I17" s="27"/>
      <c r="J17" s="28"/>
      <c r="K17" s="28"/>
      <c r="L17" s="28"/>
      <c r="M17" s="28"/>
      <c r="N17" s="37"/>
      <c r="O17" s="37"/>
      <c r="P17" s="37"/>
      <c r="R17" s="26"/>
      <c r="S17" s="26"/>
      <c r="T17" s="26"/>
      <c r="U17" s="26"/>
      <c r="V17" s="26"/>
    </row>
    <row r="18" spans="1:22" s="29" customFormat="1">
      <c r="A18" s="26"/>
      <c r="B18" s="27"/>
      <c r="C18" s="27"/>
      <c r="D18" s="69"/>
      <c r="E18" s="27"/>
      <c r="F18" s="36"/>
      <c r="G18" s="36"/>
      <c r="H18" s="27"/>
      <c r="I18" s="27"/>
      <c r="J18" s="28"/>
      <c r="K18" s="28"/>
      <c r="L18" s="28"/>
      <c r="M18" s="28"/>
      <c r="N18" s="28"/>
      <c r="O18" s="28"/>
      <c r="P18" s="28"/>
      <c r="R18" s="26"/>
      <c r="S18" s="26"/>
      <c r="T18" s="26"/>
      <c r="U18" s="26"/>
      <c r="V18" s="26"/>
    </row>
    <row r="19" spans="1:22" s="29" customFormat="1">
      <c r="A19" s="26"/>
      <c r="B19" s="27"/>
      <c r="C19" s="27"/>
      <c r="D19" s="69"/>
      <c r="E19" s="27"/>
      <c r="F19" s="36"/>
      <c r="G19" s="36"/>
      <c r="H19" s="27"/>
      <c r="I19" s="27"/>
      <c r="J19" s="28"/>
      <c r="K19" s="28"/>
      <c r="L19" s="28"/>
      <c r="M19" s="28"/>
      <c r="N19" s="28"/>
      <c r="O19" s="28"/>
      <c r="P19" s="28"/>
      <c r="R19" s="26"/>
      <c r="S19" s="26"/>
      <c r="T19" s="26"/>
      <c r="U19" s="26"/>
      <c r="V19" s="26"/>
    </row>
    <row r="20" spans="1:22" s="29" customFormat="1">
      <c r="A20" s="26"/>
      <c r="B20" s="27"/>
      <c r="C20" s="27"/>
      <c r="D20" s="69"/>
      <c r="E20" s="27"/>
      <c r="F20" s="36"/>
      <c r="G20" s="36"/>
      <c r="H20" s="27"/>
      <c r="I20" s="27"/>
      <c r="J20" s="28"/>
      <c r="K20" s="28"/>
      <c r="L20" s="28"/>
      <c r="M20" s="28"/>
      <c r="N20" s="28"/>
      <c r="O20" s="28"/>
      <c r="P20" s="28"/>
      <c r="R20" s="26"/>
      <c r="S20" s="26"/>
      <c r="T20" s="26"/>
      <c r="U20" s="26"/>
      <c r="V20" s="26"/>
    </row>
    <row r="21" spans="1:22">
      <c r="D21" s="69"/>
    </row>
    <row r="24" spans="1:22" s="29" customFormat="1">
      <c r="A24" s="26"/>
      <c r="B24" s="27"/>
      <c r="C24" s="27"/>
      <c r="D24" s="27"/>
      <c r="E24" s="27"/>
      <c r="F24" s="27"/>
      <c r="G24" s="27"/>
      <c r="H24" s="26"/>
      <c r="I24" s="26"/>
      <c r="J24" s="28"/>
      <c r="K24" s="28"/>
      <c r="L24" s="28"/>
      <c r="M24" s="28"/>
      <c r="N24" s="28"/>
      <c r="O24" s="28"/>
      <c r="P24" s="28"/>
      <c r="R24" s="26"/>
      <c r="S24" s="26"/>
      <c r="T24" s="26"/>
      <c r="U24" s="26"/>
      <c r="V24" s="26"/>
    </row>
    <row r="25" spans="1:22" s="29" customFormat="1" ht="13" customHeight="1">
      <c r="A25" s="26"/>
      <c r="B25" s="27"/>
      <c r="C25" s="27"/>
      <c r="D25" s="27"/>
      <c r="E25" s="27"/>
      <c r="F25" s="27"/>
      <c r="G25" s="27"/>
      <c r="H25" s="26"/>
      <c r="I25" s="26"/>
      <c r="J25" s="28"/>
      <c r="K25" s="28"/>
      <c r="L25" s="28"/>
      <c r="M25" s="28"/>
      <c r="N25" s="28"/>
      <c r="O25" s="28"/>
      <c r="P25" s="28"/>
      <c r="R25" s="26"/>
      <c r="S25" s="26"/>
      <c r="T25" s="26"/>
      <c r="U25" s="26"/>
      <c r="V25" s="26"/>
    </row>
    <row r="26" spans="1:22" s="29" customFormat="1">
      <c r="A26" s="26"/>
      <c r="B26" s="27"/>
      <c r="C26" s="27"/>
      <c r="D26" s="27"/>
      <c r="E26" s="27"/>
      <c r="F26" s="27"/>
      <c r="G26" s="27"/>
      <c r="H26" s="26"/>
      <c r="I26" s="26"/>
      <c r="J26" s="28"/>
      <c r="K26" s="28"/>
      <c r="L26" s="28"/>
      <c r="M26" s="28"/>
      <c r="N26" s="28"/>
      <c r="O26" s="28"/>
      <c r="P26" s="28"/>
      <c r="R26" s="26"/>
      <c r="S26" s="26"/>
      <c r="T26" s="26"/>
      <c r="U26" s="26"/>
      <c r="V26" s="26"/>
    </row>
    <row r="27" spans="1:22" s="28" customFormat="1">
      <c r="A27" s="26"/>
      <c r="B27" s="27"/>
      <c r="C27" s="27"/>
      <c r="D27" s="27"/>
      <c r="E27" s="27"/>
      <c r="F27" s="27"/>
      <c r="G27" s="27"/>
      <c r="H27" s="26"/>
      <c r="I27" s="26"/>
      <c r="Q27" s="29"/>
      <c r="R27" s="26"/>
      <c r="S27" s="26"/>
      <c r="T27" s="26"/>
      <c r="U27" s="26"/>
      <c r="V27" s="26"/>
    </row>
    <row r="28" spans="1:22" s="28" customFormat="1">
      <c r="A28" s="26"/>
      <c r="B28" s="27"/>
      <c r="C28" s="27"/>
      <c r="D28" s="27"/>
      <c r="E28" s="27"/>
      <c r="F28" s="27"/>
      <c r="G28" s="27"/>
      <c r="H28" s="26"/>
      <c r="I28" s="26"/>
      <c r="Q28" s="29"/>
      <c r="R28" s="26"/>
      <c r="S28" s="26"/>
      <c r="T28" s="26"/>
      <c r="U28" s="26"/>
      <c r="V28" s="26"/>
    </row>
    <row r="29" spans="1:22" s="28" customFormat="1">
      <c r="A29" s="26"/>
      <c r="B29" s="27"/>
      <c r="C29" s="27"/>
      <c r="D29" s="27"/>
      <c r="E29" s="27"/>
      <c r="F29" s="27"/>
      <c r="G29" s="27"/>
      <c r="H29" s="26"/>
      <c r="I29" s="26"/>
      <c r="Q29" s="29"/>
      <c r="R29" s="26"/>
      <c r="S29" s="26"/>
      <c r="T29" s="26"/>
      <c r="U29" s="26"/>
      <c r="V29" s="26"/>
    </row>
    <row r="30" spans="1:22" s="28" customFormat="1">
      <c r="A30" s="26"/>
      <c r="B30" s="27"/>
      <c r="C30" s="27"/>
      <c r="D30" s="27"/>
      <c r="E30" s="27"/>
      <c r="F30" s="27"/>
      <c r="G30" s="27"/>
      <c r="H30" s="26"/>
      <c r="I30" s="26"/>
      <c r="Q30" s="29"/>
      <c r="R30" s="26"/>
      <c r="S30" s="26"/>
      <c r="T30" s="26"/>
      <c r="U30" s="26"/>
      <c r="V30" s="26"/>
    </row>
    <row r="31" spans="1:22" s="28" customFormat="1">
      <c r="A31" s="26"/>
      <c r="B31" s="27"/>
      <c r="C31" s="27"/>
      <c r="D31" s="27"/>
      <c r="E31" s="27"/>
      <c r="F31" s="27"/>
      <c r="G31" s="27"/>
      <c r="H31" s="26"/>
      <c r="I31" s="26"/>
      <c r="Q31" s="29"/>
      <c r="R31" s="26"/>
      <c r="S31" s="26"/>
      <c r="T31" s="26"/>
      <c r="U31" s="26"/>
      <c r="V31" s="26"/>
    </row>
    <row r="32" spans="1:22" s="28" customFormat="1">
      <c r="A32" s="26"/>
      <c r="B32" s="27"/>
      <c r="C32" s="27"/>
      <c r="D32" s="27"/>
      <c r="E32" s="27"/>
      <c r="F32" s="27"/>
      <c r="G32" s="27"/>
      <c r="H32" s="26"/>
      <c r="I32" s="26"/>
      <c r="Q32" s="29"/>
      <c r="R32" s="26"/>
      <c r="S32" s="26"/>
      <c r="T32" s="26"/>
      <c r="U32" s="26"/>
      <c r="V32" s="26"/>
    </row>
    <row r="33" spans="1:22" s="28" customFormat="1">
      <c r="A33" s="26"/>
      <c r="B33" s="27"/>
      <c r="C33" s="27"/>
      <c r="D33" s="27"/>
      <c r="E33" s="27"/>
      <c r="F33" s="27"/>
      <c r="G33" s="27"/>
      <c r="H33" s="26"/>
      <c r="I33" s="26"/>
      <c r="Q33" s="29"/>
      <c r="R33" s="26"/>
      <c r="S33" s="26"/>
      <c r="T33" s="26"/>
      <c r="U33" s="26"/>
      <c r="V33" s="26"/>
    </row>
    <row r="34" spans="1:22" s="28" customFormat="1">
      <c r="A34" s="26"/>
      <c r="B34" s="27"/>
      <c r="C34" s="27"/>
      <c r="D34" s="27"/>
      <c r="E34" s="27"/>
      <c r="F34" s="27"/>
      <c r="G34" s="27"/>
      <c r="H34" s="26"/>
      <c r="I34" s="26"/>
      <c r="Q34" s="29"/>
      <c r="R34" s="26"/>
      <c r="S34" s="26"/>
      <c r="T34" s="26"/>
      <c r="U34" s="26"/>
      <c r="V34" s="26"/>
    </row>
    <row r="35" spans="1:22" s="28" customFormat="1">
      <c r="A35" s="26"/>
      <c r="B35" s="27"/>
      <c r="C35" s="27"/>
      <c r="D35" s="27"/>
      <c r="E35" s="27"/>
      <c r="F35" s="27"/>
      <c r="G35" s="27"/>
      <c r="H35" s="26"/>
      <c r="I35" s="26"/>
      <c r="Q35" s="29"/>
      <c r="R35" s="26"/>
      <c r="S35" s="26"/>
      <c r="T35" s="26"/>
      <c r="U35" s="26"/>
      <c r="V35" s="26"/>
    </row>
    <row r="36" spans="1:22" s="28" customFormat="1">
      <c r="A36" s="26"/>
      <c r="B36" s="27"/>
      <c r="C36" s="27"/>
      <c r="D36" s="27"/>
      <c r="E36" s="27"/>
      <c r="F36" s="27"/>
      <c r="G36" s="27"/>
      <c r="H36" s="26"/>
      <c r="I36" s="26"/>
      <c r="Q36" s="29"/>
      <c r="R36" s="26"/>
      <c r="S36" s="26"/>
      <c r="T36" s="26"/>
      <c r="U36" s="26"/>
      <c r="V36" s="26"/>
    </row>
    <row r="37" spans="1:22" s="28" customFormat="1">
      <c r="A37" s="26"/>
      <c r="B37" s="27"/>
      <c r="C37" s="27"/>
      <c r="D37" s="27"/>
      <c r="E37" s="27"/>
      <c r="F37" s="27"/>
      <c r="G37" s="27"/>
      <c r="H37" s="26"/>
      <c r="I37" s="26"/>
      <c r="Q37" s="29"/>
      <c r="R37" s="26"/>
      <c r="S37" s="26"/>
      <c r="T37" s="26"/>
      <c r="U37" s="26"/>
      <c r="V37" s="26"/>
    </row>
    <row r="38" spans="1:22" s="28" customFormat="1">
      <c r="A38" s="26"/>
      <c r="B38" s="27"/>
      <c r="C38" s="27"/>
      <c r="D38" s="27"/>
      <c r="E38" s="27"/>
      <c r="F38" s="27"/>
      <c r="G38" s="27"/>
      <c r="H38" s="26"/>
      <c r="I38" s="26"/>
      <c r="Q38" s="29"/>
      <c r="R38" s="26"/>
      <c r="S38" s="26"/>
      <c r="T38" s="26"/>
      <c r="U38" s="26"/>
      <c r="V38" s="26"/>
    </row>
  </sheetData>
  <mergeCells count="18">
    <mergeCell ref="A3:A4"/>
    <mergeCell ref="B3:B4"/>
    <mergeCell ref="C3:C4"/>
    <mergeCell ref="D3:D4"/>
    <mergeCell ref="S3:S4"/>
    <mergeCell ref="E3:E4"/>
    <mergeCell ref="M3:M4"/>
    <mergeCell ref="N3:N4"/>
    <mergeCell ref="O3:O4"/>
    <mergeCell ref="P3:P4"/>
    <mergeCell ref="Q3:Q4"/>
    <mergeCell ref="R3:R4"/>
    <mergeCell ref="F3:F4"/>
    <mergeCell ref="G3:H3"/>
    <mergeCell ref="I3:I4"/>
    <mergeCell ref="J3:J4"/>
    <mergeCell ref="K3:K4"/>
    <mergeCell ref="L3:L4"/>
  </mergeCells>
  <phoneticPr fontId="3"/>
  <conditionalFormatting sqref="A5:R9">
    <cfRule type="expression" dxfId="6" priority="1">
      <formula>$D5="エネルギーの見える化"</formula>
    </cfRule>
    <cfRule type="expression" dxfId="5" priority="2">
      <formula>$D5="空ビル等照明・空調の効率化（その他）"</formula>
    </cfRule>
    <cfRule type="expression" dxfId="4" priority="3">
      <formula>$D5="空ビル等照明・空調の効率化（照明）"</formula>
    </cfRule>
    <cfRule type="expression" dxfId="3" priority="4">
      <formula>$D5="空ビル等照明・空調の効率化（空調）"</formula>
    </cfRule>
    <cfRule type="expression" dxfId="2" priority="5">
      <formula>$D5="空ビル等照明・空調の効率化（フィルム）"</formula>
    </cfRule>
    <cfRule type="expression" dxfId="1" priority="6">
      <formula>$D5="EV・FCV化インフラの導入"</formula>
    </cfRule>
    <cfRule type="expression" dxfId="0" priority="7">
      <formula>$D5="太陽光等の再エネ導入"</formula>
    </cfRule>
  </conditionalFormatting>
  <pageMargins left="0.70866141732283472" right="0.70866141732283472" top="0.74803149606299213" bottom="0.15748031496062992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入力データ</vt:lpstr>
      <vt:lpstr>自動出力のため直接入力は不要→</vt:lpstr>
      <vt:lpstr>別紙２</vt:lpstr>
      <vt:lpstr>別紙５</vt:lpstr>
      <vt:lpstr>入力データ!Print_Area</vt:lpstr>
      <vt:lpstr>別紙２!Print_Area</vt:lpstr>
      <vt:lpstr>別紙５!Print_Area</vt:lpstr>
      <vt:lpstr>入力データ!Print_Titles</vt:lpstr>
      <vt:lpstr>別紙５!Print_Titles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2024-09-12T04:52:10Z</dcterms:modified>
</cp:coreProperties>
</file>