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作業中フォルダ\②調査統計係\20220628_読売新聞\★マスターデータ作成用\●●訂正公表関係\0224_公表（帳票・正誤表）\帳票\２_道路の現況（令和2年3月31日時点）\"/>
    </mc:Choice>
  </mc:AlternateContent>
  <bookViews>
    <workbookView xWindow="0" yWindow="0" windowWidth="20490" windowHeight="7530"/>
  </bookViews>
  <sheets>
    <sheet name="1.高速自動車国道 " sheetId="12" r:id="rId1"/>
    <sheet name="2.一般有料道路" sheetId="9" r:id="rId2"/>
    <sheet name="3.首都高、4.阪高,5.本四,6.指定都市高速 " sheetId="17" r:id="rId3"/>
    <sheet name="7.一般自動車" sheetId="16" r:id="rId4"/>
  </sheets>
  <definedNames>
    <definedName name="_xlnm._FilterDatabase" localSheetId="1" hidden="1">'2.一般有料道路'!$A$4:$I$140</definedName>
    <definedName name="_xlnm.Print_Area" localSheetId="0">'1.高速自動車国道 '!$A$29:$P$206</definedName>
    <definedName name="_xlnm.Print_Area" localSheetId="1">'2.一般有料道路'!$A$1:$H$138</definedName>
    <definedName name="_xlnm.Print_Area" localSheetId="2">'3.首都高、4.阪高,5.本四,6.指定都市高速 '!$A$1:$D$125</definedName>
    <definedName name="_xlnm.Print_Area" localSheetId="3">'7.一般自動車'!$A$1:$I$36</definedName>
    <definedName name="_xlnm.Print_Titles" localSheetId="0">'1.高速自動車国道 '!$32:$33</definedName>
    <definedName name="_xlnm.Print_Titles" localSheetId="1">'2.一般有料道路'!$2:$4</definedName>
  </definedNames>
  <calcPr calcId="162913"/>
</workbook>
</file>

<file path=xl/calcChain.xml><?xml version="1.0" encoding="utf-8"?>
<calcChain xmlns="http://schemas.openxmlformats.org/spreadsheetml/2006/main">
  <c r="K208" i="12" l="1"/>
  <c r="K205" i="12"/>
  <c r="F137" i="12" l="1"/>
  <c r="J137" i="12"/>
  <c r="K137" i="12"/>
  <c r="H137" i="12"/>
  <c r="I137" i="12"/>
  <c r="E137" i="12"/>
  <c r="K120" i="12"/>
  <c r="F120" i="12" s="1"/>
  <c r="I120" i="12"/>
  <c r="J120" i="12" s="1"/>
  <c r="K131" i="12" l="1"/>
  <c r="H131" i="12" s="1"/>
  <c r="I131" i="12"/>
  <c r="J131" i="12" s="1"/>
  <c r="G131" i="12"/>
  <c r="E131" i="12"/>
  <c r="F131" i="12" s="1"/>
  <c r="K108" i="12" l="1"/>
  <c r="K113" i="12" s="1"/>
  <c r="I108" i="12"/>
  <c r="J108" i="12" s="1"/>
  <c r="G108" i="12"/>
  <c r="E108" i="12"/>
  <c r="E113" i="12" s="1"/>
  <c r="F113" i="12" s="1"/>
  <c r="H108" i="12" l="1"/>
  <c r="G113" i="12"/>
  <c r="F108" i="12"/>
  <c r="G188" i="12"/>
  <c r="I177" i="12"/>
  <c r="E172" i="12"/>
  <c r="K165" i="12"/>
  <c r="E37" i="12" l="1"/>
  <c r="G37" i="12"/>
  <c r="I37" i="12"/>
  <c r="K37" i="12"/>
  <c r="E42" i="12"/>
  <c r="G42" i="12"/>
  <c r="I42" i="12"/>
  <c r="K42" i="12"/>
  <c r="E83" i="12"/>
  <c r="G83" i="12"/>
  <c r="I83" i="12"/>
  <c r="K83" i="12"/>
  <c r="I113" i="12"/>
  <c r="F117" i="12"/>
  <c r="H117" i="12"/>
  <c r="J117" i="12"/>
  <c r="E118" i="12"/>
  <c r="G119" i="12"/>
  <c r="I119" i="12"/>
  <c r="G136" i="12"/>
  <c r="G142" i="12" s="1"/>
  <c r="I136" i="12"/>
  <c r="K140" i="12"/>
  <c r="F140" i="12" s="1"/>
  <c r="K141" i="12"/>
  <c r="F141" i="12" s="1"/>
  <c r="E157" i="12"/>
  <c r="G157" i="12"/>
  <c r="I157" i="12"/>
  <c r="K157" i="12"/>
  <c r="E165" i="12"/>
  <c r="G165" i="12"/>
  <c r="I165" i="12"/>
  <c r="E177" i="12"/>
  <c r="G177" i="12"/>
  <c r="K177" i="12"/>
  <c r="J177" i="12" s="1"/>
  <c r="E188" i="12"/>
  <c r="I188" i="12"/>
  <c r="K188" i="12"/>
  <c r="F188" i="12" l="1"/>
  <c r="H157" i="12"/>
  <c r="E136" i="12"/>
  <c r="E142" i="12" s="1"/>
  <c r="H188" i="12"/>
  <c r="J83" i="12"/>
  <c r="F165" i="12"/>
  <c r="H83" i="12"/>
  <c r="H37" i="12"/>
  <c r="J37" i="12"/>
  <c r="J188" i="12"/>
  <c r="J165" i="12"/>
  <c r="J157" i="12"/>
  <c r="I142" i="12"/>
  <c r="I208" i="12" s="1"/>
  <c r="I205" i="12" s="1"/>
  <c r="J140" i="12"/>
  <c r="H42" i="12"/>
  <c r="J42" i="12"/>
  <c r="H113" i="12"/>
  <c r="E119" i="12"/>
  <c r="F83" i="12"/>
  <c r="H177" i="12"/>
  <c r="H165" i="12"/>
  <c r="F157" i="12"/>
  <c r="J141" i="12"/>
  <c r="K118" i="12"/>
  <c r="H118" i="12" s="1"/>
  <c r="F42" i="12"/>
  <c r="L117" i="12"/>
  <c r="F37" i="12"/>
  <c r="K136" i="12"/>
  <c r="F136" i="12" s="1"/>
  <c r="J113" i="12"/>
  <c r="F177" i="12"/>
  <c r="H141" i="12"/>
  <c r="H140" i="12"/>
  <c r="G208" i="12"/>
  <c r="H136" i="12" l="1"/>
  <c r="J118" i="12"/>
  <c r="K119" i="12"/>
  <c r="F119" i="12" s="1"/>
  <c r="F118" i="12"/>
  <c r="E208" i="12"/>
  <c r="G205" i="12"/>
  <c r="J136" i="12"/>
  <c r="K142" i="12"/>
  <c r="H142" i="12" l="1"/>
  <c r="H119" i="12"/>
  <c r="J119" i="12"/>
  <c r="J142" i="12"/>
  <c r="F142" i="12"/>
  <c r="E205" i="12"/>
  <c r="L208" i="12" l="1"/>
  <c r="J208" i="12"/>
  <c r="H208" i="12"/>
  <c r="F208" i="12"/>
</calcChain>
</file>

<file path=xl/sharedStrings.xml><?xml version="1.0" encoding="utf-8"?>
<sst xmlns="http://schemas.openxmlformats.org/spreadsheetml/2006/main" count="2276" uniqueCount="1181">
  <si>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31"/>
  </si>
  <si>
    <t>島根</t>
    <rPh sb="0" eb="2">
      <t>シマネ</t>
    </rPh>
    <phoneticPr fontId="32"/>
  </si>
  <si>
    <t>区　　間</t>
    <rPh sb="0" eb="1">
      <t>ク</t>
    </rPh>
    <rPh sb="3" eb="4">
      <t>アイダ</t>
    </rPh>
    <phoneticPr fontId="31"/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</si>
  <si>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2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</si>
  <si>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31"/>
  </si>
  <si>
    <t>61. 7.24</t>
    <phoneticPr fontId="32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</si>
  <si>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31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</si>
  <si>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</si>
  <si>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みなべ</t>
    <phoneticPr fontId="31"/>
  </si>
  <si>
    <t>橋　梁</t>
    <rPh sb="0" eb="1">
      <t>ハシ</t>
    </rPh>
    <rPh sb="2" eb="3">
      <t>ハリ</t>
    </rPh>
    <phoneticPr fontId="31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</si>
  <si>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31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</si>
  <si>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32"/>
  </si>
  <si>
    <t>道　　路</t>
    <rPh sb="0" eb="1">
      <t>ミチ</t>
    </rPh>
    <rPh sb="3" eb="4">
      <t>ミチ</t>
    </rPh>
    <phoneticPr fontId="31"/>
  </si>
  <si>
    <t>土　工</t>
    <rPh sb="0" eb="1">
      <t>ド</t>
    </rPh>
    <rPh sb="2" eb="3">
      <t>コウ</t>
    </rPh>
    <phoneticPr fontId="31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</si>
  <si>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</si>
  <si>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31"/>
  </si>
  <si>
    <t>延　　長　　（km）</t>
    <rPh sb="0" eb="1">
      <t>エン</t>
    </rPh>
    <rPh sb="3" eb="4">
      <t>チョウ</t>
    </rPh>
    <phoneticPr fontId="31"/>
  </si>
  <si>
    <t>18. 3.25</t>
    <phoneticPr fontId="32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</si>
  <si>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31"/>
  </si>
  <si>
    <t>-</t>
  </si>
  <si>
    <t>青森</t>
    <rPh sb="0" eb="2">
      <t>アオモリ</t>
    </rPh>
    <phoneticPr fontId="31"/>
  </si>
  <si>
    <t>車線数</t>
    <rPh sb="0" eb="3">
      <t>シャセンスウ</t>
    </rPh>
    <phoneticPr fontId="31"/>
  </si>
  <si>
    <t>小牧</t>
    <rPh sb="0" eb="2">
      <t>コマキ</t>
    </rPh>
    <phoneticPr fontId="31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</si>
  <si>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32"/>
  </si>
  <si>
    <t>本別JCT</t>
    <rPh sb="0" eb="2">
      <t>ホンベツ</t>
    </rPh>
    <phoneticPr fontId="31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</si>
  <si>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32"/>
  </si>
  <si>
    <t>トンネル</t>
    <phoneticPr fontId="31"/>
  </si>
  <si>
    <t>合計</t>
    <rPh sb="0" eb="2">
      <t>ゴウケイ</t>
    </rPh>
    <phoneticPr fontId="31"/>
  </si>
  <si>
    <t>２／４</t>
    <phoneticPr fontId="31"/>
  </si>
  <si>
    <t>計</t>
    <rPh sb="0" eb="1">
      <t>ケイ</t>
    </rPh>
    <phoneticPr fontId="31"/>
  </si>
  <si>
    <t>延　長</t>
    <rPh sb="0" eb="1">
      <t>エン</t>
    </rPh>
    <rPh sb="2" eb="3">
      <t>チョウ</t>
    </rPh>
    <phoneticPr fontId="32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</si>
  <si>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31"/>
  </si>
  <si>
    <t>小矢部砺波JCT</t>
    <rPh sb="0" eb="3">
      <t>オヤベ</t>
    </rPh>
    <rPh sb="3" eb="5">
      <t>トナミ</t>
    </rPh>
    <phoneticPr fontId="31"/>
  </si>
  <si>
    <t>真岡</t>
    <rPh sb="0" eb="2">
      <t>モオカ</t>
    </rPh>
    <phoneticPr fontId="31"/>
  </si>
  <si>
    <t>広島熊野道路</t>
    <rPh sb="0" eb="2">
      <t>ヒロシマ</t>
    </rPh>
    <rPh sb="2" eb="4">
      <t>クマノ</t>
    </rPh>
    <rPh sb="4" eb="6">
      <t>ドウロ</t>
    </rPh>
    <phoneticPr fontId="32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</si>
  <si>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32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</si>
  <si>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31"/>
  </si>
  <si>
    <t>トマム</t>
    <phoneticPr fontId="31"/>
  </si>
  <si>
    <t>北関東自動車道</t>
    <rPh sb="0" eb="3">
      <t>キタカントウ</t>
    </rPh>
    <rPh sb="3" eb="6">
      <t>ジドウシャ</t>
    </rPh>
    <rPh sb="6" eb="7">
      <t>ドウ</t>
    </rPh>
    <phoneticPr fontId="31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</si>
  <si>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32"/>
  </si>
  <si>
    <t>大津JCT</t>
    <rPh sb="0" eb="2">
      <t>オオツ</t>
    </rPh>
    <phoneticPr fontId="31"/>
  </si>
  <si>
    <t>日光市鬼怒川温泉滝～那須塩原市中塩原</t>
    <rPh sb="0" eb="3">
      <t>ニ</t>
    </rPh>
    <rPh sb="3" eb="6">
      <t>キヌガワ</t>
    </rPh>
    <rPh sb="6" eb="8">
      <t>オンセン</t>
    </rPh>
    <rPh sb="8" eb="9">
      <t>タキ</t>
    </rPh>
    <rPh sb="10" eb="12">
      <t>ナス</t>
    </rPh>
    <rPh sb="12" eb="13">
      <t>シオ</t>
    </rPh>
    <rPh sb="13" eb="15">
      <t>ハライチ</t>
    </rPh>
    <rPh sb="15" eb="16">
      <t>ナカ</t>
    </rPh>
    <rPh sb="16" eb="18">
      <t>シオバラ</t>
    </rPh>
    <phoneticPr fontId="32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</si>
  <si>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32"/>
  </si>
  <si>
    <t>2/4</t>
    <phoneticPr fontId="31"/>
  </si>
  <si>
    <t>勝山市村岡町暮見～同市１７０字</t>
    <rPh sb="0" eb="3">
      <t>カツヤマシ</t>
    </rPh>
    <rPh sb="3" eb="4">
      <t>ムラ</t>
    </rPh>
    <rPh sb="4" eb="5">
      <t>オカ</t>
    </rPh>
    <rPh sb="5" eb="6">
      <t>マチ</t>
    </rPh>
    <rPh sb="6" eb="7">
      <t>ク</t>
    </rPh>
    <rPh sb="7" eb="8">
      <t>ミ</t>
    </rPh>
    <rPh sb="9" eb="11">
      <t>ドウシ</t>
    </rPh>
    <rPh sb="14" eb="15">
      <t>ジ</t>
    </rPh>
    <phoneticPr fontId="32"/>
  </si>
  <si>
    <t>富津館山道路</t>
    <rPh sb="0" eb="2">
      <t>フッツ</t>
    </rPh>
    <rPh sb="2" eb="4">
      <t>タテヤマ</t>
    </rPh>
    <rPh sb="4" eb="6">
      <t>ドウロ</t>
    </rPh>
    <phoneticPr fontId="32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</si>
  <si>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31"/>
  </si>
  <si>
    <t>～</t>
    <phoneticPr fontId="31"/>
  </si>
  <si>
    <t>10. 4.11</t>
    <phoneticPr fontId="32"/>
  </si>
  <si>
    <t>茨城・千葉</t>
    <rPh sb="0" eb="2">
      <t>イバラキ</t>
    </rPh>
    <rPh sb="3" eb="5">
      <t>チバ</t>
    </rPh>
    <phoneticPr fontId="32"/>
  </si>
  <si>
    <t>十勝清水</t>
    <rPh sb="0" eb="4">
      <t>トカチシミズ</t>
    </rPh>
    <phoneticPr fontId="31"/>
  </si>
  <si>
    <t>士別剣淵</t>
    <rPh sb="0" eb="2">
      <t>シベツ</t>
    </rPh>
    <rPh sb="2" eb="3">
      <t>ケン</t>
    </rPh>
    <rPh sb="3" eb="4">
      <t>フチ</t>
    </rPh>
    <phoneticPr fontId="31"/>
  </si>
  <si>
    <t>門司</t>
    <rPh sb="0" eb="2">
      <t>モジ</t>
    </rPh>
    <phoneticPr fontId="31"/>
  </si>
  <si>
    <t>君津</t>
    <rPh sb="0" eb="2">
      <t>キミツ</t>
    </rPh>
    <phoneticPr fontId="31"/>
  </si>
  <si>
    <t>南紀田辺</t>
    <rPh sb="0" eb="2">
      <t>ナンキ</t>
    </rPh>
    <rPh sb="2" eb="4">
      <t>タナベ</t>
    </rPh>
    <phoneticPr fontId="31"/>
  </si>
  <si>
    <t>藤岡JCT</t>
    <rPh sb="0" eb="2">
      <t>フジオカ</t>
    </rPh>
    <phoneticPr fontId="31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</si>
  <si>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32"/>
  </si>
  <si>
    <t>甲賀土山</t>
    <rPh sb="0" eb="2">
      <t>コウガ</t>
    </rPh>
    <rPh sb="2" eb="4">
      <t>ツチヤマ</t>
    </rPh>
    <phoneticPr fontId="31"/>
  </si>
  <si>
    <t>北九州市道北九州高速３号線</t>
    <rPh sb="0" eb="3">
      <t>キタキュウシュウ</t>
    </rPh>
    <rPh sb="3" eb="5">
      <t>シドウ</t>
    </rPh>
    <phoneticPr fontId="32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</si>
  <si>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32"/>
  </si>
  <si>
    <t>富津中央</t>
    <rPh sb="0" eb="2">
      <t>フッツ</t>
    </rPh>
    <rPh sb="2" eb="4">
      <t>チュウオウ</t>
    </rPh>
    <phoneticPr fontId="31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</si>
  <si>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32"/>
  </si>
  <si>
    <t>伊勢崎</t>
    <rPh sb="0" eb="3">
      <t>イセサキ</t>
    </rPh>
    <phoneticPr fontId="31"/>
  </si>
  <si>
    <t>大泉</t>
    <rPh sb="0" eb="2">
      <t>オオイズミ</t>
    </rPh>
    <phoneticPr fontId="31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</si>
  <si>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32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</si>
  <si>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31"/>
  </si>
  <si>
    <t xml:space="preserve"> 9. 4.23</t>
    <phoneticPr fontId="32"/>
  </si>
  <si>
    <t>太田桐生</t>
    <rPh sb="0" eb="2">
      <t>オオタ</t>
    </rPh>
    <rPh sb="2" eb="4">
      <t>キリュウ</t>
    </rPh>
    <phoneticPr fontId="31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</si>
  <si>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32"/>
  </si>
  <si>
    <t>泉佐野市りんくう往来北</t>
    <rPh sb="0" eb="4">
      <t>イズミサノシ</t>
    </rPh>
    <rPh sb="8" eb="10">
      <t>オウライ</t>
    </rPh>
    <rPh sb="10" eb="11">
      <t>キタ</t>
    </rPh>
    <phoneticPr fontId="32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</si>
  <si>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31"/>
  </si>
  <si>
    <t>登別室蘭</t>
    <rPh sb="0" eb="2">
      <t>ノボリベツ</t>
    </rPh>
    <rPh sb="2" eb="4">
      <t>ムロラン</t>
    </rPh>
    <phoneticPr fontId="31"/>
  </si>
  <si>
    <t>有田</t>
    <rPh sb="0" eb="2">
      <t>アリタ</t>
    </rPh>
    <phoneticPr fontId="31"/>
  </si>
  <si>
    <t>吹田</t>
    <rPh sb="0" eb="2">
      <t>スイタ</t>
    </rPh>
    <phoneticPr fontId="31"/>
  </si>
  <si>
    <t>宇都宮上三川</t>
    <rPh sb="0" eb="3">
      <t>ウツノミヤ</t>
    </rPh>
    <rPh sb="3" eb="6">
      <t>カミノカワ</t>
    </rPh>
    <phoneticPr fontId="31"/>
  </si>
  <si>
    <t xml:space="preserve"> 5. 3.26</t>
    <phoneticPr fontId="32"/>
  </si>
  <si>
    <t>双葉JCT</t>
    <rPh sb="0" eb="2">
      <t>フタバ</t>
    </rPh>
    <phoneticPr fontId="31"/>
  </si>
  <si>
    <t>大沼公園</t>
    <rPh sb="0" eb="2">
      <t>オオヌマ</t>
    </rPh>
    <rPh sb="2" eb="4">
      <t>コウエン</t>
    </rPh>
    <phoneticPr fontId="31"/>
  </si>
  <si>
    <t>千歳恵庭JCT</t>
    <rPh sb="0" eb="2">
      <t>チトセ</t>
    </rPh>
    <rPh sb="2" eb="4">
      <t>エニワ</t>
    </rPh>
    <phoneticPr fontId="31"/>
  </si>
  <si>
    <t>H</t>
    <phoneticPr fontId="31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</si>
  <si>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32"/>
  </si>
  <si>
    <t>笠間西</t>
    <rPh sb="0" eb="2">
      <t>カサマ</t>
    </rPh>
    <rPh sb="2" eb="3">
      <t>ニシ</t>
    </rPh>
    <phoneticPr fontId="31"/>
  </si>
  <si>
    <t>54.12. 6</t>
    <phoneticPr fontId="32"/>
  </si>
  <si>
    <t>友部</t>
    <rPh sb="0" eb="2">
      <t>トモベ</t>
    </rPh>
    <phoneticPr fontId="31"/>
  </si>
  <si>
    <t>63. 3.29</t>
    <phoneticPr fontId="32"/>
  </si>
  <si>
    <t>隼人東</t>
    <rPh sb="0" eb="2">
      <t>ハヤト</t>
    </rPh>
    <rPh sb="2" eb="3">
      <t>ヒガシ</t>
    </rPh>
    <phoneticPr fontId="31"/>
  </si>
  <si>
    <t>近畿自動車道</t>
    <rPh sb="0" eb="2">
      <t>キンキ</t>
    </rPh>
    <rPh sb="2" eb="5">
      <t>ジドウシャ</t>
    </rPh>
    <rPh sb="5" eb="6">
      <t>ドウ</t>
    </rPh>
    <phoneticPr fontId="31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</si>
  <si>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32"/>
  </si>
  <si>
    <t>琵琶湖大橋</t>
    <rPh sb="0" eb="3">
      <t>ビワコ</t>
    </rPh>
    <rPh sb="3" eb="5">
      <t>オオハシ</t>
    </rPh>
    <phoneticPr fontId="32"/>
  </si>
  <si>
    <t>46. 6. 1</t>
    <phoneticPr fontId="32"/>
  </si>
  <si>
    <t>亀山JCT</t>
    <rPh sb="0" eb="2">
      <t>カメヤマ</t>
    </rPh>
    <phoneticPr fontId="31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</si>
  <si>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</si>
  <si>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32"/>
  </si>
  <si>
    <t>４／６</t>
    <phoneticPr fontId="31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</si>
  <si>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32"/>
  </si>
  <si>
    <t>上越JCT</t>
    <rPh sb="0" eb="2">
      <t>ジョウエツ</t>
    </rPh>
    <phoneticPr fontId="31"/>
  </si>
  <si>
    <t>０７新規追加分</t>
    <rPh sb="2" eb="4">
      <t>シンキ</t>
    </rPh>
    <rPh sb="4" eb="7">
      <t>ツイカブン</t>
    </rPh>
    <phoneticPr fontId="31"/>
  </si>
  <si>
    <t>０６合計</t>
    <rPh sb="2" eb="4">
      <t>ゴウケイ</t>
    </rPh>
    <phoneticPr fontId="31"/>
  </si>
  <si>
    <t>神戸市灘区高羽～同市北区有野町</t>
    <rPh sb="0" eb="3">
      <t>コウベシ</t>
    </rPh>
    <rPh sb="8" eb="10">
      <t>ドウシ</t>
    </rPh>
    <phoneticPr fontId="32"/>
  </si>
  <si>
    <t>０７合計</t>
    <rPh sb="2" eb="4">
      <t>ゴウケイ</t>
    </rPh>
    <phoneticPr fontId="31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</si>
  <si>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32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</si>
  <si>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31"/>
  </si>
  <si>
    <t>長崎</t>
    <rPh sb="0" eb="2">
      <t>ナガサキ</t>
    </rPh>
    <phoneticPr fontId="32"/>
  </si>
  <si>
    <t>出雲</t>
    <rPh sb="0" eb="2">
      <t>イズモ</t>
    </rPh>
    <phoneticPr fontId="31"/>
  </si>
  <si>
    <t>仙台松島道路</t>
    <rPh sb="0" eb="2">
      <t>センダイ</t>
    </rPh>
    <rPh sb="2" eb="4">
      <t>マツシマ</t>
    </rPh>
    <rPh sb="4" eb="6">
      <t>ドウロ</t>
    </rPh>
    <phoneticPr fontId="32"/>
  </si>
  <si>
    <t>大里郡寄居町大字風布～ 秩父郡皆野町大字皆野</t>
    <phoneticPr fontId="32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</si>
  <si>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31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</si>
  <si>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32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</si>
  <si>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</si>
  <si>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宮城</t>
    <rPh sb="0" eb="2">
      <t>ミヤギ</t>
    </rPh>
    <phoneticPr fontId="32"/>
  </si>
  <si>
    <t>表38</t>
    <rPh sb="0" eb="1">
      <t>ヒョウ</t>
    </rPh>
    <phoneticPr fontId="31"/>
  </si>
  <si>
    <t>63. 3.24</t>
    <phoneticPr fontId="32"/>
  </si>
  <si>
    <t>城陽JCT</t>
    <rPh sb="0" eb="2">
      <t>ジョウヨウ</t>
    </rPh>
    <phoneticPr fontId="31"/>
  </si>
  <si>
    <t>川之江東JCT</t>
    <rPh sb="0" eb="3">
      <t>カワノエ</t>
    </rPh>
    <rPh sb="3" eb="4">
      <t>ヒガシ</t>
    </rPh>
    <phoneticPr fontId="31"/>
  </si>
  <si>
    <t>　１．高速自動車国道</t>
    <rPh sb="3" eb="5">
      <t>コウソク</t>
    </rPh>
    <rPh sb="5" eb="8">
      <t>ジドウシャ</t>
    </rPh>
    <rPh sb="8" eb="10">
      <t>コクドウ</t>
    </rPh>
    <phoneticPr fontId="31"/>
  </si>
  <si>
    <t>岩舟JCT</t>
    <rPh sb="0" eb="2">
      <t>イワフネ</t>
    </rPh>
    <phoneticPr fontId="31"/>
  </si>
  <si>
    <t>中国池田</t>
    <rPh sb="0" eb="2">
      <t>チュウゴク</t>
    </rPh>
    <rPh sb="2" eb="4">
      <t>イケダ</t>
    </rPh>
    <phoneticPr fontId="31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</si>
  <si>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32"/>
  </si>
  <si>
    <t>2/4</t>
  </si>
  <si>
    <t>旭川鷹栖</t>
    <rPh sb="0" eb="2">
      <t>アサヒカワ</t>
    </rPh>
    <rPh sb="2" eb="4">
      <t>タカス</t>
    </rPh>
    <phoneticPr fontId="31"/>
  </si>
  <si>
    <t>大宰府</t>
    <rPh sb="0" eb="3">
      <t>ダザイフ</t>
    </rPh>
    <phoneticPr fontId="31"/>
  </si>
  <si>
    <t>小樽JCT</t>
    <rPh sb="0" eb="2">
      <t>オタル</t>
    </rPh>
    <phoneticPr fontId="31"/>
  </si>
  <si>
    <t>4/4</t>
  </si>
  <si>
    <t>大東鶴見</t>
    <rPh sb="0" eb="2">
      <t>ダイトウ</t>
    </rPh>
    <rPh sb="2" eb="4">
      <t>ツルミ</t>
    </rPh>
    <phoneticPr fontId="31"/>
  </si>
  <si>
    <t>6/6</t>
    <phoneticPr fontId="31"/>
  </si>
  <si>
    <t>成田</t>
    <rPh sb="0" eb="2">
      <t>ナリタ</t>
    </rPh>
    <phoneticPr fontId="31"/>
  </si>
  <si>
    <t>小樽</t>
    <rPh sb="0" eb="2">
      <t>オタル</t>
    </rPh>
    <phoneticPr fontId="31"/>
  </si>
  <si>
    <t>和光北</t>
    <rPh sb="0" eb="2">
      <t>ワコウ</t>
    </rPh>
    <rPh sb="2" eb="3">
      <t>キタ</t>
    </rPh>
    <phoneticPr fontId="31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</si>
  <si>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32"/>
  </si>
  <si>
    <t>鹿児島</t>
    <rPh sb="0" eb="3">
      <t>カゴシマ</t>
    </rPh>
    <phoneticPr fontId="32"/>
  </si>
  <si>
    <t>札幌JCT</t>
    <rPh sb="0" eb="2">
      <t>サッポロ</t>
    </rPh>
    <phoneticPr fontId="31"/>
  </si>
  <si>
    <t>余市</t>
    <rPh sb="0" eb="2">
      <t>ヨイチ</t>
    </rPh>
    <phoneticPr fontId="31"/>
  </si>
  <si>
    <t>京滋バイパス</t>
    <rPh sb="0" eb="1">
      <t>キョウ</t>
    </rPh>
    <rPh sb="1" eb="2">
      <t>ジ</t>
    </rPh>
    <phoneticPr fontId="32"/>
  </si>
  <si>
    <t>仙台東部道路</t>
    <rPh sb="0" eb="2">
      <t>センダイ</t>
    </rPh>
    <rPh sb="2" eb="4">
      <t>トウブ</t>
    </rPh>
    <rPh sb="4" eb="6">
      <t>ドウロ</t>
    </rPh>
    <phoneticPr fontId="32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</si>
  <si>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2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</si>
  <si>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32"/>
  </si>
  <si>
    <t>足寄</t>
    <rPh sb="0" eb="2">
      <t>アショロ</t>
    </rPh>
    <phoneticPr fontId="31"/>
  </si>
  <si>
    <t>神奈川</t>
    <rPh sb="0" eb="3">
      <t>カナガワ</t>
    </rPh>
    <phoneticPr fontId="32"/>
  </si>
  <si>
    <t>本別</t>
    <rPh sb="0" eb="2">
      <t>ホンベツ</t>
    </rPh>
    <phoneticPr fontId="31"/>
  </si>
  <si>
    <t>飛騨清見</t>
    <rPh sb="0" eb="2">
      <t>ヒダ</t>
    </rPh>
    <rPh sb="2" eb="4">
      <t>キヨミ</t>
    </rPh>
    <phoneticPr fontId="31"/>
  </si>
  <si>
    <t>川口JCT</t>
    <rPh sb="0" eb="2">
      <t>カワグチ</t>
    </rPh>
    <phoneticPr fontId="31"/>
  </si>
  <si>
    <t>下関JCT</t>
    <rPh sb="0" eb="2">
      <t>シモノセキ</t>
    </rPh>
    <phoneticPr fontId="31"/>
  </si>
  <si>
    <t>4/4</t>
    <phoneticPr fontId="31"/>
  </si>
  <si>
    <t>御坊</t>
    <rPh sb="0" eb="2">
      <t>オボウ</t>
    </rPh>
    <phoneticPr fontId="31"/>
  </si>
  <si>
    <t>宇都宮</t>
    <rPh sb="0" eb="3">
      <t>ウツノミヤ</t>
    </rPh>
    <phoneticPr fontId="31"/>
  </si>
  <si>
    <t>31. 8.10</t>
  </si>
  <si>
    <t>安代JCT</t>
    <rPh sb="0" eb="2">
      <t>アシロ</t>
    </rPh>
    <phoneticPr fontId="31"/>
  </si>
  <si>
    <t>更埴JCT</t>
    <rPh sb="0" eb="2">
      <t>コウショク</t>
    </rPh>
    <phoneticPr fontId="31"/>
  </si>
  <si>
    <t>八戸</t>
    <rPh sb="0" eb="2">
      <t>ハチノヘ</t>
    </rPh>
    <phoneticPr fontId="31"/>
  </si>
  <si>
    <t>八戸JCT</t>
    <rPh sb="0" eb="2">
      <t>ハチノヘ</t>
    </rPh>
    <phoneticPr fontId="31"/>
  </si>
  <si>
    <t>八戸北</t>
    <rPh sb="0" eb="2">
      <t>ハチノヘ</t>
    </rPh>
    <rPh sb="2" eb="3">
      <t>キタ</t>
    </rPh>
    <phoneticPr fontId="31"/>
  </si>
  <si>
    <t>4/6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</si>
  <si>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31"/>
  </si>
  <si>
    <t>青森東</t>
    <rPh sb="0" eb="2">
      <t>アオモリ</t>
    </rPh>
    <rPh sb="2" eb="3">
      <t>ヒガシ</t>
    </rPh>
    <phoneticPr fontId="31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</si>
  <si>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32"/>
  </si>
  <si>
    <t>青森JCT</t>
    <rPh sb="0" eb="2">
      <t>アオモリ</t>
    </rPh>
    <phoneticPr fontId="31"/>
  </si>
  <si>
    <t>県道</t>
    <rPh sb="0" eb="2">
      <t>ケンドウ</t>
    </rPh>
    <phoneticPr fontId="32"/>
  </si>
  <si>
    <t>四日市JCT</t>
    <rPh sb="0" eb="3">
      <t>ヨッカイチ</t>
    </rPh>
    <phoneticPr fontId="31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</si>
  <si>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31"/>
  </si>
  <si>
    <t>広島岩国道路</t>
    <rPh sb="0" eb="2">
      <t>ヒロシマ</t>
    </rPh>
    <rPh sb="2" eb="4">
      <t>イワクニ</t>
    </rPh>
    <rPh sb="4" eb="6">
      <t>ドウロ</t>
    </rPh>
    <phoneticPr fontId="32"/>
  </si>
  <si>
    <t>東和</t>
    <rPh sb="0" eb="2">
      <t>トウワ</t>
    </rPh>
    <phoneticPr fontId="31"/>
  </si>
  <si>
    <t>花巻JCT</t>
    <rPh sb="0" eb="2">
      <t>ハナマキ</t>
    </rPh>
    <phoneticPr fontId="31"/>
  </si>
  <si>
    <t>東京・千葉</t>
    <rPh sb="0" eb="2">
      <t>トウキョウ</t>
    </rPh>
    <rPh sb="3" eb="5">
      <t>チバ</t>
    </rPh>
    <phoneticPr fontId="32"/>
  </si>
  <si>
    <t>北上JCT</t>
    <rPh sb="0" eb="2">
      <t>キタカミ</t>
    </rPh>
    <phoneticPr fontId="31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</si>
  <si>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32"/>
  </si>
  <si>
    <t>落合JCT</t>
    <rPh sb="0" eb="2">
      <t>オチアイ</t>
    </rPh>
    <phoneticPr fontId="31"/>
  </si>
  <si>
    <t>秋田北</t>
    <rPh sb="0" eb="2">
      <t>アキタ</t>
    </rPh>
    <rPh sb="2" eb="3">
      <t>キタ</t>
    </rPh>
    <phoneticPr fontId="31"/>
  </si>
  <si>
    <t>大曲</t>
    <rPh sb="0" eb="2">
      <t>オオマガリ</t>
    </rPh>
    <phoneticPr fontId="31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</si>
  <si>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32"/>
  </si>
  <si>
    <t>秋田南</t>
    <rPh sb="0" eb="2">
      <t>アキタ</t>
    </rPh>
    <rPh sb="2" eb="3">
      <t>ミナミ</t>
    </rPh>
    <phoneticPr fontId="31"/>
  </si>
  <si>
    <t>村田JCT</t>
    <rPh sb="0" eb="2">
      <t>ムラタ</t>
    </rPh>
    <phoneticPr fontId="31"/>
  </si>
  <si>
    <t>月山</t>
    <rPh sb="0" eb="2">
      <t>ガッサン</t>
    </rPh>
    <phoneticPr fontId="31"/>
  </si>
  <si>
    <t>東京湾アクアライン</t>
    <rPh sb="0" eb="3">
      <t>トウキョウワン</t>
    </rPh>
    <phoneticPr fontId="32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</si>
  <si>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32"/>
  </si>
  <si>
    <t>市川市高谷</t>
    <rPh sb="0" eb="3">
      <t>イチカワシ</t>
    </rPh>
    <rPh sb="3" eb="4">
      <t>タカ</t>
    </rPh>
    <rPh sb="4" eb="5">
      <t>タニ</t>
    </rPh>
    <phoneticPr fontId="32"/>
  </si>
  <si>
    <t>仙台北部道路</t>
    <rPh sb="0" eb="2">
      <t>センダイ</t>
    </rPh>
    <rPh sb="2" eb="4">
      <t>ホクブ</t>
    </rPh>
    <rPh sb="4" eb="6">
      <t>ドウロ</t>
    </rPh>
    <phoneticPr fontId="32"/>
  </si>
  <si>
    <t>山形北</t>
    <rPh sb="0" eb="2">
      <t>ヤマガタ</t>
    </rPh>
    <rPh sb="2" eb="3">
      <t>キタ</t>
    </rPh>
    <phoneticPr fontId="31"/>
  </si>
  <si>
    <t>56. 2. 1</t>
    <phoneticPr fontId="32"/>
  </si>
  <si>
    <t>上田市鹿教湯温泉～松本市大字島内</t>
    <rPh sb="0" eb="3">
      <t>ウエダシ</t>
    </rPh>
    <rPh sb="3" eb="4">
      <t>シカ</t>
    </rPh>
    <rPh sb="4" eb="5">
      <t>オシ</t>
    </rPh>
    <rPh sb="5" eb="6">
      <t>ユ</t>
    </rPh>
    <rPh sb="6" eb="8">
      <t>オンセン</t>
    </rPh>
    <rPh sb="9" eb="12">
      <t>マツモトシ</t>
    </rPh>
    <rPh sb="12" eb="14">
      <t>オオアザ</t>
    </rPh>
    <rPh sb="14" eb="15">
      <t>シマ</t>
    </rPh>
    <rPh sb="15" eb="16">
      <t>ウチ</t>
    </rPh>
    <phoneticPr fontId="32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</si>
  <si>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32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</si>
  <si>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32"/>
  </si>
  <si>
    <t>久御山淀</t>
    <rPh sb="0" eb="3">
      <t>クミヤマ</t>
    </rPh>
    <rPh sb="3" eb="4">
      <t>ヨド</t>
    </rPh>
    <phoneticPr fontId="31"/>
  </si>
  <si>
    <t>湯殿山</t>
    <rPh sb="0" eb="2">
      <t>ユドノ</t>
    </rPh>
    <rPh sb="2" eb="3">
      <t>ヤマ</t>
    </rPh>
    <phoneticPr fontId="31"/>
  </si>
  <si>
    <t xml:space="preserve"> 5.10.20</t>
    <phoneticPr fontId="32"/>
  </si>
  <si>
    <t>酒田みなと</t>
    <rPh sb="0" eb="2">
      <t>サカタ</t>
    </rPh>
    <phoneticPr fontId="31"/>
  </si>
  <si>
    <t>千葉</t>
    <rPh sb="0" eb="2">
      <t>チバ</t>
    </rPh>
    <phoneticPr fontId="32"/>
  </si>
  <si>
    <t>いわきJCT</t>
  </si>
  <si>
    <t>六甲北道路(２期)</t>
    <phoneticPr fontId="32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</si>
  <si>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32"/>
  </si>
  <si>
    <t>前橋</t>
    <rPh sb="0" eb="2">
      <t>マエハシ</t>
    </rPh>
    <phoneticPr fontId="31"/>
  </si>
  <si>
    <t>新潟中央</t>
    <rPh sb="0" eb="2">
      <t>ニイガタ</t>
    </rPh>
    <rPh sb="2" eb="4">
      <t>チュウオウ</t>
    </rPh>
    <phoneticPr fontId="31"/>
  </si>
  <si>
    <t>会津若松</t>
    <rPh sb="0" eb="2">
      <t>アイヅ</t>
    </rPh>
    <rPh sb="2" eb="4">
      <t>ワカマツ</t>
    </rPh>
    <phoneticPr fontId="31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</si>
  <si>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32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</si>
  <si>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31"/>
  </si>
  <si>
    <t>(※)4.6</t>
  </si>
  <si>
    <t>62. 2.28</t>
    <phoneticPr fontId="32"/>
  </si>
  <si>
    <t>新潟空港</t>
    <rPh sb="0" eb="2">
      <t>ニイガタ</t>
    </rPh>
    <rPh sb="2" eb="4">
      <t>クウコウ</t>
    </rPh>
    <phoneticPr fontId="31"/>
  </si>
  <si>
    <t xml:space="preserve"> 6. 3.30</t>
    <phoneticPr fontId="32"/>
  </si>
  <si>
    <t>荒川胎内</t>
    <rPh sb="0" eb="2">
      <t>アラカワ</t>
    </rPh>
    <rPh sb="2" eb="4">
      <t>タイナイ</t>
    </rPh>
    <phoneticPr fontId="31"/>
  </si>
  <si>
    <t>岩城</t>
    <rPh sb="0" eb="2">
      <t>イワキ</t>
    </rPh>
    <phoneticPr fontId="31"/>
  </si>
  <si>
    <t>横浜横須賀道路</t>
    <rPh sb="0" eb="2">
      <t>ヨコハマ</t>
    </rPh>
    <rPh sb="2" eb="5">
      <t>ヨコスカ</t>
    </rPh>
    <rPh sb="5" eb="7">
      <t>ドウロ</t>
    </rPh>
    <phoneticPr fontId="32"/>
  </si>
  <si>
    <t>新和田トンネル</t>
    <rPh sb="0" eb="3">
      <t>シンワダ</t>
    </rPh>
    <phoneticPr fontId="32"/>
  </si>
  <si>
    <t>宮崎</t>
    <rPh sb="0" eb="2">
      <t>ミヤザキ</t>
    </rPh>
    <phoneticPr fontId="31"/>
  </si>
  <si>
    <t>河辺JCT</t>
    <rPh sb="0" eb="2">
      <t>カワベ</t>
    </rPh>
    <phoneticPr fontId="31"/>
  </si>
  <si>
    <t>昭和男鹿半島</t>
    <rPh sb="0" eb="2">
      <t>ショウワ</t>
    </rPh>
    <rPh sb="2" eb="4">
      <t>オガ</t>
    </rPh>
    <rPh sb="4" eb="6">
      <t>ハントウ</t>
    </rPh>
    <phoneticPr fontId="31"/>
  </si>
  <si>
    <t>伊勢西</t>
    <rPh sb="0" eb="2">
      <t>イセ</t>
    </rPh>
    <rPh sb="2" eb="3">
      <t>ニシ</t>
    </rPh>
    <phoneticPr fontId="31"/>
  </si>
  <si>
    <t>4/6</t>
    <phoneticPr fontId="31"/>
  </si>
  <si>
    <t>琴丘森岳</t>
    <rPh sb="0" eb="2">
      <t>コトオカ</t>
    </rPh>
    <rPh sb="2" eb="4">
      <t>モリタケ</t>
    </rPh>
    <phoneticPr fontId="31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</si>
  <si>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31"/>
  </si>
  <si>
    <t>佐賀・長崎</t>
    <rPh sb="0" eb="2">
      <t>サガ</t>
    </rPh>
    <rPh sb="3" eb="5">
      <t>ナガサキ</t>
    </rPh>
    <phoneticPr fontId="32"/>
  </si>
  <si>
    <t>北陸自動車道</t>
    <rPh sb="0" eb="2">
      <t>ホクリク</t>
    </rPh>
    <rPh sb="2" eb="5">
      <t>ジドウシャ</t>
    </rPh>
    <rPh sb="5" eb="6">
      <t>ドウ</t>
    </rPh>
    <phoneticPr fontId="31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</si>
  <si>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32"/>
  </si>
  <si>
    <t>関越自動車道</t>
    <rPh sb="0" eb="2">
      <t>カンエツ</t>
    </rPh>
    <rPh sb="2" eb="5">
      <t>ジドウシャ</t>
    </rPh>
    <rPh sb="5" eb="6">
      <t>ドウ</t>
    </rPh>
    <phoneticPr fontId="31"/>
  </si>
  <si>
    <t>久留米</t>
    <rPh sb="0" eb="3">
      <t>クルメ</t>
    </rPh>
    <phoneticPr fontId="31"/>
  </si>
  <si>
    <t>練馬</t>
    <rPh sb="0" eb="2">
      <t>ネリマ</t>
    </rPh>
    <phoneticPr fontId="31"/>
  </si>
  <si>
    <t>長岡</t>
    <rPh sb="0" eb="2">
      <t>ナガオカ</t>
    </rPh>
    <phoneticPr fontId="31"/>
  </si>
  <si>
    <t>いわき中央</t>
    <rPh sb="3" eb="5">
      <t>チュウオウ</t>
    </rPh>
    <phoneticPr fontId="31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</si>
  <si>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32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</si>
  <si>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32"/>
  </si>
  <si>
    <t>信濃町</t>
    <rPh sb="0" eb="3">
      <t>シナノマチ</t>
    </rPh>
    <phoneticPr fontId="31"/>
  </si>
  <si>
    <t xml:space="preserve"> 8. 3.26</t>
    <phoneticPr fontId="32"/>
  </si>
  <si>
    <t>海老名</t>
    <rPh sb="0" eb="3">
      <t>エビナ</t>
    </rPh>
    <phoneticPr fontId="31"/>
  </si>
  <si>
    <t>常磐自動車道</t>
    <rPh sb="0" eb="2">
      <t>ジョウバン</t>
    </rPh>
    <rPh sb="2" eb="5">
      <t>ジドウシャ</t>
    </rPh>
    <rPh sb="5" eb="6">
      <t>ドウ</t>
    </rPh>
    <phoneticPr fontId="31"/>
  </si>
  <si>
    <t>亘理</t>
    <rPh sb="0" eb="2">
      <t>ワタリ</t>
    </rPh>
    <phoneticPr fontId="31"/>
  </si>
  <si>
    <t>末吉財部</t>
    <rPh sb="0" eb="2">
      <t>スエヨシ</t>
    </rPh>
    <rPh sb="2" eb="4">
      <t>タカラベ</t>
    </rPh>
    <phoneticPr fontId="31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</si>
  <si>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32"/>
  </si>
  <si>
    <t>水戸</t>
    <rPh sb="0" eb="2">
      <t>ミト</t>
    </rPh>
    <phoneticPr fontId="31"/>
  </si>
  <si>
    <t>福知山</t>
    <rPh sb="0" eb="3">
      <t>フクチヤマ</t>
    </rPh>
    <phoneticPr fontId="31"/>
  </si>
  <si>
    <t>高谷JCT</t>
    <rPh sb="0" eb="2">
      <t>コウヤ</t>
    </rPh>
    <phoneticPr fontId="31"/>
  </si>
  <si>
    <t>国道</t>
    <rPh sb="0" eb="2">
      <t>コクドウ</t>
    </rPh>
    <phoneticPr fontId="32"/>
  </si>
  <si>
    <t>高谷JCT</t>
    <rPh sb="0" eb="2">
      <t>タカヤ</t>
    </rPh>
    <phoneticPr fontId="31"/>
  </si>
  <si>
    <t>16. 3.30</t>
    <phoneticPr fontId="32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</si>
  <si>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32"/>
  </si>
  <si>
    <t>速見</t>
    <rPh sb="0" eb="2">
      <t>ハヤミ</t>
    </rPh>
    <phoneticPr fontId="31"/>
  </si>
  <si>
    <t>潮来</t>
    <rPh sb="0" eb="1">
      <t>シオ</t>
    </rPh>
    <rPh sb="1" eb="2">
      <t>ライ</t>
    </rPh>
    <phoneticPr fontId="31"/>
  </si>
  <si>
    <t>39.10. 6</t>
    <phoneticPr fontId="32"/>
  </si>
  <si>
    <t>日光市小佐越～同市鬼怒川温泉滝</t>
    <rPh sb="0" eb="3">
      <t>ニ</t>
    </rPh>
    <rPh sb="3" eb="4">
      <t>ショウ</t>
    </rPh>
    <rPh sb="4" eb="5">
      <t>サ</t>
    </rPh>
    <rPh sb="5" eb="6">
      <t>ゴ</t>
    </rPh>
    <rPh sb="7" eb="9">
      <t>ドウシ</t>
    </rPh>
    <rPh sb="9" eb="14">
      <t>キヌガワオンセン</t>
    </rPh>
    <rPh sb="14" eb="15">
      <t>タキ</t>
    </rPh>
    <phoneticPr fontId="32"/>
  </si>
  <si>
    <t>6/6</t>
  </si>
  <si>
    <t>熊本</t>
    <rPh sb="0" eb="2">
      <t>クマモト</t>
    </rPh>
    <phoneticPr fontId="32"/>
  </si>
  <si>
    <t>鉾田</t>
    <rPh sb="0" eb="2">
      <t>ホコタ</t>
    </rPh>
    <phoneticPr fontId="31"/>
  </si>
  <si>
    <t xml:space="preserve"> 9.12.18</t>
    <phoneticPr fontId="32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</si>
  <si>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32"/>
  </si>
  <si>
    <t>関JCT</t>
    <rPh sb="0" eb="1">
      <t>セキ</t>
    </rPh>
    <phoneticPr fontId="31"/>
  </si>
  <si>
    <t>茨城町JCT</t>
  </si>
  <si>
    <t>15. 3.30</t>
    <phoneticPr fontId="32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</si>
  <si>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32"/>
  </si>
  <si>
    <t>泉佐野JCT</t>
    <rPh sb="0" eb="3">
      <t>イズミサノ</t>
    </rPh>
    <phoneticPr fontId="31"/>
  </si>
  <si>
    <t>14. 3.30</t>
    <phoneticPr fontId="32"/>
  </si>
  <si>
    <t>広島市安佐南区沼田町大字大塚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10">
      <t>ヌマタマチ</t>
    </rPh>
    <rPh sb="10" eb="12">
      <t>オオアザ</t>
    </rPh>
    <rPh sb="12" eb="14">
      <t>オオツカ</t>
    </rPh>
    <phoneticPr fontId="32"/>
  </si>
  <si>
    <t>千葉</t>
    <rPh sb="0" eb="2">
      <t>チバ</t>
    </rPh>
    <phoneticPr fontId="31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</si>
  <si>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32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</si>
  <si>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32"/>
  </si>
  <si>
    <t>木更津南</t>
    <rPh sb="0" eb="3">
      <t>キサラヅ</t>
    </rPh>
    <rPh sb="3" eb="4">
      <t>ミナミ</t>
    </rPh>
    <phoneticPr fontId="31"/>
  </si>
  <si>
    <t>山梨県道路公社</t>
    <rPh sb="0" eb="2">
      <t>ヤマナシ</t>
    </rPh>
    <rPh sb="2" eb="5">
      <t>ケンドウロ</t>
    </rPh>
    <rPh sb="5" eb="7">
      <t>コウシャ</t>
    </rPh>
    <phoneticPr fontId="32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</si>
  <si>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32"/>
  </si>
  <si>
    <t>木更津南JCT</t>
    <rPh sb="0" eb="3">
      <t>キサラヅ</t>
    </rPh>
    <rPh sb="3" eb="4">
      <t>ミナミ</t>
    </rPh>
    <phoneticPr fontId="31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</si>
  <si>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32"/>
  </si>
  <si>
    <t>第二京阪道路</t>
    <rPh sb="0" eb="2">
      <t>ダイニ</t>
    </rPh>
    <rPh sb="2" eb="4">
      <t>ケイハン</t>
    </rPh>
    <rPh sb="4" eb="6">
      <t>ドウロ</t>
    </rPh>
    <phoneticPr fontId="32"/>
  </si>
  <si>
    <t>松江玉造</t>
    <rPh sb="0" eb="2">
      <t>マツエ</t>
    </rPh>
    <rPh sb="2" eb="3">
      <t>タマ</t>
    </rPh>
    <rPh sb="3" eb="4">
      <t>ツク</t>
    </rPh>
    <phoneticPr fontId="31"/>
  </si>
  <si>
    <t>富津竹岡</t>
    <rPh sb="0" eb="1">
      <t>トミ</t>
    </rPh>
    <rPh sb="1" eb="2">
      <t>ツ</t>
    </rPh>
    <rPh sb="2" eb="4">
      <t>タケオカ</t>
    </rPh>
    <phoneticPr fontId="31"/>
  </si>
  <si>
    <t>高崎JCT</t>
    <rPh sb="0" eb="2">
      <t>タカサキ</t>
    </rPh>
    <phoneticPr fontId="31"/>
  </si>
  <si>
    <t>茨城</t>
    <rPh sb="0" eb="2">
      <t>イバラキ</t>
    </rPh>
    <phoneticPr fontId="32"/>
  </si>
  <si>
    <t>須崎東</t>
    <rPh sb="0" eb="2">
      <t>スサキ</t>
    </rPh>
    <rPh sb="2" eb="3">
      <t>ヒガシ</t>
    </rPh>
    <phoneticPr fontId="31"/>
  </si>
  <si>
    <t>栃木都賀JCT</t>
    <rPh sb="0" eb="2">
      <t>トチギ</t>
    </rPh>
    <rPh sb="2" eb="3">
      <t>ト</t>
    </rPh>
    <rPh sb="3" eb="4">
      <t>ガ</t>
    </rPh>
    <phoneticPr fontId="31"/>
  </si>
  <si>
    <t>12. 1.18</t>
    <phoneticPr fontId="32"/>
  </si>
  <si>
    <t>千代田区隼町</t>
    <rPh sb="0" eb="4">
      <t>チヨダク</t>
    </rPh>
    <rPh sb="4" eb="6">
      <t>ハヤブサチョウ</t>
    </rPh>
    <phoneticPr fontId="32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</si>
  <si>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32"/>
  </si>
  <si>
    <t>水戸南</t>
    <rPh sb="0" eb="2">
      <t>ミト</t>
    </rPh>
    <rPh sb="2" eb="3">
      <t>ミナミ</t>
    </rPh>
    <phoneticPr fontId="31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</si>
  <si>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32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</si>
  <si>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32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</si>
  <si>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32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</si>
  <si>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31"/>
  </si>
  <si>
    <t>新空港</t>
    <rPh sb="0" eb="3">
      <t>シンクウコウ</t>
    </rPh>
    <phoneticPr fontId="31"/>
  </si>
  <si>
    <t>中央自動車道</t>
    <rPh sb="0" eb="2">
      <t>チュウオウ</t>
    </rPh>
    <rPh sb="2" eb="5">
      <t>ジドウシャ</t>
    </rPh>
    <rPh sb="5" eb="6">
      <t>ドウ</t>
    </rPh>
    <phoneticPr fontId="31"/>
  </si>
  <si>
    <t>Ｈ</t>
    <phoneticPr fontId="32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</si>
  <si>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32"/>
  </si>
  <si>
    <t>高井戸</t>
    <rPh sb="0" eb="3">
      <t>タカイド</t>
    </rPh>
    <phoneticPr fontId="31"/>
  </si>
  <si>
    <t>飛島</t>
    <rPh sb="0" eb="2">
      <t>トビシマ</t>
    </rPh>
    <phoneticPr fontId="31"/>
  </si>
  <si>
    <t>河口湖</t>
    <rPh sb="0" eb="3">
      <t>カワグチコ</t>
    </rPh>
    <phoneticPr fontId="31"/>
  </si>
  <si>
    <t>上野原</t>
    <rPh sb="0" eb="3">
      <t>ウエノハラ</t>
    </rPh>
    <phoneticPr fontId="31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</si>
  <si>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32"/>
  </si>
  <si>
    <t>大月JCT</t>
    <rPh sb="0" eb="2">
      <t>オオツキ</t>
    </rPh>
    <phoneticPr fontId="31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</si>
  <si>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32"/>
  </si>
  <si>
    <t xml:space="preserve"> 8.12. 2</t>
    <phoneticPr fontId="32"/>
  </si>
  <si>
    <t>小牧JCT</t>
    <rPh sb="0" eb="2">
      <t>コマキ</t>
    </rPh>
    <phoneticPr fontId="31"/>
  </si>
  <si>
    <t>63. 3.30</t>
    <phoneticPr fontId="32"/>
  </si>
  <si>
    <t>西宮</t>
    <rPh sb="0" eb="2">
      <t>ニシノミヤ</t>
    </rPh>
    <phoneticPr fontId="31"/>
  </si>
  <si>
    <t>栗東</t>
    <rPh sb="0" eb="2">
      <t>リットウ</t>
    </rPh>
    <phoneticPr fontId="31"/>
  </si>
  <si>
    <t>大山崎JCT</t>
    <rPh sb="0" eb="3">
      <t>オオヤマザキ</t>
    </rPh>
    <phoneticPr fontId="31"/>
  </si>
  <si>
    <t>滋賀</t>
    <rPh sb="0" eb="2">
      <t>シガ</t>
    </rPh>
    <phoneticPr fontId="32"/>
  </si>
  <si>
    <t>瀬田東</t>
    <rPh sb="0" eb="2">
      <t>セタ</t>
    </rPh>
    <rPh sb="2" eb="3">
      <t>ヒガシ</t>
    </rPh>
    <phoneticPr fontId="31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</si>
  <si>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32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</si>
  <si>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32"/>
  </si>
  <si>
    <t>京都南</t>
    <rPh sb="0" eb="2">
      <t>キョウト</t>
    </rPh>
    <rPh sb="2" eb="3">
      <t>ミナミ</t>
    </rPh>
    <phoneticPr fontId="31"/>
  </si>
  <si>
    <t>20. 9. 4</t>
    <phoneticPr fontId="32"/>
  </si>
  <si>
    <t>岡谷JCT</t>
    <rPh sb="0" eb="2">
      <t>オカヤ</t>
    </rPh>
    <phoneticPr fontId="31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</si>
  <si>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31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</si>
  <si>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32"/>
  </si>
  <si>
    <t>東京</t>
    <rPh sb="0" eb="2">
      <t>トウキョウ</t>
    </rPh>
    <phoneticPr fontId="31"/>
  </si>
  <si>
    <t>10. 4.20</t>
    <phoneticPr fontId="32"/>
  </si>
  <si>
    <t>日塩有料道路</t>
    <rPh sb="0" eb="1">
      <t>ニチ</t>
    </rPh>
    <rPh sb="1" eb="2">
      <t>エン</t>
    </rPh>
    <rPh sb="2" eb="4">
      <t>ユウリョウ</t>
    </rPh>
    <rPh sb="4" eb="6">
      <t>ドウロ</t>
    </rPh>
    <phoneticPr fontId="32"/>
  </si>
  <si>
    <t>御殿場</t>
    <rPh sb="0" eb="3">
      <t>ゴテンバ</t>
    </rPh>
    <phoneticPr fontId="31"/>
  </si>
  <si>
    <t>須崎東</t>
    <rPh sb="0" eb="2">
      <t>スザキ</t>
    </rPh>
    <rPh sb="2" eb="3">
      <t>ヒガシ</t>
    </rPh>
    <phoneticPr fontId="31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</si>
  <si>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32"/>
  </si>
  <si>
    <t>海老名JCT</t>
    <rPh sb="0" eb="3">
      <t>エビナ</t>
    </rPh>
    <phoneticPr fontId="31"/>
  </si>
  <si>
    <t>海老名南JCT</t>
    <rPh sb="0" eb="3">
      <t>エビナ</t>
    </rPh>
    <rPh sb="3" eb="4">
      <t>ミナミ</t>
    </rPh>
    <phoneticPr fontId="31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</si>
  <si>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32"/>
  </si>
  <si>
    <t>高槻JCT</t>
    <rPh sb="0" eb="2">
      <t>タカツキ</t>
    </rPh>
    <phoneticPr fontId="31"/>
  </si>
  <si>
    <t>米原JCT</t>
    <rPh sb="0" eb="2">
      <t>マイバラ</t>
    </rPh>
    <phoneticPr fontId="31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</si>
  <si>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31"/>
  </si>
  <si>
    <t>ながさき出島道路</t>
    <rPh sb="4" eb="6">
      <t>デジマ</t>
    </rPh>
    <rPh sb="6" eb="8">
      <t>ドウロ</t>
    </rPh>
    <phoneticPr fontId="32"/>
  </si>
  <si>
    <t xml:space="preserve">一般国道２８号   </t>
    <rPh sb="0" eb="2">
      <t>イッパン</t>
    </rPh>
    <rPh sb="2" eb="4">
      <t>コクドウ</t>
    </rPh>
    <rPh sb="6" eb="7">
      <t>ゴウ</t>
    </rPh>
    <phoneticPr fontId="32"/>
  </si>
  <si>
    <t>御殿場JCT</t>
    <rPh sb="0" eb="3">
      <t>ゴテンバ</t>
    </rPh>
    <phoneticPr fontId="31"/>
  </si>
  <si>
    <t>10. 3. 8</t>
    <phoneticPr fontId="3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</si>
  <si>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32"/>
  </si>
  <si>
    <t>浜松いなさJCT</t>
    <rPh sb="0" eb="2">
      <t>ハママツ</t>
    </rPh>
    <phoneticPr fontId="31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</si>
  <si>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32"/>
  </si>
  <si>
    <t>浜名湖新橋</t>
    <rPh sb="0" eb="3">
      <t>ハマナコ</t>
    </rPh>
    <rPh sb="3" eb="4">
      <t>シン</t>
    </rPh>
    <rPh sb="4" eb="5">
      <t>キョウ</t>
    </rPh>
    <phoneticPr fontId="32"/>
  </si>
  <si>
    <t>清水JCT</t>
    <rPh sb="0" eb="2">
      <t>シミズ</t>
    </rPh>
    <phoneticPr fontId="31"/>
  </si>
  <si>
    <t>60. 4. 1</t>
    <phoneticPr fontId="32"/>
  </si>
  <si>
    <t>新清水JCT</t>
    <rPh sb="0" eb="3">
      <t>シンシミズ</t>
    </rPh>
    <phoneticPr fontId="31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</si>
  <si>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32"/>
  </si>
  <si>
    <t>長崎</t>
    <rPh sb="0" eb="2">
      <t>ナガサキ</t>
    </rPh>
    <phoneticPr fontId="31"/>
  </si>
  <si>
    <t>-</t>
    <phoneticPr fontId="31"/>
  </si>
  <si>
    <t>三ヶ日JCT</t>
    <rPh sb="0" eb="3">
      <t>ミッカビ</t>
    </rPh>
    <phoneticPr fontId="31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</si>
  <si>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</si>
  <si>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32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</si>
  <si>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32"/>
  </si>
  <si>
    <t>東海</t>
    <rPh sb="0" eb="2">
      <t>トウカイ</t>
    </rPh>
    <phoneticPr fontId="31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</si>
  <si>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31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</si>
  <si>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32"/>
  </si>
  <si>
    <t>一宮JCT</t>
    <rPh sb="0" eb="2">
      <t>イチノミヤ</t>
    </rPh>
    <phoneticPr fontId="31"/>
  </si>
  <si>
    <t>63. 8.29</t>
    <phoneticPr fontId="32"/>
  </si>
  <si>
    <t>銚子新大橋</t>
    <rPh sb="0" eb="2">
      <t>チョウシ</t>
    </rPh>
    <rPh sb="2" eb="5">
      <t>シンオオハシ</t>
    </rPh>
    <phoneticPr fontId="32"/>
  </si>
  <si>
    <t>中部横断自動車道</t>
    <phoneticPr fontId="31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</si>
  <si>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32"/>
  </si>
  <si>
    <t xml:space="preserve"> 9.12. 6</t>
    <phoneticPr fontId="32"/>
  </si>
  <si>
    <t>神戸市北区有野町～同区八多町</t>
  </si>
  <si>
    <t>起　　　　点</t>
    <rPh sb="0" eb="1">
      <t>オ</t>
    </rPh>
    <rPh sb="5" eb="6">
      <t>テン</t>
    </rPh>
    <phoneticPr fontId="32"/>
  </si>
  <si>
    <t>35. 4.29</t>
    <phoneticPr fontId="32"/>
  </si>
  <si>
    <t>みちのく有料道路</t>
    <rPh sb="4" eb="6">
      <t>ユウリョウ</t>
    </rPh>
    <rPh sb="6" eb="8">
      <t>ドウロ</t>
    </rPh>
    <phoneticPr fontId="32"/>
  </si>
  <si>
    <t>新清水JCT</t>
    <rPh sb="0" eb="1">
      <t>シン</t>
    </rPh>
    <rPh sb="1" eb="3">
      <t>シミズ</t>
    </rPh>
    <phoneticPr fontId="31"/>
  </si>
  <si>
    <t>横須賀市衣笠町～同市林五丁目</t>
    <rPh sb="11" eb="12">
      <t>ゴ</t>
    </rPh>
    <rPh sb="12" eb="14">
      <t>チョウメ</t>
    </rPh>
    <phoneticPr fontId="32"/>
  </si>
  <si>
    <t>小田原厚木道路</t>
    <rPh sb="0" eb="3">
      <t>オダワラ</t>
    </rPh>
    <rPh sb="3" eb="5">
      <t>アツギ</t>
    </rPh>
    <rPh sb="5" eb="7">
      <t>ドウロ</t>
    </rPh>
    <phoneticPr fontId="32"/>
  </si>
  <si>
    <t>みやこ豊津</t>
    <rPh sb="3" eb="5">
      <t>トヨツ</t>
    </rPh>
    <phoneticPr fontId="31"/>
  </si>
  <si>
    <t>富沢</t>
    <rPh sb="0" eb="2">
      <t>トミサワ</t>
    </rPh>
    <phoneticPr fontId="31"/>
  </si>
  <si>
    <t>47.10. 1</t>
    <phoneticPr fontId="32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</si>
  <si>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32"/>
  </si>
  <si>
    <t>六郷</t>
    <rPh sb="0" eb="2">
      <t>ロクゴウ</t>
    </rPh>
    <phoneticPr fontId="31"/>
  </si>
  <si>
    <t>名古屋南JCT</t>
    <rPh sb="0" eb="3">
      <t>ナゴヤ</t>
    </rPh>
    <rPh sb="3" eb="4">
      <t>ミナミ</t>
    </rPh>
    <phoneticPr fontId="31"/>
  </si>
  <si>
    <t>京葉道路</t>
    <rPh sb="0" eb="2">
      <t>ケイヨウ</t>
    </rPh>
    <rPh sb="2" eb="4">
      <t>ドウロ</t>
    </rPh>
    <phoneticPr fontId="32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</si>
  <si>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32"/>
  </si>
  <si>
    <t>えびのJCT</t>
  </si>
  <si>
    <t>大洲北只</t>
    <rPh sb="0" eb="2">
      <t>オオス</t>
    </rPh>
    <rPh sb="2" eb="3">
      <t>キタ</t>
    </rPh>
    <rPh sb="3" eb="4">
      <t>タダ</t>
    </rPh>
    <phoneticPr fontId="31"/>
  </si>
  <si>
    <t>中央区晴海二丁目</t>
    <rPh sb="0" eb="3">
      <t>チュウオウク</t>
    </rPh>
    <rPh sb="3" eb="5">
      <t>ハルミ</t>
    </rPh>
    <rPh sb="5" eb="8">
      <t>ニチョウメ</t>
    </rPh>
    <phoneticPr fontId="32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</si>
  <si>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32"/>
  </si>
  <si>
    <t>名古屋</t>
    <rPh sb="0" eb="3">
      <t>ナゴヤ</t>
    </rPh>
    <phoneticPr fontId="31"/>
  </si>
  <si>
    <t>52. 4. 1</t>
    <phoneticPr fontId="32"/>
  </si>
  <si>
    <t>日高自動車道</t>
    <rPh sb="0" eb="2">
      <t>ヒダカ</t>
    </rPh>
    <rPh sb="2" eb="6">
      <t>ジドウシャドウ</t>
    </rPh>
    <phoneticPr fontId="32"/>
  </si>
  <si>
    <t>紀伊長島</t>
    <rPh sb="0" eb="4">
      <t>キイナガシマ</t>
    </rPh>
    <phoneticPr fontId="31"/>
  </si>
  <si>
    <t>伊勢関</t>
    <rPh sb="0" eb="3">
      <t>イセセキ</t>
    </rPh>
    <phoneticPr fontId="31"/>
  </si>
  <si>
    <t>鳴門JCT</t>
    <rPh sb="0" eb="2">
      <t>ナルト</t>
    </rPh>
    <phoneticPr fontId="31"/>
  </si>
  <si>
    <t>国道</t>
    <rPh sb="0" eb="1">
      <t>クニ</t>
    </rPh>
    <rPh sb="1" eb="2">
      <t>ミチ</t>
    </rPh>
    <phoneticPr fontId="32"/>
  </si>
  <si>
    <t>天理</t>
    <rPh sb="0" eb="2">
      <t>テンリ</t>
    </rPh>
    <phoneticPr fontId="31"/>
  </si>
  <si>
    <t>吹田JCT</t>
    <rPh sb="0" eb="2">
      <t>スイタ</t>
    </rPh>
    <phoneticPr fontId="31"/>
  </si>
  <si>
    <t>柏原</t>
    <rPh sb="0" eb="2">
      <t>カシハラ</t>
    </rPh>
    <phoneticPr fontId="31"/>
  </si>
  <si>
    <t>中日本高速道路㈱</t>
    <rPh sb="0" eb="3">
      <t>ナカニホン</t>
    </rPh>
    <rPh sb="3" eb="5">
      <t>コウソク</t>
    </rPh>
    <rPh sb="5" eb="7">
      <t>ドウロ</t>
    </rPh>
    <phoneticPr fontId="32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</si>
  <si>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32"/>
  </si>
  <si>
    <t>伊勢</t>
    <rPh sb="0" eb="2">
      <t>イセ</t>
    </rPh>
    <phoneticPr fontId="31"/>
  </si>
  <si>
    <t>2/2</t>
    <phoneticPr fontId="31"/>
  </si>
  <si>
    <t xml:space="preserve"> 4. 9.19</t>
    <phoneticPr fontId="32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</si>
  <si>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32"/>
  </si>
  <si>
    <t>39. 9.28</t>
    <phoneticPr fontId="32"/>
  </si>
  <si>
    <t>東金九十九里道路</t>
    <rPh sb="0" eb="2">
      <t>トウガネ</t>
    </rPh>
    <rPh sb="2" eb="6">
      <t>クジュウクリ</t>
    </rPh>
    <rPh sb="6" eb="8">
      <t>ドウロ</t>
    </rPh>
    <phoneticPr fontId="32"/>
  </si>
  <si>
    <t>宇佐</t>
    <rPh sb="0" eb="2">
      <t>ウサ</t>
    </rPh>
    <phoneticPr fontId="31"/>
  </si>
  <si>
    <t>松原</t>
    <rPh sb="0" eb="2">
      <t>マツバラ</t>
    </rPh>
    <phoneticPr fontId="31"/>
  </si>
  <si>
    <t>10. 3.23</t>
    <phoneticPr fontId="32"/>
  </si>
  <si>
    <t>関門自動車道</t>
    <rPh sb="0" eb="2">
      <t>カンモン</t>
    </rPh>
    <rPh sb="2" eb="5">
      <t>ジドウシャ</t>
    </rPh>
    <rPh sb="5" eb="6">
      <t>ドウ</t>
    </rPh>
    <phoneticPr fontId="31"/>
  </si>
  <si>
    <t>堺JCT</t>
    <rPh sb="0" eb="1">
      <t>サカイ</t>
    </rPh>
    <phoneticPr fontId="31"/>
  </si>
  <si>
    <t>勢和多気JCT</t>
    <rPh sb="0" eb="2">
      <t>セイワ</t>
    </rPh>
    <rPh sb="2" eb="4">
      <t>タキ</t>
    </rPh>
    <phoneticPr fontId="31"/>
  </si>
  <si>
    <t>吉川JCT</t>
    <rPh sb="0" eb="2">
      <t>ヨシカワ</t>
    </rPh>
    <phoneticPr fontId="31"/>
  </si>
  <si>
    <t>18. 4.18</t>
    <phoneticPr fontId="32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</si>
  <si>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32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</si>
  <si>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32"/>
  </si>
  <si>
    <t>綾部</t>
    <rPh sb="0" eb="2">
      <t>アヤベ</t>
    </rPh>
    <phoneticPr fontId="31"/>
  </si>
  <si>
    <t>舞鶴西</t>
    <rPh sb="0" eb="2">
      <t>マイヅル</t>
    </rPh>
    <rPh sb="2" eb="3">
      <t>ニシ</t>
    </rPh>
    <phoneticPr fontId="31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</si>
  <si>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32"/>
  </si>
  <si>
    <t>亀山西JCT</t>
    <rPh sb="0" eb="3">
      <t>カメヤマニシ</t>
    </rPh>
    <phoneticPr fontId="31"/>
  </si>
  <si>
    <t>17. 1.30</t>
    <phoneticPr fontId="32"/>
  </si>
  <si>
    <t>亀山西JCT</t>
    <rPh sb="0" eb="2">
      <t>カメヤマ</t>
    </rPh>
    <rPh sb="2" eb="3">
      <t>ニシ</t>
    </rPh>
    <phoneticPr fontId="31"/>
  </si>
  <si>
    <t>八幡京田辺JCT</t>
    <rPh sb="2" eb="5">
      <t>キョウタナベ</t>
    </rPh>
    <phoneticPr fontId="31"/>
  </si>
  <si>
    <t>（福岡高速道路）</t>
    <rPh sb="1" eb="3">
      <t>フクオカ</t>
    </rPh>
    <rPh sb="3" eb="5">
      <t>コウソク</t>
    </rPh>
    <rPh sb="5" eb="7">
      <t>ドウロ</t>
    </rPh>
    <phoneticPr fontId="32"/>
  </si>
  <si>
    <t>京田辺八幡JCT</t>
    <rPh sb="0" eb="3">
      <t>キョウタナベ</t>
    </rPh>
    <rPh sb="3" eb="5">
      <t>ヤワタ</t>
    </rPh>
    <phoneticPr fontId="31"/>
  </si>
  <si>
    <t>62. 3.28</t>
    <phoneticPr fontId="32"/>
  </si>
  <si>
    <t>神戸JCT</t>
    <rPh sb="0" eb="2">
      <t>コウベ</t>
    </rPh>
    <phoneticPr fontId="31"/>
  </si>
  <si>
    <t>県道路公社</t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</si>
  <si>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32"/>
  </si>
  <si>
    <t>三瀬トンネル</t>
    <rPh sb="0" eb="1">
      <t>サン</t>
    </rPh>
    <rPh sb="1" eb="2">
      <t>セ</t>
    </rPh>
    <phoneticPr fontId="32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</si>
  <si>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31"/>
  </si>
  <si>
    <t>りんくうJCT</t>
  </si>
  <si>
    <t>鬼怒川有料道路</t>
    <rPh sb="0" eb="3">
      <t>キヌガワ</t>
    </rPh>
    <rPh sb="3" eb="5">
      <t>ユウリョウ</t>
    </rPh>
    <rPh sb="5" eb="7">
      <t>ドウロ</t>
    </rPh>
    <phoneticPr fontId="32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</si>
  <si>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31"/>
  </si>
  <si>
    <t xml:space="preserve"> 9.11.21</t>
    <phoneticPr fontId="32"/>
  </si>
  <si>
    <t>下関</t>
    <rPh sb="0" eb="2">
      <t>シモノセキ</t>
    </rPh>
    <phoneticPr fontId="31"/>
  </si>
  <si>
    <t>播磨JCT</t>
    <rPh sb="0" eb="2">
      <t>ハリマ</t>
    </rPh>
    <phoneticPr fontId="31"/>
  </si>
  <si>
    <t>51.10.31</t>
    <phoneticPr fontId="32"/>
  </si>
  <si>
    <t>播磨新宮</t>
    <rPh sb="0" eb="2">
      <t>ハリマ</t>
    </rPh>
    <rPh sb="2" eb="4">
      <t>シングウ</t>
    </rPh>
    <phoneticPr fontId="31"/>
  </si>
  <si>
    <t>広島JCT</t>
    <rPh sb="0" eb="2">
      <t>ヒロシマ</t>
    </rPh>
    <phoneticPr fontId="31"/>
  </si>
  <si>
    <t>51.12.25</t>
    <phoneticPr fontId="32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</si>
  <si>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32"/>
  </si>
  <si>
    <t>　</t>
    <phoneticPr fontId="32"/>
  </si>
  <si>
    <t>広島北</t>
    <rPh sb="0" eb="2">
      <t>ヒロシマ</t>
    </rPh>
    <rPh sb="2" eb="3">
      <t>キタ</t>
    </rPh>
    <phoneticPr fontId="31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</si>
  <si>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32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</si>
  <si>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</si>
  <si>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32"/>
  </si>
  <si>
    <t>千代田JCT</t>
    <rPh sb="0" eb="3">
      <t>チヨダ</t>
    </rPh>
    <phoneticPr fontId="31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</si>
  <si>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31"/>
  </si>
  <si>
    <t>浜田</t>
    <rPh sb="0" eb="2">
      <t>ハマダ</t>
    </rPh>
    <phoneticPr fontId="31"/>
  </si>
  <si>
    <t>第二栄橋道路(若草大橋)</t>
    <rPh sb="0" eb="1">
      <t>ダイ</t>
    </rPh>
    <rPh sb="1" eb="2">
      <t>ニ</t>
    </rPh>
    <rPh sb="2" eb="3">
      <t>サカ</t>
    </rPh>
    <rPh sb="3" eb="4">
      <t>バシ</t>
    </rPh>
    <rPh sb="4" eb="6">
      <t>ドウロ</t>
    </rPh>
    <rPh sb="7" eb="9">
      <t>ワカクサ</t>
    </rPh>
    <rPh sb="9" eb="11">
      <t>オオハシ</t>
    </rPh>
    <phoneticPr fontId="32"/>
  </si>
  <si>
    <t>都道府県名</t>
    <rPh sb="0" eb="4">
      <t>トドウフケン</t>
    </rPh>
    <rPh sb="4" eb="5">
      <t>メイ</t>
    </rPh>
    <phoneticPr fontId="32"/>
  </si>
  <si>
    <t>岡山総社</t>
    <rPh sb="0" eb="2">
      <t>オカヤマ</t>
    </rPh>
    <rPh sb="2" eb="3">
      <t>ソウ</t>
    </rPh>
    <rPh sb="3" eb="4">
      <t>シャ</t>
    </rPh>
    <phoneticPr fontId="31"/>
  </si>
  <si>
    <t>北房JCT</t>
    <rPh sb="0" eb="1">
      <t>キタ</t>
    </rPh>
    <rPh sb="1" eb="2">
      <t>ボウ</t>
    </rPh>
    <phoneticPr fontId="31"/>
  </si>
  <si>
    <t>倉敷</t>
    <rPh sb="0" eb="2">
      <t>クラシキ</t>
    </rPh>
    <phoneticPr fontId="31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</si>
  <si>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32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</si>
  <si>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32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</si>
  <si>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32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</si>
  <si>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32"/>
  </si>
  <si>
    <t>賀陽</t>
    <rPh sb="0" eb="2">
      <t>カヨウ</t>
    </rPh>
    <phoneticPr fontId="31"/>
  </si>
  <si>
    <t>米子</t>
    <rPh sb="0" eb="2">
      <t>ヨナゴ</t>
    </rPh>
    <phoneticPr fontId="31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</si>
  <si>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32"/>
  </si>
  <si>
    <t xml:space="preserve"> 6.11.22</t>
    <phoneticPr fontId="32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</si>
  <si>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32"/>
  </si>
  <si>
    <t>蒜山</t>
    <rPh sb="0" eb="1">
      <t>ヒル</t>
    </rPh>
    <rPh sb="1" eb="2">
      <t>ヤマ</t>
    </rPh>
    <phoneticPr fontId="31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</si>
  <si>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31"/>
  </si>
  <si>
    <t>狭山環状有料道路</t>
    <rPh sb="0" eb="2">
      <t>サヤマ</t>
    </rPh>
    <rPh sb="2" eb="4">
      <t>カンジョウ</t>
    </rPh>
    <rPh sb="4" eb="6">
      <t>ユウリョウ</t>
    </rPh>
    <rPh sb="6" eb="8">
      <t>ドウロ</t>
    </rPh>
    <phoneticPr fontId="32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</si>
  <si>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32"/>
  </si>
  <si>
    <t>山陽自動車道</t>
    <rPh sb="0" eb="2">
      <t>サンヨウ</t>
    </rPh>
    <rPh sb="2" eb="5">
      <t>ジドウシャ</t>
    </rPh>
    <rPh sb="5" eb="6">
      <t>ドウ</t>
    </rPh>
    <phoneticPr fontId="31"/>
  </si>
  <si>
    <t>廿日市JCT</t>
    <rPh sb="0" eb="3">
      <t>ハツカイチ</t>
    </rPh>
    <phoneticPr fontId="31"/>
  </si>
  <si>
    <t>岡山</t>
    <rPh sb="0" eb="2">
      <t>オカヤマ</t>
    </rPh>
    <phoneticPr fontId="31"/>
  </si>
  <si>
    <t>三才山トンネル</t>
    <rPh sb="0" eb="1">
      <t>サン</t>
    </rPh>
    <rPh sb="1" eb="2">
      <t>サイ</t>
    </rPh>
    <rPh sb="2" eb="3">
      <t>ヤマ</t>
    </rPh>
    <phoneticPr fontId="32"/>
  </si>
  <si>
    <t>大竹JCT</t>
    <rPh sb="0" eb="2">
      <t>オオタケ</t>
    </rPh>
    <phoneticPr fontId="31"/>
  </si>
  <si>
    <t>箕面道路</t>
    <rPh sb="0" eb="2">
      <t>ミノオ</t>
    </rPh>
    <rPh sb="2" eb="4">
      <t>ドウロ</t>
    </rPh>
    <phoneticPr fontId="32"/>
  </si>
  <si>
    <t>猿投グリーンロード</t>
    <rPh sb="0" eb="1">
      <t>サル</t>
    </rPh>
    <rPh sb="1" eb="2">
      <t>ナ</t>
    </rPh>
    <phoneticPr fontId="32"/>
  </si>
  <si>
    <t>山口JCT</t>
    <rPh sb="0" eb="2">
      <t>ヤマグチ</t>
    </rPh>
    <phoneticPr fontId="31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</si>
  <si>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32"/>
  </si>
  <si>
    <t>宇部JCT</t>
    <rPh sb="0" eb="2">
      <t>ウベ</t>
    </rPh>
    <phoneticPr fontId="31"/>
  </si>
  <si>
    <t>山陰自動車道</t>
    <rPh sb="0" eb="2">
      <t>サンイン</t>
    </rPh>
    <rPh sb="2" eb="5">
      <t>ジドウシャ</t>
    </rPh>
    <rPh sb="5" eb="6">
      <t>ドウ</t>
    </rPh>
    <phoneticPr fontId="31"/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</si>
  <si>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32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</si>
  <si>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</si>
  <si>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31"/>
  </si>
  <si>
    <t>徳島</t>
    <rPh sb="0" eb="2">
      <t>トクシマ</t>
    </rPh>
    <phoneticPr fontId="31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</si>
  <si>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32"/>
  </si>
  <si>
    <t>川之江JCT</t>
    <rPh sb="0" eb="3">
      <t>カワノエ</t>
    </rPh>
    <phoneticPr fontId="31"/>
  </si>
  <si>
    <t>大洲</t>
    <rPh sb="0" eb="2">
      <t>オオス</t>
    </rPh>
    <phoneticPr fontId="31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</si>
  <si>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32"/>
  </si>
  <si>
    <t>松山</t>
    <rPh sb="0" eb="2">
      <t>マツヤマ</t>
    </rPh>
    <phoneticPr fontId="31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</si>
  <si>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31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</si>
  <si>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32"/>
  </si>
  <si>
    <t>13. 3.28</t>
    <phoneticPr fontId="32"/>
  </si>
  <si>
    <t>鳴門</t>
    <rPh sb="0" eb="2">
      <t>ナルト</t>
    </rPh>
    <phoneticPr fontId="31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</si>
  <si>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32"/>
  </si>
  <si>
    <t>長崎バイパス</t>
    <rPh sb="0" eb="2">
      <t>ナガサキ</t>
    </rPh>
    <phoneticPr fontId="32"/>
  </si>
  <si>
    <t>高知</t>
    <rPh sb="0" eb="2">
      <t>コウチ</t>
    </rPh>
    <phoneticPr fontId="31"/>
  </si>
  <si>
    <t>小県郡長和町和田～岡谷市長地</t>
    <rPh sb="0" eb="2">
      <t>チイサガタ</t>
    </rPh>
    <rPh sb="2" eb="3">
      <t>グン</t>
    </rPh>
    <rPh sb="3" eb="5">
      <t>チョウワ</t>
    </rPh>
    <rPh sb="5" eb="6">
      <t>マチ</t>
    </rPh>
    <rPh sb="6" eb="8">
      <t>ワダ</t>
    </rPh>
    <rPh sb="9" eb="12">
      <t>オカヤシ</t>
    </rPh>
    <rPh sb="12" eb="13">
      <t>ナガ</t>
    </rPh>
    <rPh sb="13" eb="14">
      <t>チ</t>
    </rPh>
    <phoneticPr fontId="32"/>
  </si>
  <si>
    <t>西予宇和</t>
    <rPh sb="0" eb="1">
      <t>ニシ</t>
    </rPh>
    <rPh sb="1" eb="2">
      <t>ヨ</t>
    </rPh>
    <rPh sb="2" eb="4">
      <t>ウワ</t>
    </rPh>
    <phoneticPr fontId="31"/>
  </si>
  <si>
    <t>14. 5.17</t>
    <phoneticPr fontId="32"/>
  </si>
  <si>
    <t>橋梁部</t>
    <rPh sb="0" eb="2">
      <t>キョウリョウ</t>
    </rPh>
    <rPh sb="2" eb="3">
      <t>ブ</t>
    </rPh>
    <phoneticPr fontId="31"/>
  </si>
  <si>
    <t>10. 4.17</t>
    <phoneticPr fontId="32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</si>
  <si>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32"/>
  </si>
  <si>
    <t>えびの</t>
    <phoneticPr fontId="31"/>
  </si>
  <si>
    <t>13. 3.27</t>
    <phoneticPr fontId="32"/>
  </si>
  <si>
    <t>鹿児島</t>
    <rPh sb="0" eb="3">
      <t>カゴシマ</t>
    </rPh>
    <phoneticPr fontId="31"/>
  </si>
  <si>
    <t>日出JCT</t>
    <rPh sb="0" eb="2">
      <t>ヒジ</t>
    </rPh>
    <phoneticPr fontId="31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</si>
  <si>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31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</si>
  <si>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31"/>
  </si>
  <si>
    <t>鳥栖</t>
    <rPh sb="0" eb="2">
      <t>トス</t>
    </rPh>
    <phoneticPr fontId="31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</si>
  <si>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32"/>
  </si>
  <si>
    <t>鳥栖JCT</t>
    <rPh sb="0" eb="2">
      <t>トス</t>
    </rPh>
    <phoneticPr fontId="31"/>
  </si>
  <si>
    <t>大分宮河内</t>
    <rPh sb="0" eb="2">
      <t>オオイタ</t>
    </rPh>
    <rPh sb="2" eb="3">
      <t>ミヤ</t>
    </rPh>
    <rPh sb="3" eb="5">
      <t>カワウチ</t>
    </rPh>
    <phoneticPr fontId="31"/>
  </si>
  <si>
    <t>大分米良</t>
    <rPh sb="0" eb="2">
      <t>オオイタ</t>
    </rPh>
    <rPh sb="2" eb="4">
      <t>メラ</t>
    </rPh>
    <phoneticPr fontId="31"/>
  </si>
  <si>
    <t>北九州ＪＣＴ</t>
    <rPh sb="0" eb="3">
      <t>キタキュウシュウ</t>
    </rPh>
    <phoneticPr fontId="31"/>
  </si>
  <si>
    <t>北九州JCT</t>
    <rPh sb="0" eb="3">
      <t>キタキュウシュウ</t>
    </rPh>
    <phoneticPr fontId="31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</si>
  <si>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31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</si>
  <si>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32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</si>
  <si>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32"/>
  </si>
  <si>
    <t>椎田南</t>
    <rPh sb="0" eb="2">
      <t>シイダ</t>
    </rPh>
    <rPh sb="2" eb="3">
      <t>ミナミ</t>
    </rPh>
    <phoneticPr fontId="31"/>
  </si>
  <si>
    <t>佐伯</t>
    <rPh sb="0" eb="2">
      <t>サイキ</t>
    </rPh>
    <phoneticPr fontId="31"/>
  </si>
  <si>
    <t>門川</t>
    <rPh sb="0" eb="2">
      <t>カドガワ</t>
    </rPh>
    <phoneticPr fontId="31"/>
  </si>
  <si>
    <t>清武JCT</t>
    <rPh sb="0" eb="2">
      <t>キヨタケ</t>
    </rPh>
    <phoneticPr fontId="31"/>
  </si>
  <si>
    <t>沖縄自動車道</t>
    <rPh sb="0" eb="2">
      <t>オキナワ</t>
    </rPh>
    <rPh sb="2" eb="5">
      <t>ジドウシャ</t>
    </rPh>
    <rPh sb="5" eb="6">
      <t>ドウ</t>
    </rPh>
    <phoneticPr fontId="31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</si>
  <si>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32"/>
  </si>
  <si>
    <t>11. 7.31</t>
    <phoneticPr fontId="32"/>
  </si>
  <si>
    <t>那覇</t>
    <rPh sb="0" eb="2">
      <t>ナハ</t>
    </rPh>
    <phoneticPr fontId="31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</si>
  <si>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32"/>
  </si>
  <si>
    <t>許田</t>
    <rPh sb="0" eb="1">
      <t>ユル</t>
    </rPh>
    <rPh sb="1" eb="2">
      <t>タ</t>
    </rPh>
    <phoneticPr fontId="31"/>
  </si>
  <si>
    <t>56. 1.13</t>
    <phoneticPr fontId="32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</si>
  <si>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32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</si>
  <si>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32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</si>
  <si>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31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</si>
  <si>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32"/>
  </si>
  <si>
    <t>２．一般有料道路</t>
    <rPh sb="2" eb="4">
      <t>イッパン</t>
    </rPh>
    <rPh sb="4" eb="6">
      <t>ユウリョウ</t>
    </rPh>
    <rPh sb="6" eb="8">
      <t>ドウロ</t>
    </rPh>
    <phoneticPr fontId="32"/>
  </si>
  <si>
    <t>有料道路名</t>
    <rPh sb="0" eb="2">
      <t>ユウリョウ</t>
    </rPh>
    <rPh sb="2" eb="5">
      <t>ドウロメイ</t>
    </rPh>
    <phoneticPr fontId="32"/>
  </si>
  <si>
    <t>道路
種別</t>
    <rPh sb="0" eb="2">
      <t>ドウロ</t>
    </rPh>
    <rPh sb="3" eb="5">
      <t>シュベツ</t>
    </rPh>
    <phoneticPr fontId="32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</si>
  <si>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32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</si>
  <si>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32"/>
  </si>
  <si>
    <t>区　　　　　　　　　　　　　　　間</t>
    <rPh sb="0" eb="1">
      <t>ク</t>
    </rPh>
    <rPh sb="16" eb="17">
      <t>アイダ</t>
    </rPh>
    <phoneticPr fontId="32"/>
  </si>
  <si>
    <t>延長</t>
    <rPh sb="0" eb="2">
      <t>エンチョウ</t>
    </rPh>
    <phoneticPr fontId="32"/>
  </si>
  <si>
    <t>供用開始</t>
    <rPh sb="0" eb="2">
      <t>キョウヨウ</t>
    </rPh>
    <rPh sb="2" eb="4">
      <t>カイシ</t>
    </rPh>
    <phoneticPr fontId="32"/>
  </si>
  <si>
    <t>48.11. 1</t>
    <phoneticPr fontId="32"/>
  </si>
  <si>
    <t>(km)</t>
    <phoneticPr fontId="32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</si>
  <si>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32"/>
  </si>
  <si>
    <t>年 月 日</t>
    <rPh sb="0" eb="1">
      <t>トシ</t>
    </rPh>
    <rPh sb="2" eb="3">
      <t>ツキ</t>
    </rPh>
    <rPh sb="4" eb="5">
      <t>ヒ</t>
    </rPh>
    <phoneticPr fontId="32"/>
  </si>
  <si>
    <t>北海道</t>
    <rPh sb="0" eb="3">
      <t>ホッカイドウ</t>
    </rPh>
    <phoneticPr fontId="32"/>
  </si>
  <si>
    <t>東日本高速道路㈱</t>
    <rPh sb="0" eb="3">
      <t>ヒガシニホン</t>
    </rPh>
    <rPh sb="3" eb="5">
      <t>コウソク</t>
    </rPh>
    <rPh sb="5" eb="7">
      <t>ドウロ</t>
    </rPh>
    <phoneticPr fontId="32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</si>
  <si>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32"/>
  </si>
  <si>
    <t>青森</t>
    <rPh sb="0" eb="2">
      <t>アオモリ</t>
    </rPh>
    <phoneticPr fontId="32"/>
  </si>
  <si>
    <t>県道路公社</t>
    <rPh sb="0" eb="1">
      <t>ケン</t>
    </rPh>
    <rPh sb="1" eb="3">
      <t>ドウロ</t>
    </rPh>
    <rPh sb="3" eb="5">
      <t>コウシャ</t>
    </rPh>
    <phoneticPr fontId="32"/>
  </si>
  <si>
    <t>湯沢横手道路</t>
    <rPh sb="0" eb="2">
      <t>ユザワ</t>
    </rPh>
    <rPh sb="2" eb="4">
      <t>ヨコテ</t>
    </rPh>
    <rPh sb="4" eb="6">
      <t>ドウロ</t>
    </rPh>
    <phoneticPr fontId="32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</si>
  <si>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32"/>
  </si>
  <si>
    <t>55.11.13</t>
    <phoneticPr fontId="32"/>
  </si>
  <si>
    <t>青森市大字大谷字山ノ内～同市大字大谷字小谷</t>
    <rPh sb="12" eb="13">
      <t>ドウ</t>
    </rPh>
    <phoneticPr fontId="32"/>
  </si>
  <si>
    <t>62. 7.19</t>
    <phoneticPr fontId="32"/>
  </si>
  <si>
    <t xml:space="preserve"> 4. 3.30</t>
    <phoneticPr fontId="32"/>
  </si>
  <si>
    <t>第二みちのく有料道路</t>
    <rPh sb="0" eb="2">
      <t>ダイニ</t>
    </rPh>
    <rPh sb="6" eb="8">
      <t>ユウリョウ</t>
    </rPh>
    <rPh sb="8" eb="10">
      <t>ドウロ</t>
    </rPh>
    <phoneticPr fontId="32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</si>
  <si>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32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</si>
  <si>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32"/>
  </si>
  <si>
    <t>百石道路</t>
    <rPh sb="0" eb="2">
      <t>モモイシ</t>
    </rPh>
    <rPh sb="2" eb="4">
      <t>ドウロ</t>
    </rPh>
    <phoneticPr fontId="32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</si>
  <si>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32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</si>
  <si>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</si>
  <si>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ながさき女神大橋</t>
    <rPh sb="4" eb="6">
      <t>メガミ</t>
    </rPh>
    <rPh sb="6" eb="8">
      <t>オオハシ</t>
    </rPh>
    <phoneticPr fontId="32"/>
  </si>
  <si>
    <t xml:space="preserve"> 7. 3.28</t>
    <phoneticPr fontId="32"/>
  </si>
  <si>
    <t>千葉東金道路</t>
    <rPh sb="0" eb="2">
      <t>チバ</t>
    </rPh>
    <rPh sb="2" eb="4">
      <t>トウガネ</t>
    </rPh>
    <rPh sb="4" eb="6">
      <t>ドウロ</t>
    </rPh>
    <phoneticPr fontId="32"/>
  </si>
  <si>
    <t>仙台南部道路</t>
    <rPh sb="0" eb="2">
      <t>センダイ</t>
    </rPh>
    <rPh sb="2" eb="4">
      <t>ナンブ</t>
    </rPh>
    <rPh sb="4" eb="6">
      <t>ドウロ</t>
    </rPh>
    <phoneticPr fontId="32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</si>
  <si>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32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</si>
  <si>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32"/>
  </si>
  <si>
    <t>国県道</t>
    <rPh sb="0" eb="1">
      <t>クニ</t>
    </rPh>
    <rPh sb="1" eb="3">
      <t>ケンドウ</t>
    </rPh>
    <phoneticPr fontId="32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</si>
  <si>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32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</si>
  <si>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32"/>
  </si>
  <si>
    <t>57.10. 2</t>
    <phoneticPr fontId="32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</si>
  <si>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32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</si>
  <si>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32"/>
  </si>
  <si>
    <t xml:space="preserve"> 9. 3.27</t>
    <phoneticPr fontId="32"/>
  </si>
  <si>
    <t>14. 5.19</t>
    <phoneticPr fontId="32"/>
  </si>
  <si>
    <t>秋田</t>
    <rPh sb="0" eb="2">
      <t>アキタ</t>
    </rPh>
    <phoneticPr fontId="32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</si>
  <si>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32"/>
  </si>
  <si>
    <t xml:space="preserve"> 9.11.13</t>
    <phoneticPr fontId="32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</si>
  <si>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32"/>
  </si>
  <si>
    <t>さいたま市緑区大字三浦</t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</si>
  <si>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32"/>
  </si>
  <si>
    <t>山形</t>
    <rPh sb="0" eb="2">
      <t>ヤマガタ</t>
    </rPh>
    <phoneticPr fontId="31"/>
  </si>
  <si>
    <t>福島</t>
    <rPh sb="0" eb="2">
      <t>フクシマ</t>
    </rPh>
    <phoneticPr fontId="32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</si>
  <si>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32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</si>
  <si>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32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</si>
  <si>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32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</si>
  <si>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32"/>
  </si>
  <si>
    <t>日立道路</t>
    <rPh sb="0" eb="2">
      <t>ヒタチ</t>
    </rPh>
    <rPh sb="2" eb="4">
      <t>ドウロ</t>
    </rPh>
    <phoneticPr fontId="32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</si>
  <si>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32"/>
  </si>
  <si>
    <t>東水戸道路</t>
    <rPh sb="0" eb="1">
      <t>ヒガシ</t>
    </rPh>
    <rPh sb="1" eb="3">
      <t>ミト</t>
    </rPh>
    <rPh sb="3" eb="5">
      <t>ドウロ</t>
    </rPh>
    <phoneticPr fontId="32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</si>
  <si>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32"/>
  </si>
  <si>
    <t>市道</t>
    <rPh sb="0" eb="2">
      <t>シドウ</t>
    </rPh>
    <phoneticPr fontId="32"/>
  </si>
  <si>
    <t>水海道道路</t>
    <rPh sb="0" eb="1">
      <t>スイ</t>
    </rPh>
    <rPh sb="1" eb="2">
      <t>ウミ</t>
    </rPh>
    <rPh sb="2" eb="3">
      <t>ミチ</t>
    </rPh>
    <rPh sb="3" eb="5">
      <t>ドウロ</t>
    </rPh>
    <phoneticPr fontId="32"/>
  </si>
  <si>
    <t xml:space="preserve"> 2.12. 6</t>
    <phoneticPr fontId="32"/>
  </si>
  <si>
    <t xml:space="preserve"> 9. 8. 7</t>
    <phoneticPr fontId="32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</si>
  <si>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32"/>
  </si>
  <si>
    <t>常陸那珂道路</t>
    <rPh sb="0" eb="2">
      <t>ヒタチ</t>
    </rPh>
    <rPh sb="2" eb="4">
      <t>ナカ</t>
    </rPh>
    <rPh sb="4" eb="6">
      <t>ドウロ</t>
    </rPh>
    <phoneticPr fontId="32"/>
  </si>
  <si>
    <t>11. 7.22</t>
    <phoneticPr fontId="32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</si>
  <si>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32"/>
  </si>
  <si>
    <t>茨城県道路公社</t>
    <rPh sb="0" eb="2">
      <t>イバラキ</t>
    </rPh>
    <rPh sb="2" eb="5">
      <t>ケンドウロ</t>
    </rPh>
    <rPh sb="5" eb="7">
      <t>コウシャ</t>
    </rPh>
    <phoneticPr fontId="32"/>
  </si>
  <si>
    <t>42.11.17</t>
    <phoneticPr fontId="32"/>
  </si>
  <si>
    <t>34.10.28</t>
    <phoneticPr fontId="32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</si>
  <si>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32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</si>
  <si>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32"/>
  </si>
  <si>
    <t>12. 3.18</t>
    <phoneticPr fontId="32"/>
  </si>
  <si>
    <t>国道</t>
    <rPh sb="0" eb="2">
      <t>コクドウ</t>
    </rPh>
    <phoneticPr fontId="31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</si>
  <si>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32"/>
  </si>
  <si>
    <t>栃木</t>
    <rPh sb="0" eb="2">
      <t>トチギ</t>
    </rPh>
    <phoneticPr fontId="32"/>
  </si>
  <si>
    <t>志賀中野道路</t>
    <rPh sb="0" eb="2">
      <t>シガ</t>
    </rPh>
    <rPh sb="2" eb="4">
      <t>ナカノ</t>
    </rPh>
    <rPh sb="4" eb="6">
      <t>ドウロ</t>
    </rPh>
    <phoneticPr fontId="32"/>
  </si>
  <si>
    <t>日光宇都宮道路</t>
    <rPh sb="0" eb="2">
      <t>ニッコウ</t>
    </rPh>
    <rPh sb="2" eb="5">
      <t>ウツノミヤ</t>
    </rPh>
    <rPh sb="5" eb="7">
      <t>ドウロ</t>
    </rPh>
    <phoneticPr fontId="32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</si>
  <si>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32"/>
  </si>
  <si>
    <t>47. 4. 1</t>
    <phoneticPr fontId="32"/>
  </si>
  <si>
    <t>55. 2. 1</t>
    <phoneticPr fontId="32"/>
  </si>
  <si>
    <t xml:space="preserve"> 4.10. 1</t>
    <phoneticPr fontId="32"/>
  </si>
  <si>
    <t>宇都宮鹿沼道路</t>
    <rPh sb="0" eb="3">
      <t>ウツノミヤ</t>
    </rPh>
    <rPh sb="3" eb="5">
      <t>カヌマ</t>
    </rPh>
    <rPh sb="5" eb="7">
      <t>ドウロ</t>
    </rPh>
    <phoneticPr fontId="32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</si>
  <si>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32"/>
  </si>
  <si>
    <t xml:space="preserve"> 8. 3.18</t>
    <phoneticPr fontId="32"/>
  </si>
  <si>
    <t>埼玉</t>
    <rPh sb="0" eb="2">
      <t>サイタマ</t>
    </rPh>
    <phoneticPr fontId="32"/>
  </si>
  <si>
    <t>狭山市大字入間川～同市大字柏原</t>
    <rPh sb="0" eb="3">
      <t>サヤマシ</t>
    </rPh>
    <rPh sb="3" eb="5">
      <t>オオアザ</t>
    </rPh>
    <rPh sb="5" eb="8">
      <t>イルマガワ</t>
    </rPh>
    <rPh sb="9" eb="11">
      <t>ドウシ</t>
    </rPh>
    <rPh sb="11" eb="13">
      <t>オオアザ</t>
    </rPh>
    <rPh sb="13" eb="15">
      <t>カシハラ</t>
    </rPh>
    <phoneticPr fontId="32"/>
  </si>
  <si>
    <t>京都</t>
    <rPh sb="0" eb="2">
      <t>キョウト</t>
    </rPh>
    <phoneticPr fontId="32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</si>
  <si>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32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</si>
  <si>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32"/>
  </si>
  <si>
    <t xml:space="preserve"> 8.11.28</t>
    <phoneticPr fontId="32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</si>
  <si>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32"/>
  </si>
  <si>
    <t>銚子連絡道路</t>
    <rPh sb="0" eb="2">
      <t>チョウシ</t>
    </rPh>
    <rPh sb="2" eb="4">
      <t>レンラク</t>
    </rPh>
    <rPh sb="4" eb="6">
      <t>ドウロ</t>
    </rPh>
    <phoneticPr fontId="32"/>
  </si>
  <si>
    <t>国道</t>
  </si>
  <si>
    <t>10. 4.23</t>
  </si>
  <si>
    <t>品川区八潮三丁目</t>
    <rPh sb="0" eb="3">
      <t>シナガワク</t>
    </rPh>
    <rPh sb="3" eb="5">
      <t>ヤシオ</t>
    </rPh>
    <rPh sb="5" eb="8">
      <t>サンチョウメ</t>
    </rPh>
    <phoneticPr fontId="31"/>
  </si>
  <si>
    <t>埼玉・山梨</t>
    <phoneticPr fontId="31"/>
  </si>
  <si>
    <t>雁坂トンネル道路</t>
    <rPh sb="6" eb="8">
      <t>ドウロ</t>
    </rPh>
    <phoneticPr fontId="32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</si>
  <si>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</si>
  <si>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32"/>
  </si>
  <si>
    <t>18. 3.21</t>
    <phoneticPr fontId="32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</si>
  <si>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32"/>
  </si>
  <si>
    <t>54. 3. 8</t>
    <phoneticPr fontId="32"/>
  </si>
  <si>
    <t>49. 4. 2</t>
    <phoneticPr fontId="32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</si>
  <si>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32"/>
  </si>
  <si>
    <t>国道</t>
    <rPh sb="0" eb="1">
      <t>クニ</t>
    </rPh>
    <phoneticPr fontId="32"/>
  </si>
  <si>
    <t>横浜新道</t>
    <rPh sb="0" eb="2">
      <t>ヨコハマ</t>
    </rPh>
    <rPh sb="2" eb="4">
      <t>シンドウ</t>
    </rPh>
    <phoneticPr fontId="32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</si>
  <si>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32"/>
  </si>
  <si>
    <t>千葉外房道路</t>
    <rPh sb="0" eb="2">
      <t>チバ</t>
    </rPh>
    <rPh sb="2" eb="4">
      <t>ソトボウ</t>
    </rPh>
    <rPh sb="4" eb="6">
      <t>ドウロ</t>
    </rPh>
    <phoneticPr fontId="32"/>
  </si>
  <si>
    <t>砺波高岡道路</t>
    <rPh sb="0" eb="2">
      <t>トナミ</t>
    </rPh>
    <rPh sb="2" eb="4">
      <t>タカオカ</t>
    </rPh>
    <rPh sb="4" eb="6">
      <t>ドウロ</t>
    </rPh>
    <phoneticPr fontId="32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</si>
  <si>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32"/>
  </si>
  <si>
    <t>千葉市緑区鎌取町～茂原市大沢</t>
    <rPh sb="0" eb="3">
      <t>チバシ</t>
    </rPh>
    <rPh sb="3" eb="5">
      <t>ミドリク</t>
    </rPh>
    <rPh sb="5" eb="6">
      <t>カマ</t>
    </rPh>
    <rPh sb="6" eb="7">
      <t>ト</t>
    </rPh>
    <rPh sb="7" eb="8">
      <t>マチ</t>
    </rPh>
    <rPh sb="9" eb="12">
      <t>モバラシ</t>
    </rPh>
    <rPh sb="12" eb="14">
      <t>オオサワ</t>
    </rPh>
    <phoneticPr fontId="32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</si>
  <si>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32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</si>
  <si>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32"/>
  </si>
  <si>
    <t>和歌山</t>
    <rPh sb="0" eb="3">
      <t>ワカヤマ</t>
    </rPh>
    <phoneticPr fontId="32"/>
  </si>
  <si>
    <t>28. 8.11</t>
    <phoneticPr fontId="31"/>
  </si>
  <si>
    <t xml:space="preserve"> 8. 3.28</t>
    <phoneticPr fontId="32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</si>
  <si>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32"/>
  </si>
  <si>
    <t>三浦縦貫道路</t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</si>
  <si>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32"/>
  </si>
  <si>
    <t>10. 3.20</t>
    <phoneticPr fontId="32"/>
  </si>
  <si>
    <t>松島道路</t>
    <rPh sb="0" eb="2">
      <t>マツシマ</t>
    </rPh>
    <rPh sb="2" eb="4">
      <t>ドウロ</t>
    </rPh>
    <phoneticPr fontId="32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</si>
  <si>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32"/>
  </si>
  <si>
    <t xml:space="preserve"> </t>
    <phoneticPr fontId="32"/>
  </si>
  <si>
    <t>11. 3.27</t>
    <phoneticPr fontId="32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</si>
  <si>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32"/>
  </si>
  <si>
    <t>山口・福岡</t>
    <rPh sb="0" eb="2">
      <t>ヤマグチ</t>
    </rPh>
    <rPh sb="3" eb="5">
      <t>フクオカ</t>
    </rPh>
    <phoneticPr fontId="32"/>
  </si>
  <si>
    <t>17.12.11</t>
    <phoneticPr fontId="32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</si>
  <si>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32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</si>
  <si>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32"/>
  </si>
  <si>
    <t>広島市安芸区矢野町～安芸郡熊野町</t>
    <rPh sb="0" eb="3">
      <t>ヒロシマシ</t>
    </rPh>
    <rPh sb="3" eb="6">
      <t>アキク</t>
    </rPh>
    <rPh sb="6" eb="9">
      <t>ヤノマチ</t>
    </rPh>
    <rPh sb="10" eb="13">
      <t>アキグン</t>
    </rPh>
    <rPh sb="13" eb="16">
      <t>クマノマチ</t>
    </rPh>
    <phoneticPr fontId="32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</si>
  <si>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32"/>
  </si>
  <si>
    <t>東京・神奈川</t>
    <rPh sb="0" eb="2">
      <t>トウキョウ</t>
    </rPh>
    <rPh sb="3" eb="6">
      <t>カナガワ</t>
    </rPh>
    <phoneticPr fontId="32"/>
  </si>
  <si>
    <t>第三京浜道路</t>
    <rPh sb="0" eb="2">
      <t>ダイサン</t>
    </rPh>
    <rPh sb="2" eb="4">
      <t>ケイヒン</t>
    </rPh>
    <rPh sb="4" eb="6">
      <t>ドウロ</t>
    </rPh>
    <phoneticPr fontId="32"/>
  </si>
  <si>
    <t>真鶴道路</t>
    <rPh sb="0" eb="2">
      <t>マナヅル</t>
    </rPh>
    <rPh sb="2" eb="4">
      <t>ドウロ</t>
    </rPh>
    <phoneticPr fontId="32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</si>
  <si>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32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</si>
  <si>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32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</si>
  <si>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32"/>
  </si>
  <si>
    <t xml:space="preserve"> 4. 3.21</t>
    <phoneticPr fontId="32"/>
  </si>
  <si>
    <t>44. 3.19</t>
    <phoneticPr fontId="32"/>
  </si>
  <si>
    <t>西湘バイパス</t>
    <rPh sb="0" eb="1">
      <t>ニシ</t>
    </rPh>
    <rPh sb="1" eb="2">
      <t>ショウ</t>
    </rPh>
    <phoneticPr fontId="32"/>
  </si>
  <si>
    <t>45.11.15</t>
    <phoneticPr fontId="32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</si>
  <si>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32"/>
  </si>
  <si>
    <t>61. 8.28</t>
  </si>
  <si>
    <t>南阪奈道路</t>
    <rPh sb="0" eb="1">
      <t>ミナミ</t>
    </rPh>
    <rPh sb="1" eb="3">
      <t>ハンナ</t>
    </rPh>
    <rPh sb="3" eb="5">
      <t>ドウロ</t>
    </rPh>
    <phoneticPr fontId="32"/>
  </si>
  <si>
    <t>新湘南バイパス</t>
    <rPh sb="0" eb="1">
      <t>シン</t>
    </rPh>
    <rPh sb="1" eb="3">
      <t>ショウナン</t>
    </rPh>
    <phoneticPr fontId="32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</si>
  <si>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32"/>
  </si>
  <si>
    <t>本町山中有料道路</t>
    <rPh sb="0" eb="2">
      <t>ホンマチ</t>
    </rPh>
    <rPh sb="2" eb="4">
      <t>ヤマナカ</t>
    </rPh>
    <rPh sb="4" eb="6">
      <t>ユウリョウ</t>
    </rPh>
    <rPh sb="6" eb="8">
      <t>ドウロ</t>
    </rPh>
    <phoneticPr fontId="32"/>
  </si>
  <si>
    <t>横須賀市汐入町１丁目～同市山中町</t>
    <rPh sb="0" eb="4">
      <t>ヨコスカシ</t>
    </rPh>
    <rPh sb="4" eb="5">
      <t>シオ</t>
    </rPh>
    <rPh sb="5" eb="6">
      <t>イ</t>
    </rPh>
    <rPh sb="6" eb="7">
      <t>マチ</t>
    </rPh>
    <rPh sb="8" eb="10">
      <t>チョウメ</t>
    </rPh>
    <rPh sb="11" eb="13">
      <t>ドウシ</t>
    </rPh>
    <rPh sb="13" eb="16">
      <t>ヤマナカマチ</t>
    </rPh>
    <phoneticPr fontId="32"/>
  </si>
  <si>
    <t>12. 3. 4</t>
  </si>
  <si>
    <t>63.10. 5</t>
    <phoneticPr fontId="32"/>
  </si>
  <si>
    <t>三重</t>
    <rPh sb="0" eb="2">
      <t>ミエ</t>
    </rPh>
    <phoneticPr fontId="32"/>
  </si>
  <si>
    <t>東脊振トンネル</t>
    <rPh sb="0" eb="1">
      <t>ヒガシ</t>
    </rPh>
    <rPh sb="1" eb="3">
      <t>セフリ</t>
    </rPh>
    <phoneticPr fontId="32"/>
  </si>
  <si>
    <t>京都・大阪</t>
    <rPh sb="0" eb="2">
      <t>キョウト</t>
    </rPh>
    <rPh sb="3" eb="5">
      <t>オオサカ</t>
    </rPh>
    <phoneticPr fontId="32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</si>
  <si>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32"/>
  </si>
  <si>
    <t>法恩寺山道路</t>
    <rPh sb="0" eb="1">
      <t>ホウ</t>
    </rPh>
    <rPh sb="1" eb="2">
      <t>オン</t>
    </rPh>
    <rPh sb="2" eb="3">
      <t>テラ</t>
    </rPh>
    <rPh sb="3" eb="4">
      <t>ヤマ</t>
    </rPh>
    <rPh sb="4" eb="6">
      <t>ドウロ</t>
    </rPh>
    <phoneticPr fontId="32"/>
  </si>
  <si>
    <t>山梨</t>
  </si>
  <si>
    <t>世田谷区砧公園</t>
    <rPh sb="0" eb="4">
      <t>セタガヤク</t>
    </rPh>
    <rPh sb="4" eb="5">
      <t>キヌタ</t>
    </rPh>
    <rPh sb="5" eb="7">
      <t>コウエン</t>
    </rPh>
    <phoneticPr fontId="32"/>
  </si>
  <si>
    <t>合      　 計</t>
    <rPh sb="0" eb="1">
      <t>ゴウ</t>
    </rPh>
    <rPh sb="9" eb="10">
      <t>ケイ</t>
    </rPh>
    <phoneticPr fontId="32"/>
  </si>
  <si>
    <t>19. 5.30</t>
    <phoneticPr fontId="32"/>
  </si>
  <si>
    <t>富士山有料道路</t>
    <rPh sb="3" eb="5">
      <t>ユウリョウ</t>
    </rPh>
    <phoneticPr fontId="31"/>
  </si>
  <si>
    <t>39. 4. 1</t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</si>
  <si>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32"/>
  </si>
  <si>
    <t>一般国道３１７号</t>
    <rPh sb="0" eb="2">
      <t>イッパン</t>
    </rPh>
    <rPh sb="2" eb="4">
      <t>コクドウ</t>
    </rPh>
    <rPh sb="7" eb="8">
      <t>ゴウ</t>
    </rPh>
    <phoneticPr fontId="32"/>
  </si>
  <si>
    <t>山梨・静岡</t>
  </si>
  <si>
    <t>東富士五湖道路</t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</si>
  <si>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32"/>
  </si>
  <si>
    <t>福岡市道福岡高速５号線</t>
    <rPh sb="0" eb="2">
      <t>フクオカ</t>
    </rPh>
    <rPh sb="2" eb="4">
      <t>シドウ</t>
    </rPh>
    <phoneticPr fontId="32"/>
  </si>
  <si>
    <t>長野</t>
    <rPh sb="0" eb="2">
      <t>ナガノ</t>
    </rPh>
    <phoneticPr fontId="32"/>
  </si>
  <si>
    <t>53.10. 4</t>
    <phoneticPr fontId="32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</si>
  <si>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32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</si>
  <si>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32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</si>
  <si>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32"/>
  </si>
  <si>
    <t xml:space="preserve"> 7. 3.16</t>
    <phoneticPr fontId="32"/>
  </si>
  <si>
    <t>白馬長野道路</t>
    <rPh sb="0" eb="2">
      <t>ハクバ</t>
    </rPh>
    <rPh sb="2" eb="4">
      <t>ナガノ</t>
    </rPh>
    <rPh sb="4" eb="6">
      <t>ドウロ</t>
    </rPh>
    <phoneticPr fontId="32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</si>
  <si>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32"/>
  </si>
  <si>
    <t>63. 2.17</t>
    <phoneticPr fontId="32"/>
  </si>
  <si>
    <t xml:space="preserve"> 7. 2.16</t>
    <phoneticPr fontId="32"/>
  </si>
  <si>
    <t>新長野大橋</t>
    <rPh sb="0" eb="1">
      <t>シン</t>
    </rPh>
    <rPh sb="1" eb="3">
      <t>ナガノ</t>
    </rPh>
    <rPh sb="3" eb="5">
      <t>オオハシ</t>
    </rPh>
    <phoneticPr fontId="32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</si>
  <si>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2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</si>
  <si>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32"/>
  </si>
  <si>
    <t xml:space="preserve"> 8.12.26</t>
    <phoneticPr fontId="32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</si>
  <si>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32"/>
  </si>
  <si>
    <t>富山</t>
    <rPh sb="0" eb="2">
      <t>トヤマ</t>
    </rPh>
    <phoneticPr fontId="32"/>
  </si>
  <si>
    <t>安芸灘大橋</t>
    <rPh sb="0" eb="2">
      <t>アキ</t>
    </rPh>
    <rPh sb="2" eb="3">
      <t>ナダ</t>
    </rPh>
    <rPh sb="3" eb="5">
      <t>オオハシ</t>
    </rPh>
    <phoneticPr fontId="32"/>
  </si>
  <si>
    <t>播但連絡道路</t>
    <rPh sb="0" eb="2">
      <t>バンタン</t>
    </rPh>
    <rPh sb="2" eb="4">
      <t>レンラク</t>
    </rPh>
    <rPh sb="4" eb="6">
      <t>ドウロ</t>
    </rPh>
    <phoneticPr fontId="32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</si>
  <si>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32"/>
  </si>
  <si>
    <t>17. 3.19</t>
    <phoneticPr fontId="32"/>
  </si>
  <si>
    <t>静岡</t>
    <rPh sb="0" eb="2">
      <t>シズオカ</t>
    </rPh>
    <phoneticPr fontId="31"/>
  </si>
  <si>
    <t>伊豆中央道</t>
    <rPh sb="0" eb="2">
      <t>イズ</t>
    </rPh>
    <rPh sb="2" eb="5">
      <t>チュウオウドウ</t>
    </rPh>
    <phoneticPr fontId="32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</si>
  <si>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32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</si>
  <si>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32"/>
  </si>
  <si>
    <t>修善寺道路</t>
    <rPh sb="0" eb="3">
      <t>シュゼンジ</t>
    </rPh>
    <rPh sb="3" eb="5">
      <t>ドウロ</t>
    </rPh>
    <phoneticPr fontId="32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</si>
  <si>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32"/>
  </si>
  <si>
    <t>愛知</t>
    <rPh sb="0" eb="2">
      <t>アイチ</t>
    </rPh>
    <phoneticPr fontId="32"/>
  </si>
  <si>
    <t>南知多道路</t>
    <rPh sb="0" eb="1">
      <t>ミナミ</t>
    </rPh>
    <rPh sb="1" eb="3">
      <t>チタ</t>
    </rPh>
    <rPh sb="3" eb="5">
      <t>ドウロ</t>
    </rPh>
    <phoneticPr fontId="32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</si>
  <si>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32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</si>
  <si>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32"/>
  </si>
  <si>
    <t>45. 3. 1</t>
    <phoneticPr fontId="32"/>
  </si>
  <si>
    <t>知多半島道路</t>
    <rPh sb="0" eb="2">
      <t>チタ</t>
    </rPh>
    <rPh sb="2" eb="4">
      <t>ハントウ</t>
    </rPh>
    <rPh sb="4" eb="6">
      <t>ドウロ</t>
    </rPh>
    <phoneticPr fontId="32"/>
  </si>
  <si>
    <t>45. 7.15</t>
    <phoneticPr fontId="32"/>
  </si>
  <si>
    <t>衣浦トンネル</t>
    <rPh sb="0" eb="1">
      <t>コロモ</t>
    </rPh>
    <rPh sb="1" eb="2">
      <t>ウラ</t>
    </rPh>
    <phoneticPr fontId="32"/>
  </si>
  <si>
    <t>48. 8. 1</t>
    <phoneticPr fontId="32"/>
  </si>
  <si>
    <t>知多横断道路</t>
    <rPh sb="0" eb="2">
      <t>チタ</t>
    </rPh>
    <rPh sb="2" eb="4">
      <t>オウダン</t>
    </rPh>
    <rPh sb="4" eb="6">
      <t>ドウロ</t>
    </rPh>
    <phoneticPr fontId="32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</si>
  <si>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32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</si>
  <si>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</si>
  <si>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32"/>
  </si>
  <si>
    <t>指宿有料道路(Ⅲ期)</t>
    <rPh sb="8" eb="9">
      <t>キ</t>
    </rPh>
    <phoneticPr fontId="32"/>
  </si>
  <si>
    <t>60. 3.20</t>
    <phoneticPr fontId="32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</si>
  <si>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32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</si>
  <si>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32"/>
  </si>
  <si>
    <t>県市道</t>
  </si>
  <si>
    <t xml:space="preserve"> 8. 7.30</t>
    <phoneticPr fontId="32"/>
  </si>
  <si>
    <t>16. 3. 6</t>
    <phoneticPr fontId="32"/>
  </si>
  <si>
    <t>名古屋瀬戸道路</t>
    <rPh sb="0" eb="3">
      <t>ナゴヤ</t>
    </rPh>
    <rPh sb="3" eb="5">
      <t>セト</t>
    </rPh>
    <rPh sb="5" eb="7">
      <t>ドウロ</t>
    </rPh>
    <phoneticPr fontId="32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</si>
  <si>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32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</si>
  <si>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</si>
  <si>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32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</si>
  <si>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32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</si>
  <si>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32"/>
  </si>
  <si>
    <t>岐阜</t>
    <rPh sb="0" eb="2">
      <t>ギフ</t>
    </rPh>
    <phoneticPr fontId="32"/>
  </si>
  <si>
    <t>大阪</t>
    <rPh sb="0" eb="2">
      <t>オオサカ</t>
    </rPh>
    <phoneticPr fontId="32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</si>
  <si>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32"/>
  </si>
  <si>
    <t>24. 9.15</t>
    <phoneticPr fontId="31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</si>
  <si>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32"/>
  </si>
  <si>
    <t>福井</t>
    <rPh sb="0" eb="2">
      <t>フクイ</t>
    </rPh>
    <phoneticPr fontId="32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</si>
  <si>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32"/>
  </si>
  <si>
    <t>千里丘寝屋川橋</t>
    <rPh sb="0" eb="2">
      <t>センリ</t>
    </rPh>
    <rPh sb="2" eb="3">
      <t>オカ</t>
    </rPh>
    <rPh sb="3" eb="6">
      <t>ネヤガワ</t>
    </rPh>
    <rPh sb="6" eb="7">
      <t>ハシ</t>
    </rPh>
    <phoneticPr fontId="32"/>
  </si>
  <si>
    <t>府道</t>
    <rPh sb="0" eb="2">
      <t>フドウ</t>
    </rPh>
    <phoneticPr fontId="32"/>
  </si>
  <si>
    <t>府道路公社</t>
    <rPh sb="0" eb="1">
      <t>フ</t>
    </rPh>
    <rPh sb="1" eb="3">
      <t>ドウロ</t>
    </rPh>
    <rPh sb="3" eb="5">
      <t>コウシャ</t>
    </rPh>
    <phoneticPr fontId="32"/>
  </si>
  <si>
    <t xml:space="preserve"> 3. 3.15</t>
    <phoneticPr fontId="32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</si>
  <si>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32"/>
  </si>
  <si>
    <t>16. 3.28</t>
    <phoneticPr fontId="32"/>
  </si>
  <si>
    <t>21. 4.29</t>
    <phoneticPr fontId="32"/>
  </si>
  <si>
    <t>大阪・奈良</t>
    <rPh sb="0" eb="2">
      <t>オオサカ</t>
    </rPh>
    <rPh sb="3" eb="5">
      <t>ナラ</t>
    </rPh>
    <phoneticPr fontId="32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</si>
  <si>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32"/>
  </si>
  <si>
    <t>京都縦貫自動車道</t>
    <rPh sb="0" eb="2">
      <t>キョウト</t>
    </rPh>
    <rPh sb="2" eb="4">
      <t>ジュウカン</t>
    </rPh>
    <rPh sb="4" eb="8">
      <t>ジドウシャドウ</t>
    </rPh>
    <phoneticPr fontId="32"/>
  </si>
  <si>
    <t>京都・滋賀</t>
    <rPh sb="0" eb="2">
      <t>キョウト</t>
    </rPh>
    <rPh sb="3" eb="5">
      <t>シガ</t>
    </rPh>
    <phoneticPr fontId="32"/>
  </si>
  <si>
    <t>兵庫</t>
    <rPh sb="0" eb="2">
      <t>ヒョウゴ</t>
    </rPh>
    <phoneticPr fontId="32"/>
  </si>
  <si>
    <t>六甲道路</t>
  </si>
  <si>
    <t>神戸市道路公社</t>
    <rPh sb="0" eb="3">
      <t>コウベシ</t>
    </rPh>
    <rPh sb="3" eb="5">
      <t>ドウロ</t>
    </rPh>
    <rPh sb="5" eb="7">
      <t>コウシャ</t>
    </rPh>
    <phoneticPr fontId="32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</si>
  <si>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32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</si>
  <si>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32"/>
  </si>
  <si>
    <t>39.10.31</t>
    <phoneticPr fontId="32"/>
  </si>
  <si>
    <t>10. 4. 5</t>
    <phoneticPr fontId="32"/>
  </si>
  <si>
    <t>西神戸道路</t>
    <rPh sb="0" eb="1">
      <t>ニシ</t>
    </rPh>
    <rPh sb="1" eb="3">
      <t>コウベ</t>
    </rPh>
    <rPh sb="3" eb="5">
      <t>ドウロ</t>
    </rPh>
    <phoneticPr fontId="32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</si>
  <si>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32"/>
  </si>
  <si>
    <t>湯浅御坊道路</t>
    <rPh sb="0" eb="2">
      <t>ユアサ</t>
    </rPh>
    <rPh sb="2" eb="4">
      <t>ゴボウ</t>
    </rPh>
    <rPh sb="4" eb="6">
      <t>ドウロ</t>
    </rPh>
    <phoneticPr fontId="32"/>
  </si>
  <si>
    <t>44. 8.24</t>
    <phoneticPr fontId="32"/>
  </si>
  <si>
    <t>播但連絡道路(２期)</t>
    <rPh sb="0" eb="2">
      <t>バンタン</t>
    </rPh>
    <rPh sb="2" eb="4">
      <t>レンラク</t>
    </rPh>
    <rPh sb="4" eb="6">
      <t>ドウロ</t>
    </rPh>
    <rPh sb="8" eb="9">
      <t>キ</t>
    </rPh>
    <phoneticPr fontId="32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</si>
  <si>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32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</si>
  <si>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32"/>
  </si>
  <si>
    <t>県道</t>
  </si>
  <si>
    <t>遠阪トンネル</t>
    <rPh sb="0" eb="1">
      <t>トオ</t>
    </rPh>
    <rPh sb="1" eb="2">
      <t>サカ</t>
    </rPh>
    <phoneticPr fontId="32"/>
  </si>
  <si>
    <t>江東区有明二丁目</t>
    <rPh sb="0" eb="3">
      <t>コウトウク</t>
    </rPh>
    <rPh sb="3" eb="5">
      <t>アリアケ</t>
    </rPh>
    <rPh sb="5" eb="8">
      <t>ニチョウメ</t>
    </rPh>
    <phoneticPr fontId="32"/>
  </si>
  <si>
    <t>52. 5.25</t>
    <phoneticPr fontId="32"/>
  </si>
  <si>
    <t>六甲北道路</t>
  </si>
  <si>
    <t>神戸市北区八多町～同区長尾町</t>
    <rPh sb="0" eb="3">
      <t>コウベシ</t>
    </rPh>
    <phoneticPr fontId="32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</si>
  <si>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</si>
  <si>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32"/>
  </si>
  <si>
    <t>63. 7. 2</t>
    <phoneticPr fontId="32"/>
  </si>
  <si>
    <t xml:space="preserve"> 6. 7.11</t>
    <phoneticPr fontId="32"/>
  </si>
  <si>
    <t>鳥取・島根</t>
    <rPh sb="0" eb="2">
      <t>トットリ</t>
    </rPh>
    <rPh sb="3" eb="5">
      <t>シマネ</t>
    </rPh>
    <phoneticPr fontId="32"/>
  </si>
  <si>
    <t>３．首都高速道路㈱</t>
    <rPh sb="2" eb="4">
      <t>シュト</t>
    </rPh>
    <rPh sb="4" eb="6">
      <t>コウソク</t>
    </rPh>
    <rPh sb="6" eb="8">
      <t>ドウロ</t>
    </rPh>
    <phoneticPr fontId="32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</si>
  <si>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32"/>
  </si>
  <si>
    <t>15. 9.21</t>
    <phoneticPr fontId="32"/>
  </si>
  <si>
    <t>広島</t>
    <rPh sb="0" eb="2">
      <t>ヒロシマ</t>
    </rPh>
    <phoneticPr fontId="32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</si>
  <si>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32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</si>
  <si>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32"/>
  </si>
  <si>
    <t>広島呉道路</t>
    <rPh sb="0" eb="2">
      <t>ヒロシマ</t>
    </rPh>
    <rPh sb="2" eb="3">
      <t>クレ</t>
    </rPh>
    <rPh sb="3" eb="5">
      <t>ドウロ</t>
    </rPh>
    <phoneticPr fontId="32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</si>
  <si>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32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</si>
  <si>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32"/>
  </si>
  <si>
    <t>49. 5.29</t>
    <phoneticPr fontId="32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</si>
  <si>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32"/>
  </si>
  <si>
    <t>62. 2.26</t>
    <phoneticPr fontId="32"/>
  </si>
  <si>
    <t>県道路公社</t>
    <rPh sb="0" eb="3">
      <t>ケンドウロ</t>
    </rPh>
    <rPh sb="3" eb="5">
      <t>コウシャ</t>
    </rPh>
    <phoneticPr fontId="32"/>
  </si>
  <si>
    <t>佐賀</t>
    <rPh sb="0" eb="2">
      <t>サガ</t>
    </rPh>
    <phoneticPr fontId="32"/>
  </si>
  <si>
    <t>関門トンネル</t>
    <rPh sb="0" eb="2">
      <t>カンモン</t>
    </rPh>
    <phoneticPr fontId="32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</si>
  <si>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32"/>
  </si>
  <si>
    <t>清須市朝日</t>
    <rPh sb="0" eb="2">
      <t>キヨス</t>
    </rPh>
    <rPh sb="2" eb="3">
      <t>シ</t>
    </rPh>
    <rPh sb="3" eb="5">
      <t>アサヒ</t>
    </rPh>
    <phoneticPr fontId="32"/>
  </si>
  <si>
    <t>33. 3.10</t>
    <phoneticPr fontId="32"/>
  </si>
  <si>
    <t>愛媛</t>
    <rPh sb="0" eb="2">
      <t>エヒメ</t>
    </rPh>
    <phoneticPr fontId="32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</si>
  <si>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32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</si>
  <si>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32"/>
  </si>
  <si>
    <t>福岡</t>
    <rPh sb="0" eb="2">
      <t>フクオカ</t>
    </rPh>
    <phoneticPr fontId="32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</si>
  <si>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32"/>
  </si>
  <si>
    <t>福岡・佐賀</t>
    <rPh sb="0" eb="2">
      <t>フクオカ</t>
    </rPh>
    <rPh sb="3" eb="5">
      <t>サガ</t>
    </rPh>
    <phoneticPr fontId="32"/>
  </si>
  <si>
    <t>厳木多久道路</t>
    <rPh sb="0" eb="2">
      <t>キュウラギ</t>
    </rPh>
    <rPh sb="2" eb="4">
      <t>タク</t>
    </rPh>
    <rPh sb="4" eb="6">
      <t>ドウロ</t>
    </rPh>
    <phoneticPr fontId="32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</si>
  <si>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32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</si>
  <si>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32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</si>
  <si>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32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</si>
  <si>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32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</si>
  <si>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32"/>
  </si>
  <si>
    <t>川平道路</t>
    <rPh sb="0" eb="2">
      <t>カワヒラ</t>
    </rPh>
    <rPh sb="2" eb="4">
      <t>ドウロ</t>
    </rPh>
    <phoneticPr fontId="32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</si>
  <si>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32"/>
  </si>
  <si>
    <t>西海パールライン</t>
    <rPh sb="0" eb="2">
      <t>サイカイ</t>
    </rPh>
    <phoneticPr fontId="32"/>
  </si>
  <si>
    <t>10.11.30</t>
    <phoneticPr fontId="32"/>
  </si>
  <si>
    <t>市道高速１号</t>
    <rPh sb="0" eb="2">
      <t>シドウ</t>
    </rPh>
    <rPh sb="2" eb="4">
      <t>コウソク</t>
    </rPh>
    <rPh sb="5" eb="6">
      <t>ゴウ</t>
    </rPh>
    <phoneticPr fontId="32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</si>
  <si>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32"/>
  </si>
  <si>
    <t>16. 3.27</t>
    <phoneticPr fontId="32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</si>
  <si>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32"/>
  </si>
  <si>
    <t>大分</t>
    <rPh sb="0" eb="2">
      <t>オオイタ</t>
    </rPh>
    <phoneticPr fontId="32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</si>
  <si>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32"/>
  </si>
  <si>
    <t xml:space="preserve"> 5. 3.29</t>
    <phoneticPr fontId="32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</si>
  <si>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32"/>
  </si>
  <si>
    <t>日出バイパス</t>
    <rPh sb="0" eb="2">
      <t>ヒジ</t>
    </rPh>
    <phoneticPr fontId="32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</si>
  <si>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32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</si>
  <si>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32"/>
  </si>
  <si>
    <t>宮崎</t>
    <rPh sb="0" eb="2">
      <t>ミヤザキ</t>
    </rPh>
    <phoneticPr fontId="32"/>
  </si>
  <si>
    <t>一ツ葉道路</t>
    <rPh sb="0" eb="1">
      <t>イチ</t>
    </rPh>
    <rPh sb="2" eb="3">
      <t>ハ</t>
    </rPh>
    <rPh sb="3" eb="5">
      <t>ドウロ</t>
    </rPh>
    <phoneticPr fontId="32"/>
  </si>
  <si>
    <t>延岡市伊形町～東臼杵郡門川町大字加草</t>
    <rPh sb="0" eb="3">
      <t>ノベオカシ</t>
    </rPh>
    <rPh sb="3" eb="4">
      <t>イ</t>
    </rPh>
    <rPh sb="4" eb="5">
      <t>カタチ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32"/>
  </si>
  <si>
    <t xml:space="preserve"> 2. 2.21</t>
    <phoneticPr fontId="32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</si>
  <si>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32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</si>
  <si>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32"/>
  </si>
  <si>
    <t xml:space="preserve"> 4. 3.25</t>
    <phoneticPr fontId="32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</si>
  <si>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32"/>
  </si>
  <si>
    <t>10. 3.26</t>
    <phoneticPr fontId="32"/>
  </si>
  <si>
    <t>区　　　　　　　　間</t>
    <rPh sb="0" eb="1">
      <t>ク</t>
    </rPh>
    <rPh sb="9" eb="10">
      <t>アイダ</t>
    </rPh>
    <phoneticPr fontId="32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</si>
  <si>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32"/>
  </si>
  <si>
    <t>路　線　名</t>
    <rPh sb="0" eb="1">
      <t>ミチ</t>
    </rPh>
    <rPh sb="2" eb="3">
      <t>セン</t>
    </rPh>
    <rPh sb="4" eb="5">
      <t>メイ</t>
    </rPh>
    <phoneticPr fontId="32"/>
  </si>
  <si>
    <t>終　　　　点</t>
    <rPh sb="0" eb="1">
      <t>オワリ</t>
    </rPh>
    <rPh sb="5" eb="6">
      <t>テン</t>
    </rPh>
    <phoneticPr fontId="32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</si>
  <si>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</si>
  <si>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</si>
  <si>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32"/>
  </si>
  <si>
    <t>大田区羽田旭町</t>
    <rPh sb="0" eb="3">
      <t>オオタク</t>
    </rPh>
    <rPh sb="3" eb="5">
      <t>ハネダ</t>
    </rPh>
    <rPh sb="5" eb="7">
      <t>アサヒマチ</t>
    </rPh>
    <phoneticPr fontId="32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</si>
  <si>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32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</si>
  <si>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32"/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</si>
  <si>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32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</si>
  <si>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32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</si>
  <si>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</si>
  <si>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</si>
  <si>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</si>
  <si>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32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</si>
  <si>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32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</si>
  <si>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</si>
  <si>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32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</si>
  <si>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32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</si>
  <si>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32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</si>
  <si>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32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</si>
  <si>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32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</si>
  <si>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32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</si>
  <si>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32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</si>
  <si>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32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</si>
  <si>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32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</si>
  <si>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32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</si>
  <si>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32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</si>
  <si>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32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</si>
  <si>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32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</si>
  <si>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32"/>
  </si>
  <si>
    <t>板橋区熊野町</t>
    <rPh sb="0" eb="3">
      <t>イタバシク</t>
    </rPh>
    <rPh sb="3" eb="6">
      <t>クマノマチ</t>
    </rPh>
    <phoneticPr fontId="32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</si>
  <si>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31"/>
  </si>
  <si>
    <t>目黒区青葉台四丁目</t>
    <rPh sb="0" eb="3">
      <t>メグロク</t>
    </rPh>
    <rPh sb="3" eb="6">
      <t>アオバダイ</t>
    </rPh>
    <rPh sb="6" eb="9">
      <t>ヨンチョウメ</t>
    </rPh>
    <phoneticPr fontId="31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</si>
  <si>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32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</si>
  <si>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32"/>
  </si>
  <si>
    <t>(※)62.1</t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</si>
  <si>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32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</si>
  <si>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</si>
  <si>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32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</si>
  <si>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32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</si>
  <si>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32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</si>
  <si>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32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</si>
  <si>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32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</si>
  <si>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32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</si>
  <si>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32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</si>
  <si>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32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</si>
  <si>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32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</si>
  <si>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32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</si>
  <si>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31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</si>
  <si>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31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</si>
  <si>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32"/>
  </si>
  <si>
    <t>　</t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</si>
  <si>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32"/>
  </si>
  <si>
    <t>４．阪神高速道路㈱</t>
    <rPh sb="2" eb="4">
      <t>ハンシン</t>
    </rPh>
    <rPh sb="4" eb="6">
      <t>コウソク</t>
    </rPh>
    <rPh sb="6" eb="8">
      <t>ドウロ</t>
    </rPh>
    <phoneticPr fontId="32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</si>
  <si>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32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</si>
  <si>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32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</si>
  <si>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32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</si>
  <si>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32"/>
  </si>
  <si>
    <t>松原市大堀</t>
    <rPh sb="0" eb="3">
      <t>マツバラシ</t>
    </rPh>
    <rPh sb="3" eb="4">
      <t>オオ</t>
    </rPh>
    <rPh sb="4" eb="5">
      <t>ホリ</t>
    </rPh>
    <phoneticPr fontId="32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</si>
  <si>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32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</si>
  <si>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32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</si>
  <si>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32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</si>
  <si>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32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</si>
  <si>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32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</si>
  <si>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32"/>
  </si>
  <si>
    <t>神戸市須磨区白川</t>
    <rPh sb="0" eb="3">
      <t>コウベシ</t>
    </rPh>
    <rPh sb="3" eb="6">
      <t>スマク</t>
    </rPh>
    <rPh sb="6" eb="8">
      <t>シラカワ</t>
    </rPh>
    <phoneticPr fontId="32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</si>
  <si>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31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</si>
  <si>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31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</si>
  <si>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31"/>
  </si>
  <si>
    <t>６．指定都市高速道路</t>
    <rPh sb="2" eb="6">
      <t>シテイトシ</t>
    </rPh>
    <rPh sb="6" eb="8">
      <t>コウソク</t>
    </rPh>
    <rPh sb="8" eb="10">
      <t>ドウロ</t>
    </rPh>
    <phoneticPr fontId="32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</si>
  <si>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32"/>
  </si>
  <si>
    <t>一般国道３０号</t>
    <rPh sb="0" eb="2">
      <t>イッパン</t>
    </rPh>
    <rPh sb="2" eb="4">
      <t>コクドウ</t>
    </rPh>
    <rPh sb="6" eb="7">
      <t>ゴウ</t>
    </rPh>
    <phoneticPr fontId="32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</si>
  <si>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32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</si>
  <si>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32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</si>
  <si>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32"/>
  </si>
  <si>
    <t>市道高速２号</t>
    <rPh sb="0" eb="2">
      <t>シドウ</t>
    </rPh>
    <rPh sb="2" eb="4">
      <t>コウソク</t>
    </rPh>
    <rPh sb="5" eb="6">
      <t>ゴウ</t>
    </rPh>
    <phoneticPr fontId="32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</si>
  <si>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32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</si>
  <si>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32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</si>
  <si>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32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</si>
  <si>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32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</si>
  <si>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32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</si>
  <si>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32"/>
  </si>
  <si>
    <t>東海市新宝町</t>
    <rPh sb="0" eb="3">
      <t>トウカイシ</t>
    </rPh>
    <rPh sb="3" eb="6">
      <t>シンポウマチ</t>
    </rPh>
    <phoneticPr fontId="32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</si>
  <si>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32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</si>
  <si>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32"/>
  </si>
  <si>
    <t>小牧市大字村中</t>
    <rPh sb="0" eb="3">
      <t>コマキシ</t>
    </rPh>
    <rPh sb="3" eb="5">
      <t>オオアザ</t>
    </rPh>
    <rPh sb="5" eb="7">
      <t>ムラナカ</t>
    </rPh>
    <phoneticPr fontId="32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</si>
  <si>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32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</si>
  <si>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32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</si>
  <si>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32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</si>
  <si>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32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</si>
  <si>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32"/>
  </si>
  <si>
    <t>福岡市道福岡高速１号線</t>
    <rPh sb="0" eb="2">
      <t>フクオカ</t>
    </rPh>
    <rPh sb="2" eb="4">
      <t>シドウ</t>
    </rPh>
    <phoneticPr fontId="32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</si>
  <si>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32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</si>
  <si>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32"/>
  </si>
  <si>
    <t>福岡市道福岡高速２号線</t>
    <rPh sb="0" eb="2">
      <t>フクオカ</t>
    </rPh>
    <rPh sb="2" eb="4">
      <t>シドウ</t>
    </rPh>
    <phoneticPr fontId="32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</si>
  <si>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32"/>
  </si>
  <si>
    <t>福岡市道福岡高速３号線</t>
    <rPh sb="0" eb="2">
      <t>フクオカ</t>
    </rPh>
    <rPh sb="2" eb="4">
      <t>シドウ</t>
    </rPh>
    <phoneticPr fontId="32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</si>
  <si>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32"/>
  </si>
  <si>
    <t>福岡市道福岡高速４号線</t>
    <rPh sb="0" eb="2">
      <t>フクオカ</t>
    </rPh>
    <rPh sb="2" eb="4">
      <t>シドウ</t>
    </rPh>
    <phoneticPr fontId="32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</si>
  <si>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32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</si>
  <si>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32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</si>
  <si>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32"/>
  </si>
  <si>
    <t>（北九州高速道路）</t>
    <rPh sb="1" eb="4">
      <t>キタキュウシュウ</t>
    </rPh>
    <rPh sb="4" eb="6">
      <t>コウソク</t>
    </rPh>
    <rPh sb="6" eb="8">
      <t>ドウロ</t>
    </rPh>
    <phoneticPr fontId="32"/>
  </si>
  <si>
    <t>北九州市道北九州高速１号線</t>
    <rPh sb="0" eb="3">
      <t>キタキュウシュウ</t>
    </rPh>
    <rPh sb="3" eb="5">
      <t>シドウ</t>
    </rPh>
    <phoneticPr fontId="32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</si>
  <si>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32"/>
  </si>
  <si>
    <t>北九州市小倉北区下到津一丁目</t>
    <rPh sb="0" eb="4">
      <t>キタキュウシュウシ</t>
    </rPh>
    <rPh sb="4" eb="8">
      <t>コクラキタク</t>
    </rPh>
    <phoneticPr fontId="32"/>
  </si>
  <si>
    <t>北九州市道北九州高速２号線</t>
    <rPh sb="0" eb="3">
      <t>キタキュウシュウ</t>
    </rPh>
    <rPh sb="3" eb="5">
      <t>シドウ</t>
    </rPh>
    <phoneticPr fontId="32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</si>
  <si>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32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</si>
  <si>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32"/>
  </si>
  <si>
    <t>北九州市小倉北区菜園場一丁目</t>
    <rPh sb="0" eb="4">
      <t>キタキュウシュウシ</t>
    </rPh>
    <rPh sb="4" eb="8">
      <t>コクラキタク</t>
    </rPh>
    <phoneticPr fontId="32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</si>
  <si>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32"/>
  </si>
  <si>
    <t>北九州市道北九州高速４号線</t>
    <rPh sb="0" eb="3">
      <t>キタキュウシュウ</t>
    </rPh>
    <rPh sb="3" eb="5">
      <t>シドウ</t>
    </rPh>
    <phoneticPr fontId="32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</si>
  <si>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32"/>
  </si>
  <si>
    <t>北九州市道北九州高速５号線</t>
    <rPh sb="0" eb="3">
      <t>キタキュウシュウ</t>
    </rPh>
    <rPh sb="3" eb="5">
      <t>シドウ</t>
    </rPh>
    <phoneticPr fontId="32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</si>
  <si>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32"/>
  </si>
  <si>
    <t>合計</t>
    <rPh sb="0" eb="1">
      <t>ゴウ</t>
    </rPh>
    <rPh sb="1" eb="2">
      <t>ケイ</t>
    </rPh>
    <phoneticPr fontId="32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</si>
  <si>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</si>
  <si>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</si>
  <si>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</si>
  <si>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</si>
  <si>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府道路公社</t>
    <rPh sb="0" eb="1">
      <t>フ</t>
    </rPh>
    <rPh sb="1" eb="3">
      <t>ドウロ</t>
    </rPh>
    <rPh sb="3" eb="5">
      <t>コウシャ</t>
    </rPh>
    <phoneticPr fontId="5"/>
  </si>
  <si>
    <t>宮津市喜多～船井郡京丹波町才原</t>
    <rPh sb="0" eb="3">
      <t>ミヤヅシ</t>
    </rPh>
    <rPh sb="3" eb="5">
      <t>キタ</t>
    </rPh>
    <rPh sb="6" eb="9">
      <t>フナイグン</t>
    </rPh>
    <rPh sb="9" eb="13">
      <t>キョウタンバチョウ</t>
    </rPh>
    <rPh sb="13" eb="14">
      <t>サイ</t>
    </rPh>
    <rPh sb="14" eb="15">
      <t>ハラ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</si>
  <si>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</si>
  <si>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</si>
  <si>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車線数</t>
    <rPh sb="0" eb="3">
      <t>シャセンスウ</t>
    </rPh>
    <phoneticPr fontId="31"/>
  </si>
  <si>
    <t>７．一般自動車道</t>
    <rPh sb="2" eb="4">
      <t>イッパン</t>
    </rPh>
    <rPh sb="4" eb="8">
      <t>ジドウシャドウ</t>
    </rPh>
    <phoneticPr fontId="32"/>
  </si>
  <si>
    <t>都    道</t>
    <rPh sb="0" eb="1">
      <t>ミヤコ</t>
    </rPh>
    <rPh sb="5" eb="6">
      <t>ミチ</t>
    </rPh>
    <phoneticPr fontId="32"/>
  </si>
  <si>
    <t>事 業 者 名</t>
    <rPh sb="0" eb="1">
      <t>コト</t>
    </rPh>
    <rPh sb="2" eb="3">
      <t>ギョウ</t>
    </rPh>
    <rPh sb="4" eb="5">
      <t>モノ</t>
    </rPh>
    <rPh sb="6" eb="7">
      <t>メイ</t>
    </rPh>
    <phoneticPr fontId="32"/>
  </si>
  <si>
    <t>有料道路名又は路線名</t>
    <rPh sb="0" eb="2">
      <t>ユウリョウ</t>
    </rPh>
    <rPh sb="2" eb="5">
      <t>ドウロメイ</t>
    </rPh>
    <rPh sb="5" eb="6">
      <t>マタ</t>
    </rPh>
    <rPh sb="7" eb="10">
      <t>ロセンメイ</t>
    </rPh>
    <phoneticPr fontId="32"/>
  </si>
  <si>
    <t>車道幅員</t>
    <rPh sb="0" eb="2">
      <t>シャドウ</t>
    </rPh>
    <rPh sb="2" eb="4">
      <t>フクイン</t>
    </rPh>
    <phoneticPr fontId="32"/>
  </si>
  <si>
    <t>路面の種類</t>
    <rPh sb="0" eb="2">
      <t>ロメン</t>
    </rPh>
    <rPh sb="3" eb="5">
      <t>シュルイ</t>
    </rPh>
    <phoneticPr fontId="32"/>
  </si>
  <si>
    <t>府 県 名</t>
    <rPh sb="0" eb="1">
      <t>フ</t>
    </rPh>
    <rPh sb="2" eb="3">
      <t>ケン</t>
    </rPh>
    <rPh sb="4" eb="5">
      <t>メイ</t>
    </rPh>
    <phoneticPr fontId="32"/>
  </si>
  <si>
    <t>(m)</t>
    <phoneticPr fontId="32"/>
  </si>
  <si>
    <t>北　　海　　道</t>
    <rPh sb="0" eb="1">
      <t>キタ</t>
    </rPh>
    <rPh sb="3" eb="4">
      <t>ウミ</t>
    </rPh>
    <rPh sb="6" eb="7">
      <t>ミチ</t>
    </rPh>
    <phoneticPr fontId="32"/>
  </si>
  <si>
    <t>㈱札幌振興公社</t>
    <rPh sb="1" eb="3">
      <t>サッポロ</t>
    </rPh>
    <rPh sb="3" eb="5">
      <t>シンコウ</t>
    </rPh>
    <rPh sb="5" eb="7">
      <t>コウシャ</t>
    </rPh>
    <phoneticPr fontId="32"/>
  </si>
  <si>
    <t>藻岩山観光自動車道</t>
    <rPh sb="0" eb="1">
      <t>モ</t>
    </rPh>
    <rPh sb="1" eb="3">
      <t>イワヤマ</t>
    </rPh>
    <rPh sb="3" eb="5">
      <t>カンコウ</t>
    </rPh>
    <rPh sb="5" eb="8">
      <t>ジドウシャ</t>
    </rPh>
    <rPh sb="8" eb="9">
      <t>ドウ</t>
    </rPh>
    <phoneticPr fontId="32"/>
  </si>
  <si>
    <t>札幌市南区地内（北の沢～藻岩山中腹）</t>
    <rPh sb="0" eb="3">
      <t>サッポロシ</t>
    </rPh>
    <rPh sb="3" eb="5">
      <t>ミナミク</t>
    </rPh>
    <rPh sb="5" eb="6">
      <t>チ</t>
    </rPh>
    <rPh sb="6" eb="7">
      <t>ナイ</t>
    </rPh>
    <rPh sb="8" eb="9">
      <t>キタ</t>
    </rPh>
    <rPh sb="10" eb="11">
      <t>サワ</t>
    </rPh>
    <rPh sb="12" eb="15">
      <t>モイワヤマ</t>
    </rPh>
    <rPh sb="15" eb="17">
      <t>チュウフク</t>
    </rPh>
    <phoneticPr fontId="32"/>
  </si>
  <si>
    <t>アスファルト舗装</t>
    <rPh sb="6" eb="8">
      <t>ホソウ</t>
    </rPh>
    <phoneticPr fontId="32"/>
  </si>
  <si>
    <t>S33. 7. 1</t>
    <phoneticPr fontId="32"/>
  </si>
  <si>
    <t>青　　森　　県</t>
    <rPh sb="0" eb="1">
      <t>アオ</t>
    </rPh>
    <rPh sb="3" eb="4">
      <t>モリ</t>
    </rPh>
    <rPh sb="6" eb="7">
      <t>ケン</t>
    </rPh>
    <phoneticPr fontId="32"/>
  </si>
  <si>
    <t>㈱岩木スカイライン</t>
    <rPh sb="1" eb="3">
      <t>イワキ</t>
    </rPh>
    <phoneticPr fontId="32"/>
  </si>
  <si>
    <t>津軽岩木スカイライン</t>
    <rPh sb="0" eb="2">
      <t>ツガル</t>
    </rPh>
    <rPh sb="2" eb="4">
      <t>イワキ</t>
    </rPh>
    <phoneticPr fontId="32"/>
  </si>
  <si>
    <t>弘前市地内（黒森～東岩木山）</t>
    <rPh sb="0" eb="3">
      <t>ヒロサキシ</t>
    </rPh>
    <rPh sb="3" eb="4">
      <t>チ</t>
    </rPh>
    <rPh sb="4" eb="5">
      <t>ナイ</t>
    </rPh>
    <rPh sb="6" eb="8">
      <t>クロモリ</t>
    </rPh>
    <rPh sb="9" eb="10">
      <t>ヒガシ</t>
    </rPh>
    <rPh sb="10" eb="13">
      <t>イワキサン</t>
    </rPh>
    <phoneticPr fontId="32"/>
  </si>
  <si>
    <t>〃</t>
    <phoneticPr fontId="32"/>
  </si>
  <si>
    <t>S40. 8.26</t>
    <phoneticPr fontId="32"/>
  </si>
  <si>
    <t>宮　　城　　県</t>
    <rPh sb="0" eb="1">
      <t>ミヤ</t>
    </rPh>
    <rPh sb="3" eb="4">
      <t>シロ</t>
    </rPh>
    <rPh sb="6" eb="7">
      <t>ケン</t>
    </rPh>
    <phoneticPr fontId="32"/>
  </si>
  <si>
    <t>宮城交通㈱</t>
    <rPh sb="0" eb="2">
      <t>ミヤギ</t>
    </rPh>
    <rPh sb="2" eb="4">
      <t>コウツウ</t>
    </rPh>
    <phoneticPr fontId="32"/>
  </si>
  <si>
    <t>蔵王ハイライン</t>
    <rPh sb="0" eb="2">
      <t>ザオウ</t>
    </rPh>
    <phoneticPr fontId="32"/>
  </si>
  <si>
    <t>刈田郡蔵王町～刈田郡七ヶ宿町                         (本線口、支線口～刈田岳山頂)</t>
    <rPh sb="0" eb="2">
      <t>カリタ</t>
    </rPh>
    <rPh sb="2" eb="3">
      <t>グン</t>
    </rPh>
    <rPh sb="3" eb="6">
      <t>ザオウチョウ</t>
    </rPh>
    <rPh sb="10" eb="11">
      <t>ナナ</t>
    </rPh>
    <rPh sb="12" eb="13">
      <t>シュク</t>
    </rPh>
    <rPh sb="13" eb="14">
      <t>マチ</t>
    </rPh>
    <rPh sb="40" eb="42">
      <t>ホンセン</t>
    </rPh>
    <rPh sb="42" eb="43">
      <t>グチ</t>
    </rPh>
    <rPh sb="44" eb="46">
      <t>シセン</t>
    </rPh>
    <rPh sb="46" eb="47">
      <t>グチ</t>
    </rPh>
    <phoneticPr fontId="32"/>
  </si>
  <si>
    <t>S39. 9.27</t>
    <phoneticPr fontId="32"/>
  </si>
  <si>
    <t>山　　形　　県</t>
    <rPh sb="0" eb="1">
      <t>ヤマ</t>
    </rPh>
    <rPh sb="3" eb="4">
      <t>カタチ</t>
    </rPh>
    <rPh sb="6" eb="7">
      <t>ケン</t>
    </rPh>
    <phoneticPr fontId="32"/>
  </si>
  <si>
    <t>庄内交通㈱</t>
    <rPh sb="0" eb="2">
      <t>ショウナイ</t>
    </rPh>
    <rPh sb="2" eb="4">
      <t>コウツウ</t>
    </rPh>
    <phoneticPr fontId="32"/>
  </si>
  <si>
    <t>羽黒山自動車道</t>
    <rPh sb="0" eb="2">
      <t>ハグロ</t>
    </rPh>
    <rPh sb="2" eb="3">
      <t>ヤマ</t>
    </rPh>
    <rPh sb="3" eb="7">
      <t>ジドウシャドウ</t>
    </rPh>
    <phoneticPr fontId="32"/>
  </si>
  <si>
    <t>鶴岡市地内（羽黒山口～本殿入口）</t>
    <rPh sb="0" eb="3">
      <t>ツルオカシ</t>
    </rPh>
    <rPh sb="3" eb="4">
      <t>チ</t>
    </rPh>
    <rPh sb="4" eb="5">
      <t>ナイ</t>
    </rPh>
    <rPh sb="6" eb="8">
      <t>ハグロ</t>
    </rPh>
    <rPh sb="8" eb="10">
      <t>ヤマグチ</t>
    </rPh>
    <rPh sb="11" eb="13">
      <t>ホンデン</t>
    </rPh>
    <rPh sb="13" eb="14">
      <t>イ</t>
    </rPh>
    <rPh sb="14" eb="15">
      <t>グチ</t>
    </rPh>
    <phoneticPr fontId="32"/>
  </si>
  <si>
    <t>S32. 8.15</t>
    <phoneticPr fontId="32"/>
  </si>
  <si>
    <t xml:space="preserve">      〃</t>
    <phoneticPr fontId="32"/>
  </si>
  <si>
    <t>湯殿山自動車道</t>
    <rPh sb="0" eb="3">
      <t>ユドノサン</t>
    </rPh>
    <rPh sb="3" eb="7">
      <t>ジドウシャドウ</t>
    </rPh>
    <phoneticPr fontId="32"/>
  </si>
  <si>
    <t>鶴岡市地内（湯殿山口～仙人沢）</t>
    <rPh sb="0" eb="3">
      <t>ツルオカシ</t>
    </rPh>
    <rPh sb="3" eb="5">
      <t>チナイ</t>
    </rPh>
    <rPh sb="4" eb="5">
      <t>ナイ</t>
    </rPh>
    <rPh sb="6" eb="9">
      <t>ユドノサン</t>
    </rPh>
    <rPh sb="9" eb="10">
      <t>グチ</t>
    </rPh>
    <rPh sb="11" eb="13">
      <t>センニン</t>
    </rPh>
    <rPh sb="13" eb="14">
      <t>サワ</t>
    </rPh>
    <phoneticPr fontId="32"/>
  </si>
  <si>
    <t>S38.10. 1</t>
    <phoneticPr fontId="32"/>
  </si>
  <si>
    <t>長　　野　　県</t>
    <rPh sb="0" eb="1">
      <t>チョウ</t>
    </rPh>
    <rPh sb="3" eb="4">
      <t>ノ</t>
    </rPh>
    <rPh sb="6" eb="7">
      <t>ケン</t>
    </rPh>
    <phoneticPr fontId="32"/>
  </si>
  <si>
    <t>㈱白糸ハイランドウェイ</t>
    <rPh sb="1" eb="3">
      <t>シライト</t>
    </rPh>
    <phoneticPr fontId="32"/>
  </si>
  <si>
    <t>白糸ハイランドウェイ</t>
    <rPh sb="0" eb="2">
      <t>シライト</t>
    </rPh>
    <phoneticPr fontId="32"/>
  </si>
  <si>
    <t>北佐久郡軽井沢町地内(峰の茶屋～三笠)</t>
    <rPh sb="0" eb="4">
      <t>キタサクグン</t>
    </rPh>
    <rPh sb="4" eb="8">
      <t>カルイザワマチ</t>
    </rPh>
    <rPh sb="8" eb="9">
      <t>チ</t>
    </rPh>
    <rPh sb="9" eb="10">
      <t>ナイ</t>
    </rPh>
    <rPh sb="11" eb="12">
      <t>ミネ</t>
    </rPh>
    <rPh sb="13" eb="15">
      <t>チャヤ</t>
    </rPh>
    <rPh sb="16" eb="18">
      <t>ミカサ</t>
    </rPh>
    <phoneticPr fontId="32"/>
  </si>
  <si>
    <t>S38. 3. 5</t>
    <phoneticPr fontId="32"/>
  </si>
  <si>
    <t>長野県・群馬県</t>
    <rPh sb="0" eb="3">
      <t>ナガノケン</t>
    </rPh>
    <rPh sb="4" eb="7">
      <t>グンマケン</t>
    </rPh>
    <phoneticPr fontId="32"/>
  </si>
  <si>
    <t>㈱プリンスホテル</t>
    <phoneticPr fontId="32"/>
  </si>
  <si>
    <t>鬼押ハイウェイ</t>
    <rPh sb="0" eb="1">
      <t>オニ</t>
    </rPh>
    <rPh sb="1" eb="2">
      <t>オ</t>
    </rPh>
    <phoneticPr fontId="32"/>
  </si>
  <si>
    <t>長野県北佐久郡軽井沢町～群馬県吾妻郡嬬恋村　 (峰の茶屋～三原)</t>
    <rPh sb="0" eb="3">
      <t>ナガノケン</t>
    </rPh>
    <rPh sb="3" eb="7">
      <t>キタサクグン</t>
    </rPh>
    <rPh sb="7" eb="11">
      <t>カルイザワマチ</t>
    </rPh>
    <rPh sb="12" eb="15">
      <t>グンマケン</t>
    </rPh>
    <rPh sb="15" eb="17">
      <t>アヅマ</t>
    </rPh>
    <rPh sb="17" eb="18">
      <t>グン</t>
    </rPh>
    <rPh sb="18" eb="21">
      <t>ツマゴイムラ</t>
    </rPh>
    <rPh sb="29" eb="31">
      <t>ミハラ</t>
    </rPh>
    <phoneticPr fontId="32"/>
  </si>
  <si>
    <t>S 8. 7.25</t>
    <phoneticPr fontId="31"/>
  </si>
  <si>
    <t>群　　馬　　県</t>
    <rPh sb="0" eb="1">
      <t>グン</t>
    </rPh>
    <rPh sb="3" eb="4">
      <t>ウマ</t>
    </rPh>
    <rPh sb="6" eb="7">
      <t>ケン</t>
    </rPh>
    <phoneticPr fontId="32"/>
  </si>
  <si>
    <t>　　　〃</t>
    <phoneticPr fontId="32"/>
  </si>
  <si>
    <t>万座ハイウェイ</t>
    <rPh sb="0" eb="2">
      <t>マンザ</t>
    </rPh>
    <phoneticPr fontId="32"/>
  </si>
  <si>
    <t>吾妻郡嬬恋村地内(三原～万座温泉)</t>
    <rPh sb="0" eb="2">
      <t>アヅマ</t>
    </rPh>
    <rPh sb="2" eb="3">
      <t>グン</t>
    </rPh>
    <rPh sb="3" eb="6">
      <t>ツマゴイムラ</t>
    </rPh>
    <rPh sb="6" eb="7">
      <t>チ</t>
    </rPh>
    <rPh sb="7" eb="8">
      <t>ナイ</t>
    </rPh>
    <rPh sb="9" eb="11">
      <t>ミハラ</t>
    </rPh>
    <rPh sb="12" eb="14">
      <t>マンザ</t>
    </rPh>
    <rPh sb="14" eb="16">
      <t>オンセン</t>
    </rPh>
    <phoneticPr fontId="32"/>
  </si>
  <si>
    <t>S33. 6. 7</t>
    <phoneticPr fontId="31"/>
  </si>
  <si>
    <t>千　　葉　　県</t>
    <rPh sb="0" eb="1">
      <t>セン</t>
    </rPh>
    <rPh sb="3" eb="4">
      <t>ハ</t>
    </rPh>
    <rPh sb="6" eb="7">
      <t>ケン</t>
    </rPh>
    <phoneticPr fontId="32"/>
  </si>
  <si>
    <t>千葉県道路公社</t>
    <rPh sb="0" eb="3">
      <t>チバケン</t>
    </rPh>
    <rPh sb="3" eb="5">
      <t>ドウロ</t>
    </rPh>
    <rPh sb="5" eb="7">
      <t>コウシャ</t>
    </rPh>
    <phoneticPr fontId="32"/>
  </si>
  <si>
    <t>九十九里有料道路</t>
    <rPh sb="0" eb="4">
      <t>クジュウクリ</t>
    </rPh>
    <rPh sb="4" eb="6">
      <t>ユウリョウ</t>
    </rPh>
    <rPh sb="6" eb="8">
      <t>ドウロ</t>
    </rPh>
    <phoneticPr fontId="32"/>
  </si>
  <si>
    <t>長生郡一宮町～山武郡九十九里町           （一宮～片貝）</t>
    <rPh sb="0" eb="1">
      <t>ナガ</t>
    </rPh>
    <rPh sb="1" eb="2">
      <t>イ</t>
    </rPh>
    <rPh sb="2" eb="3">
      <t>グン</t>
    </rPh>
    <rPh sb="3" eb="4">
      <t>イチ</t>
    </rPh>
    <rPh sb="4" eb="5">
      <t>ミヤ</t>
    </rPh>
    <rPh sb="5" eb="6">
      <t>マチ</t>
    </rPh>
    <rPh sb="7" eb="8">
      <t>ヤマ</t>
    </rPh>
    <rPh sb="8" eb="9">
      <t>ブ</t>
    </rPh>
    <rPh sb="9" eb="10">
      <t>グン</t>
    </rPh>
    <rPh sb="10" eb="14">
      <t>クジュウクリ</t>
    </rPh>
    <rPh sb="14" eb="15">
      <t>マチ</t>
    </rPh>
    <rPh sb="27" eb="29">
      <t>イチノミヤ</t>
    </rPh>
    <rPh sb="30" eb="32">
      <t>カタカイ</t>
    </rPh>
    <phoneticPr fontId="32"/>
  </si>
  <si>
    <t>S47. 6.17</t>
    <phoneticPr fontId="32"/>
  </si>
  <si>
    <t>東　　京　　都</t>
    <rPh sb="0" eb="1">
      <t>ヒガシ</t>
    </rPh>
    <rPh sb="3" eb="4">
      <t>キョウ</t>
    </rPh>
    <rPh sb="6" eb="7">
      <t>ト</t>
    </rPh>
    <phoneticPr fontId="32"/>
  </si>
  <si>
    <t>東京高速道路㈱</t>
    <rPh sb="0" eb="2">
      <t>トウキョウ</t>
    </rPh>
    <rPh sb="2" eb="4">
      <t>コウソク</t>
    </rPh>
    <rPh sb="4" eb="6">
      <t>ドウロ</t>
    </rPh>
    <phoneticPr fontId="32"/>
  </si>
  <si>
    <t>東京高速道路</t>
    <rPh sb="0" eb="2">
      <t>トウキョウ</t>
    </rPh>
    <rPh sb="2" eb="4">
      <t>コウソク</t>
    </rPh>
    <rPh sb="4" eb="6">
      <t>ドウロ</t>
    </rPh>
    <phoneticPr fontId="32"/>
  </si>
  <si>
    <t>中央区地内（蓬莱橋～新京橋）</t>
    <rPh sb="0" eb="2">
      <t>チュウオウ</t>
    </rPh>
    <rPh sb="2" eb="3">
      <t>ク</t>
    </rPh>
    <rPh sb="3" eb="4">
      <t>チ</t>
    </rPh>
    <rPh sb="4" eb="5">
      <t>ナイ</t>
    </rPh>
    <phoneticPr fontId="32"/>
  </si>
  <si>
    <t xml:space="preserve">10.5～16.0 </t>
    <phoneticPr fontId="32"/>
  </si>
  <si>
    <t>S34. 6.10</t>
    <phoneticPr fontId="32"/>
  </si>
  <si>
    <t>神　奈　川　県</t>
    <rPh sb="0" eb="1">
      <t>カミ</t>
    </rPh>
    <rPh sb="2" eb="3">
      <t>ナ</t>
    </rPh>
    <rPh sb="4" eb="5">
      <t>カワ</t>
    </rPh>
    <rPh sb="6" eb="7">
      <t>ケン</t>
    </rPh>
    <phoneticPr fontId="32"/>
  </si>
  <si>
    <t>伊豆箱根鉄道㈱</t>
    <rPh sb="0" eb="2">
      <t>イズ</t>
    </rPh>
    <rPh sb="2" eb="4">
      <t>ハコネ</t>
    </rPh>
    <rPh sb="4" eb="6">
      <t>テツドウ</t>
    </rPh>
    <phoneticPr fontId="32"/>
  </si>
  <si>
    <t>湯河原パークウェイ</t>
    <rPh sb="0" eb="3">
      <t>ユガワラ</t>
    </rPh>
    <phoneticPr fontId="32"/>
  </si>
  <si>
    <t>足柄下郡湯河原町地内(奥湯河原～鞍掛山下)</t>
    <rPh sb="0" eb="2">
      <t>アシガラ</t>
    </rPh>
    <rPh sb="2" eb="3">
      <t>シタ</t>
    </rPh>
    <rPh sb="3" eb="4">
      <t>グン</t>
    </rPh>
    <rPh sb="4" eb="7">
      <t>ユガワラ</t>
    </rPh>
    <rPh sb="7" eb="8">
      <t>チョウ</t>
    </rPh>
    <rPh sb="8" eb="9">
      <t>チ</t>
    </rPh>
    <rPh sb="9" eb="10">
      <t>ナイ</t>
    </rPh>
    <rPh sb="11" eb="15">
      <t>オクユガワラ</t>
    </rPh>
    <rPh sb="16" eb="17">
      <t>アン</t>
    </rPh>
    <rPh sb="17" eb="18">
      <t>カ</t>
    </rPh>
    <rPh sb="18" eb="19">
      <t>サン</t>
    </rPh>
    <rPh sb="19" eb="20">
      <t>シタ</t>
    </rPh>
    <phoneticPr fontId="32"/>
  </si>
  <si>
    <t>芦ノ湖スカイライン㈱</t>
    <rPh sb="0" eb="1">
      <t>アシ</t>
    </rPh>
    <rPh sb="2" eb="3">
      <t>コ</t>
    </rPh>
    <phoneticPr fontId="32"/>
  </si>
  <si>
    <t>芦ノ湖スカイライン</t>
    <rPh sb="0" eb="1">
      <t>アシ</t>
    </rPh>
    <rPh sb="2" eb="3">
      <t>コ</t>
    </rPh>
    <phoneticPr fontId="32"/>
  </si>
  <si>
    <t>足柄下郡箱根町地内(箱根峠～湖尻)</t>
    <rPh sb="0" eb="2">
      <t>アシガラ</t>
    </rPh>
    <rPh sb="2" eb="3">
      <t>シタ</t>
    </rPh>
    <rPh sb="3" eb="4">
      <t>グン</t>
    </rPh>
    <rPh sb="4" eb="7">
      <t>ハコネマチ</t>
    </rPh>
    <rPh sb="7" eb="8">
      <t>チ</t>
    </rPh>
    <rPh sb="8" eb="9">
      <t>ナイ</t>
    </rPh>
    <rPh sb="10" eb="13">
      <t>ハコネトウゲ</t>
    </rPh>
    <rPh sb="14" eb="16">
      <t>コジリ</t>
    </rPh>
    <phoneticPr fontId="32"/>
  </si>
  <si>
    <t>神奈川県道路公社</t>
    <rPh sb="0" eb="4">
      <t>カナガワケン</t>
    </rPh>
    <rPh sb="4" eb="6">
      <t>ドウロ</t>
    </rPh>
    <rPh sb="6" eb="8">
      <t>コウシャ</t>
    </rPh>
    <phoneticPr fontId="32"/>
  </si>
  <si>
    <t>逗葉新道</t>
    <rPh sb="0" eb="1">
      <t>ズ</t>
    </rPh>
    <rPh sb="1" eb="2">
      <t>ハ</t>
    </rPh>
    <rPh sb="2" eb="3">
      <t>シン</t>
    </rPh>
    <rPh sb="3" eb="4">
      <t>ミチ</t>
    </rPh>
    <phoneticPr fontId="32"/>
  </si>
  <si>
    <t>逗子市～三浦郡葉山町（逗子～葉山）</t>
    <rPh sb="0" eb="3">
      <t>ズシシ</t>
    </rPh>
    <rPh sb="4" eb="7">
      <t>ミウラグン</t>
    </rPh>
    <rPh sb="7" eb="10">
      <t>ハヤママチ</t>
    </rPh>
    <rPh sb="11" eb="13">
      <t>ズシ</t>
    </rPh>
    <rPh sb="14" eb="16">
      <t>ハヤマ</t>
    </rPh>
    <phoneticPr fontId="32"/>
  </si>
  <si>
    <t>S45. 4. 1</t>
    <phoneticPr fontId="32"/>
  </si>
  <si>
    <t>箱根ターンパイク㈱</t>
    <rPh sb="0" eb="2">
      <t>ハコネ</t>
    </rPh>
    <phoneticPr fontId="32"/>
  </si>
  <si>
    <t>アネスト岩田ターンパイク箱根</t>
    <phoneticPr fontId="32"/>
  </si>
  <si>
    <t>小田原市～足柄下郡箱根町～足柄下郡湯河原町</t>
    <rPh sb="0" eb="4">
      <t>オダワラシ</t>
    </rPh>
    <rPh sb="5" eb="9">
      <t>アシガラシモグン</t>
    </rPh>
    <rPh sb="9" eb="12">
      <t>ハコネマチ</t>
    </rPh>
    <phoneticPr fontId="32"/>
  </si>
  <si>
    <t>静　　岡　　県</t>
    <rPh sb="0" eb="1">
      <t>セイ</t>
    </rPh>
    <rPh sb="3" eb="4">
      <t>オカ</t>
    </rPh>
    <rPh sb="6" eb="7">
      <t>ケン</t>
    </rPh>
    <phoneticPr fontId="32"/>
  </si>
  <si>
    <t>静岡県道路公社</t>
    <rPh sb="0" eb="3">
      <t>シズオカケン</t>
    </rPh>
    <rPh sb="3" eb="5">
      <t>ドウロ</t>
    </rPh>
    <rPh sb="5" eb="7">
      <t>コウシャ</t>
    </rPh>
    <phoneticPr fontId="32"/>
  </si>
  <si>
    <t>伊豆スカイライン</t>
    <rPh sb="0" eb="2">
      <t>イズ</t>
    </rPh>
    <phoneticPr fontId="32"/>
  </si>
  <si>
    <t>田方郡函南町～伊豆市(熱海峠～天城高原)</t>
    <rPh sb="0" eb="1">
      <t>タ</t>
    </rPh>
    <rPh sb="1" eb="2">
      <t>ホウ</t>
    </rPh>
    <rPh sb="2" eb="3">
      <t>グン</t>
    </rPh>
    <rPh sb="3" eb="6">
      <t>カンナミチョウ</t>
    </rPh>
    <rPh sb="7" eb="9">
      <t>イズ</t>
    </rPh>
    <rPh sb="9" eb="10">
      <t>シ</t>
    </rPh>
    <rPh sb="11" eb="13">
      <t>アタミ</t>
    </rPh>
    <rPh sb="13" eb="14">
      <t>トウゲ</t>
    </rPh>
    <rPh sb="15" eb="17">
      <t>アマギ</t>
    </rPh>
    <rPh sb="17" eb="19">
      <t>コウゲン</t>
    </rPh>
    <phoneticPr fontId="32"/>
  </si>
  <si>
    <t xml:space="preserve">7.0～9.5 </t>
    <phoneticPr fontId="32"/>
  </si>
  <si>
    <t>S37.10. 1</t>
    <phoneticPr fontId="32"/>
  </si>
  <si>
    <t>箱根スカイライン</t>
    <rPh sb="0" eb="2">
      <t>ハコネ</t>
    </rPh>
    <phoneticPr fontId="32"/>
  </si>
  <si>
    <t>御殿場市～裾野市（長尾峠～湖尻峠）</t>
    <rPh sb="0" eb="4">
      <t>ゴテンバシ</t>
    </rPh>
    <rPh sb="5" eb="8">
      <t>スソノシ</t>
    </rPh>
    <rPh sb="9" eb="12">
      <t>ナガオトウゲ</t>
    </rPh>
    <rPh sb="13" eb="15">
      <t>コジリ</t>
    </rPh>
    <rPh sb="15" eb="16">
      <t>トウゲ</t>
    </rPh>
    <phoneticPr fontId="32"/>
  </si>
  <si>
    <t>S47. 8.10</t>
    <phoneticPr fontId="32"/>
  </si>
  <si>
    <t>㈱ｸﾞﾗﾝﾋﾞｽﾀﾎﾃﾙ＆ﾘｿﾞｰﾄ</t>
    <phoneticPr fontId="32"/>
  </si>
  <si>
    <t>熱海ビーチライン</t>
    <rPh sb="0" eb="2">
      <t>アタミ</t>
    </rPh>
    <phoneticPr fontId="32"/>
  </si>
  <si>
    <t>熱海市地内(門川口～熱海口)</t>
    <rPh sb="0" eb="3">
      <t>アタミシ</t>
    </rPh>
    <rPh sb="3" eb="4">
      <t>チ</t>
    </rPh>
    <rPh sb="4" eb="5">
      <t>ナイ</t>
    </rPh>
    <rPh sb="6" eb="7">
      <t>モン</t>
    </rPh>
    <rPh sb="7" eb="9">
      <t>カワグチ</t>
    </rPh>
    <rPh sb="10" eb="12">
      <t>アタミ</t>
    </rPh>
    <rPh sb="12" eb="13">
      <t>クチ</t>
    </rPh>
    <phoneticPr fontId="32"/>
  </si>
  <si>
    <t>S40. 8. 1</t>
    <phoneticPr fontId="32"/>
  </si>
  <si>
    <t>富士急行㈱</t>
    <rPh sb="0" eb="2">
      <t>フジ</t>
    </rPh>
    <rPh sb="2" eb="4">
      <t>キュウコウ</t>
    </rPh>
    <phoneticPr fontId="32"/>
  </si>
  <si>
    <t>南富士エバーグリーンライン</t>
    <rPh sb="0" eb="1">
      <t>ミナミ</t>
    </rPh>
    <rPh sb="1" eb="3">
      <t>フジ</t>
    </rPh>
    <phoneticPr fontId="32"/>
  </si>
  <si>
    <t>裾野市地内（十里木～水ヶ塚）</t>
    <rPh sb="0" eb="3">
      <t>スソノシ</t>
    </rPh>
    <rPh sb="3" eb="4">
      <t>チ</t>
    </rPh>
    <rPh sb="4" eb="5">
      <t>ナイ</t>
    </rPh>
    <rPh sb="6" eb="7">
      <t>ジュウ</t>
    </rPh>
    <rPh sb="7" eb="8">
      <t>リ</t>
    </rPh>
    <rPh sb="8" eb="9">
      <t>キ</t>
    </rPh>
    <rPh sb="10" eb="11">
      <t>ミズ</t>
    </rPh>
    <rPh sb="12" eb="13">
      <t>ツカ</t>
    </rPh>
    <phoneticPr fontId="32"/>
  </si>
  <si>
    <t>S45. 7. 1</t>
    <phoneticPr fontId="32"/>
  </si>
  <si>
    <t>愛　　知　　県</t>
    <rPh sb="0" eb="1">
      <t>アイ</t>
    </rPh>
    <rPh sb="3" eb="4">
      <t>チ</t>
    </rPh>
    <rPh sb="6" eb="7">
      <t>ケン</t>
    </rPh>
    <phoneticPr fontId="32"/>
  </si>
  <si>
    <t>愛知県道路公社</t>
    <rPh sb="0" eb="3">
      <t>アイチケン</t>
    </rPh>
    <rPh sb="3" eb="5">
      <t>ドウロ</t>
    </rPh>
    <rPh sb="5" eb="7">
      <t>コウシャ</t>
    </rPh>
    <phoneticPr fontId="32"/>
  </si>
  <si>
    <t>三ヶ根山スカイライン</t>
    <rPh sb="0" eb="1">
      <t>ミ</t>
    </rPh>
    <rPh sb="2" eb="3">
      <t>ネ</t>
    </rPh>
    <rPh sb="3" eb="4">
      <t>ヤマ</t>
    </rPh>
    <phoneticPr fontId="32"/>
  </si>
  <si>
    <t>西尾市～蒲郡市（幡豆～蒲郡）</t>
    <rPh sb="4" eb="5">
      <t>カバ</t>
    </rPh>
    <rPh sb="5" eb="6">
      <t>グン</t>
    </rPh>
    <rPh sb="6" eb="7">
      <t>シ</t>
    </rPh>
    <rPh sb="8" eb="10">
      <t>ハズ</t>
    </rPh>
    <rPh sb="11" eb="13">
      <t>ガマゴオリ</t>
    </rPh>
    <phoneticPr fontId="32"/>
  </si>
  <si>
    <t>S43. 3. 1</t>
    <phoneticPr fontId="32"/>
  </si>
  <si>
    <t>三　　重　　県</t>
    <rPh sb="0" eb="1">
      <t>サン</t>
    </rPh>
    <rPh sb="3" eb="4">
      <t>シゲル</t>
    </rPh>
    <rPh sb="6" eb="7">
      <t>ケン</t>
    </rPh>
    <phoneticPr fontId="32"/>
  </si>
  <si>
    <t>三重県観光開発㈱</t>
    <rPh sb="0" eb="3">
      <t>ミエケン</t>
    </rPh>
    <rPh sb="3" eb="5">
      <t>カンコウ</t>
    </rPh>
    <rPh sb="5" eb="7">
      <t>カイハツ</t>
    </rPh>
    <phoneticPr fontId="32"/>
  </si>
  <si>
    <t>伊勢志摩スカイライン</t>
    <rPh sb="0" eb="2">
      <t>イセ</t>
    </rPh>
    <rPh sb="2" eb="4">
      <t>シマ</t>
    </rPh>
    <phoneticPr fontId="32"/>
  </si>
  <si>
    <t>伊勢市～鳥羽市（伊勢～鳥羽）</t>
    <rPh sb="0" eb="3">
      <t>イセシ</t>
    </rPh>
    <rPh sb="4" eb="7">
      <t>トバシ</t>
    </rPh>
    <rPh sb="8" eb="10">
      <t>イセ</t>
    </rPh>
    <rPh sb="11" eb="13">
      <t>トバ</t>
    </rPh>
    <phoneticPr fontId="32"/>
  </si>
  <si>
    <t>福　　井　　県　</t>
    <rPh sb="0" eb="1">
      <t>フク</t>
    </rPh>
    <rPh sb="3" eb="4">
      <t>イ</t>
    </rPh>
    <rPh sb="6" eb="7">
      <t>ケン</t>
    </rPh>
    <phoneticPr fontId="32"/>
  </si>
  <si>
    <t>福井県道路公社</t>
    <rPh sb="0" eb="3">
      <t>フクイケン</t>
    </rPh>
    <rPh sb="3" eb="5">
      <t>ドウロ</t>
    </rPh>
    <rPh sb="5" eb="7">
      <t>コウシャ</t>
    </rPh>
    <phoneticPr fontId="32"/>
  </si>
  <si>
    <t>三方五湖有料道路       （レインボーライン）</t>
    <rPh sb="0" eb="1">
      <t>サン</t>
    </rPh>
    <rPh sb="1" eb="2">
      <t>ホウ</t>
    </rPh>
    <rPh sb="2" eb="3">
      <t>ゴ</t>
    </rPh>
    <rPh sb="3" eb="4">
      <t>コ</t>
    </rPh>
    <rPh sb="4" eb="6">
      <t>ユウリョウ</t>
    </rPh>
    <rPh sb="6" eb="8">
      <t>ドウロ</t>
    </rPh>
    <phoneticPr fontId="32"/>
  </si>
  <si>
    <t>三方郡美浜町～三方上中郡若狭町            （美浜町～若狭町）</t>
    <rPh sb="0" eb="3">
      <t>ミカタグン</t>
    </rPh>
    <rPh sb="3" eb="5">
      <t>ミハマ</t>
    </rPh>
    <rPh sb="5" eb="6">
      <t>マチ</t>
    </rPh>
    <rPh sb="11" eb="12">
      <t>グン</t>
    </rPh>
    <rPh sb="12" eb="14">
      <t>ワカサ</t>
    </rPh>
    <rPh sb="14" eb="15">
      <t>マチ</t>
    </rPh>
    <rPh sb="28" eb="29">
      <t>ミ</t>
    </rPh>
    <rPh sb="30" eb="31">
      <t>チョウ</t>
    </rPh>
    <rPh sb="32" eb="34">
      <t>ワカサ</t>
    </rPh>
    <rPh sb="34" eb="35">
      <t>チョウ</t>
    </rPh>
    <phoneticPr fontId="32"/>
  </si>
  <si>
    <t>S43. 5.20</t>
    <phoneticPr fontId="32"/>
  </si>
  <si>
    <t>岐阜県・滋賀県</t>
    <rPh sb="0" eb="1">
      <t>チマタ</t>
    </rPh>
    <rPh sb="1" eb="2">
      <t>ユタカ</t>
    </rPh>
    <rPh sb="4" eb="7">
      <t>シガケンケンンシゲルガケン</t>
    </rPh>
    <phoneticPr fontId="32"/>
  </si>
  <si>
    <t>日本自動車道㈱</t>
    <rPh sb="0" eb="2">
      <t>ニホン</t>
    </rPh>
    <rPh sb="2" eb="5">
      <t>ジドウシャ</t>
    </rPh>
    <rPh sb="5" eb="6">
      <t>ドウ</t>
    </rPh>
    <phoneticPr fontId="32"/>
  </si>
  <si>
    <t>伊吹山ドライブウェイ</t>
    <rPh sb="0" eb="3">
      <t>イブキヤマ</t>
    </rPh>
    <phoneticPr fontId="32"/>
  </si>
  <si>
    <t>岐阜県不破郡関ヶ原町～滋賀県米原市       （伊吹山口～伊吹山頂）</t>
    <rPh sb="0" eb="3">
      <t>ギフケン</t>
    </rPh>
    <rPh sb="3" eb="6">
      <t>フワグン</t>
    </rPh>
    <rPh sb="6" eb="9">
      <t>セキガハラ</t>
    </rPh>
    <rPh sb="9" eb="10">
      <t>マチ</t>
    </rPh>
    <rPh sb="11" eb="14">
      <t>シガケン</t>
    </rPh>
    <rPh sb="14" eb="15">
      <t>ヨネ</t>
    </rPh>
    <rPh sb="15" eb="16">
      <t>バラ</t>
    </rPh>
    <rPh sb="16" eb="17">
      <t>シ</t>
    </rPh>
    <rPh sb="25" eb="27">
      <t>イブキ</t>
    </rPh>
    <rPh sb="27" eb="29">
      <t>ヤマグチ</t>
    </rPh>
    <rPh sb="30" eb="32">
      <t>イブキ</t>
    </rPh>
    <rPh sb="32" eb="34">
      <t>サンチョウ</t>
    </rPh>
    <phoneticPr fontId="32"/>
  </si>
  <si>
    <t>S39. 6.17</t>
    <phoneticPr fontId="32"/>
  </si>
  <si>
    <t>滋賀県・京都府</t>
    <rPh sb="0" eb="3">
      <t>シガケン</t>
    </rPh>
    <rPh sb="4" eb="7">
      <t>キョウトフ</t>
    </rPh>
    <phoneticPr fontId="32"/>
  </si>
  <si>
    <t>比叡山自動車道㈱</t>
    <rPh sb="0" eb="3">
      <t>ヒエイザン</t>
    </rPh>
    <rPh sb="3" eb="7">
      <t>ジドウシャドウ</t>
    </rPh>
    <phoneticPr fontId="32"/>
  </si>
  <si>
    <t>比叡山ドライブウェイ</t>
    <rPh sb="0" eb="3">
      <t>ヒエイザン</t>
    </rPh>
    <phoneticPr fontId="32"/>
  </si>
  <si>
    <t>滋賀県大津市～京都府京都市左京区            (田ノ谷峠～比叡山頂、延暦寺東塔)</t>
    <rPh sb="0" eb="3">
      <t>シガケン</t>
    </rPh>
    <rPh sb="3" eb="6">
      <t>オオツシ</t>
    </rPh>
    <rPh sb="7" eb="10">
      <t>キョウトフ</t>
    </rPh>
    <rPh sb="10" eb="13">
      <t>キョウトシ</t>
    </rPh>
    <rPh sb="13" eb="16">
      <t>サキョウク</t>
    </rPh>
    <rPh sb="34" eb="36">
      <t>ヒエイ</t>
    </rPh>
    <rPh sb="36" eb="38">
      <t>サンチョウ</t>
    </rPh>
    <rPh sb="39" eb="42">
      <t>エンリャクジ</t>
    </rPh>
    <rPh sb="42" eb="43">
      <t>ヒガシ</t>
    </rPh>
    <rPh sb="43" eb="44">
      <t>トウ</t>
    </rPh>
    <phoneticPr fontId="32"/>
  </si>
  <si>
    <t>S33. 4.19</t>
    <phoneticPr fontId="32"/>
  </si>
  <si>
    <t>滋　　賀　　県</t>
    <rPh sb="0" eb="1">
      <t>シゲル</t>
    </rPh>
    <rPh sb="3" eb="4">
      <t>ガ</t>
    </rPh>
    <rPh sb="6" eb="7">
      <t>ケン</t>
    </rPh>
    <phoneticPr fontId="32"/>
  </si>
  <si>
    <t>奥比叡参詣自動車道㈱</t>
    <rPh sb="0" eb="1">
      <t>オク</t>
    </rPh>
    <rPh sb="1" eb="3">
      <t>ヒエイ</t>
    </rPh>
    <rPh sb="3" eb="5">
      <t>サンケイ</t>
    </rPh>
    <rPh sb="5" eb="8">
      <t>ジドウシャ</t>
    </rPh>
    <rPh sb="8" eb="9">
      <t>ドウ</t>
    </rPh>
    <phoneticPr fontId="32"/>
  </si>
  <si>
    <t>奥比叡ドライブウェイ</t>
    <rPh sb="0" eb="1">
      <t>オク</t>
    </rPh>
    <rPh sb="1" eb="3">
      <t>ヒエイ</t>
    </rPh>
    <phoneticPr fontId="32"/>
  </si>
  <si>
    <t>大津市地内(延暦寺東塔～仰木)</t>
    <rPh sb="0" eb="3">
      <t>オオツシ</t>
    </rPh>
    <rPh sb="3" eb="4">
      <t>チ</t>
    </rPh>
    <rPh sb="4" eb="5">
      <t>ナイ</t>
    </rPh>
    <rPh sb="6" eb="9">
      <t>エンリャクジ</t>
    </rPh>
    <rPh sb="12" eb="14">
      <t>オオギ</t>
    </rPh>
    <phoneticPr fontId="32"/>
  </si>
  <si>
    <t>S41. 5. 1</t>
    <phoneticPr fontId="32"/>
  </si>
  <si>
    <t>京　　都　　府</t>
    <rPh sb="0" eb="1">
      <t>キョウ</t>
    </rPh>
    <rPh sb="3" eb="4">
      <t>ミヤコ</t>
    </rPh>
    <rPh sb="6" eb="7">
      <t>フ</t>
    </rPh>
    <phoneticPr fontId="32"/>
  </si>
  <si>
    <t>西山ドライブウエイ㈱</t>
    <rPh sb="0" eb="2">
      <t>ニシヤマ</t>
    </rPh>
    <phoneticPr fontId="32"/>
  </si>
  <si>
    <t>嵐山-高雄パークウエイ</t>
    <rPh sb="0" eb="2">
      <t>アラシヤマ</t>
    </rPh>
    <rPh sb="3" eb="5">
      <t>タカオ</t>
    </rPh>
    <phoneticPr fontId="32"/>
  </si>
  <si>
    <t>京都市右京区地内（嵐山・清滝口～高雄口）</t>
    <rPh sb="0" eb="3">
      <t>キョウトシ</t>
    </rPh>
    <rPh sb="3" eb="6">
      <t>ウキョウク</t>
    </rPh>
    <rPh sb="6" eb="7">
      <t>チ</t>
    </rPh>
    <rPh sb="7" eb="8">
      <t>ナイ</t>
    </rPh>
    <rPh sb="9" eb="11">
      <t>アラシヤマ</t>
    </rPh>
    <rPh sb="12" eb="14">
      <t>キヨタキ</t>
    </rPh>
    <rPh sb="14" eb="15">
      <t>グチ</t>
    </rPh>
    <rPh sb="16" eb="18">
      <t>タカオ</t>
    </rPh>
    <rPh sb="18" eb="19">
      <t>グチ</t>
    </rPh>
    <phoneticPr fontId="32"/>
  </si>
  <si>
    <t>大阪府・奈良県</t>
    <rPh sb="0" eb="3">
      <t>オオサカフ</t>
    </rPh>
    <rPh sb="4" eb="7">
      <t>ナラケン</t>
    </rPh>
    <phoneticPr fontId="32"/>
  </si>
  <si>
    <t>近畿日本鉄道㈱</t>
    <rPh sb="0" eb="2">
      <t>キンキ</t>
    </rPh>
    <rPh sb="2" eb="4">
      <t>ニホン</t>
    </rPh>
    <rPh sb="4" eb="6">
      <t>テツドウ</t>
    </rPh>
    <phoneticPr fontId="32"/>
  </si>
  <si>
    <t>信貴生駒スカイライン</t>
    <rPh sb="0" eb="2">
      <t>シギ</t>
    </rPh>
    <rPh sb="2" eb="4">
      <t>イコマ</t>
    </rPh>
    <phoneticPr fontId="32"/>
  </si>
  <si>
    <t>奈良県生駒市、大阪府大東市～奈良県生駒市     (宝山寺、生駒登山口～信貴山門)</t>
    <rPh sb="0" eb="3">
      <t>ナラケン</t>
    </rPh>
    <rPh sb="3" eb="6">
      <t>イコマシ</t>
    </rPh>
    <rPh sb="7" eb="10">
      <t>オオサカフ</t>
    </rPh>
    <rPh sb="10" eb="13">
      <t>ダイトウシ</t>
    </rPh>
    <rPh sb="14" eb="17">
      <t>ナラケン</t>
    </rPh>
    <rPh sb="17" eb="20">
      <t>イコマシ</t>
    </rPh>
    <rPh sb="26" eb="29">
      <t>ホウザンジ</t>
    </rPh>
    <rPh sb="30" eb="32">
      <t>イコマ</t>
    </rPh>
    <rPh sb="32" eb="35">
      <t>トザングチ</t>
    </rPh>
    <rPh sb="36" eb="38">
      <t>シギ</t>
    </rPh>
    <rPh sb="38" eb="40">
      <t>サンモン</t>
    </rPh>
    <phoneticPr fontId="32"/>
  </si>
  <si>
    <t xml:space="preserve">6.5～7.0 </t>
    <phoneticPr fontId="31"/>
  </si>
  <si>
    <t>S33. 8. 6</t>
    <phoneticPr fontId="32"/>
  </si>
  <si>
    <t>奈　　良　　県</t>
    <rPh sb="0" eb="1">
      <t>ナ</t>
    </rPh>
    <rPh sb="3" eb="4">
      <t>リョウ</t>
    </rPh>
    <rPh sb="6" eb="7">
      <t>ケン</t>
    </rPh>
    <phoneticPr fontId="32"/>
  </si>
  <si>
    <t>新若草山自動車道㈱</t>
    <rPh sb="0" eb="1">
      <t>シン</t>
    </rPh>
    <rPh sb="1" eb="3">
      <t>ワカクサ</t>
    </rPh>
    <rPh sb="3" eb="4">
      <t>ヤマ</t>
    </rPh>
    <rPh sb="4" eb="8">
      <t>ジドウシャドウ</t>
    </rPh>
    <phoneticPr fontId="32"/>
  </si>
  <si>
    <t>奈良奥山ドライブウェイ     （新若草山コース）</t>
    <rPh sb="0" eb="2">
      <t>ナラ</t>
    </rPh>
    <rPh sb="17" eb="18">
      <t>シン</t>
    </rPh>
    <rPh sb="18" eb="20">
      <t>ワカクサ</t>
    </rPh>
    <rPh sb="20" eb="21">
      <t>ヤマ</t>
    </rPh>
    <phoneticPr fontId="32"/>
  </si>
  <si>
    <t>奈良市地内(正倉院裏～若草山山頂)</t>
    <rPh sb="0" eb="3">
      <t>ナラシ</t>
    </rPh>
    <rPh sb="3" eb="4">
      <t>チ</t>
    </rPh>
    <rPh sb="4" eb="5">
      <t>ナイ</t>
    </rPh>
    <rPh sb="6" eb="7">
      <t>セイ</t>
    </rPh>
    <rPh sb="7" eb="8">
      <t>クラ</t>
    </rPh>
    <rPh sb="8" eb="9">
      <t>イン</t>
    </rPh>
    <rPh sb="9" eb="10">
      <t>ウラ</t>
    </rPh>
    <rPh sb="11" eb="13">
      <t>ワカクサ</t>
    </rPh>
    <rPh sb="13" eb="14">
      <t>ヤマ</t>
    </rPh>
    <rPh sb="14" eb="16">
      <t>サンチョウ</t>
    </rPh>
    <phoneticPr fontId="32"/>
  </si>
  <si>
    <t>奈良奥山ドライブウェイ     （高円山コース）</t>
    <rPh sb="0" eb="2">
      <t>ナラ</t>
    </rPh>
    <rPh sb="20" eb="21">
      <t>エンザン</t>
    </rPh>
    <phoneticPr fontId="32"/>
  </si>
  <si>
    <t>奈良市地内(白毫寺～地獄谷)</t>
    <rPh sb="0" eb="3">
      <t>ナラシ</t>
    </rPh>
    <rPh sb="3" eb="4">
      <t>チ</t>
    </rPh>
    <rPh sb="4" eb="5">
      <t>ナイ</t>
    </rPh>
    <rPh sb="6" eb="7">
      <t>シロ</t>
    </rPh>
    <rPh sb="8" eb="9">
      <t>テラ</t>
    </rPh>
    <rPh sb="10" eb="12">
      <t>ジゴク</t>
    </rPh>
    <rPh sb="12" eb="13">
      <t>タニ</t>
    </rPh>
    <phoneticPr fontId="32"/>
  </si>
  <si>
    <t>S35. 3.19</t>
    <phoneticPr fontId="32"/>
  </si>
  <si>
    <t>兵　　庫　　県</t>
    <rPh sb="0" eb="1">
      <t>ヘイ</t>
    </rPh>
    <rPh sb="3" eb="4">
      <t>コ</t>
    </rPh>
    <rPh sb="6" eb="7">
      <t>ケン</t>
    </rPh>
    <phoneticPr fontId="32"/>
  </si>
  <si>
    <t>芦有ドライブウェイ㈱</t>
    <rPh sb="0" eb="1">
      <t>アシ</t>
    </rPh>
    <rPh sb="1" eb="2">
      <t>ア</t>
    </rPh>
    <phoneticPr fontId="32"/>
  </si>
  <si>
    <t>芦有ドライブウェイ</t>
    <rPh sb="0" eb="1">
      <t>アシ</t>
    </rPh>
    <rPh sb="1" eb="2">
      <t>ア</t>
    </rPh>
    <phoneticPr fontId="32"/>
  </si>
  <si>
    <t>芦屋市～神戸市北区(芦屋～有馬)</t>
    <rPh sb="0" eb="3">
      <t>アシヤシ</t>
    </rPh>
    <rPh sb="4" eb="7">
      <t>コウベシ</t>
    </rPh>
    <rPh sb="7" eb="9">
      <t>キタク</t>
    </rPh>
    <rPh sb="10" eb="12">
      <t>アシヤ</t>
    </rPh>
    <rPh sb="13" eb="15">
      <t>アリマ</t>
    </rPh>
    <phoneticPr fontId="32"/>
  </si>
  <si>
    <t>S36. 9.21</t>
    <phoneticPr fontId="32"/>
  </si>
  <si>
    <t>徳　　島　　県</t>
    <rPh sb="0" eb="1">
      <t>トク</t>
    </rPh>
    <rPh sb="3" eb="4">
      <t>シマ</t>
    </rPh>
    <rPh sb="6" eb="7">
      <t>ケン</t>
    </rPh>
    <phoneticPr fontId="32"/>
  </si>
  <si>
    <t>津峯観光㈱</t>
    <rPh sb="0" eb="1">
      <t>ツ</t>
    </rPh>
    <rPh sb="1" eb="2">
      <t>ミネ</t>
    </rPh>
    <rPh sb="2" eb="4">
      <t>カンコウ</t>
    </rPh>
    <phoneticPr fontId="32"/>
  </si>
  <si>
    <t>津峯スカイライン</t>
    <rPh sb="0" eb="1">
      <t>ツ</t>
    </rPh>
    <rPh sb="1" eb="2">
      <t>ミネ</t>
    </rPh>
    <phoneticPr fontId="32"/>
  </si>
  <si>
    <t>阿南市地内（津峯山入口～津峯山頂）</t>
    <rPh sb="0" eb="3">
      <t>アナンシ</t>
    </rPh>
    <rPh sb="3" eb="4">
      <t>チ</t>
    </rPh>
    <rPh sb="4" eb="5">
      <t>ナイ</t>
    </rPh>
    <rPh sb="6" eb="8">
      <t>ツミネ</t>
    </rPh>
    <rPh sb="8" eb="9">
      <t>サン</t>
    </rPh>
    <rPh sb="9" eb="11">
      <t>イリグチ</t>
    </rPh>
    <rPh sb="12" eb="14">
      <t>ツミネ</t>
    </rPh>
    <rPh sb="14" eb="16">
      <t>サンチョウ</t>
    </rPh>
    <phoneticPr fontId="32"/>
  </si>
  <si>
    <t>S42. 8. 1</t>
    <phoneticPr fontId="32"/>
  </si>
  <si>
    <t>大　　分　　県</t>
    <rPh sb="0" eb="1">
      <t>ダイ</t>
    </rPh>
    <rPh sb="3" eb="4">
      <t>ブン</t>
    </rPh>
    <rPh sb="6" eb="7">
      <t>ケン</t>
    </rPh>
    <phoneticPr fontId="32"/>
  </si>
  <si>
    <t>岩崎産業㈱</t>
    <rPh sb="0" eb="2">
      <t>イワサキ</t>
    </rPh>
    <rPh sb="2" eb="4">
      <t>サンギョウ</t>
    </rPh>
    <phoneticPr fontId="32"/>
  </si>
  <si>
    <t>久住高原ロードパーク</t>
    <rPh sb="0" eb="1">
      <t>キュウ</t>
    </rPh>
    <rPh sb="1" eb="2">
      <t>ス</t>
    </rPh>
    <rPh sb="2" eb="4">
      <t>コウゲン</t>
    </rPh>
    <phoneticPr fontId="32"/>
  </si>
  <si>
    <t>竹田市地内（瀬の本～沢水）</t>
    <rPh sb="0" eb="2">
      <t>サタケダ</t>
    </rPh>
    <rPh sb="2" eb="3">
      <t>シ</t>
    </rPh>
    <rPh sb="3" eb="4">
      <t>チ</t>
    </rPh>
    <rPh sb="4" eb="5">
      <t>ナイ</t>
    </rPh>
    <rPh sb="6" eb="7">
      <t>セ</t>
    </rPh>
    <rPh sb="8" eb="9">
      <t>モト</t>
    </rPh>
    <rPh sb="10" eb="11">
      <t>サワ</t>
    </rPh>
    <rPh sb="11" eb="12">
      <t>ミズ</t>
    </rPh>
    <phoneticPr fontId="32"/>
  </si>
  <si>
    <t>H 6. 7.20</t>
    <phoneticPr fontId="32"/>
  </si>
  <si>
    <t>27事業者</t>
    <rPh sb="2" eb="5">
      <t>ジギョウシャ</t>
    </rPh>
    <phoneticPr fontId="32"/>
  </si>
  <si>
    <t>31路線</t>
    <rPh sb="2" eb="4">
      <t>ロセン</t>
    </rPh>
    <phoneticPr fontId="32"/>
  </si>
  <si>
    <t>令和2年3月31日現在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2"/>
  </si>
  <si>
    <t>令和2年3月31日現在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1"/>
  </si>
  <si>
    <t>南陽高畠</t>
    <rPh sb="0" eb="2">
      <t>ナンヨウ</t>
    </rPh>
    <rPh sb="2" eb="4">
      <t>タカハタ</t>
    </rPh>
    <phoneticPr fontId="31"/>
  </si>
  <si>
    <t>伊勢原大山</t>
    <rPh sb="0" eb="3">
      <t>イセハラ</t>
    </rPh>
    <rPh sb="3" eb="5">
      <t>オオヤマ</t>
    </rPh>
    <phoneticPr fontId="31"/>
  </si>
  <si>
    <t>長崎芒塚</t>
    <rPh sb="0" eb="2">
      <t>ナガサキ</t>
    </rPh>
    <rPh sb="2" eb="4">
      <t>ススキヅカ</t>
    </rPh>
    <phoneticPr fontId="31"/>
  </si>
  <si>
    <t>東根</t>
    <rPh sb="0" eb="1">
      <t>ヒガシ</t>
    </rPh>
    <rPh sb="1" eb="2">
      <t>ネ</t>
    </rPh>
    <phoneticPr fontId="31"/>
  </si>
  <si>
    <t>三郷JCT</t>
    <rPh sb="0" eb="2">
      <t>ミサト</t>
    </rPh>
    <phoneticPr fontId="31"/>
  </si>
  <si>
    <t>東北中央自動車道（米沢南陽道路）</t>
    <rPh sb="0" eb="2">
      <t>トウホク</t>
    </rPh>
    <rPh sb="2" eb="4">
      <t>チュウオウ</t>
    </rPh>
    <rPh sb="4" eb="7">
      <t>ジドウシャ</t>
    </rPh>
    <rPh sb="7" eb="8">
      <t>ミチ</t>
    </rPh>
    <rPh sb="9" eb="11">
      <t>ヨネザワ</t>
    </rPh>
    <rPh sb="11" eb="13">
      <t>ナンヨウ</t>
    </rPh>
    <rPh sb="13" eb="15">
      <t>ドウロ</t>
    </rPh>
    <phoneticPr fontId="32"/>
  </si>
  <si>
    <t>神奈川・千葉</t>
    <rPh sb="0" eb="3">
      <t>カナガワ</t>
    </rPh>
    <rPh sb="4" eb="6">
      <t>チバ</t>
    </rPh>
    <phoneticPr fontId="32"/>
  </si>
  <si>
    <t>愛知・岐阜</t>
    <rPh sb="0" eb="2">
      <t>アイチ</t>
    </rPh>
    <rPh sb="3" eb="5">
      <t>ギフ</t>
    </rPh>
    <phoneticPr fontId="32"/>
  </si>
  <si>
    <t>茅ヶ崎市西久保～成田市吉岡</t>
    <phoneticPr fontId="31"/>
  </si>
  <si>
    <t>東海環状自動車道（大安～新四日市JCT）</t>
    <rPh sb="0" eb="8">
      <t>トウカイ</t>
    </rPh>
    <rPh sb="9" eb="11">
      <t>タイアン</t>
    </rPh>
    <rPh sb="12" eb="13">
      <t>シン</t>
    </rPh>
    <rPh sb="13" eb="16">
      <t>ヨッカイチ</t>
    </rPh>
    <phoneticPr fontId="32"/>
  </si>
  <si>
    <t>草津JCT</t>
    <rPh sb="0" eb="2">
      <t>クサツ</t>
    </rPh>
    <phoneticPr fontId="31"/>
  </si>
  <si>
    <t>三木JCT</t>
    <rPh sb="0" eb="2">
      <t>ミキ</t>
    </rPh>
    <phoneticPr fontId="31"/>
  </si>
  <si>
    <t>神戸西</t>
    <rPh sb="0" eb="2">
      <t>コウベ</t>
    </rPh>
    <rPh sb="2" eb="3">
      <t>ニシ</t>
    </rPh>
    <phoneticPr fontId="31"/>
  </si>
  <si>
    <t>倉敷JCT</t>
    <rPh sb="0" eb="2">
      <t>クラシキ</t>
    </rPh>
    <phoneticPr fontId="31"/>
  </si>
  <si>
    <t>早島</t>
    <rPh sb="0" eb="2">
      <t>ハヤシマ</t>
    </rPh>
    <phoneticPr fontId="31"/>
  </si>
  <si>
    <t>坂出JCT</t>
    <rPh sb="0" eb="2">
      <t>サカイデ</t>
    </rPh>
    <phoneticPr fontId="31"/>
  </si>
  <si>
    <t>坂出</t>
    <rPh sb="0" eb="2">
      <t>サカイデ</t>
    </rPh>
    <phoneticPr fontId="31"/>
  </si>
  <si>
    <t>武雄JCT</t>
    <rPh sb="0" eb="2">
      <t>タケオ</t>
    </rPh>
    <phoneticPr fontId="31"/>
  </si>
  <si>
    <t>武雄南</t>
    <rPh sb="0" eb="2">
      <t>タケオ</t>
    </rPh>
    <rPh sb="2" eb="3">
      <t>ミナミ</t>
    </rPh>
    <phoneticPr fontId="31"/>
  </si>
  <si>
    <t>首都圏中央連絡自動車道(松尾横芝～木更津JCT)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マツオ</t>
    </rPh>
    <rPh sb="14" eb="16">
      <t>ヨコシバ</t>
    </rPh>
    <rPh sb="17" eb="20">
      <t>キサラヅ</t>
    </rPh>
    <phoneticPr fontId="32"/>
  </si>
  <si>
    <t>山武市松尾町谷津～木更津市犬成</t>
    <phoneticPr fontId="32"/>
  </si>
  <si>
    <t>首都圏中央連絡自動車道（茅ヶ崎JCT～大栄JCT）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phoneticPr fontId="31"/>
  </si>
  <si>
    <t>山陰自動車道(安来道路)</t>
    <rPh sb="0" eb="2">
      <t>サンイン</t>
    </rPh>
    <rPh sb="2" eb="5">
      <t>ジドウシャ</t>
    </rPh>
    <rPh sb="5" eb="6">
      <t>ドウ</t>
    </rPh>
    <rPh sb="7" eb="8">
      <t>アン</t>
    </rPh>
    <rPh sb="8" eb="9">
      <t>ク</t>
    </rPh>
    <rPh sb="9" eb="11">
      <t>ドウロ</t>
    </rPh>
    <phoneticPr fontId="32"/>
  </si>
  <si>
    <t>山陰自動車道(江津道路)</t>
    <rPh sb="0" eb="2">
      <t>サンイン</t>
    </rPh>
    <rPh sb="2" eb="5">
      <t>ジドウシャ</t>
    </rPh>
    <rPh sb="5" eb="6">
      <t>ドウ</t>
    </rPh>
    <rPh sb="7" eb="9">
      <t>ゴウツ</t>
    </rPh>
    <rPh sb="9" eb="11">
      <t>ドウロ</t>
    </rPh>
    <phoneticPr fontId="32"/>
  </si>
  <si>
    <t>東九州自動車道（椎田道路）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シイダ</t>
    </rPh>
    <rPh sb="10" eb="12">
      <t>ドウロ</t>
    </rPh>
    <phoneticPr fontId="32"/>
  </si>
  <si>
    <t>東九州自動車道（宇佐別府道路）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ウサ</t>
    </rPh>
    <rPh sb="10" eb="12">
      <t>ベップ</t>
    </rPh>
    <rPh sb="12" eb="14">
      <t>ドウロ</t>
    </rPh>
    <phoneticPr fontId="32"/>
  </si>
  <si>
    <t>東九州自動車道（延岡南道路）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ノベオカ</t>
    </rPh>
    <rPh sb="10" eb="11">
      <t>ミナミ</t>
    </rPh>
    <rPh sb="11" eb="13">
      <t>ドウロ</t>
    </rPh>
    <phoneticPr fontId="32"/>
  </si>
  <si>
    <t>神奈川・東京・
埼玉・茨城・千葉</t>
    <rPh sb="0" eb="3">
      <t>カナガワ</t>
    </rPh>
    <rPh sb="4" eb="6">
      <t>トウキョウ</t>
    </rPh>
    <rPh sb="8" eb="10">
      <t>サイタマ</t>
    </rPh>
    <rPh sb="11" eb="13">
      <t>イバラキ</t>
    </rPh>
    <rPh sb="14" eb="16">
      <t>チバ</t>
    </rPh>
    <phoneticPr fontId="32"/>
  </si>
  <si>
    <t>～</t>
    <phoneticPr fontId="31"/>
  </si>
  <si>
    <t>東海</t>
    <rPh sb="0" eb="2">
      <t>トウカイ</t>
    </rPh>
    <phoneticPr fontId="31"/>
  </si>
  <si>
    <t>6/6</t>
    <phoneticPr fontId="31"/>
  </si>
  <si>
    <t>西九州自動車道（福岡前原道路）</t>
    <rPh sb="0" eb="1">
      <t>ニシ</t>
    </rPh>
    <rPh sb="1" eb="3">
      <t>キュウシュウ</t>
    </rPh>
    <rPh sb="3" eb="6">
      <t>ジドウシャ</t>
    </rPh>
    <rPh sb="6" eb="7">
      <t>ミチ</t>
    </rPh>
    <rPh sb="8" eb="10">
      <t>フクオカ</t>
    </rPh>
    <rPh sb="10" eb="12">
      <t>マエバラ</t>
    </rPh>
    <rPh sb="12" eb="14">
      <t>ドウロ</t>
    </rPh>
    <phoneticPr fontId="32"/>
  </si>
  <si>
    <t>東九州自動車道（隼人道路）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ハヤト</t>
    </rPh>
    <rPh sb="10" eb="12">
      <t>ドウロ</t>
    </rPh>
    <phoneticPr fontId="32"/>
  </si>
  <si>
    <t>豊田JCT</t>
    <rPh sb="0" eb="2">
      <t>トヨタ</t>
    </rPh>
    <phoneticPr fontId="31"/>
  </si>
  <si>
    <t>豊田JCT</t>
    <rPh sb="0" eb="2">
      <t>トヨタ</t>
    </rPh>
    <phoneticPr fontId="31"/>
  </si>
  <si>
    <t>敦賀JCT</t>
    <rPh sb="0" eb="2">
      <t>ツルガ</t>
    </rPh>
    <phoneticPr fontId="31"/>
  </si>
  <si>
    <t>上社JCT</t>
    <rPh sb="0" eb="1">
      <t>ウエ</t>
    </rPh>
    <phoneticPr fontId="31"/>
  </si>
  <si>
    <t>-</t>
    <phoneticPr fontId="31"/>
  </si>
  <si>
    <t>鳥栖</t>
    <rPh sb="0" eb="2">
      <t>トス</t>
    </rPh>
    <phoneticPr fontId="31"/>
  </si>
  <si>
    <t>鳥栖JCT</t>
    <rPh sb="0" eb="2">
      <t>トス</t>
    </rPh>
    <phoneticPr fontId="31"/>
  </si>
  <si>
    <t>船井郡丹波町須知～乙訓郡大山崎町字円明寺</t>
    <rPh sb="11" eb="12">
      <t>グン</t>
    </rPh>
    <phoneticPr fontId="5"/>
  </si>
  <si>
    <t>岐阜・長野</t>
    <rPh sb="0" eb="2">
      <t>ギフ</t>
    </rPh>
    <rPh sb="3" eb="5">
      <t>ナガノ</t>
    </rPh>
    <phoneticPr fontId="32"/>
  </si>
  <si>
    <t>10. 3.30</t>
    <phoneticPr fontId="32"/>
  </si>
  <si>
    <t>国道</t>
    <rPh sb="0" eb="2">
      <t>コクドウ</t>
    </rPh>
    <phoneticPr fontId="31"/>
  </si>
  <si>
    <t>西日本高速道路㈱</t>
    <phoneticPr fontId="31"/>
  </si>
  <si>
    <t>第二京阪道路（油小路線）</t>
    <rPh sb="0" eb="1">
      <t>ダイ</t>
    </rPh>
    <rPh sb="1" eb="2">
      <t>ニ</t>
    </rPh>
    <rPh sb="2" eb="4">
      <t>ケイハン</t>
    </rPh>
    <rPh sb="4" eb="6">
      <t>ドウロ</t>
    </rPh>
    <rPh sb="7" eb="10">
      <t>アブラノコウジ</t>
    </rPh>
    <rPh sb="10" eb="11">
      <t>セン</t>
    </rPh>
    <phoneticPr fontId="31"/>
  </si>
  <si>
    <t>京都府伏見区深草中川原～京都市伏見区向島大黒</t>
    <rPh sb="0" eb="3">
      <t>キョウトフ</t>
    </rPh>
    <rPh sb="3" eb="5">
      <t>フシミ</t>
    </rPh>
    <rPh sb="5" eb="6">
      <t>ク</t>
    </rPh>
    <rPh sb="6" eb="8">
      <t>フカクサ</t>
    </rPh>
    <rPh sb="8" eb="10">
      <t>ナカガワ</t>
    </rPh>
    <rPh sb="10" eb="11">
      <t>ハラ</t>
    </rPh>
    <phoneticPr fontId="31"/>
  </si>
  <si>
    <t>20. 1.19</t>
    <phoneticPr fontId="32"/>
  </si>
  <si>
    <t>横浜市道高速横浜環状北西線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ニシ</t>
    </rPh>
    <rPh sb="12" eb="13">
      <t>セン</t>
    </rPh>
    <phoneticPr fontId="31"/>
  </si>
  <si>
    <t>横浜市青葉区下谷本町</t>
    <rPh sb="0" eb="3">
      <t>ヨコハマシ</t>
    </rPh>
    <rPh sb="3" eb="6">
      <t>アオバク</t>
    </rPh>
    <rPh sb="6" eb="8">
      <t>シモヤ</t>
    </rPh>
    <rPh sb="8" eb="10">
      <t>ホンマチ</t>
    </rPh>
    <phoneticPr fontId="31"/>
  </si>
  <si>
    <t>大阪府松原市三宅中八丁目</t>
    <rPh sb="0" eb="3">
      <t>オオサカフ</t>
    </rPh>
    <rPh sb="3" eb="6">
      <t>マツバラシ</t>
    </rPh>
    <rPh sb="6" eb="9">
      <t>ミヤケナカ</t>
    </rPh>
    <rPh sb="9" eb="10">
      <t>ハチ</t>
    </rPh>
    <rPh sb="10" eb="12">
      <t>チョウメ</t>
    </rPh>
    <phoneticPr fontId="31"/>
  </si>
  <si>
    <t>（※）一般国道１６３号（東大阪線）（東大阪市荒本北から東大阪市西石切町五丁目まで）を含む。</t>
    <rPh sb="18" eb="22">
      <t>ヒガシオオサカシ</t>
    </rPh>
    <rPh sb="22" eb="25">
      <t>アラモトキタ</t>
    </rPh>
    <rPh sb="27" eb="31">
      <t>ヒガシオオサカシ</t>
    </rPh>
    <rPh sb="31" eb="35">
      <t>ニシイシキリチョウ</t>
    </rPh>
    <rPh sb="42" eb="43">
      <t>フク</t>
    </rPh>
    <phoneticPr fontId="31"/>
  </si>
  <si>
    <t>千葉市中央区星久喜町～東金市丹尾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phoneticPr fontId="32"/>
  </si>
  <si>
    <t>東海環状自動車道（豊田東JCT～山県）</t>
    <rPh sb="0" eb="8">
      <t>トウカイ</t>
    </rPh>
    <rPh sb="9" eb="11">
      <t>トヨタ</t>
    </rPh>
    <rPh sb="11" eb="12">
      <t>ヒガシ</t>
    </rPh>
    <rPh sb="16" eb="18">
      <t>ヤマガタ</t>
    </rPh>
    <phoneticPr fontId="32"/>
  </si>
  <si>
    <t>豊田市岩倉町～山県市西深瀬</t>
    <rPh sb="0" eb="3">
      <t>トヨタシ</t>
    </rPh>
    <rPh sb="3" eb="6">
      <t>イワクラチョウ</t>
    </rPh>
    <phoneticPr fontId="32"/>
  </si>
  <si>
    <t>東海環状自動車道（大野神戸～養老）</t>
    <rPh sb="0" eb="8">
      <t>トウカイ</t>
    </rPh>
    <rPh sb="9" eb="11">
      <t>オオノ</t>
    </rPh>
    <rPh sb="11" eb="13">
      <t>コウベ</t>
    </rPh>
    <rPh sb="14" eb="16">
      <t>ヨウロウ</t>
    </rPh>
    <phoneticPr fontId="32"/>
  </si>
  <si>
    <t>安八郡神戸町西座倉～養老郡養老町大字口ヶ島</t>
    <rPh sb="10" eb="12">
      <t>ヨウロウ</t>
    </rPh>
    <rPh sb="12" eb="13">
      <t>グン</t>
    </rPh>
    <rPh sb="13" eb="15">
      <t>ヨウロウ</t>
    </rPh>
    <rPh sb="15" eb="16">
      <t>チョウ</t>
    </rPh>
    <rPh sb="16" eb="18">
      <t>オオアザ</t>
    </rPh>
    <rPh sb="18" eb="19">
      <t>クチ</t>
    </rPh>
    <rPh sb="20" eb="21">
      <t>シマ</t>
    </rPh>
    <phoneticPr fontId="31"/>
  </si>
  <si>
    <t>いなべ市大安町高柳～四日市市北山町</t>
    <rPh sb="10" eb="14">
      <t>ヨッカイチシ</t>
    </rPh>
    <rPh sb="14" eb="15">
      <t>キタ</t>
    </rPh>
    <rPh sb="15" eb="17">
      <t>ヤマチョウ</t>
    </rPh>
    <phoneticPr fontId="31"/>
  </si>
  <si>
    <t>南九州西回り自動車道(八代日奈久道路)</t>
    <rPh sb="0" eb="3">
      <t>ミナミキュウシュウ</t>
    </rPh>
    <rPh sb="3" eb="5">
      <t>ニシマワ</t>
    </rPh>
    <rPh sb="6" eb="10">
      <t>ジドウシャドウ</t>
    </rPh>
    <phoneticPr fontId="32"/>
  </si>
  <si>
    <t>南九州西回り自動車道(鹿児島道路)</t>
    <rPh sb="0" eb="3">
      <t>ミナミキュウシュウ</t>
    </rPh>
    <rPh sb="3" eb="5">
      <t>ニシマワ</t>
    </rPh>
    <rPh sb="6" eb="10">
      <t>ジドウシャドウ</t>
    </rPh>
    <phoneticPr fontId="32"/>
  </si>
  <si>
    <t>大阪市西成区山王一丁目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32"/>
  </si>
  <si>
    <t>大阪市北区中之島一丁目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32"/>
  </si>
  <si>
    <t>守口市大日町四丁目</t>
    <rPh sb="0" eb="3">
      <t>モリグチシ</t>
    </rPh>
    <rPh sb="3" eb="4">
      <t>オオ</t>
    </rPh>
    <rPh sb="4" eb="5">
      <t>ヒ</t>
    </rPh>
    <rPh sb="5" eb="6">
      <t>マチ</t>
    </rPh>
    <rPh sb="6" eb="7">
      <t>ヨン</t>
    </rPh>
    <rPh sb="7" eb="9">
      <t>チョウメ</t>
    </rPh>
    <phoneticPr fontId="32"/>
  </si>
  <si>
    <t>大阪市旭区中宮一丁目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32"/>
  </si>
  <si>
    <t>大阪市旭区新森一丁目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32"/>
  </si>
  <si>
    <t>大阪市港区港晴二丁目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32"/>
  </si>
  <si>
    <t>東大阪市西石切町五丁目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8" eb="9">
      <t>ゴ</t>
    </rPh>
    <rPh sb="9" eb="11">
      <t>チョウメ</t>
    </rPh>
    <phoneticPr fontId="32"/>
  </si>
  <si>
    <t>（※）19.7</t>
    <phoneticPr fontId="31"/>
  </si>
  <si>
    <t>大阪市中央区高津一丁目</t>
    <rPh sb="0" eb="3">
      <t>オオサカシ</t>
    </rPh>
    <rPh sb="3" eb="6">
      <t>チュウオウク</t>
    </rPh>
    <rPh sb="6" eb="8">
      <t>タカツ</t>
    </rPh>
    <rPh sb="8" eb="9">
      <t>イチ</t>
    </rPh>
    <rPh sb="9" eb="11">
      <t>チョウメ</t>
    </rPh>
    <phoneticPr fontId="32"/>
  </si>
  <si>
    <t>堺市堺区翁橋町一丁目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rPh sb="9" eb="10">
      <t>メ</t>
    </rPh>
    <phoneticPr fontId="32"/>
  </si>
  <si>
    <t>大阪市西成区南開二丁目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32"/>
  </si>
  <si>
    <t>大阪市港区弁天五丁目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32"/>
  </si>
  <si>
    <t>大阪市此花区北港二丁目</t>
    <rPh sb="0" eb="3">
      <t>オオサカシ</t>
    </rPh>
    <rPh sb="3" eb="6">
      <t>コノハナク</t>
    </rPh>
    <rPh sb="6" eb="7">
      <t>キタ</t>
    </rPh>
    <rPh sb="7" eb="8">
      <t>ミナト</t>
    </rPh>
    <rPh sb="8" eb="9">
      <t>ニ</t>
    </rPh>
    <rPh sb="9" eb="11">
      <t>チョウメ</t>
    </rPh>
    <phoneticPr fontId="32"/>
  </si>
  <si>
    <t>大阪市此花区高見一丁目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8" eb="9">
      <t>イチ</t>
    </rPh>
    <rPh sb="9" eb="11">
      <t>チョウメ</t>
    </rPh>
    <phoneticPr fontId="31"/>
  </si>
  <si>
    <t>神戸市東灘区向洋町東一丁目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0" eb="11">
      <t>イチ</t>
    </rPh>
    <rPh sb="11" eb="13">
      <t>チョウメ</t>
    </rPh>
    <phoneticPr fontId="32"/>
  </si>
  <si>
    <t>大阪市西区西本町三丁目</t>
    <rPh sb="0" eb="3">
      <t>オオサカシ</t>
    </rPh>
    <rPh sb="3" eb="5">
      <t>ニシク</t>
    </rPh>
    <rPh sb="5" eb="8">
      <t>ニシホンチョウ</t>
    </rPh>
    <rPh sb="8" eb="9">
      <t>サン</t>
    </rPh>
    <rPh sb="9" eb="11">
      <t>チョウメ</t>
    </rPh>
    <phoneticPr fontId="32"/>
  </si>
  <si>
    <t>神戸市須磨区月見山町三丁目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32"/>
  </si>
  <si>
    <t>兵庫県神戸市中央区吾妻通六丁目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2" eb="13">
      <t>ロク</t>
    </rPh>
    <rPh sb="13" eb="15">
      <t>チョウメ</t>
    </rPh>
    <phoneticPr fontId="31"/>
  </si>
  <si>
    <t>令和2年3月31日現在</t>
    <phoneticPr fontId="32"/>
  </si>
  <si>
    <t>令和2年3月31日現在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2"/>
  </si>
  <si>
    <r>
      <rPr>
        <sz val="14"/>
        <rFont val="ＭＳ 明朝"/>
        <family val="1"/>
        <charset val="128"/>
      </rPr>
      <t>S40. 7.23</t>
    </r>
    <r>
      <rPr>
        <strike/>
        <sz val="14"/>
        <rFont val="ＭＳ 明朝"/>
        <family val="1"/>
        <charset val="128"/>
      </rPr>
      <t xml:space="preserve">
</t>
    </r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</si>
</sst>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  <numFmt numFmtId="183" formatCode="#,##0.0_ "/>
  </numFmts>
  <fonts count="41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trike/>
      <sz val="14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55">
    <xf numFmtId="0" fontId="0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6" fillId="24" borderId="0" xfId="52" applyFont="1" applyFill="1" applyAlignment="1">
      <alignment vertical="center"/>
    </xf>
    <xf numFmtId="0" fontId="6" fillId="24" borderId="0" xfId="52" applyFont="1" applyFill="1" applyAlignment="1">
      <alignment horizontal="center" vertical="center"/>
    </xf>
    <xf numFmtId="0" fontId="6" fillId="24" borderId="0" xfId="52" applyFont="1" applyFill="1" applyAlignment="1">
      <alignment vertical="center" wrapText="1"/>
    </xf>
    <xf numFmtId="176" fontId="19" fillId="24" borderId="0" xfId="39" applyNumberFormat="1" applyFont="1" applyFill="1"/>
    <xf numFmtId="0" fontId="6" fillId="24" borderId="0" xfId="53" applyFont="1" applyFill="1" applyAlignment="1">
      <alignment vertical="center"/>
    </xf>
    <xf numFmtId="0" fontId="20" fillId="24" borderId="0" xfId="52" applyFont="1" applyFill="1" applyAlignment="1">
      <alignment vertical="center"/>
    </xf>
    <xf numFmtId="0" fontId="21" fillId="24" borderId="0" xfId="48" applyFont="1" applyFill="1">
      <alignment vertical="center"/>
    </xf>
    <xf numFmtId="0" fontId="6" fillId="24" borderId="10" xfId="52" applyFont="1" applyFill="1" applyBorder="1" applyAlignment="1">
      <alignment horizontal="center" vertical="center"/>
    </xf>
    <xf numFmtId="0" fontId="6" fillId="24" borderId="10" xfId="52" applyFont="1" applyFill="1" applyBorder="1" applyAlignment="1">
      <alignment horizontal="center" vertical="center" shrinkToFit="1"/>
    </xf>
    <xf numFmtId="0" fontId="6" fillId="24" borderId="11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 shrinkToFit="1"/>
    </xf>
    <xf numFmtId="0" fontId="6" fillId="24" borderId="12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horizontal="center" vertical="center"/>
    </xf>
    <xf numFmtId="0" fontId="6" fillId="24" borderId="14" xfId="48" applyFont="1" applyFill="1" applyBorder="1" applyAlignment="1">
      <alignment horizontal="center" vertical="center"/>
    </xf>
    <xf numFmtId="0" fontId="6" fillId="24" borderId="15" xfId="48" applyFont="1" applyFill="1" applyBorder="1" applyAlignment="1">
      <alignment horizontal="center" vertical="center" shrinkToFit="1"/>
    </xf>
    <xf numFmtId="0" fontId="6" fillId="24" borderId="13" xfId="48" applyFont="1" applyFill="1" applyBorder="1" applyAlignment="1">
      <alignment vertical="center" shrinkToFit="1"/>
    </xf>
    <xf numFmtId="177" fontId="6" fillId="24" borderId="16" xfId="29" applyNumberFormat="1" applyFont="1" applyFill="1" applyBorder="1" applyAlignment="1">
      <alignment vertical="center" shrinkToFit="1"/>
    </xf>
    <xf numFmtId="178" fontId="6" fillId="24" borderId="13" xfId="48" applyNumberFormat="1" applyFont="1" applyFill="1" applyBorder="1" applyAlignment="1">
      <alignment vertical="center" shrinkToFit="1"/>
    </xf>
    <xf numFmtId="177" fontId="6" fillId="24" borderId="14" xfId="29" applyNumberFormat="1" applyFont="1" applyFill="1" applyBorder="1" applyAlignment="1">
      <alignment vertical="center" shrinkToFit="1"/>
    </xf>
    <xf numFmtId="0" fontId="6" fillId="24" borderId="17" xfId="48" quotePrefix="1" applyFont="1" applyFill="1" applyBorder="1" applyAlignment="1">
      <alignment horizontal="center" vertical="center"/>
    </xf>
    <xf numFmtId="0" fontId="6" fillId="24" borderId="0" xfId="52" applyFont="1" applyFill="1" applyAlignment="1">
      <alignment vertical="center" shrinkToFit="1"/>
    </xf>
    <xf numFmtId="0" fontId="6" fillId="24" borderId="12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horizontal="center" vertical="center"/>
    </xf>
    <xf numFmtId="0" fontId="6" fillId="24" borderId="14" xfId="52" applyFont="1" applyFill="1" applyBorder="1" applyAlignment="1">
      <alignment horizontal="center" vertical="center"/>
    </xf>
    <xf numFmtId="0" fontId="6" fillId="24" borderId="15" xfId="52" applyFont="1" applyFill="1" applyBorder="1" applyAlignment="1">
      <alignment horizontal="center" vertical="center" shrinkToFit="1"/>
    </xf>
    <xf numFmtId="0" fontId="6" fillId="24" borderId="13" xfId="52" applyFont="1" applyFill="1" applyBorder="1" applyAlignment="1">
      <alignment vertical="center" shrinkToFit="1"/>
    </xf>
    <xf numFmtId="179" fontId="6" fillId="24" borderId="16" xfId="29" applyNumberFormat="1" applyFont="1" applyFill="1" applyBorder="1" applyAlignment="1">
      <alignment vertical="center" shrinkToFit="1"/>
    </xf>
    <xf numFmtId="178" fontId="6" fillId="24" borderId="13" xfId="52" applyNumberFormat="1" applyFont="1" applyFill="1" applyBorder="1" applyAlignment="1">
      <alignment vertical="center" shrinkToFit="1"/>
    </xf>
    <xf numFmtId="0" fontId="6" fillId="24" borderId="17" xfId="52" quotePrefix="1" applyFont="1" applyFill="1" applyBorder="1" applyAlignment="1">
      <alignment horizontal="center" vertical="center"/>
    </xf>
    <xf numFmtId="0" fontId="6" fillId="24" borderId="0" xfId="52" applyFont="1" applyFill="1" applyBorder="1" applyAlignment="1">
      <alignment horizontal="center" vertical="center" shrinkToFit="1"/>
    </xf>
    <xf numFmtId="0" fontId="6" fillId="24" borderId="0" xfId="52" applyFont="1" applyFill="1" applyBorder="1" applyAlignment="1">
      <alignment horizontal="center" vertical="center"/>
    </xf>
    <xf numFmtId="177" fontId="6" fillId="24" borderId="0" xfId="52" applyNumberFormat="1" applyFont="1" applyFill="1" applyBorder="1" applyAlignment="1">
      <alignment vertical="center" shrinkToFit="1"/>
    </xf>
    <xf numFmtId="180" fontId="6" fillId="24" borderId="0" xfId="29" applyNumberFormat="1" applyFont="1" applyFill="1" applyBorder="1" applyAlignment="1">
      <alignment vertical="center" shrinkToFit="1"/>
    </xf>
    <xf numFmtId="178" fontId="6" fillId="24" borderId="0" xfId="52" applyNumberFormat="1" applyFont="1" applyFill="1" applyBorder="1" applyAlignment="1">
      <alignment vertical="center" shrinkToFit="1"/>
    </xf>
    <xf numFmtId="9" fontId="6" fillId="24" borderId="0" xfId="29" applyFont="1" applyFill="1" applyBorder="1" applyAlignment="1">
      <alignment vertical="center" shrinkToFit="1"/>
    </xf>
    <xf numFmtId="0" fontId="6" fillId="24" borderId="0" xfId="52" quotePrefix="1" applyFont="1" applyFill="1" applyBorder="1" applyAlignment="1">
      <alignment horizontal="center" vertical="center"/>
    </xf>
    <xf numFmtId="0" fontId="6" fillId="24" borderId="18" xfId="52" applyFont="1" applyFill="1" applyBorder="1" applyAlignment="1">
      <alignment horizontal="center" vertical="center"/>
    </xf>
    <xf numFmtId="0" fontId="6" fillId="24" borderId="19" xfId="52" applyFont="1" applyFill="1" applyBorder="1" applyAlignment="1">
      <alignment horizontal="center" vertical="center"/>
    </xf>
    <xf numFmtId="181" fontId="6" fillId="24" borderId="14" xfId="52" applyNumberFormat="1" applyFont="1" applyFill="1" applyBorder="1" applyAlignment="1">
      <alignment vertical="center" shrinkToFit="1"/>
    </xf>
    <xf numFmtId="181" fontId="6" fillId="24" borderId="16" xfId="29" applyNumberFormat="1" applyFont="1" applyFill="1" applyBorder="1" applyAlignment="1">
      <alignment vertical="center" shrinkToFit="1"/>
    </xf>
    <xf numFmtId="181" fontId="6" fillId="24" borderId="20" xfId="29" applyNumberFormat="1" applyFont="1" applyFill="1" applyBorder="1" applyAlignment="1">
      <alignment vertical="center" shrinkToFit="1"/>
    </xf>
    <xf numFmtId="181" fontId="6" fillId="24" borderId="0" xfId="29" applyNumberFormat="1" applyFont="1" applyFill="1" applyBorder="1" applyAlignment="1">
      <alignment vertical="center" shrinkToFit="1"/>
    </xf>
    <xf numFmtId="181" fontId="6" fillId="24" borderId="0" xfId="52" applyNumberFormat="1" applyFont="1" applyFill="1" applyAlignment="1">
      <alignment vertical="center"/>
    </xf>
    <xf numFmtId="181" fontId="6" fillId="24" borderId="13" xfId="48" applyNumberFormat="1" applyFont="1" applyFill="1" applyBorder="1" applyAlignment="1">
      <alignment vertical="center" shrinkToFit="1"/>
    </xf>
    <xf numFmtId="181" fontId="6" fillId="24" borderId="21" xfId="52" applyNumberFormat="1" applyFont="1" applyFill="1" applyBorder="1" applyAlignment="1">
      <alignment vertical="center" shrinkToFit="1"/>
    </xf>
    <xf numFmtId="181" fontId="6" fillId="24" borderId="0" xfId="52" applyNumberFormat="1" applyFont="1" applyFill="1" applyBorder="1" applyAlignment="1">
      <alignment vertical="center" shrinkToFit="1"/>
    </xf>
    <xf numFmtId="0" fontId="6" fillId="24" borderId="0" xfId="52" applyFont="1" applyFill="1" applyAlignment="1">
      <alignment horizontal="right" vertical="center"/>
    </xf>
    <xf numFmtId="0" fontId="26" fillId="24" borderId="0" xfId="53" applyFont="1" applyFill="1" applyBorder="1" applyAlignment="1">
      <alignment horizontal="center" vertical="center"/>
    </xf>
    <xf numFmtId="179" fontId="26" fillId="24" borderId="0" xfId="53" applyNumberFormat="1" applyFont="1" applyFill="1" applyBorder="1" applyAlignment="1">
      <alignment vertical="center" shrinkToFit="1"/>
    </xf>
    <xf numFmtId="179" fontId="26" fillId="24" borderId="0" xfId="37" applyNumberFormat="1" applyFont="1" applyFill="1" applyBorder="1" applyAlignment="1">
      <alignment vertical="center" shrinkToFit="1"/>
    </xf>
    <xf numFmtId="0" fontId="25" fillId="24" borderId="0" xfId="52" applyFont="1" applyFill="1" applyAlignment="1">
      <alignment vertical="center"/>
    </xf>
    <xf numFmtId="0" fontId="25" fillId="24" borderId="0" xfId="52" applyFont="1" applyFill="1" applyAlignment="1">
      <alignment horizontal="center" vertical="center"/>
    </xf>
    <xf numFmtId="0" fontId="25" fillId="24" borderId="0" xfId="52" applyFont="1" applyFill="1" applyAlignment="1">
      <alignment vertical="center" wrapText="1"/>
    </xf>
    <xf numFmtId="0" fontId="25" fillId="24" borderId="0" xfId="48" applyFont="1" applyFill="1" applyBorder="1" applyAlignment="1">
      <alignment horizontal="right" vertical="center"/>
    </xf>
    <xf numFmtId="179" fontId="6" fillId="24" borderId="0" xfId="52" applyNumberFormat="1" applyFont="1" applyFill="1" applyAlignment="1">
      <alignment vertical="center" wrapText="1"/>
    </xf>
    <xf numFmtId="180" fontId="6" fillId="24" borderId="0" xfId="28" applyNumberFormat="1" applyFont="1" applyFill="1" applyAlignment="1">
      <alignment vertical="center"/>
    </xf>
    <xf numFmtId="0" fontId="26" fillId="24" borderId="0" xfId="51" applyFont="1" applyFill="1"/>
    <xf numFmtId="182" fontId="26" fillId="24" borderId="0" xfId="51" applyNumberFormat="1" applyFont="1" applyFill="1"/>
    <xf numFmtId="0" fontId="26" fillId="24" borderId="0" xfId="51" applyFont="1" applyFill="1" applyAlignment="1">
      <alignment horizontal="right"/>
    </xf>
    <xf numFmtId="0" fontId="26" fillId="24" borderId="0" xfId="51" applyFont="1" applyFill="1" applyAlignment="1">
      <alignment horizontal="center"/>
    </xf>
    <xf numFmtId="0" fontId="7" fillId="24" borderId="0" xfId="51" applyFont="1" applyFill="1"/>
    <xf numFmtId="0" fontId="7" fillId="24" borderId="0" xfId="51" applyFont="1" applyFill="1" applyBorder="1"/>
    <xf numFmtId="182" fontId="7" fillId="24" borderId="0" xfId="51" applyNumberFormat="1" applyFont="1" applyFill="1" applyBorder="1"/>
    <xf numFmtId="0" fontId="26" fillId="24" borderId="0" xfId="51" applyFont="1" applyFill="1" applyBorder="1"/>
    <xf numFmtId="0" fontId="29" fillId="0" borderId="0" xfId="51" applyFont="1"/>
    <xf numFmtId="182" fontId="29" fillId="0" borderId="0" xfId="51" applyNumberFormat="1" applyFont="1"/>
    <xf numFmtId="0" fontId="30" fillId="0" borderId="0" xfId="51" applyFont="1"/>
    <xf numFmtId="0" fontId="30" fillId="0" borderId="0" xfId="51" applyFont="1" applyFill="1"/>
    <xf numFmtId="182" fontId="29" fillId="0" borderId="0" xfId="51" applyNumberFormat="1" applyFont="1" applyFill="1"/>
    <xf numFmtId="182" fontId="25" fillId="0" borderId="21" xfId="51" applyNumberFormat="1" applyFont="1" applyFill="1" applyBorder="1"/>
    <xf numFmtId="182" fontId="29" fillId="0" borderId="52" xfId="51" applyNumberFormat="1" applyFont="1" applyBorder="1" applyAlignment="1">
      <alignment horizontal="distributed" vertical="center" wrapText="1" justifyLastLine="1"/>
    </xf>
    <xf numFmtId="0" fontId="29" fillId="0" borderId="50" xfId="51" applyFont="1" applyBorder="1" applyAlignment="1"/>
    <xf numFmtId="0" fontId="29" fillId="0" borderId="63" xfId="51" applyFont="1" applyBorder="1" applyAlignment="1"/>
    <xf numFmtId="0" fontId="29" fillId="0" borderId="50" xfId="51" applyFont="1" applyBorder="1" applyAlignment="1">
      <alignment vertical="center"/>
    </xf>
    <xf numFmtId="0" fontId="34" fillId="0" borderId="0" xfId="51" applyFont="1" applyAlignment="1">
      <alignment vertical="center"/>
    </xf>
    <xf numFmtId="181" fontId="34" fillId="0" borderId="0" xfId="51" applyNumberFormat="1" applyFont="1" applyAlignment="1">
      <alignment vertical="center"/>
    </xf>
    <xf numFmtId="182" fontId="34" fillId="0" borderId="0" xfId="51" applyNumberFormat="1" applyFont="1" applyAlignment="1">
      <alignment vertical="center"/>
    </xf>
    <xf numFmtId="0" fontId="34" fillId="0" borderId="0" xfId="51" applyFont="1" applyAlignment="1">
      <alignment horizontal="center" vertical="center"/>
    </xf>
    <xf numFmtId="0" fontId="35" fillId="0" borderId="0" xfId="51" applyFont="1" applyAlignment="1">
      <alignment vertical="center"/>
    </xf>
    <xf numFmtId="0" fontId="36" fillId="0" borderId="0" xfId="51" applyFont="1" applyAlignment="1">
      <alignment vertical="center"/>
    </xf>
    <xf numFmtId="0" fontId="7" fillId="25" borderId="0" xfId="51" applyFont="1" applyFill="1" applyBorder="1"/>
    <xf numFmtId="0" fontId="7" fillId="25" borderId="0" xfId="51" applyFont="1" applyFill="1"/>
    <xf numFmtId="179" fontId="26" fillId="0" borderId="39" xfId="48" applyNumberFormat="1" applyFont="1" applyFill="1" applyBorder="1" applyAlignment="1">
      <alignment horizontal="right" vertical="center" shrinkToFit="1"/>
    </xf>
    <xf numFmtId="176" fontId="23" fillId="0" borderId="0" xfId="39" applyNumberFormat="1" applyFont="1" applyFill="1"/>
    <xf numFmtId="176" fontId="19" fillId="0" borderId="0" xfId="39" applyNumberFormat="1" applyFont="1" applyFill="1"/>
    <xf numFmtId="49" fontId="19" fillId="0" borderId="0" xfId="39" applyNumberFormat="1" applyFont="1" applyFill="1" applyAlignment="1">
      <alignment horizontal="center"/>
    </xf>
    <xf numFmtId="176" fontId="24" fillId="0" borderId="0" xfId="39" applyNumberFormat="1" applyFont="1" applyFill="1"/>
    <xf numFmtId="49" fontId="19" fillId="0" borderId="0" xfId="39" applyNumberFormat="1" applyFont="1" applyFill="1" applyAlignment="1">
      <alignment horizontal="right"/>
    </xf>
    <xf numFmtId="0" fontId="25" fillId="0" borderId="22" xfId="52" applyFont="1" applyFill="1" applyBorder="1" applyAlignment="1">
      <alignment horizontal="center" vertical="center" shrinkToFit="1"/>
    </xf>
    <xf numFmtId="0" fontId="25" fillId="0" borderId="23" xfId="52" applyFont="1" applyFill="1" applyBorder="1" applyAlignment="1">
      <alignment horizontal="center" vertical="center" shrinkToFit="1"/>
    </xf>
    <xf numFmtId="0" fontId="25" fillId="0" borderId="24" xfId="52" applyFont="1" applyFill="1" applyBorder="1" applyAlignment="1">
      <alignment horizontal="center" vertical="center" shrinkToFit="1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 shrinkToFit="1"/>
    </xf>
    <xf numFmtId="0" fontId="25" fillId="0" borderId="27" xfId="52" applyFont="1" applyFill="1" applyBorder="1" applyAlignment="1">
      <alignment horizontal="center" vertical="center" shrinkToFit="1"/>
    </xf>
    <xf numFmtId="0" fontId="25" fillId="0" borderId="28" xfId="52" applyFont="1" applyFill="1" applyBorder="1" applyAlignment="1">
      <alignment horizontal="center" vertical="center" shrinkToFit="1"/>
    </xf>
    <xf numFmtId="0" fontId="25" fillId="0" borderId="29" xfId="52" applyFont="1" applyFill="1" applyBorder="1" applyAlignment="1">
      <alignment horizontal="center" vertical="center" shrinkToFit="1"/>
    </xf>
    <xf numFmtId="0" fontId="26" fillId="0" borderId="30" xfId="53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center" vertical="center"/>
    </xf>
    <xf numFmtId="0" fontId="26" fillId="0" borderId="23" xfId="53" applyFont="1" applyFill="1" applyBorder="1" applyAlignment="1">
      <alignment horizontal="center" vertical="center"/>
    </xf>
    <xf numFmtId="0" fontId="26" fillId="0" borderId="24" xfId="53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vertical="center" shrinkToFit="1"/>
    </xf>
    <xf numFmtId="179" fontId="26" fillId="0" borderId="31" xfId="37" applyNumberFormat="1" applyFont="1" applyFill="1" applyBorder="1" applyAlignment="1">
      <alignment vertical="center" shrinkToFit="1"/>
    </xf>
    <xf numFmtId="179" fontId="26" fillId="0" borderId="31" xfId="53" applyNumberFormat="1" applyFont="1" applyFill="1" applyBorder="1" applyAlignment="1">
      <alignment vertical="center" shrinkToFit="1"/>
    </xf>
    <xf numFmtId="179" fontId="26" fillId="0" borderId="24" xfId="37" applyNumberFormat="1" applyFont="1" applyFill="1" applyBorder="1" applyAlignment="1">
      <alignment vertical="center" shrinkToFit="1"/>
    </xf>
    <xf numFmtId="0" fontId="26" fillId="0" borderId="32" xfId="53" quotePrefix="1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35" xfId="53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vertical="center" shrinkToFit="1"/>
    </xf>
    <xf numFmtId="179" fontId="26" fillId="0" borderId="0" xfId="37" applyNumberFormat="1" applyFont="1" applyFill="1" applyBorder="1" applyAlignment="1">
      <alignment vertical="center" shrinkToFit="1"/>
    </xf>
    <xf numFmtId="179" fontId="26" fillId="0" borderId="35" xfId="53" applyNumberFormat="1" applyFont="1" applyFill="1" applyBorder="1" applyAlignment="1">
      <alignment vertical="center" shrinkToFit="1"/>
    </xf>
    <xf numFmtId="0" fontId="26" fillId="0" borderId="36" xfId="53" quotePrefix="1" applyFont="1" applyFill="1" applyBorder="1" applyAlignment="1">
      <alignment horizontal="center" vertical="center"/>
    </xf>
    <xf numFmtId="0" fontId="26" fillId="0" borderId="37" xfId="48" applyFont="1" applyFill="1" applyBorder="1" applyAlignment="1">
      <alignment horizontal="center" vertical="center" shrinkToFit="1"/>
    </xf>
    <xf numFmtId="0" fontId="26" fillId="0" borderId="38" xfId="48" applyFont="1" applyFill="1" applyBorder="1" applyAlignment="1">
      <alignment horizontal="center" vertical="center"/>
    </xf>
    <xf numFmtId="0" fontId="26" fillId="0" borderId="39" xfId="48" applyFont="1" applyFill="1" applyBorder="1" applyAlignment="1">
      <alignment horizontal="center" vertical="center"/>
    </xf>
    <xf numFmtId="0" fontId="26" fillId="0" borderId="40" xfId="48" applyFont="1" applyFill="1" applyBorder="1" applyAlignment="1">
      <alignment horizontal="center" vertical="center" shrinkToFit="1"/>
    </xf>
    <xf numFmtId="179" fontId="26" fillId="0" borderId="39" xfId="29" applyNumberFormat="1" applyFont="1" applyFill="1" applyBorder="1" applyAlignment="1">
      <alignment horizontal="right" vertical="center" shrinkToFit="1"/>
    </xf>
    <xf numFmtId="0" fontId="26" fillId="0" borderId="41" xfId="48" quotePrefix="1" applyFont="1" applyFill="1" applyBorder="1" applyAlignment="1">
      <alignment horizontal="center" vertical="center"/>
    </xf>
    <xf numFmtId="179" fontId="26" fillId="0" borderId="24" xfId="53" applyNumberFormat="1" applyFont="1" applyFill="1" applyBorder="1" applyAlignment="1">
      <alignment vertical="center" shrinkToFit="1"/>
    </xf>
    <xf numFmtId="179" fontId="26" fillId="0" borderId="34" xfId="53" applyNumberFormat="1" applyFont="1" applyFill="1" applyBorder="1" applyAlignment="1">
      <alignment vertical="center" shrinkToFit="1"/>
    </xf>
    <xf numFmtId="0" fontId="26" fillId="0" borderId="42" xfId="53" applyFont="1" applyFill="1" applyBorder="1" applyAlignment="1">
      <alignment horizontal="center" vertical="center"/>
    </xf>
    <xf numFmtId="0" fontId="26" fillId="0" borderId="43" xfId="53" applyFont="1" applyFill="1" applyBorder="1" applyAlignment="1">
      <alignment horizontal="center" vertical="center"/>
    </xf>
    <xf numFmtId="0" fontId="26" fillId="0" borderId="44" xfId="53" applyFont="1" applyFill="1" applyBorder="1" applyAlignment="1">
      <alignment horizontal="center" vertical="center"/>
    </xf>
    <xf numFmtId="179" fontId="26" fillId="0" borderId="42" xfId="53" applyNumberFormat="1" applyFont="1" applyFill="1" applyBorder="1" applyAlignment="1">
      <alignment vertical="center" shrinkToFit="1"/>
    </xf>
    <xf numFmtId="179" fontId="26" fillId="0" borderId="43" xfId="37" applyNumberFormat="1" applyFont="1" applyFill="1" applyBorder="1" applyAlignment="1">
      <alignment vertical="center" shrinkToFit="1"/>
    </xf>
    <xf numFmtId="179" fontId="26" fillId="0" borderId="43" xfId="53" applyNumberFormat="1" applyFont="1" applyFill="1" applyBorder="1" applyAlignment="1">
      <alignment vertical="center" shrinkToFit="1"/>
    </xf>
    <xf numFmtId="179" fontId="26" fillId="0" borderId="44" xfId="53" applyNumberFormat="1" applyFont="1" applyFill="1" applyBorder="1" applyAlignment="1">
      <alignment vertical="center" shrinkToFit="1"/>
    </xf>
    <xf numFmtId="0" fontId="26" fillId="0" borderId="45" xfId="53" quotePrefix="1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horizontal="center" vertical="center" shrinkToFit="1"/>
    </xf>
    <xf numFmtId="179" fontId="26" fillId="0" borderId="0" xfId="37" applyNumberFormat="1" applyFont="1" applyFill="1" applyBorder="1" applyAlignment="1">
      <alignment horizontal="center" vertical="center" shrinkToFit="1"/>
    </xf>
    <xf numFmtId="179" fontId="26" fillId="0" borderId="22" xfId="53" applyNumberFormat="1" applyFont="1" applyFill="1" applyBorder="1" applyAlignment="1">
      <alignment vertical="center" shrinkToFit="1"/>
    </xf>
    <xf numFmtId="179" fontId="26" fillId="0" borderId="23" xfId="37" applyNumberFormat="1" applyFont="1" applyFill="1" applyBorder="1" applyAlignment="1">
      <alignment vertical="center" shrinkToFit="1"/>
    </xf>
    <xf numFmtId="0" fontId="26" fillId="0" borderId="46" xfId="53" applyFont="1" applyFill="1" applyBorder="1" applyAlignment="1">
      <alignment horizontal="center" vertical="center"/>
    </xf>
    <xf numFmtId="0" fontId="26" fillId="0" borderId="47" xfId="53" applyFont="1" applyFill="1" applyBorder="1" applyAlignment="1">
      <alignment horizontal="center" vertical="center"/>
    </xf>
    <xf numFmtId="0" fontId="26" fillId="0" borderId="48" xfId="53" applyFont="1" applyFill="1" applyBorder="1" applyAlignment="1">
      <alignment horizontal="center" vertical="center"/>
    </xf>
    <xf numFmtId="179" fontId="26" fillId="0" borderId="46" xfId="53" applyNumberFormat="1" applyFont="1" applyFill="1" applyBorder="1" applyAlignment="1">
      <alignment vertical="center" shrinkToFit="1"/>
    </xf>
    <xf numFmtId="179" fontId="26" fillId="0" borderId="47" xfId="37" applyNumberFormat="1" applyFont="1" applyFill="1" applyBorder="1" applyAlignment="1">
      <alignment vertical="center" shrinkToFit="1"/>
    </xf>
    <xf numFmtId="179" fontId="26" fillId="0" borderId="47" xfId="53" applyNumberFormat="1" applyFont="1" applyFill="1" applyBorder="1" applyAlignment="1">
      <alignment horizontal="right" vertical="center" shrinkToFit="1"/>
    </xf>
    <xf numFmtId="179" fontId="26" fillId="0" borderId="47" xfId="37" applyNumberFormat="1" applyFont="1" applyFill="1" applyBorder="1" applyAlignment="1">
      <alignment horizontal="right" vertical="center" shrinkToFit="1"/>
    </xf>
    <xf numFmtId="179" fontId="26" fillId="0" borderId="47" xfId="53" applyNumberFormat="1" applyFont="1" applyFill="1" applyBorder="1" applyAlignment="1">
      <alignment vertical="center" shrinkToFit="1"/>
    </xf>
    <xf numFmtId="179" fontId="26" fillId="0" borderId="48" xfId="53" applyNumberFormat="1" applyFont="1" applyFill="1" applyBorder="1" applyAlignment="1">
      <alignment vertical="center" shrinkToFit="1"/>
    </xf>
    <xf numFmtId="0" fontId="26" fillId="0" borderId="49" xfId="53" quotePrefix="1" applyFont="1" applyFill="1" applyBorder="1" applyAlignment="1">
      <alignment horizontal="center" vertical="center"/>
    </xf>
    <xf numFmtId="179" fontId="26" fillId="0" borderId="0" xfId="53" applyNumberFormat="1" applyFont="1" applyFill="1" applyBorder="1" applyAlignment="1">
      <alignment horizontal="right" vertical="center" shrinkToFit="1"/>
    </xf>
    <xf numFmtId="179" fontId="26" fillId="0" borderId="0" xfId="37" applyNumberFormat="1" applyFont="1" applyFill="1" applyBorder="1" applyAlignment="1">
      <alignment horizontal="right" vertical="center" shrinkToFit="1"/>
    </xf>
    <xf numFmtId="179" fontId="26" fillId="0" borderId="38" xfId="48" applyNumberFormat="1" applyFont="1" applyFill="1" applyBorder="1" applyAlignment="1">
      <alignment vertical="center" shrinkToFit="1"/>
    </xf>
    <xf numFmtId="179" fontId="26" fillId="0" borderId="39" xfId="29" applyNumberFormat="1" applyFont="1" applyFill="1" applyBorder="1" applyAlignment="1">
      <alignment vertical="center" shrinkToFit="1"/>
    </xf>
    <xf numFmtId="179" fontId="26" fillId="0" borderId="39" xfId="48" applyNumberFormat="1" applyFont="1" applyFill="1" applyBorder="1" applyAlignment="1">
      <alignment vertical="center" shrinkToFit="1"/>
    </xf>
    <xf numFmtId="179" fontId="26" fillId="0" borderId="40" xfId="29" applyNumberFormat="1" applyFont="1" applyFill="1" applyBorder="1" applyAlignment="1">
      <alignment vertical="center" shrinkToFit="1"/>
    </xf>
    <xf numFmtId="0" fontId="26" fillId="0" borderId="30" xfId="53" applyFont="1" applyFill="1" applyBorder="1" applyAlignment="1">
      <alignment horizontal="center" vertical="center" shrinkToFit="1"/>
    </xf>
    <xf numFmtId="179" fontId="26" fillId="0" borderId="35" xfId="37" applyNumberFormat="1" applyFont="1" applyFill="1" applyBorder="1" applyAlignment="1">
      <alignment vertical="center" shrinkToFit="1"/>
    </xf>
    <xf numFmtId="0" fontId="26" fillId="0" borderId="61" xfId="48" applyFont="1" applyFill="1" applyBorder="1" applyAlignment="1">
      <alignment horizontal="center" vertical="center"/>
    </xf>
    <xf numFmtId="0" fontId="26" fillId="0" borderId="21" xfId="48" applyFont="1" applyFill="1" applyBorder="1" applyAlignment="1">
      <alignment horizontal="center" vertical="center"/>
    </xf>
    <xf numFmtId="0" fontId="26" fillId="0" borderId="91" xfId="48" applyFont="1" applyFill="1" applyBorder="1" applyAlignment="1">
      <alignment horizontal="center" vertical="center" shrinkToFit="1"/>
    </xf>
    <xf numFmtId="0" fontId="26" fillId="0" borderId="92" xfId="48" quotePrefix="1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horizontal="center" vertical="center" shrinkToFit="1"/>
    </xf>
    <xf numFmtId="179" fontId="26" fillId="0" borderId="23" xfId="37" applyNumberFormat="1" applyFont="1" applyFill="1" applyBorder="1" applyAlignment="1">
      <alignment horizontal="center" vertical="center" shrinkToFit="1"/>
    </xf>
    <xf numFmtId="179" fontId="26" fillId="0" borderId="43" xfId="53" applyNumberFormat="1" applyFont="1" applyFill="1" applyBorder="1" applyAlignment="1">
      <alignment horizontal="center" vertical="center" shrinkToFit="1"/>
    </xf>
    <xf numFmtId="179" fontId="26" fillId="0" borderId="43" xfId="37" applyNumberFormat="1" applyFont="1" applyFill="1" applyBorder="1" applyAlignment="1">
      <alignment horizontal="center" vertical="center" shrinkToFit="1"/>
    </xf>
    <xf numFmtId="179" fontId="26" fillId="0" borderId="39" xfId="48" applyNumberFormat="1" applyFont="1" applyFill="1" applyBorder="1" applyAlignment="1">
      <alignment horizontal="center" vertical="center" shrinkToFit="1"/>
    </xf>
    <xf numFmtId="179" fontId="26" fillId="0" borderId="39" xfId="29" applyNumberFormat="1" applyFont="1" applyFill="1" applyBorder="1" applyAlignment="1">
      <alignment horizontal="center" vertical="center" shrinkToFit="1"/>
    </xf>
    <xf numFmtId="0" fontId="26" fillId="0" borderId="53" xfId="48" applyFont="1" applyFill="1" applyBorder="1" applyAlignment="1">
      <alignment horizontal="center" vertical="center"/>
    </xf>
    <xf numFmtId="179" fontId="26" fillId="0" borderId="23" xfId="53" applyNumberFormat="1" applyFont="1" applyFill="1" applyBorder="1" applyAlignment="1">
      <alignment horizontal="right" vertical="center" shrinkToFit="1"/>
    </xf>
    <xf numFmtId="179" fontId="26" fillId="0" borderId="23" xfId="37" applyNumberFormat="1" applyFont="1" applyFill="1" applyBorder="1" applyAlignment="1">
      <alignment horizontal="right" vertical="center" shrinkToFit="1"/>
    </xf>
    <xf numFmtId="0" fontId="26" fillId="0" borderId="33" xfId="53" applyFont="1" applyFill="1" applyBorder="1" applyAlignment="1">
      <alignment horizontal="center" vertical="center" shrinkToFit="1"/>
    </xf>
    <xf numFmtId="0" fontId="6" fillId="0" borderId="33" xfId="53" applyFont="1" applyFill="1" applyBorder="1" applyAlignment="1">
      <alignment horizontal="center" vertical="center" shrinkToFit="1"/>
    </xf>
    <xf numFmtId="0" fontId="26" fillId="0" borderId="54" xfId="53" applyFont="1" applyFill="1" applyBorder="1" applyAlignment="1">
      <alignment horizontal="center" vertical="center"/>
    </xf>
    <xf numFmtId="0" fontId="26" fillId="0" borderId="55" xfId="53" applyFont="1" applyFill="1" applyBorder="1" applyAlignment="1">
      <alignment horizontal="center" vertical="center"/>
    </xf>
    <xf numFmtId="0" fontId="26" fillId="0" borderId="56" xfId="53" applyFont="1" applyFill="1" applyBorder="1" applyAlignment="1">
      <alignment horizontal="center" vertical="center"/>
    </xf>
    <xf numFmtId="179" fontId="26" fillId="0" borderId="55" xfId="53" applyNumberFormat="1" applyFont="1" applyFill="1" applyBorder="1" applyAlignment="1">
      <alignment vertical="center" shrinkToFit="1"/>
    </xf>
    <xf numFmtId="179" fontId="26" fillId="0" borderId="55" xfId="37" applyNumberFormat="1" applyFont="1" applyFill="1" applyBorder="1" applyAlignment="1">
      <alignment vertical="center" shrinkToFit="1"/>
    </xf>
    <xf numFmtId="179" fontId="26" fillId="0" borderId="55" xfId="53" applyNumberFormat="1" applyFont="1" applyFill="1" applyBorder="1" applyAlignment="1">
      <alignment horizontal="right" vertical="center" shrinkToFit="1"/>
    </xf>
    <xf numFmtId="179" fontId="26" fillId="0" borderId="55" xfId="37" applyNumberFormat="1" applyFont="1" applyFill="1" applyBorder="1" applyAlignment="1">
      <alignment horizontal="right" vertical="center" shrinkToFit="1"/>
    </xf>
    <xf numFmtId="0" fontId="25" fillId="0" borderId="30" xfId="53" applyFont="1" applyFill="1" applyBorder="1" applyAlignment="1">
      <alignment horizontal="center" vertical="center" shrinkToFit="1"/>
    </xf>
    <xf numFmtId="0" fontId="25" fillId="0" borderId="22" xfId="48" applyFont="1" applyFill="1" applyBorder="1" applyAlignment="1">
      <alignment horizontal="center" vertical="center"/>
    </xf>
    <xf numFmtId="0" fontId="26" fillId="0" borderId="23" xfId="48" applyFont="1" applyFill="1" applyBorder="1" applyAlignment="1">
      <alignment horizontal="center" vertical="center"/>
    </xf>
    <xf numFmtId="179" fontId="26" fillId="0" borderId="23" xfId="29" applyNumberFormat="1" applyFont="1" applyFill="1" applyBorder="1" applyAlignment="1">
      <alignment vertical="center" shrinkToFit="1"/>
    </xf>
    <xf numFmtId="0" fontId="25" fillId="0" borderId="23" xfId="48" applyFont="1" applyFill="1" applyBorder="1" applyAlignment="1">
      <alignment horizontal="center" vertical="center"/>
    </xf>
    <xf numFmtId="56" fontId="25" fillId="0" borderId="32" xfId="48" quotePrefix="1" applyNumberFormat="1" applyFont="1" applyFill="1" applyBorder="1" applyAlignment="1">
      <alignment horizontal="center" vertical="center"/>
    </xf>
    <xf numFmtId="0" fontId="25" fillId="0" borderId="33" xfId="53" applyFont="1" applyFill="1" applyBorder="1" applyAlignment="1">
      <alignment horizontal="center" vertical="center" shrinkToFit="1"/>
    </xf>
    <xf numFmtId="0" fontId="25" fillId="0" borderId="34" xfId="53" applyFont="1" applyFill="1" applyBorder="1" applyAlignment="1">
      <alignment horizontal="center" vertical="center"/>
    </xf>
    <xf numFmtId="0" fontId="25" fillId="0" borderId="0" xfId="53" applyFont="1" applyFill="1" applyBorder="1" applyAlignment="1">
      <alignment horizontal="center" vertical="center"/>
    </xf>
    <xf numFmtId="0" fontId="25" fillId="0" borderId="36" xfId="53" quotePrefix="1" applyFont="1" applyFill="1" applyBorder="1" applyAlignment="1">
      <alignment horizontal="center" vertical="center"/>
    </xf>
    <xf numFmtId="0" fontId="25" fillId="0" borderId="35" xfId="53" applyFont="1" applyFill="1" applyBorder="1" applyAlignment="1">
      <alignment horizontal="center" vertical="center"/>
    </xf>
    <xf numFmtId="0" fontId="25" fillId="0" borderId="37" xfId="48" applyFont="1" applyFill="1" applyBorder="1" applyAlignment="1">
      <alignment horizontal="center" vertical="center" shrinkToFit="1"/>
    </xf>
    <xf numFmtId="0" fontId="25" fillId="0" borderId="38" xfId="48" applyFont="1" applyFill="1" applyBorder="1" applyAlignment="1">
      <alignment horizontal="center" vertical="center"/>
    </xf>
    <xf numFmtId="0" fontId="25" fillId="0" borderId="39" xfId="48" applyFont="1" applyFill="1" applyBorder="1" applyAlignment="1">
      <alignment horizontal="center" vertical="center"/>
    </xf>
    <xf numFmtId="0" fontId="25" fillId="0" borderId="40" xfId="48" applyFont="1" applyFill="1" applyBorder="1" applyAlignment="1">
      <alignment horizontal="center" vertical="center" shrinkToFit="1"/>
    </xf>
    <xf numFmtId="0" fontId="25" fillId="0" borderId="41" xfId="48" quotePrefix="1" applyFont="1" applyFill="1" applyBorder="1" applyAlignment="1">
      <alignment horizontal="center" vertical="center"/>
    </xf>
    <xf numFmtId="0" fontId="26" fillId="0" borderId="33" xfId="48" applyFont="1" applyFill="1" applyBorder="1" applyAlignment="1">
      <alignment horizontal="center" vertical="center" shrinkToFit="1"/>
    </xf>
    <xf numFmtId="0" fontId="26" fillId="0" borderId="34" xfId="48" applyFont="1" applyFill="1" applyBorder="1" applyAlignment="1">
      <alignment horizontal="center" vertical="center"/>
    </xf>
    <xf numFmtId="0" fontId="26" fillId="0" borderId="0" xfId="48" applyFont="1" applyFill="1" applyBorder="1" applyAlignment="1">
      <alignment horizontal="center" vertical="center"/>
    </xf>
    <xf numFmtId="0" fontId="26" fillId="0" borderId="35" xfId="48" applyFont="1" applyFill="1" applyBorder="1" applyAlignment="1">
      <alignment horizontal="center" vertical="center" shrinkToFit="1"/>
    </xf>
    <xf numFmtId="179" fontId="26" fillId="0" borderId="22" xfId="48" applyNumberFormat="1" applyFont="1" applyFill="1" applyBorder="1" applyAlignment="1">
      <alignment horizontal="right" vertical="center" shrinkToFit="1"/>
    </xf>
    <xf numFmtId="179" fontId="26" fillId="0" borderId="23" xfId="48" applyNumberFormat="1" applyFont="1" applyFill="1" applyBorder="1" applyAlignment="1">
      <alignment horizontal="right" vertical="center" shrinkToFit="1"/>
    </xf>
    <xf numFmtId="179" fontId="26" fillId="0" borderId="24" xfId="29" applyNumberFormat="1" applyFont="1" applyFill="1" applyBorder="1" applyAlignment="1">
      <alignment horizontal="center" vertical="center" shrinkToFit="1"/>
    </xf>
    <xf numFmtId="0" fontId="26" fillId="0" borderId="36" xfId="48" quotePrefix="1" applyFont="1" applyFill="1" applyBorder="1" applyAlignment="1">
      <alignment horizontal="center" vertical="center"/>
    </xf>
    <xf numFmtId="179" fontId="26" fillId="0" borderId="43" xfId="53" applyNumberFormat="1" applyFont="1" applyFill="1" applyBorder="1" applyAlignment="1">
      <alignment horizontal="right" vertical="center" shrinkToFit="1"/>
    </xf>
    <xf numFmtId="179" fontId="26" fillId="0" borderId="43" xfId="37" applyNumberFormat="1" applyFont="1" applyFill="1" applyBorder="1" applyAlignment="1">
      <alignment horizontal="right" vertical="center" shrinkToFit="1"/>
    </xf>
    <xf numFmtId="0" fontId="6" fillId="0" borderId="33" xfId="53" applyFont="1" applyFill="1" applyBorder="1" applyAlignment="1">
      <alignment horizontal="center" vertical="center"/>
    </xf>
    <xf numFmtId="179" fontId="26" fillId="0" borderId="35" xfId="53" applyNumberFormat="1" applyFont="1" applyFill="1" applyBorder="1" applyAlignment="1">
      <alignment horizontal="right" vertical="center" shrinkToFit="1"/>
    </xf>
    <xf numFmtId="179" fontId="26" fillId="0" borderId="47" xfId="53" applyNumberFormat="1" applyFont="1" applyFill="1" applyBorder="1" applyAlignment="1">
      <alignment horizontal="center" vertical="center" shrinkToFit="1"/>
    </xf>
    <xf numFmtId="179" fontId="26" fillId="0" borderId="47" xfId="37" applyNumberFormat="1" applyFont="1" applyFill="1" applyBorder="1" applyAlignment="1">
      <alignment horizontal="center" vertical="center" shrinkToFit="1"/>
    </xf>
    <xf numFmtId="0" fontId="26" fillId="0" borderId="57" xfId="53" quotePrefix="1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/>
    </xf>
    <xf numFmtId="56" fontId="26" fillId="0" borderId="36" xfId="53" quotePrefix="1" applyNumberFormat="1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6" fillId="0" borderId="13" xfId="53" applyFont="1" applyFill="1" applyBorder="1" applyAlignment="1">
      <alignment horizontal="center" vertical="center"/>
    </xf>
    <xf numFmtId="0" fontId="26" fillId="0" borderId="14" xfId="53" applyFont="1" applyFill="1" applyBorder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176" fontId="26" fillId="0" borderId="14" xfId="37" applyNumberFormat="1" applyFont="1" applyFill="1" applyBorder="1" applyAlignment="1">
      <alignment vertical="center" shrinkToFit="1"/>
    </xf>
    <xf numFmtId="0" fontId="26" fillId="0" borderId="19" xfId="53" quotePrefix="1" applyFont="1" applyFill="1" applyBorder="1" applyAlignment="1">
      <alignment horizontal="center" vertical="center"/>
    </xf>
    <xf numFmtId="0" fontId="26" fillId="0" borderId="93" xfId="53" applyFont="1" applyFill="1" applyBorder="1" applyAlignment="1">
      <alignment horizontal="center" vertical="center"/>
    </xf>
    <xf numFmtId="0" fontId="26" fillId="0" borderId="94" xfId="53" applyFont="1" applyFill="1" applyBorder="1" applyAlignment="1">
      <alignment horizontal="center" vertical="center"/>
    </xf>
    <xf numFmtId="0" fontId="26" fillId="0" borderId="95" xfId="53" applyFont="1" applyFill="1" applyBorder="1" applyAlignment="1">
      <alignment horizontal="center" vertical="center"/>
    </xf>
    <xf numFmtId="179" fontId="26" fillId="0" borderId="94" xfId="48" applyNumberFormat="1" applyFont="1" applyFill="1" applyBorder="1" applyAlignment="1">
      <alignment vertical="center" shrinkToFit="1"/>
    </xf>
    <xf numFmtId="179" fontId="26" fillId="0" borderId="94" xfId="29" applyNumberFormat="1" applyFont="1" applyFill="1" applyBorder="1" applyAlignment="1">
      <alignment vertical="center" shrinkToFit="1"/>
    </xf>
    <xf numFmtId="179" fontId="26" fillId="0" borderId="94" xfId="48" applyNumberFormat="1" applyFont="1" applyFill="1" applyBorder="1" applyAlignment="1">
      <alignment horizontal="center" vertical="center" shrinkToFit="1"/>
    </xf>
    <xf numFmtId="179" fontId="26" fillId="0" borderId="94" xfId="29" applyNumberFormat="1" applyFont="1" applyFill="1" applyBorder="1" applyAlignment="1">
      <alignment horizontal="center" vertical="center" shrinkToFit="1"/>
    </xf>
    <xf numFmtId="0" fontId="26" fillId="0" borderId="96" xfId="53" quotePrefix="1" applyFont="1" applyFill="1" applyBorder="1" applyAlignment="1">
      <alignment horizontal="center" vertical="center"/>
    </xf>
    <xf numFmtId="179" fontId="26" fillId="0" borderId="21" xfId="48" applyNumberFormat="1" applyFont="1" applyFill="1" applyBorder="1" applyAlignment="1">
      <alignment vertical="center" shrinkToFit="1"/>
    </xf>
    <xf numFmtId="179" fontId="26" fillId="0" borderId="21" xfId="29" applyNumberFormat="1" applyFont="1" applyFill="1" applyBorder="1" applyAlignment="1">
      <alignment vertical="center" shrinkToFit="1"/>
    </xf>
    <xf numFmtId="179" fontId="26" fillId="0" borderId="21" xfId="48" applyNumberFormat="1" applyFont="1" applyFill="1" applyBorder="1" applyAlignment="1">
      <alignment horizontal="center" vertical="center" shrinkToFit="1"/>
    </xf>
    <xf numFmtId="179" fontId="26" fillId="0" borderId="21" xfId="29" applyNumberFormat="1" applyFont="1" applyFill="1" applyBorder="1" applyAlignment="1">
      <alignment horizontal="center" vertical="center" shrinkToFit="1"/>
    </xf>
    <xf numFmtId="0" fontId="25" fillId="0" borderId="24" xfId="48" applyFont="1" applyFill="1" applyBorder="1" applyAlignment="1">
      <alignment horizontal="center" vertical="center" shrinkToFit="1"/>
    </xf>
    <xf numFmtId="179" fontId="26" fillId="0" borderId="23" xfId="29" applyNumberFormat="1" applyFont="1" applyFill="1" applyBorder="1" applyAlignment="1">
      <alignment horizontal="right" vertical="center" shrinkToFit="1"/>
    </xf>
    <xf numFmtId="179" fontId="26" fillId="0" borderId="23" xfId="48" applyNumberFormat="1" applyFont="1" applyFill="1" applyBorder="1" applyAlignment="1">
      <alignment horizontal="center" vertical="center" shrinkToFit="1"/>
    </xf>
    <xf numFmtId="179" fontId="26" fillId="0" borderId="23" xfId="29" applyNumberFormat="1" applyFont="1" applyFill="1" applyBorder="1" applyAlignment="1">
      <alignment horizontal="center" vertical="center" shrinkToFit="1"/>
    </xf>
    <xf numFmtId="179" fontId="26" fillId="0" borderId="23" xfId="48" applyNumberFormat="1" applyFont="1" applyFill="1" applyBorder="1" applyAlignment="1">
      <alignment vertical="center" shrinkToFit="1"/>
    </xf>
    <xf numFmtId="179" fontId="26" fillId="0" borderId="97" xfId="29" applyNumberFormat="1" applyFont="1" applyFill="1" applyBorder="1" applyAlignment="1">
      <alignment horizontal="right" vertical="center" shrinkToFit="1"/>
    </xf>
    <xf numFmtId="0" fontId="27" fillId="0" borderId="0" xfId="51" applyFont="1" applyFill="1"/>
    <xf numFmtId="0" fontId="26" fillId="0" borderId="0" xfId="51" applyFont="1" applyFill="1"/>
    <xf numFmtId="182" fontId="26" fillId="0" borderId="23" xfId="51" applyNumberFormat="1" applyFont="1" applyFill="1" applyBorder="1" applyAlignment="1">
      <alignment horizontal="center"/>
    </xf>
    <xf numFmtId="182" fontId="26" fillId="0" borderId="58" xfId="51" applyNumberFormat="1" applyFont="1" applyFill="1" applyBorder="1" applyAlignment="1">
      <alignment horizontal="center"/>
    </xf>
    <xf numFmtId="0" fontId="26" fillId="0" borderId="0" xfId="51" applyFont="1" applyFill="1" applyBorder="1" applyAlignment="1">
      <alignment horizontal="right" vertical="center"/>
    </xf>
    <xf numFmtId="0" fontId="26" fillId="0" borderId="0" xfId="51" applyFont="1" applyFill="1" applyBorder="1" applyAlignment="1">
      <alignment horizontal="center"/>
    </xf>
    <xf numFmtId="182" fontId="26" fillId="0" borderId="43" xfId="51" applyNumberFormat="1" applyFont="1" applyFill="1" applyBorder="1" applyAlignment="1">
      <alignment horizontal="center" vertical="top"/>
    </xf>
    <xf numFmtId="0" fontId="26" fillId="0" borderId="0" xfId="51" applyFont="1" applyFill="1" applyBorder="1" applyAlignment="1">
      <alignment horizontal="distributed"/>
    </xf>
    <xf numFmtId="0" fontId="26" fillId="0" borderId="58" xfId="51" applyFont="1" applyFill="1" applyBorder="1"/>
    <xf numFmtId="0" fontId="26" fillId="0" borderId="58" xfId="51" applyFont="1" applyFill="1" applyBorder="1" applyAlignment="1">
      <alignment horizontal="distributed"/>
    </xf>
    <xf numFmtId="0" fontId="26" fillId="0" borderId="58" xfId="51" applyFont="1" applyFill="1" applyBorder="1" applyAlignment="1">
      <alignment shrinkToFit="1"/>
    </xf>
    <xf numFmtId="182" fontId="26" fillId="0" borderId="0" xfId="51" applyNumberFormat="1" applyFont="1" applyFill="1" applyBorder="1"/>
    <xf numFmtId="56" fontId="26" fillId="0" borderId="34" xfId="51" applyNumberFormat="1" applyFont="1" applyFill="1" applyBorder="1" applyAlignment="1">
      <alignment horizontal="right"/>
    </xf>
    <xf numFmtId="0" fontId="26" fillId="0" borderId="34" xfId="51" applyFont="1" applyFill="1" applyBorder="1" applyAlignment="1">
      <alignment shrinkToFit="1"/>
    </xf>
    <xf numFmtId="182" fontId="26" fillId="0" borderId="58" xfId="51" applyNumberFormat="1" applyFont="1" applyFill="1" applyBorder="1"/>
    <xf numFmtId="0" fontId="26" fillId="0" borderId="34" xfId="51" applyFont="1" applyFill="1" applyBorder="1" applyAlignment="1">
      <alignment horizontal="right"/>
    </xf>
    <xf numFmtId="0" fontId="26" fillId="0" borderId="0" xfId="0" applyFont="1" applyFill="1" applyBorder="1" applyAlignment="1">
      <alignment horizontal="distributed"/>
    </xf>
    <xf numFmtId="0" fontId="26" fillId="0" borderId="59" xfId="51" applyFont="1" applyFill="1" applyBorder="1" applyAlignment="1">
      <alignment horizontal="center"/>
    </xf>
    <xf numFmtId="0" fontId="26" fillId="0" borderId="58" xfId="0" applyFont="1" applyFill="1" applyBorder="1" applyAlignment="1"/>
    <xf numFmtId="0" fontId="26" fillId="0" borderId="58" xfId="0" applyFont="1" applyFill="1" applyBorder="1" applyAlignment="1">
      <alignment horizontal="distributed"/>
    </xf>
    <xf numFmtId="0" fontId="26" fillId="0" borderId="58" xfId="0" applyFont="1" applyFill="1" applyBorder="1" applyAlignment="1">
      <alignment shrinkToFit="1"/>
    </xf>
    <xf numFmtId="182" fontId="26" fillId="0" borderId="0" xfId="0" applyNumberFormat="1" applyFont="1" applyFill="1" applyBorder="1" applyAlignment="1"/>
    <xf numFmtId="0" fontId="26" fillId="0" borderId="34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28" fillId="0" borderId="0" xfId="51" applyFont="1" applyFill="1" applyBorder="1" applyAlignment="1">
      <alignment horizontal="distributed"/>
    </xf>
    <xf numFmtId="0" fontId="26" fillId="0" borderId="0" xfId="51" applyFont="1" applyFill="1" applyBorder="1" applyAlignment="1">
      <alignment shrinkToFit="1"/>
    </xf>
    <xf numFmtId="0" fontId="26" fillId="0" borderId="0" xfId="0" applyFont="1" applyFill="1" applyBorder="1" applyAlignment="1">
      <alignment shrinkToFit="1"/>
    </xf>
    <xf numFmtId="182" fontId="26" fillId="0" borderId="58" xfId="0" applyNumberFormat="1" applyFont="1" applyFill="1" applyBorder="1" applyAlignment="1"/>
    <xf numFmtId="182" fontId="26" fillId="0" borderId="58" xfId="0" applyNumberFormat="1" applyFont="1" applyFill="1" applyBorder="1" applyAlignment="1">
      <alignment horizontal="right"/>
    </xf>
    <xf numFmtId="0" fontId="26" fillId="0" borderId="21" xfId="51" applyFont="1" applyFill="1" applyBorder="1" applyAlignment="1">
      <alignment horizontal="distributed"/>
    </xf>
    <xf numFmtId="0" fontId="26" fillId="0" borderId="60" xfId="51" applyFont="1" applyFill="1" applyBorder="1"/>
    <xf numFmtId="0" fontId="26" fillId="0" borderId="60" xfId="51" applyFont="1" applyFill="1" applyBorder="1" applyAlignment="1">
      <alignment horizontal="distributed"/>
    </xf>
    <xf numFmtId="0" fontId="26" fillId="0" borderId="21" xfId="51" applyFont="1" applyFill="1" applyBorder="1" applyAlignment="1">
      <alignment shrinkToFit="1"/>
    </xf>
    <xf numFmtId="182" fontId="26" fillId="0" borderId="60" xfId="51" applyNumberFormat="1" applyFont="1" applyFill="1" applyBorder="1"/>
    <xf numFmtId="0" fontId="26" fillId="0" borderId="61" xfId="51" applyFont="1" applyFill="1" applyBorder="1" applyAlignment="1">
      <alignment horizontal="right"/>
    </xf>
    <xf numFmtId="0" fontId="26" fillId="0" borderId="21" xfId="51" applyFont="1" applyFill="1" applyBorder="1" applyAlignment="1">
      <alignment horizontal="center"/>
    </xf>
    <xf numFmtId="182" fontId="26" fillId="0" borderId="0" xfId="51" applyNumberFormat="1" applyFont="1" applyFill="1"/>
    <xf numFmtId="0" fontId="26" fillId="0" borderId="0" xfId="51" applyFont="1" applyFill="1" applyAlignment="1">
      <alignment horizontal="right"/>
    </xf>
    <xf numFmtId="0" fontId="25" fillId="0" borderId="0" xfId="51" applyFont="1" applyFill="1" applyBorder="1" applyAlignment="1">
      <alignment horizontal="distributed" wrapText="1"/>
    </xf>
    <xf numFmtId="0" fontId="26" fillId="0" borderId="0" xfId="51" applyFont="1" applyFill="1" applyBorder="1" applyAlignment="1">
      <alignment horizontal="center" shrinkToFit="1"/>
    </xf>
    <xf numFmtId="0" fontId="27" fillId="0" borderId="0" xfId="51" applyFont="1"/>
    <xf numFmtId="0" fontId="25" fillId="0" borderId="0" xfId="51" applyFont="1"/>
    <xf numFmtId="0" fontId="25" fillId="0" borderId="0" xfId="51" applyFont="1" applyFill="1" applyAlignment="1">
      <alignment horizontal="right"/>
    </xf>
    <xf numFmtId="0" fontId="25" fillId="0" borderId="23" xfId="51" applyFont="1" applyBorder="1"/>
    <xf numFmtId="0" fontId="25" fillId="0" borderId="22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5" fillId="0" borderId="0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10" xfId="51" applyFont="1" applyBorder="1" applyAlignment="1">
      <alignment horizontal="center" vertical="center"/>
    </xf>
    <xf numFmtId="0" fontId="25" fillId="0" borderId="43" xfId="51" applyFont="1" applyBorder="1"/>
    <xf numFmtId="0" fontId="25" fillId="0" borderId="62" xfId="51" applyFont="1" applyBorder="1" applyAlignment="1">
      <alignment horizontal="center" vertical="center"/>
    </xf>
    <xf numFmtId="0" fontId="25" fillId="0" borderId="43" xfId="51" applyFont="1" applyBorder="1" applyAlignment="1">
      <alignment horizontal="center"/>
    </xf>
    <xf numFmtId="0" fontId="25" fillId="0" borderId="0" xfId="51" applyFont="1" applyAlignment="1">
      <alignment horizontal="distributed"/>
    </xf>
    <xf numFmtId="0" fontId="37" fillId="0" borderId="10" xfId="51" applyFont="1" applyBorder="1"/>
    <xf numFmtId="182" fontId="25" fillId="0" borderId="0" xfId="51" applyNumberFormat="1" applyFont="1"/>
    <xf numFmtId="0" fontId="37" fillId="0" borderId="58" xfId="51" applyFont="1" applyBorder="1"/>
    <xf numFmtId="0" fontId="37" fillId="0" borderId="58" xfId="51" applyFont="1" applyBorder="1" applyAlignment="1"/>
    <xf numFmtId="182" fontId="37" fillId="0" borderId="0" xfId="51" applyNumberFormat="1" applyFont="1" applyAlignment="1">
      <alignment horizontal="right"/>
    </xf>
    <xf numFmtId="182" fontId="25" fillId="0" borderId="21" xfId="51" applyNumberFormat="1" applyFont="1" applyBorder="1" applyAlignment="1">
      <alignment horizontal="center"/>
    </xf>
    <xf numFmtId="0" fontId="37" fillId="0" borderId="60" xfId="51" applyFont="1" applyBorder="1" applyAlignment="1"/>
    <xf numFmtId="0" fontId="37" fillId="0" borderId="60" xfId="51" applyFont="1" applyBorder="1"/>
    <xf numFmtId="182" fontId="25" fillId="0" borderId="21" xfId="51" applyNumberFormat="1" applyFont="1" applyBorder="1"/>
    <xf numFmtId="0" fontId="25" fillId="0" borderId="0" xfId="51" applyFont="1" applyAlignment="1">
      <alignment vertical="top"/>
    </xf>
    <xf numFmtId="0" fontId="25" fillId="0" borderId="0" xfId="51" applyFont="1" applyFill="1"/>
    <xf numFmtId="0" fontId="25" fillId="0" borderId="23" xfId="51" applyFont="1" applyFill="1" applyBorder="1"/>
    <xf numFmtId="0" fontId="25" fillId="0" borderId="43" xfId="51" applyFont="1" applyFill="1" applyBorder="1"/>
    <xf numFmtId="0" fontId="25" fillId="0" borderId="43" xfId="51" applyFont="1" applyFill="1" applyBorder="1" applyAlignment="1">
      <alignment horizontal="center"/>
    </xf>
    <xf numFmtId="0" fontId="25" fillId="0" borderId="0" xfId="51" applyFont="1" applyFill="1" applyAlignment="1">
      <alignment horizontal="distributed"/>
    </xf>
    <xf numFmtId="0" fontId="37" fillId="0" borderId="46" xfId="51" applyFont="1" applyFill="1" applyBorder="1"/>
    <xf numFmtId="0" fontId="37" fillId="0" borderId="10" xfId="51" applyFont="1" applyFill="1" applyBorder="1"/>
    <xf numFmtId="182" fontId="25" fillId="0" borderId="0" xfId="51" applyNumberFormat="1" applyFont="1" applyFill="1"/>
    <xf numFmtId="0" fontId="37" fillId="0" borderId="34" xfId="51" applyFont="1" applyFill="1" applyBorder="1"/>
    <xf numFmtId="0" fontId="37" fillId="0" borderId="58" xfId="51" applyFont="1" applyFill="1" applyBorder="1"/>
    <xf numFmtId="182" fontId="25" fillId="0" borderId="34" xfId="51" applyNumberFormat="1" applyFont="1" applyFill="1" applyBorder="1" applyAlignment="1"/>
    <xf numFmtId="182" fontId="25" fillId="0" borderId="0" xfId="51" applyNumberFormat="1" applyFont="1" applyFill="1" applyBorder="1" applyAlignment="1"/>
    <xf numFmtId="182" fontId="25" fillId="0" borderId="21" xfId="51" applyNumberFormat="1" applyFont="1" applyFill="1" applyBorder="1" applyAlignment="1">
      <alignment horizontal="center"/>
    </xf>
    <xf numFmtId="0" fontId="37" fillId="0" borderId="61" xfId="51" applyFont="1" applyFill="1" applyBorder="1"/>
    <xf numFmtId="0" fontId="37" fillId="0" borderId="60" xfId="51" applyFont="1" applyFill="1" applyBorder="1"/>
    <xf numFmtId="0" fontId="25" fillId="0" borderId="46" xfId="51" applyFont="1" applyFill="1" applyBorder="1"/>
    <xf numFmtId="0" fontId="25" fillId="0" borderId="10" xfId="51" applyFont="1" applyFill="1" applyBorder="1"/>
    <xf numFmtId="0" fontId="25" fillId="0" borderId="34" xfId="51" applyFont="1" applyFill="1" applyBorder="1"/>
    <xf numFmtId="0" fontId="25" fillId="0" borderId="58" xfId="51" applyFont="1" applyFill="1" applyBorder="1"/>
    <xf numFmtId="182" fontId="25" fillId="0" borderId="0" xfId="51" applyNumberFormat="1" applyFont="1" applyBorder="1" applyAlignment="1">
      <alignment horizontal="center"/>
    </xf>
    <xf numFmtId="0" fontId="37" fillId="0" borderId="0" xfId="51" applyFont="1" applyBorder="1"/>
    <xf numFmtId="182" fontId="25" fillId="0" borderId="0" xfId="51" applyNumberFormat="1" applyFont="1" applyBorder="1"/>
    <xf numFmtId="0" fontId="38" fillId="0" borderId="0" xfId="51" applyFont="1"/>
    <xf numFmtId="182" fontId="37" fillId="0" borderId="0" xfId="51" applyNumberFormat="1" applyFont="1" applyAlignment="1">
      <alignment horizontal="distributed"/>
    </xf>
    <xf numFmtId="0" fontId="25" fillId="0" borderId="10" xfId="51" applyFont="1" applyBorder="1" applyAlignment="1"/>
    <xf numFmtId="0" fontId="25" fillId="0" borderId="58" xfId="51" applyFont="1" applyBorder="1" applyAlignment="1"/>
    <xf numFmtId="0" fontId="25" fillId="0" borderId="34" xfId="51" applyFont="1" applyBorder="1" applyAlignment="1"/>
    <xf numFmtId="0" fontId="25" fillId="0" borderId="60" xfId="51" applyFont="1" applyBorder="1" applyAlignment="1"/>
    <xf numFmtId="182" fontId="25" fillId="0" borderId="61" xfId="51" applyNumberFormat="1" applyFont="1" applyBorder="1" applyAlignment="1">
      <alignment vertical="center"/>
    </xf>
    <xf numFmtId="0" fontId="25" fillId="0" borderId="0" xfId="51" applyFont="1" applyBorder="1" applyAlignment="1"/>
    <xf numFmtId="0" fontId="25" fillId="0" borderId="0" xfId="51" applyFont="1" applyBorder="1"/>
    <xf numFmtId="182" fontId="25" fillId="0" borderId="0" xfId="51" applyNumberFormat="1" applyFont="1" applyAlignment="1">
      <alignment horizontal="distributed"/>
    </xf>
    <xf numFmtId="0" fontId="25" fillId="0" borderId="58" xfId="51" applyFont="1" applyBorder="1" applyAlignment="1">
      <alignment wrapText="1"/>
    </xf>
    <xf numFmtId="182" fontId="25" fillId="0" borderId="48" xfId="51" applyNumberFormat="1" applyFont="1" applyBorder="1" applyAlignment="1">
      <alignment horizontal="center" vertical="center"/>
    </xf>
    <xf numFmtId="182" fontId="25" fillId="0" borderId="0" xfId="51" applyNumberFormat="1" applyFont="1" applyAlignment="1">
      <alignment horizontal="distributed" vertical="distributed"/>
    </xf>
    <xf numFmtId="0" fontId="25" fillId="0" borderId="58" xfId="51" applyFont="1" applyBorder="1" applyAlignment="1">
      <alignment vertical="center"/>
    </xf>
    <xf numFmtId="182" fontId="25" fillId="0" borderId="34" xfId="51" applyNumberFormat="1" applyFont="1" applyBorder="1" applyAlignment="1">
      <alignment vertical="center"/>
    </xf>
    <xf numFmtId="0" fontId="25" fillId="0" borderId="34" xfId="51" applyFont="1" applyBorder="1" applyAlignment="1">
      <alignment vertical="center"/>
    </xf>
    <xf numFmtId="182" fontId="25" fillId="0" borderId="44" xfId="51" applyNumberFormat="1" applyFont="1" applyBorder="1" applyAlignment="1">
      <alignment horizontal="distributed" vertical="distributed"/>
    </xf>
    <xf numFmtId="0" fontId="25" fillId="0" borderId="62" xfId="51" applyFont="1" applyBorder="1" applyAlignment="1"/>
    <xf numFmtId="182" fontId="25" fillId="0" borderId="42" xfId="51" applyNumberFormat="1" applyFont="1" applyBorder="1" applyAlignment="1">
      <alignment vertical="center"/>
    </xf>
    <xf numFmtId="182" fontId="25" fillId="0" borderId="0" xfId="51" applyNumberFormat="1" applyFont="1" applyAlignment="1">
      <alignment horizontal="center" vertical="center"/>
    </xf>
    <xf numFmtId="0" fontId="25" fillId="0" borderId="34" xfId="51" applyFont="1" applyBorder="1"/>
    <xf numFmtId="0" fontId="25" fillId="0" borderId="58" xfId="51" applyFont="1" applyBorder="1" applyAlignment="1">
      <alignment vertical="center" shrinkToFit="1"/>
    </xf>
    <xf numFmtId="182" fontId="25" fillId="0" borderId="35" xfId="51" applyNumberFormat="1" applyFont="1" applyBorder="1" applyAlignment="1">
      <alignment horizontal="distributed" vertical="distributed"/>
    </xf>
    <xf numFmtId="0" fontId="27" fillId="0" borderId="71" xfId="51" applyFont="1" applyFill="1" applyBorder="1" applyAlignment="1">
      <alignment vertical="center"/>
    </xf>
    <xf numFmtId="0" fontId="26" fillId="0" borderId="0" xfId="51" applyFont="1" applyFill="1" applyAlignment="1">
      <alignment vertical="center"/>
    </xf>
    <xf numFmtId="181" fontId="26" fillId="0" borderId="0" xfId="51" applyNumberFormat="1" applyFont="1" applyFill="1" applyAlignment="1">
      <alignment vertical="center"/>
    </xf>
    <xf numFmtId="182" fontId="26" fillId="0" borderId="0" xfId="51" applyNumberFormat="1" applyFont="1" applyFill="1" applyAlignment="1">
      <alignment vertical="center"/>
    </xf>
    <xf numFmtId="0" fontId="26" fillId="0" borderId="0" xfId="51" applyFont="1" applyFill="1" applyAlignment="1">
      <alignment horizontal="center" vertical="center"/>
    </xf>
    <xf numFmtId="0" fontId="38" fillId="0" borderId="0" xfId="51" applyFont="1" applyFill="1" applyAlignment="1">
      <alignment horizontal="right" vertical="center"/>
    </xf>
    <xf numFmtId="0" fontId="7" fillId="0" borderId="0" xfId="51" applyFont="1" applyFill="1" applyAlignment="1">
      <alignment vertical="center"/>
    </xf>
    <xf numFmtId="0" fontId="26" fillId="0" borderId="72" xfId="51" applyFont="1" applyFill="1" applyBorder="1" applyAlignment="1">
      <alignment horizontal="center" vertical="center"/>
    </xf>
    <xf numFmtId="181" fontId="26" fillId="0" borderId="22" xfId="51" applyNumberFormat="1" applyFont="1" applyFill="1" applyBorder="1" applyAlignment="1">
      <alignment horizontal="center" vertical="center"/>
    </xf>
    <xf numFmtId="181" fontId="26" fillId="0" borderId="24" xfId="51" applyNumberFormat="1" applyFont="1" applyFill="1" applyBorder="1" applyAlignment="1">
      <alignment horizontal="center" vertical="center"/>
    </xf>
    <xf numFmtId="182" fontId="26" fillId="0" borderId="64" xfId="51" applyNumberFormat="1" applyFont="1" applyFill="1" applyBorder="1" applyAlignment="1">
      <alignment horizontal="center" vertical="center"/>
    </xf>
    <xf numFmtId="0" fontId="26" fillId="0" borderId="73" xfId="51" applyFont="1" applyFill="1" applyBorder="1" applyAlignment="1">
      <alignment horizontal="center" vertical="center"/>
    </xf>
    <xf numFmtId="0" fontId="39" fillId="0" borderId="0" xfId="51" applyFont="1" applyFill="1" applyBorder="1" applyAlignment="1">
      <alignment vertical="center"/>
    </xf>
    <xf numFmtId="0" fontId="26" fillId="0" borderId="74" xfId="51" applyFont="1" applyFill="1" applyBorder="1" applyAlignment="1">
      <alignment vertical="center"/>
    </xf>
    <xf numFmtId="181" fontId="26" fillId="0" borderId="34" xfId="51" applyNumberFormat="1" applyFont="1" applyFill="1" applyBorder="1" applyAlignment="1">
      <alignment horizontal="center" vertical="center"/>
    </xf>
    <xf numFmtId="181" fontId="26" fillId="0" borderId="35" xfId="51" applyNumberFormat="1" applyFont="1" applyFill="1" applyBorder="1" applyAlignment="1">
      <alignment horizontal="center" vertical="center"/>
    </xf>
    <xf numFmtId="182" fontId="26" fillId="0" borderId="58" xfId="51" applyNumberFormat="1" applyFont="1" applyFill="1" applyBorder="1" applyAlignment="1">
      <alignment horizontal="center" vertical="center"/>
    </xf>
    <xf numFmtId="0" fontId="26" fillId="0" borderId="75" xfId="51" applyFont="1" applyFill="1" applyBorder="1" applyAlignment="1">
      <alignment horizontal="center" vertical="center"/>
    </xf>
    <xf numFmtId="0" fontId="26" fillId="0" borderId="76" xfId="51" applyFont="1" applyFill="1" applyBorder="1" applyAlignment="1">
      <alignment horizontal="center" vertical="center"/>
    </xf>
    <xf numFmtId="181" fontId="26" fillId="0" borderId="42" xfId="51" applyNumberFormat="1" applyFont="1" applyFill="1" applyBorder="1" applyAlignment="1">
      <alignment horizontal="center" vertical="center"/>
    </xf>
    <xf numFmtId="181" fontId="26" fillId="0" borderId="44" xfId="51" applyNumberFormat="1" applyFont="1" applyFill="1" applyBorder="1" applyAlignment="1">
      <alignment horizontal="center" vertical="center"/>
    </xf>
    <xf numFmtId="182" fontId="26" fillId="0" borderId="62" xfId="51" applyNumberFormat="1" applyFont="1" applyFill="1" applyBorder="1" applyAlignment="1">
      <alignment horizontal="center" vertical="center"/>
    </xf>
    <xf numFmtId="0" fontId="26" fillId="0" borderId="77" xfId="51" applyFont="1" applyFill="1" applyBorder="1" applyAlignment="1">
      <alignment horizontal="center" vertical="center"/>
    </xf>
    <xf numFmtId="0" fontId="26" fillId="0" borderId="74" xfId="51" applyFont="1" applyFill="1" applyBorder="1" applyAlignment="1">
      <alignment horizontal="center" vertical="center"/>
    </xf>
    <xf numFmtId="0" fontId="26" fillId="0" borderId="58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181" fontId="38" fillId="0" borderId="34" xfId="51" applyNumberFormat="1" applyFont="1" applyFill="1" applyBorder="1" applyAlignment="1">
      <alignment vertical="center"/>
    </xf>
    <xf numFmtId="181" fontId="38" fillId="0" borderId="35" xfId="51" applyNumberFormat="1" applyFont="1" applyFill="1" applyBorder="1" applyAlignment="1">
      <alignment vertical="center"/>
    </xf>
    <xf numFmtId="183" fontId="38" fillId="0" borderId="34" xfId="51" applyNumberFormat="1" applyFont="1" applyFill="1" applyBorder="1" applyAlignment="1">
      <alignment horizontal="center" vertical="center"/>
    </xf>
    <xf numFmtId="0" fontId="26" fillId="0" borderId="78" xfId="51" applyFont="1" applyFill="1" applyBorder="1" applyAlignment="1">
      <alignment horizontal="center" vertical="center"/>
    </xf>
    <xf numFmtId="0" fontId="38" fillId="0" borderId="75" xfId="51" applyFont="1" applyFill="1" applyBorder="1" applyAlignment="1">
      <alignment horizontal="center" vertical="center"/>
    </xf>
    <xf numFmtId="0" fontId="26" fillId="0" borderId="79" xfId="51" applyFont="1" applyFill="1" applyBorder="1" applyAlignment="1">
      <alignment horizontal="center" vertical="center"/>
    </xf>
    <xf numFmtId="0" fontId="26" fillId="0" borderId="63" xfId="51" applyFont="1" applyFill="1" applyBorder="1" applyAlignment="1">
      <alignment vertical="center"/>
    </xf>
    <xf numFmtId="0" fontId="26" fillId="0" borderId="51" xfId="51" applyFont="1" applyFill="1" applyBorder="1" applyAlignment="1">
      <alignment vertical="center"/>
    </xf>
    <xf numFmtId="181" fontId="38" fillId="0" borderId="50" xfId="51" applyNumberFormat="1" applyFont="1" applyFill="1" applyBorder="1" applyAlignment="1">
      <alignment vertical="center"/>
    </xf>
    <xf numFmtId="181" fontId="38" fillId="0" borderId="52" xfId="51" applyNumberFormat="1" applyFont="1" applyFill="1" applyBorder="1" applyAlignment="1">
      <alignment vertical="center"/>
    </xf>
    <xf numFmtId="183" fontId="38" fillId="0" borderId="50" xfId="51" applyNumberFormat="1" applyFont="1" applyFill="1" applyBorder="1" applyAlignment="1">
      <alignment horizontal="center" vertical="center"/>
    </xf>
    <xf numFmtId="0" fontId="26" fillId="0" borderId="80" xfId="51" applyFont="1" applyFill="1" applyBorder="1" applyAlignment="1">
      <alignment horizontal="center" vertical="center"/>
    </xf>
    <xf numFmtId="0" fontId="38" fillId="0" borderId="81" xfId="51" applyFont="1" applyFill="1" applyBorder="1" applyAlignment="1">
      <alignment horizontal="center" vertical="center"/>
    </xf>
    <xf numFmtId="0" fontId="26" fillId="0" borderId="58" xfId="51" applyFont="1" applyFill="1" applyBorder="1" applyAlignment="1">
      <alignment vertical="center" wrapText="1"/>
    </xf>
    <xf numFmtId="0" fontId="26" fillId="0" borderId="82" xfId="51" applyFont="1" applyFill="1" applyBorder="1" applyAlignment="1">
      <alignment horizontal="center" vertical="center"/>
    </xf>
    <xf numFmtId="0" fontId="26" fillId="0" borderId="74" xfId="51" applyFont="1" applyFill="1" applyBorder="1" applyAlignment="1">
      <alignment horizontal="distributed" vertical="center"/>
    </xf>
    <xf numFmtId="181" fontId="40" fillId="0" borderId="35" xfId="51" applyNumberFormat="1" applyFont="1" applyFill="1" applyBorder="1" applyAlignment="1">
      <alignment vertical="center"/>
    </xf>
    <xf numFmtId="181" fontId="40" fillId="0" borderId="52" xfId="51" applyNumberFormat="1" applyFont="1" applyFill="1" applyBorder="1" applyAlignment="1">
      <alignment vertical="center"/>
    </xf>
    <xf numFmtId="0" fontId="26" fillId="0" borderId="74" xfId="51" applyFont="1" applyFill="1" applyBorder="1" applyAlignment="1">
      <alignment horizontal="center" vertical="center" wrapText="1"/>
    </xf>
    <xf numFmtId="183" fontId="38" fillId="0" borderId="50" xfId="51" applyNumberFormat="1" applyFont="1" applyFill="1" applyBorder="1" applyAlignment="1">
      <alignment vertical="center"/>
    </xf>
    <xf numFmtId="57" fontId="38" fillId="0" borderId="75" xfId="51" applyNumberFormat="1" applyFont="1" applyFill="1" applyBorder="1" applyAlignment="1">
      <alignment horizontal="center" vertical="center"/>
    </xf>
    <xf numFmtId="0" fontId="26" fillId="0" borderId="79" xfId="51" applyFont="1" applyFill="1" applyBorder="1" applyAlignment="1">
      <alignment horizontal="distributed" vertical="center"/>
    </xf>
    <xf numFmtId="57" fontId="38" fillId="0" borderId="81" xfId="51" applyNumberFormat="1" applyFont="1" applyFill="1" applyBorder="1" applyAlignment="1">
      <alignment horizontal="center" vertical="center"/>
    </xf>
    <xf numFmtId="0" fontId="26" fillId="0" borderId="51" xfId="51" applyFont="1" applyFill="1" applyBorder="1" applyAlignment="1">
      <alignment horizontal="left" vertical="top" wrapText="1"/>
    </xf>
    <xf numFmtId="0" fontId="26" fillId="0" borderId="63" xfId="51" applyFont="1" applyFill="1" applyBorder="1" applyAlignment="1">
      <alignment horizontal="left" vertical="top" wrapText="1"/>
    </xf>
    <xf numFmtId="0" fontId="40" fillId="0" borderId="83" xfId="51" applyFont="1" applyFill="1" applyBorder="1" applyAlignment="1">
      <alignment horizontal="center" vertical="center"/>
    </xf>
    <xf numFmtId="0" fontId="39" fillId="0" borderId="33" xfId="51" applyFont="1" applyFill="1" applyBorder="1" applyAlignment="1">
      <alignment vertical="center"/>
    </xf>
    <xf numFmtId="183" fontId="38" fillId="0" borderId="50" xfId="51" applyNumberFormat="1" applyFont="1" applyFill="1" applyBorder="1" applyAlignment="1">
      <alignment horizontal="right" vertical="center"/>
    </xf>
    <xf numFmtId="0" fontId="26" fillId="0" borderId="0" xfId="51" applyFont="1" applyFill="1" applyBorder="1" applyAlignment="1">
      <alignment vertical="center" wrapText="1"/>
    </xf>
    <xf numFmtId="0" fontId="26" fillId="0" borderId="79" xfId="51" applyFont="1" applyFill="1" applyBorder="1" applyAlignment="1">
      <alignment horizontal="center" vertical="center" wrapText="1"/>
    </xf>
    <xf numFmtId="0" fontId="26" fillId="0" borderId="51" xfId="51" applyFont="1" applyFill="1" applyBorder="1" applyAlignment="1">
      <alignment vertical="center" wrapText="1"/>
    </xf>
    <xf numFmtId="0" fontId="26" fillId="0" borderId="63" xfId="51" applyFont="1" applyFill="1" applyBorder="1" applyAlignment="1">
      <alignment vertical="center" wrapText="1"/>
    </xf>
    <xf numFmtId="183" fontId="38" fillId="0" borderId="34" xfId="51" applyNumberFormat="1" applyFont="1" applyFill="1" applyBorder="1" applyAlignment="1">
      <alignment horizontal="right" vertical="center"/>
    </xf>
    <xf numFmtId="0" fontId="26" fillId="0" borderId="84" xfId="51" applyFont="1" applyFill="1" applyBorder="1" applyAlignment="1">
      <alignment horizontal="distributed" vertical="center"/>
    </xf>
    <xf numFmtId="0" fontId="26" fillId="0" borderId="85" xfId="51" applyFont="1" applyFill="1" applyBorder="1" applyAlignment="1">
      <alignment horizontal="center" vertical="center"/>
    </xf>
    <xf numFmtId="0" fontId="26" fillId="0" borderId="86" xfId="51" applyFont="1" applyFill="1" applyBorder="1" applyAlignment="1">
      <alignment horizontal="center" vertical="center"/>
    </xf>
    <xf numFmtId="0" fontId="26" fillId="0" borderId="85" xfId="51" applyFont="1" applyFill="1" applyBorder="1" applyAlignment="1">
      <alignment horizontal="right" vertical="center"/>
    </xf>
    <xf numFmtId="181" fontId="38" fillId="0" borderId="87" xfId="51" applyNumberFormat="1" applyFont="1" applyFill="1" applyBorder="1" applyAlignment="1">
      <alignment vertical="center"/>
    </xf>
    <xf numFmtId="181" fontId="38" fillId="0" borderId="88" xfId="51" applyNumberFormat="1" applyFont="1" applyFill="1" applyBorder="1" applyAlignment="1">
      <alignment vertical="center"/>
    </xf>
    <xf numFmtId="182" fontId="38" fillId="0" borderId="87" xfId="51" applyNumberFormat="1" applyFont="1" applyFill="1" applyBorder="1" applyAlignment="1">
      <alignment vertical="center"/>
    </xf>
    <xf numFmtId="0" fontId="26" fillId="0" borderId="89" xfId="51" applyFont="1" applyFill="1" applyBorder="1" applyAlignment="1">
      <alignment horizontal="center" vertical="center"/>
    </xf>
    <xf numFmtId="0" fontId="38" fillId="0" borderId="90" xfId="51" applyFont="1" applyFill="1" applyBorder="1" applyAlignment="1">
      <alignment horizontal="center" vertical="center"/>
    </xf>
    <xf numFmtId="0" fontId="6" fillId="24" borderId="10" xfId="52" applyFont="1" applyFill="1" applyBorder="1" applyAlignment="1">
      <alignment horizontal="center" vertical="center"/>
    </xf>
    <xf numFmtId="0" fontId="6" fillId="24" borderId="11" xfId="52" applyFont="1" applyFill="1" applyBorder="1" applyAlignment="1">
      <alignment horizontal="center" vertical="center"/>
    </xf>
    <xf numFmtId="0" fontId="6" fillId="24" borderId="46" xfId="52" applyFont="1" applyFill="1" applyBorder="1" applyAlignment="1">
      <alignment horizontal="center" vertical="center"/>
    </xf>
    <xf numFmtId="0" fontId="6" fillId="24" borderId="47" xfId="52" applyFont="1" applyFill="1" applyBorder="1" applyAlignment="1">
      <alignment horizontal="center" vertical="center"/>
    </xf>
    <xf numFmtId="0" fontId="6" fillId="24" borderId="48" xfId="52" applyFont="1" applyFill="1" applyBorder="1" applyAlignment="1">
      <alignment horizontal="center" vertical="center"/>
    </xf>
    <xf numFmtId="0" fontId="6" fillId="24" borderId="26" xfId="52" applyFont="1" applyFill="1" applyBorder="1" applyAlignment="1">
      <alignment horizontal="center" vertical="center"/>
    </xf>
    <xf numFmtId="0" fontId="6" fillId="24" borderId="27" xfId="52" applyFont="1" applyFill="1" applyBorder="1" applyAlignment="1">
      <alignment horizontal="center" vertical="center"/>
    </xf>
    <xf numFmtId="0" fontId="6" fillId="24" borderId="28" xfId="52" applyFont="1" applyFill="1" applyBorder="1" applyAlignment="1">
      <alignment horizontal="center" vertical="center"/>
    </xf>
    <xf numFmtId="0" fontId="6" fillId="24" borderId="50" xfId="52" applyFont="1" applyFill="1" applyBorder="1" applyAlignment="1">
      <alignment horizontal="center" vertical="center" shrinkToFit="1"/>
    </xf>
    <xf numFmtId="0" fontId="6" fillId="24" borderId="51" xfId="52" applyFont="1" applyFill="1" applyBorder="1" applyAlignment="1">
      <alignment horizontal="center" vertical="center" shrinkToFit="1"/>
    </xf>
    <xf numFmtId="0" fontId="6" fillId="24" borderId="52" xfId="52" applyFont="1" applyFill="1" applyBorder="1" applyAlignment="1">
      <alignment horizontal="center" vertical="center" shrinkToFit="1"/>
    </xf>
    <xf numFmtId="0" fontId="6" fillId="24" borderId="69" xfId="52" applyFont="1" applyFill="1" applyBorder="1" applyAlignment="1">
      <alignment horizontal="center" vertical="center" shrinkToFit="1"/>
    </xf>
    <xf numFmtId="0" fontId="6" fillId="24" borderId="70" xfId="52" applyFont="1" applyFill="1" applyBorder="1" applyAlignment="1">
      <alignment horizontal="center" vertical="center" shrinkToFit="1"/>
    </xf>
    <xf numFmtId="176" fontId="22" fillId="0" borderId="0" xfId="39" applyNumberFormat="1" applyFont="1" applyFill="1" applyAlignment="1">
      <alignment horizontal="center"/>
    </xf>
    <xf numFmtId="0" fontId="25" fillId="0" borderId="65" xfId="52" applyFont="1" applyFill="1" applyBorder="1" applyAlignment="1">
      <alignment horizontal="center" vertical="center"/>
    </xf>
    <xf numFmtId="0" fontId="25" fillId="0" borderId="66" xfId="52" applyFont="1" applyFill="1" applyBorder="1" applyAlignment="1">
      <alignment horizontal="center" vertical="center"/>
    </xf>
    <xf numFmtId="0" fontId="25" fillId="0" borderId="67" xfId="52" applyFont="1" applyFill="1" applyBorder="1" applyAlignment="1">
      <alignment horizontal="center" vertical="center"/>
    </xf>
    <xf numFmtId="0" fontId="25" fillId="0" borderId="68" xfId="52" applyFont="1" applyFill="1" applyBorder="1" applyAlignment="1">
      <alignment horizontal="center" vertical="center"/>
    </xf>
    <xf numFmtId="0" fontId="25" fillId="0" borderId="67" xfId="52" applyFont="1" applyFill="1" applyBorder="1" applyAlignment="1">
      <alignment horizontal="center" vertical="center" shrinkToFit="1"/>
    </xf>
    <xf numFmtId="0" fontId="25" fillId="0" borderId="68" xfId="52" applyFont="1" applyFill="1" applyBorder="1" applyAlignment="1">
      <alignment horizontal="center" vertical="center" shrinkToFit="1"/>
    </xf>
    <xf numFmtId="0" fontId="26" fillId="0" borderId="22" xfId="51" applyFont="1" applyFill="1" applyBorder="1" applyAlignment="1">
      <alignment horizontal="center"/>
    </xf>
    <xf numFmtId="0" fontId="26" fillId="0" borderId="23" xfId="51" applyFont="1" applyFill="1" applyBorder="1" applyAlignment="1">
      <alignment horizontal="center"/>
    </xf>
    <xf numFmtId="0" fontId="26" fillId="0" borderId="42" xfId="51" applyFont="1" applyFill="1" applyBorder="1" applyAlignment="1">
      <alignment horizontal="center" vertical="top"/>
    </xf>
    <xf numFmtId="0" fontId="26" fillId="0" borderId="43" xfId="51" applyFont="1" applyFill="1" applyBorder="1" applyAlignment="1">
      <alignment horizontal="center" vertical="top"/>
    </xf>
    <xf numFmtId="0" fontId="26" fillId="0" borderId="24" xfId="51" applyFont="1" applyFill="1" applyBorder="1" applyAlignment="1">
      <alignment horizontal="center" vertical="center"/>
    </xf>
    <xf numFmtId="0" fontId="26" fillId="0" borderId="35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64" xfId="51" applyFont="1" applyFill="1" applyBorder="1" applyAlignment="1">
      <alignment horizontal="center" vertical="center"/>
    </xf>
    <xf numFmtId="0" fontId="26" fillId="0" borderId="58" xfId="51" applyFont="1" applyFill="1" applyBorder="1" applyAlignment="1">
      <alignment horizontal="center" vertical="center"/>
    </xf>
    <xf numFmtId="0" fontId="26" fillId="0" borderId="62" xfId="51" applyFont="1" applyFill="1" applyBorder="1" applyAlignment="1">
      <alignment horizontal="center" vertical="center"/>
    </xf>
    <xf numFmtId="0" fontId="26" fillId="0" borderId="64" xfId="51" applyFont="1" applyFill="1" applyBorder="1" applyAlignment="1">
      <alignment horizontal="center" vertical="center" wrapText="1"/>
    </xf>
    <xf numFmtId="0" fontId="26" fillId="0" borderId="58" xfId="51" applyFont="1" applyFill="1" applyBorder="1" applyAlignment="1">
      <alignment horizontal="center" vertical="center" wrapText="1"/>
    </xf>
    <xf numFmtId="0" fontId="26" fillId="0" borderId="6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5" fillId="0" borderId="0" xfId="51" applyFont="1" applyFill="1" applyBorder="1" applyAlignment="1">
      <alignment horizontal="center" vertical="center"/>
    </xf>
    <xf numFmtId="0" fontId="25" fillId="0" borderId="10" xfId="51" applyFont="1" applyFill="1" applyBorder="1" applyAlignment="1">
      <alignment horizontal="center" vertical="center"/>
    </xf>
    <xf numFmtId="0" fontId="25" fillId="0" borderId="62" xfId="51" applyFont="1" applyFill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0" xfId="51" applyFont="1" applyBorder="1" applyAlignment="1">
      <alignment horizontal="center" vertical="center"/>
    </xf>
    <xf numFmtId="0" fontId="25" fillId="0" borderId="10" xfId="51" applyFont="1" applyBorder="1" applyAlignment="1">
      <alignment horizontal="center" vertical="center"/>
    </xf>
    <xf numFmtId="0" fontId="25" fillId="0" borderId="62" xfId="5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パーセント 3" xfId="30"/>
    <cellStyle name="パーセント 4" xfId="3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/>
    <cellStyle name="桁区切り 3" xfId="38"/>
    <cellStyle name="桁区切り 4" xfId="39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/>
    <cellStyle name="標準 3" xfId="49"/>
    <cellStyle name="標準 4" xfId="50"/>
    <cellStyle name="標準 5" xfId="51"/>
    <cellStyle name="標準_Book1" xfId="52"/>
    <cellStyle name="標準_Book1_【OK】(12章)技術基準データ（中日本）" xfId="53"/>
    <cellStyle name="良い" xfId="5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208"/>
  <sheetViews>
    <sheetView tabSelected="1" view="pageBreakPreview" topLeftCell="A29" zoomScale="70" zoomScaleNormal="70" zoomScaleSheetLayoutView="70" workbookViewId="0">
      <selection activeCell="A29" sqref="A29:P29"/>
    </sheetView>
  </sheetViews>
  <sheetFormatPr defaultRowHeight="13.5" x14ac:dyDescent="0.15"/>
  <cols>
    <col min="1" max="1" width="24.625" style="1" customWidth="1"/>
    <col min="2" max="2" width="16.625" style="2" customWidth="1"/>
    <col min="3" max="3" width="3.375" style="2" bestFit="1" customWidth="1"/>
    <col min="4" max="4" width="16.625" style="2" customWidth="1"/>
    <col min="5" max="5" width="10.625" style="3" customWidth="1"/>
    <col min="6" max="6" width="8" style="1" customWidth="1"/>
    <col min="7" max="7" width="10.625" style="1" customWidth="1"/>
    <col min="8" max="8" width="8" style="1" customWidth="1"/>
    <col min="9" max="9" width="10.625" style="1" customWidth="1"/>
    <col min="10" max="10" width="8" style="1" customWidth="1"/>
    <col min="11" max="11" width="10.625" style="1" customWidth="1"/>
    <col min="12" max="12" width="8" style="1" customWidth="1"/>
    <col min="13" max="13" width="16.625" style="1" customWidth="1"/>
    <col min="14" max="14" width="3.875" style="1" bestFit="1" customWidth="1"/>
    <col min="15" max="15" width="16.625" style="1" customWidth="1"/>
    <col min="16" max="16" width="27" style="1" customWidth="1"/>
    <col min="17" max="17" width="9" style="1" bestFit="1"/>
    <col min="18" max="16384" width="9" style="1"/>
  </cols>
  <sheetData>
    <row r="1" spans="1:16" ht="14.25" hidden="1" x14ac:dyDescent="0.15">
      <c r="A1" s="6"/>
    </row>
    <row r="2" spans="1:16" hidden="1" x14ac:dyDescent="0.15"/>
    <row r="3" spans="1:16" ht="20.100000000000001" hidden="1" customHeight="1" x14ac:dyDescent="0.15">
      <c r="A3" s="1" t="s">
        <v>0</v>
      </c>
      <c r="E3" s="7" t="s">
        <v>6</v>
      </c>
    </row>
    <row r="4" spans="1:16" ht="10.5" hidden="1" customHeight="1" x14ac:dyDescent="0.15"/>
    <row r="5" spans="1:16" hidden="1" x14ac:dyDescent="0.15">
      <c r="A5" s="409" t="s">
        <v>12</v>
      </c>
      <c r="B5" s="411" t="s">
        <v>2</v>
      </c>
      <c r="C5" s="412"/>
      <c r="D5" s="413"/>
      <c r="E5" s="417" t="s">
        <v>16</v>
      </c>
      <c r="F5" s="418"/>
      <c r="G5" s="418"/>
      <c r="H5" s="418"/>
      <c r="I5" s="418"/>
      <c r="J5" s="418"/>
      <c r="K5" s="418"/>
      <c r="L5" s="419"/>
      <c r="M5" s="9"/>
      <c r="N5" s="9"/>
      <c r="O5" s="9"/>
      <c r="P5" s="8" t="s">
        <v>21</v>
      </c>
    </row>
    <row r="6" spans="1:16" ht="14.25" hidden="1" thickBot="1" x14ac:dyDescent="0.2">
      <c r="A6" s="410"/>
      <c r="B6" s="414"/>
      <c r="C6" s="415"/>
      <c r="D6" s="416"/>
      <c r="E6" s="420" t="s">
        <v>13</v>
      </c>
      <c r="F6" s="421"/>
      <c r="G6" s="420" t="s">
        <v>26</v>
      </c>
      <c r="H6" s="421"/>
      <c r="I6" s="420" t="s">
        <v>9</v>
      </c>
      <c r="J6" s="421"/>
      <c r="K6" s="420" t="s">
        <v>29</v>
      </c>
      <c r="L6" s="421"/>
      <c r="M6" s="11"/>
      <c r="N6" s="11"/>
      <c r="O6" s="11"/>
      <c r="P6" s="10" t="s">
        <v>31</v>
      </c>
    </row>
    <row r="7" spans="1:16" ht="15" hidden="1" thickTop="1" thickBot="1" x14ac:dyDescent="0.2">
      <c r="A7" s="12" t="s">
        <v>36</v>
      </c>
      <c r="B7" s="13" t="s">
        <v>37</v>
      </c>
      <c r="C7" s="14" t="s">
        <v>47</v>
      </c>
      <c r="D7" s="15" t="s">
        <v>50</v>
      </c>
      <c r="E7" s="16">
        <v>13.9</v>
      </c>
      <c r="F7" s="17">
        <v>66.507177033492809</v>
      </c>
      <c r="G7" s="16">
        <v>5.9</v>
      </c>
      <c r="H7" s="17">
        <v>28.229665071770331</v>
      </c>
      <c r="I7" s="16">
        <v>1.1000000000000001</v>
      </c>
      <c r="J7" s="17">
        <v>5.2631578947368416</v>
      </c>
      <c r="K7" s="18">
        <v>20.9</v>
      </c>
      <c r="L7" s="17">
        <v>100</v>
      </c>
      <c r="M7" s="19"/>
      <c r="N7" s="19"/>
      <c r="O7" s="19"/>
      <c r="P7" s="20" t="s">
        <v>28</v>
      </c>
    </row>
    <row r="8" spans="1:16" ht="14.25" hidden="1" thickBot="1" x14ac:dyDescent="0.2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14.25" hidden="1" thickBot="1" x14ac:dyDescent="0.2">
      <c r="A9" s="12" t="s">
        <v>15</v>
      </c>
      <c r="B9" s="13" t="s">
        <v>53</v>
      </c>
      <c r="C9" s="14" t="s">
        <v>47</v>
      </c>
      <c r="D9" s="15" t="s">
        <v>60</v>
      </c>
      <c r="E9" s="16">
        <v>8.6999999999999993</v>
      </c>
      <c r="F9" s="17">
        <v>94.565217391304344</v>
      </c>
      <c r="G9" s="16">
        <v>0</v>
      </c>
      <c r="H9" s="17">
        <v>0</v>
      </c>
      <c r="I9" s="16">
        <v>0.5</v>
      </c>
      <c r="J9" s="17">
        <v>5.4347826086956523</v>
      </c>
      <c r="K9" s="18">
        <v>9.1999999999999993</v>
      </c>
      <c r="L9" s="17">
        <v>100</v>
      </c>
      <c r="M9" s="19"/>
      <c r="N9" s="19"/>
      <c r="O9" s="19"/>
      <c r="P9" s="20" t="s">
        <v>28</v>
      </c>
    </row>
    <row r="10" spans="1:16" ht="14.25" hidden="1" thickBot="1" x14ac:dyDescent="0.2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ht="14.25" hidden="1" thickBot="1" x14ac:dyDescent="0.2">
      <c r="A11" s="12" t="s">
        <v>18</v>
      </c>
      <c r="B11" s="13" t="s">
        <v>62</v>
      </c>
      <c r="C11" s="14" t="s">
        <v>47</v>
      </c>
      <c r="D11" s="15" t="s">
        <v>67</v>
      </c>
      <c r="E11" s="16">
        <v>14.6</v>
      </c>
      <c r="F11" s="17">
        <v>91.25</v>
      </c>
      <c r="G11" s="16">
        <v>0</v>
      </c>
      <c r="H11" s="17">
        <v>0</v>
      </c>
      <c r="I11" s="16">
        <v>1.4</v>
      </c>
      <c r="J11" s="17">
        <v>8.75</v>
      </c>
      <c r="K11" s="18">
        <v>16</v>
      </c>
      <c r="L11" s="17">
        <v>100</v>
      </c>
      <c r="M11" s="19"/>
      <c r="N11" s="19"/>
      <c r="O11" s="19"/>
      <c r="P11" s="20"/>
    </row>
    <row r="12" spans="1:16" ht="14.25" hidden="1" thickBot="1" x14ac:dyDescent="0.2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ht="14.25" hidden="1" thickBot="1" x14ac:dyDescent="0.2">
      <c r="A13" s="12" t="s">
        <v>18</v>
      </c>
      <c r="B13" s="13" t="s">
        <v>74</v>
      </c>
      <c r="C13" s="14" t="s">
        <v>47</v>
      </c>
      <c r="D13" s="15" t="s">
        <v>33</v>
      </c>
      <c r="E13" s="16">
        <v>6</v>
      </c>
      <c r="F13" s="17">
        <v>80</v>
      </c>
      <c r="G13" s="16">
        <v>0</v>
      </c>
      <c r="H13" s="17">
        <v>0</v>
      </c>
      <c r="I13" s="16">
        <v>1.5</v>
      </c>
      <c r="J13" s="17">
        <v>20</v>
      </c>
      <c r="K13" s="18">
        <v>7.5</v>
      </c>
      <c r="L13" s="17">
        <v>100</v>
      </c>
      <c r="M13" s="19"/>
      <c r="N13" s="19"/>
      <c r="O13" s="19"/>
      <c r="P13" s="20"/>
    </row>
    <row r="14" spans="1:16" ht="14.25" hidden="1" thickBot="1" x14ac:dyDescent="0.2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14.25" hidden="1" thickBot="1" x14ac:dyDescent="0.2">
      <c r="A15" s="12" t="s">
        <v>18</v>
      </c>
      <c r="B15" s="13" t="s">
        <v>81</v>
      </c>
      <c r="C15" s="14" t="s">
        <v>47</v>
      </c>
      <c r="D15" s="15" t="s">
        <v>83</v>
      </c>
      <c r="E15" s="16">
        <v>7.1</v>
      </c>
      <c r="F15" s="17">
        <v>78.021978021978029</v>
      </c>
      <c r="G15" s="16">
        <v>1.1000000000000001</v>
      </c>
      <c r="H15" s="17">
        <v>12.087912087912089</v>
      </c>
      <c r="I15" s="16">
        <v>0.9</v>
      </c>
      <c r="J15" s="17">
        <v>9.8901098901098905</v>
      </c>
      <c r="K15" s="18">
        <v>9.1</v>
      </c>
      <c r="L15" s="17">
        <v>100</v>
      </c>
      <c r="M15" s="19"/>
      <c r="N15" s="19"/>
      <c r="O15" s="19"/>
      <c r="P15" s="20"/>
    </row>
    <row r="16" spans="1:16" ht="14.25" hidden="1" thickBot="1" x14ac:dyDescent="0.2"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6" ht="14.25" hidden="1" thickBot="1" x14ac:dyDescent="0.2">
      <c r="A17" s="22" t="s">
        <v>86</v>
      </c>
      <c r="B17" s="23" t="s">
        <v>90</v>
      </c>
      <c r="C17" s="24" t="s">
        <v>47</v>
      </c>
      <c r="D17" s="25" t="s">
        <v>57</v>
      </c>
      <c r="E17" s="26">
        <v>6.4</v>
      </c>
      <c r="F17" s="17">
        <v>47.407407407407412</v>
      </c>
      <c r="G17" s="26">
        <v>4</v>
      </c>
      <c r="H17" s="27">
        <v>29.629629629629626</v>
      </c>
      <c r="I17" s="26">
        <v>3.1</v>
      </c>
      <c r="J17" s="17">
        <v>22.962962962962962</v>
      </c>
      <c r="K17" s="28">
        <v>13.5</v>
      </c>
      <c r="L17" s="17">
        <v>100</v>
      </c>
      <c r="M17" s="19"/>
      <c r="N17" s="19"/>
      <c r="O17" s="19"/>
      <c r="P17" s="29" t="s">
        <v>91</v>
      </c>
    </row>
    <row r="18" spans="1:16" ht="14.25" hidden="1" thickBot="1" x14ac:dyDescent="0.2">
      <c r="A18" s="30"/>
      <c r="B18" s="31"/>
      <c r="C18" s="31"/>
      <c r="D18" s="30"/>
      <c r="E18" s="32"/>
      <c r="F18" s="33"/>
      <c r="G18" s="32"/>
      <c r="H18" s="33"/>
      <c r="I18" s="32"/>
      <c r="J18" s="33"/>
      <c r="K18" s="34"/>
      <c r="L18" s="35"/>
      <c r="M18" s="35"/>
      <c r="N18" s="35"/>
      <c r="O18" s="35"/>
      <c r="P18" s="36"/>
    </row>
    <row r="19" spans="1:16" ht="14.25" hidden="1" thickBot="1" x14ac:dyDescent="0.2">
      <c r="A19" s="12" t="s">
        <v>86</v>
      </c>
      <c r="B19" s="13" t="s">
        <v>57</v>
      </c>
      <c r="C19" s="14" t="s">
        <v>47</v>
      </c>
      <c r="D19" s="15" t="s">
        <v>40</v>
      </c>
      <c r="E19" s="16">
        <v>15.9</v>
      </c>
      <c r="F19" s="17">
        <v>55.78947368421052</v>
      </c>
      <c r="G19" s="16">
        <v>6.4</v>
      </c>
      <c r="H19" s="17">
        <v>22.456140350877192</v>
      </c>
      <c r="I19" s="16">
        <v>6.2</v>
      </c>
      <c r="J19" s="17">
        <v>21.754385964912281</v>
      </c>
      <c r="K19" s="18">
        <v>28.5</v>
      </c>
      <c r="L19" s="17">
        <v>100</v>
      </c>
      <c r="M19" s="19"/>
      <c r="N19" s="19"/>
      <c r="O19" s="19"/>
      <c r="P19" s="20" t="s">
        <v>93</v>
      </c>
    </row>
    <row r="20" spans="1:16" ht="14.25" hidden="1" thickBot="1" x14ac:dyDescent="0.2">
      <c r="A20" s="12" t="s">
        <v>86</v>
      </c>
      <c r="B20" s="13" t="s">
        <v>8</v>
      </c>
      <c r="C20" s="14" t="s">
        <v>47</v>
      </c>
      <c r="D20" s="15" t="s">
        <v>54</v>
      </c>
      <c r="E20" s="16">
        <v>2.4</v>
      </c>
      <c r="F20" s="17">
        <v>41.379310344827587</v>
      </c>
      <c r="G20" s="16">
        <v>1.5</v>
      </c>
      <c r="H20" s="17">
        <v>25.862068965517242</v>
      </c>
      <c r="I20" s="16">
        <v>1.9</v>
      </c>
      <c r="J20" s="17">
        <v>32.758620689655174</v>
      </c>
      <c r="K20" s="18">
        <v>5.8</v>
      </c>
      <c r="L20" s="17">
        <v>100</v>
      </c>
      <c r="M20" s="19"/>
      <c r="N20" s="19"/>
      <c r="O20" s="19"/>
      <c r="P20" s="20" t="s">
        <v>28</v>
      </c>
    </row>
    <row r="21" spans="1:16" ht="10.5" hidden="1" customHeight="1" thickBot="1" x14ac:dyDescent="0.2"/>
    <row r="22" spans="1:16" ht="14.25" hidden="1" thickBot="1" x14ac:dyDescent="0.2">
      <c r="A22" s="37" t="s">
        <v>96</v>
      </c>
      <c r="B22" s="37"/>
      <c r="C22" s="24"/>
      <c r="D22" s="38"/>
      <c r="E22" s="39">
        <v>75.000000000000014</v>
      </c>
      <c r="F22" s="40">
        <v>67.873303167420829</v>
      </c>
      <c r="G22" s="39">
        <v>18.899999999999999</v>
      </c>
      <c r="H22" s="40">
        <v>17.104072398190041</v>
      </c>
      <c r="I22" s="39">
        <v>16.599999999999998</v>
      </c>
      <c r="J22" s="40">
        <v>15.02262443438914</v>
      </c>
      <c r="K22" s="39">
        <v>110.5</v>
      </c>
      <c r="L22" s="41">
        <v>100</v>
      </c>
      <c r="M22" s="42"/>
      <c r="N22" s="42"/>
      <c r="O22" s="42"/>
      <c r="P22" s="43"/>
    </row>
    <row r="23" spans="1:16" ht="14.25" hidden="1" thickBot="1" x14ac:dyDescent="0.2">
      <c r="A23" s="37" t="s">
        <v>97</v>
      </c>
      <c r="B23" s="37"/>
      <c r="C23" s="24"/>
      <c r="D23" s="38"/>
      <c r="E23" s="39">
        <v>5587.7</v>
      </c>
      <c r="F23" s="40">
        <v>75.289694944486357</v>
      </c>
      <c r="G23" s="39">
        <v>707.1</v>
      </c>
      <c r="H23" s="40">
        <v>9.5275951277352604</v>
      </c>
      <c r="I23" s="39">
        <v>1126.8</v>
      </c>
      <c r="J23" s="40">
        <v>15.182709927778376</v>
      </c>
      <c r="K23" s="44">
        <v>7421.6</v>
      </c>
      <c r="L23" s="41">
        <v>100</v>
      </c>
      <c r="M23" s="42"/>
      <c r="N23" s="42"/>
      <c r="O23" s="42"/>
      <c r="P23" s="43"/>
    </row>
    <row r="24" spans="1:16" ht="14.25" hidden="1" thickBot="1" x14ac:dyDescent="0.2">
      <c r="A24" s="37" t="s">
        <v>99</v>
      </c>
      <c r="B24" s="37"/>
      <c r="C24" s="24"/>
      <c r="D24" s="38"/>
      <c r="E24" s="45">
        <v>5662.7</v>
      </c>
      <c r="F24" s="40">
        <v>75.180892446993525</v>
      </c>
      <c r="G24" s="45">
        <v>726</v>
      </c>
      <c r="H24" s="40">
        <v>9.638746166407774</v>
      </c>
      <c r="I24" s="45">
        <v>1143.3999999999999</v>
      </c>
      <c r="J24" s="40">
        <v>15.18036138659869</v>
      </c>
      <c r="K24" s="45">
        <v>7532.1</v>
      </c>
      <c r="L24" s="41">
        <v>100</v>
      </c>
      <c r="M24" s="42"/>
      <c r="N24" s="42"/>
      <c r="O24" s="42"/>
      <c r="P24" s="43"/>
    </row>
    <row r="25" spans="1:16" hidden="1" x14ac:dyDescent="0.15">
      <c r="A25" s="31"/>
      <c r="B25" s="31"/>
      <c r="C25" s="31"/>
      <c r="D25" s="31"/>
      <c r="E25" s="46"/>
      <c r="F25" s="42"/>
      <c r="G25" s="46"/>
      <c r="H25" s="42"/>
      <c r="I25" s="46"/>
      <c r="J25" s="42"/>
      <c r="K25" s="46"/>
      <c r="L25" s="42"/>
      <c r="M25" s="42"/>
      <c r="N25" s="42"/>
      <c r="O25" s="42"/>
      <c r="P25" s="43"/>
    </row>
    <row r="26" spans="1:16" ht="30" hidden="1" customHeight="1" x14ac:dyDescent="0.15"/>
    <row r="27" spans="1:16" ht="19.5" hidden="1" customHeight="1" x14ac:dyDescent="0.15">
      <c r="A27" s="1" t="s">
        <v>0</v>
      </c>
      <c r="E27" s="7"/>
    </row>
    <row r="28" spans="1:16" hidden="1" x14ac:dyDescent="0.15">
      <c r="P28" s="47"/>
    </row>
    <row r="29" spans="1:16" s="4" customFormat="1" ht="21" x14ac:dyDescent="0.2">
      <c r="A29" s="422" t="s">
        <v>101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</row>
    <row r="30" spans="1:16" s="4" customFormat="1" ht="21" x14ac:dyDescent="0.2">
      <c r="A30" s="84" t="s">
        <v>110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6"/>
      <c r="M30" s="86"/>
      <c r="N30" s="85"/>
      <c r="O30" s="85"/>
      <c r="P30" s="85"/>
    </row>
    <row r="31" spans="1:16" s="4" customFormat="1" ht="24.75" customHeight="1" x14ac:dyDescent="0.2">
      <c r="A31" s="87" t="s">
        <v>114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8"/>
      <c r="N31" s="85"/>
      <c r="O31" s="85"/>
      <c r="P31" s="88" t="s">
        <v>1099</v>
      </c>
    </row>
    <row r="32" spans="1:16" x14ac:dyDescent="0.15">
      <c r="A32" s="423" t="s">
        <v>12</v>
      </c>
      <c r="B32" s="425" t="s">
        <v>2</v>
      </c>
      <c r="C32" s="425"/>
      <c r="D32" s="425"/>
      <c r="E32" s="427" t="s">
        <v>16</v>
      </c>
      <c r="F32" s="427"/>
      <c r="G32" s="427"/>
      <c r="H32" s="427"/>
      <c r="I32" s="427"/>
      <c r="J32" s="427"/>
      <c r="K32" s="427"/>
      <c r="L32" s="427"/>
      <c r="M32" s="89"/>
      <c r="N32" s="90"/>
      <c r="O32" s="91"/>
      <c r="P32" s="92" t="s">
        <v>943</v>
      </c>
    </row>
    <row r="33" spans="1:16" x14ac:dyDescent="0.15">
      <c r="A33" s="424"/>
      <c r="B33" s="426"/>
      <c r="C33" s="426"/>
      <c r="D33" s="426"/>
      <c r="E33" s="428" t="s">
        <v>13</v>
      </c>
      <c r="F33" s="428"/>
      <c r="G33" s="428" t="s">
        <v>26</v>
      </c>
      <c r="H33" s="428"/>
      <c r="I33" s="428" t="s">
        <v>9</v>
      </c>
      <c r="J33" s="428"/>
      <c r="K33" s="428" t="s">
        <v>29</v>
      </c>
      <c r="L33" s="428"/>
      <c r="M33" s="93"/>
      <c r="N33" s="94"/>
      <c r="O33" s="95"/>
      <c r="P33" s="96" t="s">
        <v>31</v>
      </c>
    </row>
    <row r="34" spans="1:16" s="5" customFormat="1" ht="18.75" customHeight="1" x14ac:dyDescent="0.15">
      <c r="A34" s="97" t="s">
        <v>70</v>
      </c>
      <c r="B34" s="98" t="s">
        <v>77</v>
      </c>
      <c r="C34" s="99" t="s">
        <v>47</v>
      </c>
      <c r="D34" s="100" t="s">
        <v>51</v>
      </c>
      <c r="E34" s="101">
        <v>376.6</v>
      </c>
      <c r="F34" s="102">
        <v>84.9</v>
      </c>
      <c r="G34" s="101">
        <v>21.7</v>
      </c>
      <c r="H34" s="102">
        <v>4.9000000000000004</v>
      </c>
      <c r="I34" s="103">
        <v>45.2</v>
      </c>
      <c r="J34" s="102">
        <v>10.199999999999999</v>
      </c>
      <c r="K34" s="103">
        <v>443.5</v>
      </c>
      <c r="L34" s="104">
        <v>100</v>
      </c>
      <c r="M34" s="98" t="s">
        <v>77</v>
      </c>
      <c r="N34" s="99" t="s">
        <v>14</v>
      </c>
      <c r="O34" s="100" t="s">
        <v>71</v>
      </c>
      <c r="P34" s="105" t="s">
        <v>118</v>
      </c>
    </row>
    <row r="35" spans="1:16" s="5" customFormat="1" ht="18.75" customHeight="1" x14ac:dyDescent="0.15">
      <c r="A35" s="106"/>
      <c r="B35" s="107"/>
      <c r="C35" s="108"/>
      <c r="D35" s="109"/>
      <c r="E35" s="110"/>
      <c r="F35" s="111"/>
      <c r="G35" s="110"/>
      <c r="H35" s="111"/>
      <c r="I35" s="110"/>
      <c r="J35" s="110"/>
      <c r="K35" s="110"/>
      <c r="L35" s="112"/>
      <c r="M35" s="107" t="s">
        <v>71</v>
      </c>
      <c r="N35" s="108" t="s">
        <v>14</v>
      </c>
      <c r="O35" s="109" t="s">
        <v>119</v>
      </c>
      <c r="P35" s="113" t="s">
        <v>122</v>
      </c>
    </row>
    <row r="36" spans="1:16" s="5" customFormat="1" ht="18.75" customHeight="1" x14ac:dyDescent="0.15">
      <c r="A36" s="106"/>
      <c r="B36" s="107"/>
      <c r="C36" s="108"/>
      <c r="D36" s="109"/>
      <c r="E36" s="110"/>
      <c r="F36" s="111"/>
      <c r="G36" s="110"/>
      <c r="H36" s="111"/>
      <c r="I36" s="110"/>
      <c r="J36" s="110"/>
      <c r="K36" s="110"/>
      <c r="L36" s="112"/>
      <c r="M36" s="107" t="s">
        <v>119</v>
      </c>
      <c r="N36" s="108" t="s">
        <v>14</v>
      </c>
      <c r="O36" s="109" t="s">
        <v>51</v>
      </c>
      <c r="P36" s="113" t="s">
        <v>118</v>
      </c>
    </row>
    <row r="37" spans="1:16" ht="18.75" customHeight="1" thickBot="1" x14ac:dyDescent="0.2">
      <c r="A37" s="114"/>
      <c r="B37" s="115"/>
      <c r="C37" s="116"/>
      <c r="D37" s="117" t="s">
        <v>29</v>
      </c>
      <c r="E37" s="83">
        <f>SUM(E34:E36)</f>
        <v>376.6</v>
      </c>
      <c r="F37" s="118">
        <f>+E37/$K37*100</f>
        <v>84.915445321307786</v>
      </c>
      <c r="G37" s="83">
        <f>SUM(G34:G36)</f>
        <v>21.7</v>
      </c>
      <c r="H37" s="118">
        <f>+G37/$K37*100</f>
        <v>4.892897406989853</v>
      </c>
      <c r="I37" s="83">
        <f>SUM(I34:I36)</f>
        <v>45.2</v>
      </c>
      <c r="J37" s="118">
        <f>+I37/$K37*100</f>
        <v>10.191657271702368</v>
      </c>
      <c r="K37" s="83">
        <f>SUM(K34:K36)</f>
        <v>443.5</v>
      </c>
      <c r="L37" s="118">
        <v>100</v>
      </c>
      <c r="M37" s="115"/>
      <c r="N37" s="116"/>
      <c r="O37" s="117"/>
      <c r="P37" s="119"/>
    </row>
    <row r="38" spans="1:16" s="5" customFormat="1" ht="18.75" customHeight="1" x14ac:dyDescent="0.15">
      <c r="A38" s="97" t="s">
        <v>46</v>
      </c>
      <c r="B38" s="98" t="s">
        <v>131</v>
      </c>
      <c r="C38" s="99" t="s">
        <v>47</v>
      </c>
      <c r="D38" s="100" t="s">
        <v>121</v>
      </c>
      <c r="E38" s="132">
        <v>11.7</v>
      </c>
      <c r="F38" s="133">
        <v>50.214592274678104</v>
      </c>
      <c r="G38" s="101">
        <v>8.4</v>
      </c>
      <c r="H38" s="133">
        <v>36.051502145922747</v>
      </c>
      <c r="I38" s="101">
        <v>3.2</v>
      </c>
      <c r="J38" s="133">
        <v>13.733905579399142</v>
      </c>
      <c r="K38" s="101">
        <v>23.3</v>
      </c>
      <c r="L38" s="120">
        <v>100</v>
      </c>
      <c r="M38" s="98" t="s">
        <v>131</v>
      </c>
      <c r="N38" s="99" t="s">
        <v>14</v>
      </c>
      <c r="O38" s="100" t="s">
        <v>121</v>
      </c>
      <c r="P38" s="105" t="s">
        <v>43</v>
      </c>
    </row>
    <row r="39" spans="1:16" s="5" customFormat="1" ht="18.75" customHeight="1" x14ac:dyDescent="0.15">
      <c r="A39" s="106"/>
      <c r="B39" s="107" t="s">
        <v>126</v>
      </c>
      <c r="C39" s="108" t="s">
        <v>47</v>
      </c>
      <c r="D39" s="109" t="s">
        <v>130</v>
      </c>
      <c r="E39" s="121">
        <v>19.3</v>
      </c>
      <c r="F39" s="111">
        <v>50.391644908616193</v>
      </c>
      <c r="G39" s="110">
        <v>1.8</v>
      </c>
      <c r="H39" s="111">
        <v>4.6997389033942563</v>
      </c>
      <c r="I39" s="110">
        <v>17.2</v>
      </c>
      <c r="J39" s="111">
        <v>44.908616187989558</v>
      </c>
      <c r="K39" s="110">
        <v>38.299999999999997</v>
      </c>
      <c r="L39" s="112">
        <v>100</v>
      </c>
      <c r="M39" s="107" t="s">
        <v>126</v>
      </c>
      <c r="N39" s="108" t="s">
        <v>14</v>
      </c>
      <c r="O39" s="109" t="s">
        <v>130</v>
      </c>
      <c r="P39" s="113" t="s">
        <v>122</v>
      </c>
    </row>
    <row r="40" spans="1:16" s="5" customFormat="1" ht="18.75" customHeight="1" x14ac:dyDescent="0.15">
      <c r="A40" s="106"/>
      <c r="B40" s="122" t="s">
        <v>78</v>
      </c>
      <c r="C40" s="123" t="s">
        <v>47</v>
      </c>
      <c r="D40" s="124" t="s">
        <v>138</v>
      </c>
      <c r="E40" s="125">
        <v>148.30000000000001</v>
      </c>
      <c r="F40" s="126">
        <v>76.8</v>
      </c>
      <c r="G40" s="127">
        <v>31.6</v>
      </c>
      <c r="H40" s="126">
        <v>16.399999999999999</v>
      </c>
      <c r="I40" s="127">
        <v>13.1</v>
      </c>
      <c r="J40" s="126">
        <v>6.8</v>
      </c>
      <c r="K40" s="127">
        <v>193</v>
      </c>
      <c r="L40" s="128">
        <v>100</v>
      </c>
      <c r="M40" s="122" t="s">
        <v>78</v>
      </c>
      <c r="N40" s="123" t="s">
        <v>14</v>
      </c>
      <c r="O40" s="124" t="s">
        <v>138</v>
      </c>
      <c r="P40" s="129" t="s">
        <v>118</v>
      </c>
    </row>
    <row r="41" spans="1:16" s="5" customFormat="1" ht="18.75" customHeight="1" x14ac:dyDescent="0.15">
      <c r="A41" s="106"/>
      <c r="B41" s="107" t="s">
        <v>24</v>
      </c>
      <c r="C41" s="108" t="s">
        <v>47</v>
      </c>
      <c r="D41" s="109" t="s">
        <v>136</v>
      </c>
      <c r="E41" s="121">
        <v>12.2</v>
      </c>
      <c r="F41" s="111">
        <v>93.129770992366417</v>
      </c>
      <c r="G41" s="130" t="s">
        <v>19</v>
      </c>
      <c r="H41" s="131" t="s">
        <v>19</v>
      </c>
      <c r="I41" s="110">
        <v>0.9</v>
      </c>
      <c r="J41" s="110">
        <v>6.8702290076335881</v>
      </c>
      <c r="K41" s="110">
        <v>13.1</v>
      </c>
      <c r="L41" s="112">
        <v>100</v>
      </c>
      <c r="M41" s="107" t="s">
        <v>24</v>
      </c>
      <c r="N41" s="108" t="s">
        <v>14</v>
      </c>
      <c r="O41" s="109" t="s">
        <v>136</v>
      </c>
      <c r="P41" s="113" t="s">
        <v>118</v>
      </c>
    </row>
    <row r="42" spans="1:16" ht="18.75" customHeight="1" x14ac:dyDescent="0.15">
      <c r="A42" s="114"/>
      <c r="B42" s="115"/>
      <c r="C42" s="116"/>
      <c r="D42" s="117" t="s">
        <v>29</v>
      </c>
      <c r="E42" s="83">
        <f>SUM(E38:E41)</f>
        <v>191.5</v>
      </c>
      <c r="F42" s="118">
        <f>+E42/$K42*100</f>
        <v>71.535300709749734</v>
      </c>
      <c r="G42" s="83">
        <f>SUM(G38:G41)</f>
        <v>41.800000000000004</v>
      </c>
      <c r="H42" s="118">
        <f>+G42/$K42*100</f>
        <v>15.614493836384014</v>
      </c>
      <c r="I42" s="83">
        <f>SUM(I38:I41)</f>
        <v>34.4</v>
      </c>
      <c r="J42" s="118">
        <f>+I42/$K42*100</f>
        <v>12.850205453866268</v>
      </c>
      <c r="K42" s="83">
        <f>SUM(K38:K41)</f>
        <v>267.7</v>
      </c>
      <c r="L42" s="118">
        <v>100</v>
      </c>
      <c r="M42" s="115"/>
      <c r="N42" s="116"/>
      <c r="O42" s="117"/>
      <c r="P42" s="119"/>
    </row>
    <row r="43" spans="1:16" s="5" customFormat="1" ht="18.75" customHeight="1" x14ac:dyDescent="0.15">
      <c r="A43" s="97" t="s">
        <v>106</v>
      </c>
      <c r="B43" s="98" t="s">
        <v>63</v>
      </c>
      <c r="C43" s="99" t="s">
        <v>47</v>
      </c>
      <c r="D43" s="100" t="s">
        <v>20</v>
      </c>
      <c r="E43" s="132">
        <v>635.59999999999991</v>
      </c>
      <c r="F43" s="133">
        <v>91.073219658976925</v>
      </c>
      <c r="G43" s="101">
        <v>16</v>
      </c>
      <c r="H43" s="133">
        <v>2.2925920618999855</v>
      </c>
      <c r="I43" s="101">
        <v>46.3</v>
      </c>
      <c r="J43" s="133">
        <v>6.6341882791230846</v>
      </c>
      <c r="K43" s="101">
        <v>697.9</v>
      </c>
      <c r="L43" s="120">
        <v>100</v>
      </c>
      <c r="M43" s="98" t="s">
        <v>63</v>
      </c>
      <c r="N43" s="99" t="s">
        <v>14</v>
      </c>
      <c r="O43" s="100" t="s">
        <v>127</v>
      </c>
      <c r="P43" s="105" t="s">
        <v>124</v>
      </c>
    </row>
    <row r="44" spans="1:16" s="5" customFormat="1" ht="18.75" customHeight="1" x14ac:dyDescent="0.15">
      <c r="A44" s="106"/>
      <c r="B44" s="107"/>
      <c r="C44" s="108"/>
      <c r="D44" s="109"/>
      <c r="E44" s="121"/>
      <c r="F44" s="111"/>
      <c r="G44" s="110"/>
      <c r="H44" s="111"/>
      <c r="I44" s="110"/>
      <c r="J44" s="111"/>
      <c r="K44" s="110"/>
      <c r="L44" s="112"/>
      <c r="M44" s="107" t="s">
        <v>127</v>
      </c>
      <c r="N44" s="108" t="s">
        <v>14</v>
      </c>
      <c r="O44" s="109" t="s">
        <v>140</v>
      </c>
      <c r="P44" s="113" t="s">
        <v>142</v>
      </c>
    </row>
    <row r="45" spans="1:16" s="5" customFormat="1" ht="18.75" customHeight="1" x14ac:dyDescent="0.15">
      <c r="A45" s="106"/>
      <c r="B45" s="107"/>
      <c r="C45" s="108"/>
      <c r="D45" s="109"/>
      <c r="E45" s="121"/>
      <c r="F45" s="111"/>
      <c r="G45" s="110"/>
      <c r="H45" s="111"/>
      <c r="I45" s="110"/>
      <c r="J45" s="111"/>
      <c r="K45" s="110"/>
      <c r="L45" s="112"/>
      <c r="M45" s="107" t="s">
        <v>140</v>
      </c>
      <c r="N45" s="108" t="s">
        <v>14</v>
      </c>
      <c r="O45" s="109" t="s">
        <v>144</v>
      </c>
      <c r="P45" s="113" t="s">
        <v>124</v>
      </c>
    </row>
    <row r="46" spans="1:16" s="5" customFormat="1" ht="18.75" customHeight="1" x14ac:dyDescent="0.15">
      <c r="A46" s="106"/>
      <c r="B46" s="107"/>
      <c r="C46" s="108"/>
      <c r="D46" s="109"/>
      <c r="E46" s="121"/>
      <c r="F46" s="111"/>
      <c r="G46" s="110"/>
      <c r="H46" s="111"/>
      <c r="I46" s="110"/>
      <c r="J46" s="110"/>
      <c r="K46" s="110"/>
      <c r="L46" s="112"/>
      <c r="M46" s="107" t="s">
        <v>144</v>
      </c>
      <c r="N46" s="108" t="s">
        <v>14</v>
      </c>
      <c r="O46" s="109" t="s">
        <v>20</v>
      </c>
      <c r="P46" s="113" t="s">
        <v>142</v>
      </c>
    </row>
    <row r="47" spans="1:16" s="5" customFormat="1" ht="18.75" customHeight="1" x14ac:dyDescent="0.15">
      <c r="A47" s="106"/>
      <c r="B47" s="134" t="s">
        <v>146</v>
      </c>
      <c r="C47" s="135" t="s">
        <v>47</v>
      </c>
      <c r="D47" s="136" t="s">
        <v>148</v>
      </c>
      <c r="E47" s="137">
        <v>58.6</v>
      </c>
      <c r="F47" s="138">
        <v>86</v>
      </c>
      <c r="G47" s="139">
        <v>2.8</v>
      </c>
      <c r="H47" s="140">
        <v>4.1116005873715125</v>
      </c>
      <c r="I47" s="141">
        <v>6.7</v>
      </c>
      <c r="J47" s="141">
        <v>9.8000000000000007</v>
      </c>
      <c r="K47" s="141">
        <v>68.099999999999994</v>
      </c>
      <c r="L47" s="142">
        <v>100</v>
      </c>
      <c r="M47" s="134" t="s">
        <v>146</v>
      </c>
      <c r="N47" s="135" t="s">
        <v>14</v>
      </c>
      <c r="O47" s="136" t="s">
        <v>148</v>
      </c>
      <c r="P47" s="143" t="s">
        <v>142</v>
      </c>
    </row>
    <row r="48" spans="1:16" s="5" customFormat="1" ht="18.75" customHeight="1" x14ac:dyDescent="0.15">
      <c r="A48" s="106"/>
      <c r="B48" s="107" t="s">
        <v>149</v>
      </c>
      <c r="C48" s="108" t="s">
        <v>14</v>
      </c>
      <c r="D48" s="109" t="s">
        <v>150</v>
      </c>
      <c r="E48" s="121">
        <v>12.4</v>
      </c>
      <c r="F48" s="111">
        <v>93.939393939393938</v>
      </c>
      <c r="G48" s="130" t="s">
        <v>19</v>
      </c>
      <c r="H48" s="131" t="s">
        <v>19</v>
      </c>
      <c r="I48" s="110">
        <v>0.8</v>
      </c>
      <c r="J48" s="110">
        <v>6.0606060606060606</v>
      </c>
      <c r="K48" s="110">
        <v>13.2</v>
      </c>
      <c r="L48" s="112">
        <v>100</v>
      </c>
      <c r="M48" s="107" t="s">
        <v>149</v>
      </c>
      <c r="N48" s="108" t="s">
        <v>14</v>
      </c>
      <c r="O48" s="109" t="s">
        <v>150</v>
      </c>
      <c r="P48" s="113" t="s">
        <v>118</v>
      </c>
    </row>
    <row r="49" spans="1:30" s="5" customFormat="1" ht="18.75" customHeight="1" x14ac:dyDescent="0.15">
      <c r="A49" s="106"/>
      <c r="B49" s="107" t="s">
        <v>153</v>
      </c>
      <c r="C49" s="108" t="s">
        <v>14</v>
      </c>
      <c r="D49" s="109" t="s">
        <v>155</v>
      </c>
      <c r="E49" s="121">
        <v>12.9</v>
      </c>
      <c r="F49" s="111">
        <v>82.7</v>
      </c>
      <c r="G49" s="144">
        <v>1.1000000000000001</v>
      </c>
      <c r="H49" s="145">
        <v>7.1</v>
      </c>
      <c r="I49" s="110">
        <v>1.6</v>
      </c>
      <c r="J49" s="110">
        <v>10.3</v>
      </c>
      <c r="K49" s="110">
        <v>15.6</v>
      </c>
      <c r="L49" s="112">
        <v>100</v>
      </c>
      <c r="M49" s="107" t="s">
        <v>153</v>
      </c>
      <c r="N49" s="108" t="s">
        <v>14</v>
      </c>
      <c r="O49" s="109" t="s">
        <v>155</v>
      </c>
      <c r="P49" s="113" t="s">
        <v>118</v>
      </c>
    </row>
    <row r="50" spans="1:30" ht="18.75" customHeight="1" x14ac:dyDescent="0.15">
      <c r="A50" s="114"/>
      <c r="B50" s="115"/>
      <c r="C50" s="116"/>
      <c r="D50" s="117" t="s">
        <v>29</v>
      </c>
      <c r="E50" s="146">
        <v>719.49999999999989</v>
      </c>
      <c r="F50" s="147">
        <v>90.525918470055359</v>
      </c>
      <c r="G50" s="148">
        <v>19.899999999999999</v>
      </c>
      <c r="H50" s="147">
        <v>2.5037745344740818</v>
      </c>
      <c r="I50" s="148">
        <v>55.400000000000006</v>
      </c>
      <c r="J50" s="147">
        <v>6.9703069954705583</v>
      </c>
      <c r="K50" s="148">
        <v>794.8</v>
      </c>
      <c r="L50" s="149">
        <v>100</v>
      </c>
      <c r="M50" s="115"/>
      <c r="N50" s="116"/>
      <c r="O50" s="117"/>
      <c r="P50" s="119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0" s="5" customFormat="1" ht="18.75" customHeight="1" x14ac:dyDescent="0.15">
      <c r="A51" s="97" t="s">
        <v>158</v>
      </c>
      <c r="B51" s="107" t="s">
        <v>160</v>
      </c>
      <c r="C51" s="108" t="s">
        <v>14</v>
      </c>
      <c r="D51" s="109" t="s">
        <v>161</v>
      </c>
      <c r="E51" s="121">
        <v>10.6</v>
      </c>
      <c r="F51" s="111">
        <v>93</v>
      </c>
      <c r="G51" s="130" t="s">
        <v>19</v>
      </c>
      <c r="H51" s="131" t="s">
        <v>19</v>
      </c>
      <c r="I51" s="110">
        <v>0.8</v>
      </c>
      <c r="J51" s="111">
        <v>7</v>
      </c>
      <c r="K51" s="110">
        <v>11.4</v>
      </c>
      <c r="L51" s="112">
        <v>100</v>
      </c>
      <c r="M51" s="98" t="s">
        <v>160</v>
      </c>
      <c r="N51" s="99" t="s">
        <v>14</v>
      </c>
      <c r="O51" s="100" t="s">
        <v>161</v>
      </c>
      <c r="P51" s="105" t="s">
        <v>43</v>
      </c>
    </row>
    <row r="52" spans="1:30" s="5" customFormat="1" ht="18.75" customHeight="1" x14ac:dyDescent="0.15">
      <c r="A52" s="106"/>
      <c r="B52" s="107" t="s">
        <v>163</v>
      </c>
      <c r="C52" s="108" t="s">
        <v>47</v>
      </c>
      <c r="D52" s="109" t="s">
        <v>166</v>
      </c>
      <c r="E52" s="121">
        <v>98.7</v>
      </c>
      <c r="F52" s="111">
        <v>80.309194467046368</v>
      </c>
      <c r="G52" s="110">
        <v>14.8</v>
      </c>
      <c r="H52" s="111">
        <v>12.042310821806348</v>
      </c>
      <c r="I52" s="110">
        <v>9.4</v>
      </c>
      <c r="J52" s="111">
        <v>7.6484947111472747</v>
      </c>
      <c r="K52" s="110">
        <v>122.9</v>
      </c>
      <c r="L52" s="112">
        <v>100</v>
      </c>
      <c r="M52" s="107" t="s">
        <v>163</v>
      </c>
      <c r="N52" s="108" t="s">
        <v>14</v>
      </c>
      <c r="O52" s="109" t="s">
        <v>167</v>
      </c>
      <c r="P52" s="113" t="s">
        <v>43</v>
      </c>
    </row>
    <row r="53" spans="1:30" s="5" customFormat="1" ht="18.75" customHeight="1" x14ac:dyDescent="0.15">
      <c r="A53" s="106"/>
      <c r="B53" s="107"/>
      <c r="C53" s="108"/>
      <c r="D53" s="109"/>
      <c r="E53" s="121"/>
      <c r="F53" s="111"/>
      <c r="G53" s="110"/>
      <c r="H53" s="111"/>
      <c r="I53" s="110"/>
      <c r="J53" s="110"/>
      <c r="K53" s="110"/>
      <c r="L53" s="112"/>
      <c r="M53" s="107" t="s">
        <v>167</v>
      </c>
      <c r="N53" s="108" t="s">
        <v>14</v>
      </c>
      <c r="O53" s="109" t="s">
        <v>169</v>
      </c>
      <c r="P53" s="113" t="s">
        <v>142</v>
      </c>
    </row>
    <row r="54" spans="1:30" s="5" customFormat="1" ht="18.75" customHeight="1" x14ac:dyDescent="0.15">
      <c r="A54" s="106"/>
      <c r="B54" s="122"/>
      <c r="C54" s="123"/>
      <c r="D54" s="124"/>
      <c r="E54" s="125"/>
      <c r="F54" s="126"/>
      <c r="G54" s="127"/>
      <c r="H54" s="126"/>
      <c r="I54" s="127"/>
      <c r="J54" s="127"/>
      <c r="K54" s="127"/>
      <c r="L54" s="128"/>
      <c r="M54" s="107" t="s">
        <v>169</v>
      </c>
      <c r="N54" s="108" t="s">
        <v>14</v>
      </c>
      <c r="O54" s="109" t="s">
        <v>166</v>
      </c>
      <c r="P54" s="113" t="s">
        <v>43</v>
      </c>
    </row>
    <row r="55" spans="1:30" s="5" customFormat="1" ht="18.75" customHeight="1" x14ac:dyDescent="0.15">
      <c r="A55" s="106"/>
      <c r="B55" s="107" t="s">
        <v>170</v>
      </c>
      <c r="C55" s="108" t="s">
        <v>14</v>
      </c>
      <c r="D55" s="109" t="s">
        <v>171</v>
      </c>
      <c r="E55" s="137">
        <v>59.099999999999994</v>
      </c>
      <c r="F55" s="138">
        <v>70.778443113772454</v>
      </c>
      <c r="G55" s="139">
        <v>12.9</v>
      </c>
      <c r="H55" s="140">
        <v>15.449101796407186</v>
      </c>
      <c r="I55" s="141">
        <v>11.5</v>
      </c>
      <c r="J55" s="141">
        <v>13.77245508982036</v>
      </c>
      <c r="K55" s="141">
        <v>83.500000000000014</v>
      </c>
      <c r="L55" s="142">
        <v>100</v>
      </c>
      <c r="M55" s="134" t="s">
        <v>170</v>
      </c>
      <c r="N55" s="135" t="s">
        <v>14</v>
      </c>
      <c r="O55" s="136" t="s">
        <v>176</v>
      </c>
      <c r="P55" s="143" t="s">
        <v>142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0" s="5" customFormat="1" ht="18.75" customHeight="1" x14ac:dyDescent="0.15">
      <c r="A56" s="106"/>
      <c r="B56" s="107"/>
      <c r="C56" s="108"/>
      <c r="D56" s="109"/>
      <c r="E56" s="121"/>
      <c r="F56" s="111"/>
      <c r="G56" s="144"/>
      <c r="H56" s="145"/>
      <c r="I56" s="110"/>
      <c r="J56" s="110"/>
      <c r="K56" s="110"/>
      <c r="L56" s="112"/>
      <c r="M56" s="107" t="s">
        <v>176</v>
      </c>
      <c r="N56" s="108" t="s">
        <v>14</v>
      </c>
      <c r="O56" s="109" t="s">
        <v>171</v>
      </c>
      <c r="P56" s="113" t="s">
        <v>43</v>
      </c>
      <c r="AD56" s="1"/>
    </row>
    <row r="57" spans="1:30" s="5" customFormat="1" ht="18.75" customHeight="1" x14ac:dyDescent="0.15">
      <c r="A57" s="106"/>
      <c r="B57" s="107" t="s">
        <v>182</v>
      </c>
      <c r="C57" s="108" t="s">
        <v>14</v>
      </c>
      <c r="D57" s="109" t="s">
        <v>184</v>
      </c>
      <c r="E57" s="121">
        <v>43.599999999999994</v>
      </c>
      <c r="F57" s="111">
        <v>82.109227871939737</v>
      </c>
      <c r="G57" s="144">
        <v>5.0999999999999996</v>
      </c>
      <c r="H57" s="145">
        <v>9.6045197740112993</v>
      </c>
      <c r="I57" s="110">
        <v>4.4000000000000004</v>
      </c>
      <c r="J57" s="110">
        <v>8.2862523540489654</v>
      </c>
      <c r="K57" s="110">
        <v>53.1</v>
      </c>
      <c r="L57" s="112">
        <v>100</v>
      </c>
      <c r="M57" s="122" t="s">
        <v>182</v>
      </c>
      <c r="N57" s="123" t="s">
        <v>14</v>
      </c>
      <c r="O57" s="124" t="s">
        <v>184</v>
      </c>
      <c r="P57" s="129" t="s">
        <v>118</v>
      </c>
    </row>
    <row r="58" spans="1:30" s="5" customFormat="1" ht="18.75" customHeight="1" x14ac:dyDescent="0.15">
      <c r="A58" s="106"/>
      <c r="B58" s="134" t="s">
        <v>186</v>
      </c>
      <c r="C58" s="135" t="s">
        <v>47</v>
      </c>
      <c r="D58" s="136" t="s">
        <v>190</v>
      </c>
      <c r="E58" s="137">
        <v>159.5</v>
      </c>
      <c r="F58" s="138">
        <v>74.988246356370482</v>
      </c>
      <c r="G58" s="139">
        <v>31.700000000000003</v>
      </c>
      <c r="H58" s="140">
        <v>14.903620122237896</v>
      </c>
      <c r="I58" s="141">
        <v>21.499999999999996</v>
      </c>
      <c r="J58" s="141">
        <v>10.108133521391631</v>
      </c>
      <c r="K58" s="141">
        <v>212.7</v>
      </c>
      <c r="L58" s="142">
        <v>100</v>
      </c>
      <c r="M58" s="134" t="s">
        <v>186</v>
      </c>
      <c r="N58" s="135" t="s">
        <v>14</v>
      </c>
      <c r="O58" s="136" t="s">
        <v>191</v>
      </c>
      <c r="P58" s="143" t="s">
        <v>142</v>
      </c>
    </row>
    <row r="59" spans="1:30" s="5" customFormat="1" ht="18.75" customHeight="1" x14ac:dyDescent="0.15">
      <c r="A59" s="106"/>
      <c r="B59" s="107"/>
      <c r="C59" s="108"/>
      <c r="D59" s="109"/>
      <c r="E59" s="121"/>
      <c r="F59" s="111"/>
      <c r="G59" s="130"/>
      <c r="H59" s="131"/>
      <c r="I59" s="110"/>
      <c r="J59" s="110"/>
      <c r="K59" s="110"/>
      <c r="L59" s="112"/>
      <c r="M59" s="107" t="s">
        <v>191</v>
      </c>
      <c r="N59" s="108" t="s">
        <v>14</v>
      </c>
      <c r="O59" s="109" t="s">
        <v>190</v>
      </c>
      <c r="P59" s="113" t="s">
        <v>118</v>
      </c>
      <c r="S59" s="1"/>
      <c r="T59" s="1"/>
      <c r="U59" s="1"/>
      <c r="W59" s="1"/>
      <c r="X59" s="1"/>
      <c r="Y59" s="1"/>
      <c r="Z59" s="1"/>
      <c r="AA59" s="1"/>
      <c r="AB59" s="1"/>
      <c r="AC59" s="1"/>
    </row>
    <row r="60" spans="1:30" ht="18.75" customHeight="1" x14ac:dyDescent="0.15">
      <c r="A60" s="114"/>
      <c r="B60" s="115"/>
      <c r="C60" s="116"/>
      <c r="D60" s="117" t="s">
        <v>29</v>
      </c>
      <c r="E60" s="146">
        <v>371.50000000000006</v>
      </c>
      <c r="F60" s="147">
        <v>76.819685690653429</v>
      </c>
      <c r="G60" s="148">
        <v>64.5</v>
      </c>
      <c r="H60" s="147">
        <v>13.337468982630272</v>
      </c>
      <c r="I60" s="148">
        <v>47.6</v>
      </c>
      <c r="J60" s="147">
        <v>9.8428453267162936</v>
      </c>
      <c r="K60" s="148">
        <v>483.6</v>
      </c>
      <c r="L60" s="149">
        <v>100</v>
      </c>
      <c r="M60" s="115"/>
      <c r="N60" s="116"/>
      <c r="O60" s="117"/>
      <c r="P60" s="119"/>
    </row>
    <row r="61" spans="1:30" s="5" customFormat="1" ht="18.75" customHeight="1" x14ac:dyDescent="0.15">
      <c r="A61" s="150" t="s">
        <v>193</v>
      </c>
      <c r="B61" s="107" t="s">
        <v>196</v>
      </c>
      <c r="C61" s="108" t="s">
        <v>47</v>
      </c>
      <c r="D61" s="109" t="s">
        <v>198</v>
      </c>
      <c r="E61" s="110">
        <v>32.299999999999997</v>
      </c>
      <c r="F61" s="111">
        <v>86.36363636363636</v>
      </c>
      <c r="G61" s="130" t="s">
        <v>19</v>
      </c>
      <c r="H61" s="131" t="s">
        <v>19</v>
      </c>
      <c r="I61" s="110">
        <v>5.0999999999999996</v>
      </c>
      <c r="J61" s="111">
        <v>13.636363636363635</v>
      </c>
      <c r="K61" s="110">
        <v>37.4</v>
      </c>
      <c r="L61" s="151">
        <v>100</v>
      </c>
      <c r="M61" s="107" t="s">
        <v>196</v>
      </c>
      <c r="N61" s="108" t="s">
        <v>47</v>
      </c>
      <c r="O61" s="109" t="s">
        <v>198</v>
      </c>
      <c r="P61" s="113" t="s">
        <v>118</v>
      </c>
    </row>
    <row r="62" spans="1:30" s="5" customFormat="1" ht="18.75" customHeight="1" x14ac:dyDescent="0.15">
      <c r="A62" s="106"/>
      <c r="B62" s="107" t="s">
        <v>199</v>
      </c>
      <c r="C62" s="108" t="s">
        <v>47</v>
      </c>
      <c r="D62" s="109" t="s">
        <v>203</v>
      </c>
      <c r="E62" s="110">
        <v>14.7</v>
      </c>
      <c r="F62" s="111">
        <v>88.023952095808383</v>
      </c>
      <c r="G62" s="110">
        <v>0.6</v>
      </c>
      <c r="H62" s="111">
        <v>3.5928143712574849</v>
      </c>
      <c r="I62" s="110">
        <v>1.4</v>
      </c>
      <c r="J62" s="111">
        <v>8.3832335329341312</v>
      </c>
      <c r="K62" s="110">
        <v>16.7</v>
      </c>
      <c r="L62" s="151">
        <v>100</v>
      </c>
      <c r="M62" s="107" t="s">
        <v>199</v>
      </c>
      <c r="N62" s="108" t="s">
        <v>47</v>
      </c>
      <c r="O62" s="109" t="s">
        <v>203</v>
      </c>
      <c r="P62" s="113" t="s">
        <v>118</v>
      </c>
    </row>
    <row r="63" spans="1:30" s="5" customFormat="1" ht="18.75" customHeight="1" x14ac:dyDescent="0.15">
      <c r="A63" s="106"/>
      <c r="B63" s="107" t="s">
        <v>204</v>
      </c>
      <c r="C63" s="108" t="s">
        <v>14</v>
      </c>
      <c r="D63" s="109" t="s">
        <v>207</v>
      </c>
      <c r="E63" s="110">
        <v>19.399999999999999</v>
      </c>
      <c r="F63" s="111">
        <v>93.719806763285035</v>
      </c>
      <c r="G63" s="110">
        <v>0.4</v>
      </c>
      <c r="H63" s="111">
        <v>1.9323671497584547</v>
      </c>
      <c r="I63" s="110">
        <v>0.9</v>
      </c>
      <c r="J63" s="110">
        <v>4.3478260869565233</v>
      </c>
      <c r="K63" s="110">
        <v>20.699999999999996</v>
      </c>
      <c r="L63" s="112">
        <v>100</v>
      </c>
      <c r="M63" s="107" t="s">
        <v>204</v>
      </c>
      <c r="N63" s="108" t="s">
        <v>14</v>
      </c>
      <c r="O63" s="109" t="s">
        <v>207</v>
      </c>
      <c r="P63" s="113" t="s">
        <v>118</v>
      </c>
    </row>
    <row r="64" spans="1:30" ht="18.75" customHeight="1" thickBot="1" x14ac:dyDescent="0.2">
      <c r="A64" s="114"/>
      <c r="B64" s="115"/>
      <c r="C64" s="116"/>
      <c r="D64" s="117" t="s">
        <v>29</v>
      </c>
      <c r="E64" s="148">
        <v>66.400000000000006</v>
      </c>
      <c r="F64" s="147">
        <v>88.770053475935811</v>
      </c>
      <c r="G64" s="148">
        <v>1</v>
      </c>
      <c r="H64" s="147">
        <v>1.3368983957219249</v>
      </c>
      <c r="I64" s="148">
        <v>7.4</v>
      </c>
      <c r="J64" s="147">
        <v>9.8930481283422438</v>
      </c>
      <c r="K64" s="148">
        <v>74.8</v>
      </c>
      <c r="L64" s="147">
        <v>100</v>
      </c>
      <c r="M64" s="115"/>
      <c r="N64" s="116"/>
      <c r="O64" s="117"/>
      <c r="P64" s="119"/>
    </row>
    <row r="65" spans="1:29" s="5" customFormat="1" ht="18.75" customHeight="1" x14ac:dyDescent="0.15">
      <c r="A65" s="150" t="s">
        <v>208</v>
      </c>
      <c r="B65" s="214" t="s">
        <v>1100</v>
      </c>
      <c r="C65" s="215" t="s">
        <v>47</v>
      </c>
      <c r="D65" s="216" t="s">
        <v>1103</v>
      </c>
      <c r="E65" s="217">
        <v>37.799999999999997</v>
      </c>
      <c r="F65" s="218">
        <v>73.398058252427177</v>
      </c>
      <c r="G65" s="219">
        <v>9.5</v>
      </c>
      <c r="H65" s="220">
        <v>18.446601941747574</v>
      </c>
      <c r="I65" s="217">
        <v>4.2</v>
      </c>
      <c r="J65" s="218">
        <v>8.1553398058252426</v>
      </c>
      <c r="K65" s="217">
        <v>51.5</v>
      </c>
      <c r="L65" s="218">
        <v>99.999999999999986</v>
      </c>
      <c r="M65" s="214" t="s">
        <v>1100</v>
      </c>
      <c r="N65" s="215" t="s">
        <v>14</v>
      </c>
      <c r="O65" s="216" t="s">
        <v>1103</v>
      </c>
      <c r="P65" s="221" t="s">
        <v>118</v>
      </c>
    </row>
    <row r="66" spans="1:29" ht="18.75" customHeight="1" thickBot="1" x14ac:dyDescent="0.2">
      <c r="A66" s="114"/>
      <c r="B66" s="152"/>
      <c r="C66" s="153"/>
      <c r="D66" s="154" t="s">
        <v>29</v>
      </c>
      <c r="E66" s="222">
        <v>37.799999999999997</v>
      </c>
      <c r="F66" s="223">
        <v>73.398058252427177</v>
      </c>
      <c r="G66" s="224">
        <v>9.5</v>
      </c>
      <c r="H66" s="225">
        <v>18.446601941747574</v>
      </c>
      <c r="I66" s="222">
        <v>4.2</v>
      </c>
      <c r="J66" s="223">
        <v>8.1553398058252426</v>
      </c>
      <c r="K66" s="222">
        <v>51.5</v>
      </c>
      <c r="L66" s="223">
        <v>99.999999999999986</v>
      </c>
      <c r="M66" s="152"/>
      <c r="N66" s="153"/>
      <c r="O66" s="154"/>
      <c r="P66" s="155"/>
    </row>
    <row r="67" spans="1:29" s="5" customFormat="1" ht="18.75" customHeight="1" x14ac:dyDescent="0.15">
      <c r="A67" s="97" t="s">
        <v>212</v>
      </c>
      <c r="B67" s="98" t="s">
        <v>214</v>
      </c>
      <c r="C67" s="99" t="s">
        <v>47</v>
      </c>
      <c r="D67" s="100" t="s">
        <v>215</v>
      </c>
      <c r="E67" s="132">
        <v>199.8</v>
      </c>
      <c r="F67" s="133">
        <v>81.120584652862362</v>
      </c>
      <c r="G67" s="101">
        <v>17.799999999999997</v>
      </c>
      <c r="H67" s="133">
        <v>7.2269589930978473</v>
      </c>
      <c r="I67" s="101">
        <v>28.700000000000003</v>
      </c>
      <c r="J67" s="133">
        <v>11.652456354039789</v>
      </c>
      <c r="K67" s="101">
        <v>246.3</v>
      </c>
      <c r="L67" s="120">
        <v>100</v>
      </c>
      <c r="M67" s="98" t="s">
        <v>214</v>
      </c>
      <c r="N67" s="99" t="s">
        <v>14</v>
      </c>
      <c r="O67" s="100" t="s">
        <v>189</v>
      </c>
      <c r="P67" s="105" t="s">
        <v>124</v>
      </c>
    </row>
    <row r="68" spans="1:29" s="5" customFormat="1" ht="18.75" customHeight="1" x14ac:dyDescent="0.15">
      <c r="A68" s="106"/>
      <c r="B68" s="107"/>
      <c r="C68" s="108"/>
      <c r="D68" s="109"/>
      <c r="E68" s="121"/>
      <c r="F68" s="111"/>
      <c r="G68" s="110"/>
      <c r="H68" s="111"/>
      <c r="I68" s="110"/>
      <c r="J68" s="111"/>
      <c r="K68" s="110"/>
      <c r="L68" s="112"/>
      <c r="M68" s="107" t="s">
        <v>189</v>
      </c>
      <c r="N68" s="108" t="s">
        <v>14</v>
      </c>
      <c r="O68" s="109" t="s">
        <v>215</v>
      </c>
      <c r="P68" s="113" t="s">
        <v>142</v>
      </c>
    </row>
    <row r="69" spans="1:29" s="5" customFormat="1" ht="18.75" customHeight="1" x14ac:dyDescent="0.15">
      <c r="A69" s="106"/>
      <c r="B69" s="134" t="s">
        <v>55</v>
      </c>
      <c r="C69" s="135" t="s">
        <v>47</v>
      </c>
      <c r="D69" s="136" t="s">
        <v>95</v>
      </c>
      <c r="E69" s="137">
        <v>140.9</v>
      </c>
      <c r="F69" s="138">
        <v>69.443075406604223</v>
      </c>
      <c r="G69" s="139">
        <v>36.700000000000003</v>
      </c>
      <c r="H69" s="140">
        <v>18.087727944800392</v>
      </c>
      <c r="I69" s="141">
        <v>25.3</v>
      </c>
      <c r="J69" s="141">
        <v>12.469196648595366</v>
      </c>
      <c r="K69" s="141">
        <v>202.9</v>
      </c>
      <c r="L69" s="142">
        <v>100</v>
      </c>
      <c r="M69" s="134" t="s">
        <v>55</v>
      </c>
      <c r="N69" s="135" t="s">
        <v>14</v>
      </c>
      <c r="O69" s="136" t="s">
        <v>219</v>
      </c>
      <c r="P69" s="143" t="s">
        <v>142</v>
      </c>
    </row>
    <row r="70" spans="1:29" s="5" customFormat="1" ht="18.75" customHeight="1" x14ac:dyDescent="0.15">
      <c r="A70" s="106"/>
      <c r="B70" s="107"/>
      <c r="C70" s="108"/>
      <c r="D70" s="109"/>
      <c r="E70" s="121"/>
      <c r="F70" s="111"/>
      <c r="G70" s="130"/>
      <c r="H70" s="131"/>
      <c r="I70" s="110"/>
      <c r="J70" s="110"/>
      <c r="K70" s="110"/>
      <c r="L70" s="112"/>
      <c r="M70" s="107" t="s">
        <v>219</v>
      </c>
      <c r="N70" s="108" t="s">
        <v>14</v>
      </c>
      <c r="O70" s="109" t="s">
        <v>95</v>
      </c>
      <c r="P70" s="113" t="s">
        <v>118</v>
      </c>
    </row>
    <row r="71" spans="1:29" ht="18.75" customHeight="1" x14ac:dyDescent="0.15">
      <c r="A71" s="114"/>
      <c r="B71" s="115"/>
      <c r="C71" s="116"/>
      <c r="D71" s="117" t="s">
        <v>29</v>
      </c>
      <c r="E71" s="146">
        <v>340.70000000000005</v>
      </c>
      <c r="F71" s="147">
        <v>75.845948352626891</v>
      </c>
      <c r="G71" s="148">
        <v>54.499999999999993</v>
      </c>
      <c r="H71" s="147">
        <v>12.1326803205699</v>
      </c>
      <c r="I71" s="148">
        <v>54</v>
      </c>
      <c r="J71" s="147">
        <v>12.021371326803203</v>
      </c>
      <c r="K71" s="148">
        <v>449.2</v>
      </c>
      <c r="L71" s="149">
        <v>100</v>
      </c>
      <c r="M71" s="115"/>
      <c r="N71" s="116"/>
      <c r="O71" s="117"/>
      <c r="P71" s="119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5" customFormat="1" ht="18.75" customHeight="1" x14ac:dyDescent="0.15">
      <c r="A72" s="97" t="s">
        <v>222</v>
      </c>
      <c r="B72" s="98" t="s">
        <v>140</v>
      </c>
      <c r="C72" s="99" t="s">
        <v>47</v>
      </c>
      <c r="D72" s="100" t="s">
        <v>223</v>
      </c>
      <c r="E72" s="132">
        <v>249.39999999999998</v>
      </c>
      <c r="F72" s="133">
        <v>80.038510911424893</v>
      </c>
      <c r="G72" s="101">
        <v>15.1</v>
      </c>
      <c r="H72" s="133">
        <v>4.8459563543003847</v>
      </c>
      <c r="I72" s="101">
        <v>47.1</v>
      </c>
      <c r="J72" s="133">
        <v>15.115532734274712</v>
      </c>
      <c r="K72" s="101">
        <v>311.60000000000002</v>
      </c>
      <c r="L72" s="120">
        <v>99.999999999999972</v>
      </c>
      <c r="M72" s="98" t="s">
        <v>140</v>
      </c>
      <c r="N72" s="99" t="s">
        <v>14</v>
      </c>
      <c r="O72" s="100" t="s">
        <v>1104</v>
      </c>
      <c r="P72" s="105" t="s">
        <v>122</v>
      </c>
    </row>
    <row r="73" spans="1:29" s="5" customFormat="1" ht="18.75" customHeight="1" x14ac:dyDescent="0.15">
      <c r="A73" s="106"/>
      <c r="B73" s="107"/>
      <c r="C73" s="108"/>
      <c r="D73" s="109"/>
      <c r="E73" s="121"/>
      <c r="F73" s="111"/>
      <c r="G73" s="110"/>
      <c r="H73" s="111"/>
      <c r="I73" s="110"/>
      <c r="J73" s="111"/>
      <c r="K73" s="110"/>
      <c r="L73" s="112"/>
      <c r="M73" s="107" t="s">
        <v>1104</v>
      </c>
      <c r="N73" s="108" t="s">
        <v>14</v>
      </c>
      <c r="O73" s="109" t="s">
        <v>226</v>
      </c>
      <c r="P73" s="113" t="s">
        <v>124</v>
      </c>
    </row>
    <row r="74" spans="1:29" s="5" customFormat="1" ht="18.75" customHeight="1" x14ac:dyDescent="0.15">
      <c r="A74" s="106"/>
      <c r="B74" s="107"/>
      <c r="C74" s="108"/>
      <c r="D74" s="109"/>
      <c r="E74" s="121"/>
      <c r="F74" s="111"/>
      <c r="G74" s="110"/>
      <c r="H74" s="111"/>
      <c r="I74" s="110"/>
      <c r="J74" s="110"/>
      <c r="K74" s="110"/>
      <c r="L74" s="112"/>
      <c r="M74" s="107" t="s">
        <v>226</v>
      </c>
      <c r="N74" s="108" t="s">
        <v>14</v>
      </c>
      <c r="O74" s="109" t="s">
        <v>216</v>
      </c>
      <c r="P74" s="113" t="s">
        <v>122</v>
      </c>
    </row>
    <row r="75" spans="1:29" s="5" customFormat="1" ht="18.75" customHeight="1" x14ac:dyDescent="0.15">
      <c r="A75" s="106"/>
      <c r="B75" s="107"/>
      <c r="C75" s="108"/>
      <c r="D75" s="109"/>
      <c r="E75" s="121"/>
      <c r="F75" s="111"/>
      <c r="G75" s="110"/>
      <c r="H75" s="111"/>
      <c r="I75" s="110"/>
      <c r="J75" s="110"/>
      <c r="K75" s="110"/>
      <c r="L75" s="112"/>
      <c r="M75" s="107" t="s">
        <v>216</v>
      </c>
      <c r="N75" s="108" t="s">
        <v>14</v>
      </c>
      <c r="O75" s="109" t="s">
        <v>223</v>
      </c>
      <c r="P75" s="113" t="s">
        <v>118</v>
      </c>
    </row>
    <row r="76" spans="1:29" s="5" customFormat="1" ht="18.75" customHeight="1" x14ac:dyDescent="0.15">
      <c r="A76" s="114"/>
      <c r="B76" s="115"/>
      <c r="C76" s="116"/>
      <c r="D76" s="117" t="s">
        <v>29</v>
      </c>
      <c r="E76" s="146">
        <v>249.39999999999998</v>
      </c>
      <c r="F76" s="147">
        <v>80.038510911424893</v>
      </c>
      <c r="G76" s="148">
        <v>15.1</v>
      </c>
      <c r="H76" s="147">
        <v>4.8459563543003847</v>
      </c>
      <c r="I76" s="148">
        <v>47.1</v>
      </c>
      <c r="J76" s="147">
        <v>15.115532734274712</v>
      </c>
      <c r="K76" s="148">
        <v>311.60000000000002</v>
      </c>
      <c r="L76" s="149">
        <v>99.999999999999972</v>
      </c>
      <c r="M76" s="115"/>
      <c r="N76" s="116"/>
      <c r="O76" s="117"/>
      <c r="P76" s="119"/>
    </row>
    <row r="77" spans="1:29" s="5" customFormat="1" ht="18.75" customHeight="1" x14ac:dyDescent="0.15">
      <c r="A77" s="97" t="s">
        <v>15</v>
      </c>
      <c r="B77" s="98" t="s">
        <v>1104</v>
      </c>
      <c r="C77" s="99" t="s">
        <v>14</v>
      </c>
      <c r="D77" s="109" t="s">
        <v>228</v>
      </c>
      <c r="E77" s="132">
        <v>10.3</v>
      </c>
      <c r="F77" s="133">
        <v>7.9</v>
      </c>
      <c r="G77" s="156" t="s">
        <v>19</v>
      </c>
      <c r="H77" s="157" t="s">
        <v>19</v>
      </c>
      <c r="I77" s="101">
        <v>9.3000000000000007</v>
      </c>
      <c r="J77" s="101">
        <v>93.1</v>
      </c>
      <c r="K77" s="101">
        <v>19.600000000000001</v>
      </c>
      <c r="L77" s="120">
        <v>100</v>
      </c>
      <c r="M77" s="98" t="s">
        <v>1104</v>
      </c>
      <c r="N77" s="99" t="s">
        <v>14</v>
      </c>
      <c r="O77" s="109" t="s">
        <v>228</v>
      </c>
      <c r="P77" s="105" t="s">
        <v>122</v>
      </c>
    </row>
    <row r="78" spans="1:29" s="5" customFormat="1" ht="18.75" customHeight="1" x14ac:dyDescent="0.15">
      <c r="A78" s="106"/>
      <c r="B78" s="107" t="s">
        <v>230</v>
      </c>
      <c r="C78" s="108" t="s">
        <v>47</v>
      </c>
      <c r="D78" s="109" t="s">
        <v>234</v>
      </c>
      <c r="E78" s="121">
        <v>56.1</v>
      </c>
      <c r="F78" s="111">
        <v>75.302013422818789</v>
      </c>
      <c r="G78" s="130" t="s">
        <v>19</v>
      </c>
      <c r="H78" s="131" t="s">
        <v>19</v>
      </c>
      <c r="I78" s="110">
        <v>18.400000000000002</v>
      </c>
      <c r="J78" s="111">
        <v>24.697986577181211</v>
      </c>
      <c r="K78" s="110">
        <v>74.5</v>
      </c>
      <c r="L78" s="112">
        <v>100</v>
      </c>
      <c r="M78" s="107" t="s">
        <v>230</v>
      </c>
      <c r="N78" s="108" t="s">
        <v>14</v>
      </c>
      <c r="O78" s="109" t="s">
        <v>125</v>
      </c>
      <c r="P78" s="113" t="s">
        <v>237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5" customFormat="1" ht="18.75" customHeight="1" x14ac:dyDescent="0.15">
      <c r="A79" s="106"/>
      <c r="B79" s="107"/>
      <c r="C79" s="108"/>
      <c r="D79" s="109"/>
      <c r="E79" s="121"/>
      <c r="F79" s="111"/>
      <c r="G79" s="110"/>
      <c r="H79" s="111"/>
      <c r="I79" s="110"/>
      <c r="J79" s="111"/>
      <c r="K79" s="110"/>
      <c r="L79" s="112"/>
      <c r="M79" s="107" t="s">
        <v>125</v>
      </c>
      <c r="N79" s="108" t="s">
        <v>14</v>
      </c>
      <c r="O79" s="109" t="s">
        <v>234</v>
      </c>
      <c r="P79" s="113" t="s">
        <v>122</v>
      </c>
    </row>
    <row r="80" spans="1:29" s="5" customFormat="1" ht="18.75" customHeight="1" x14ac:dyDescent="0.15">
      <c r="A80" s="106"/>
      <c r="B80" s="122" t="s">
        <v>239</v>
      </c>
      <c r="C80" s="123" t="s">
        <v>47</v>
      </c>
      <c r="D80" s="124" t="s">
        <v>243</v>
      </c>
      <c r="E80" s="125">
        <v>16.3</v>
      </c>
      <c r="F80" s="126">
        <v>92.6</v>
      </c>
      <c r="G80" s="158" t="s">
        <v>19</v>
      </c>
      <c r="H80" s="159" t="s">
        <v>19</v>
      </c>
      <c r="I80" s="127">
        <v>1.3</v>
      </c>
      <c r="J80" s="127">
        <v>7.4</v>
      </c>
      <c r="K80" s="127">
        <v>17.600000000000001</v>
      </c>
      <c r="L80" s="128">
        <v>100</v>
      </c>
      <c r="M80" s="122" t="s">
        <v>239</v>
      </c>
      <c r="N80" s="123" t="s">
        <v>14</v>
      </c>
      <c r="O80" s="124" t="s">
        <v>243</v>
      </c>
      <c r="P80" s="129" t="s">
        <v>118</v>
      </c>
    </row>
    <row r="81" spans="1:29" s="5" customFormat="1" ht="18.75" customHeight="1" x14ac:dyDescent="0.15">
      <c r="A81" s="106"/>
      <c r="B81" s="107" t="s">
        <v>249</v>
      </c>
      <c r="C81" s="108" t="s">
        <v>14</v>
      </c>
      <c r="D81" s="109" t="s">
        <v>252</v>
      </c>
      <c r="E81" s="121">
        <v>31.9</v>
      </c>
      <c r="F81" s="111">
        <v>91.142857142857153</v>
      </c>
      <c r="G81" s="130" t="s">
        <v>19</v>
      </c>
      <c r="H81" s="131" t="s">
        <v>19</v>
      </c>
      <c r="I81" s="110">
        <v>3.1000000000000005</v>
      </c>
      <c r="J81" s="110">
        <v>8.8571428571428594</v>
      </c>
      <c r="K81" s="110">
        <v>35</v>
      </c>
      <c r="L81" s="112">
        <v>100</v>
      </c>
      <c r="M81" s="107" t="s">
        <v>249</v>
      </c>
      <c r="N81" s="108" t="s">
        <v>14</v>
      </c>
      <c r="O81" s="109" t="s">
        <v>252</v>
      </c>
      <c r="P81" s="113" t="s">
        <v>122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5" customFormat="1" ht="18.75" customHeight="1" x14ac:dyDescent="0.15">
      <c r="A82" s="106"/>
      <c r="B82" s="107" t="s">
        <v>255</v>
      </c>
      <c r="C82" s="108" t="s">
        <v>14</v>
      </c>
      <c r="D82" s="109" t="s">
        <v>259</v>
      </c>
      <c r="E82" s="121">
        <v>18.399999999999999</v>
      </c>
      <c r="F82" s="111">
        <v>88.888888888888886</v>
      </c>
      <c r="G82" s="110">
        <v>1.3</v>
      </c>
      <c r="H82" s="111">
        <v>6.2801932367149762</v>
      </c>
      <c r="I82" s="110">
        <v>1</v>
      </c>
      <c r="J82" s="110">
        <v>4.8309178743961354</v>
      </c>
      <c r="K82" s="110">
        <v>20.7</v>
      </c>
      <c r="L82" s="112">
        <v>100</v>
      </c>
      <c r="M82" s="107" t="s">
        <v>255</v>
      </c>
      <c r="N82" s="108" t="s">
        <v>14</v>
      </c>
      <c r="O82" s="109" t="s">
        <v>259</v>
      </c>
      <c r="P82" s="113" t="s">
        <v>118</v>
      </c>
    </row>
    <row r="83" spans="1:29" ht="18.75" customHeight="1" x14ac:dyDescent="0.15">
      <c r="A83" s="114"/>
      <c r="B83" s="115"/>
      <c r="C83" s="116"/>
      <c r="D83" s="117" t="s">
        <v>29</v>
      </c>
      <c r="E83" s="146">
        <f>SUM(E77:E82)</f>
        <v>133</v>
      </c>
      <c r="F83" s="147">
        <f>+E83/$K83*100</f>
        <v>79.450418160095595</v>
      </c>
      <c r="G83" s="148">
        <f>SUM(G77:G82)</f>
        <v>1.3</v>
      </c>
      <c r="H83" s="147">
        <f>+G83/$K83*100</f>
        <v>0.77658303464755096</v>
      </c>
      <c r="I83" s="148">
        <f>SUM(I77:I82)</f>
        <v>33.1</v>
      </c>
      <c r="J83" s="147">
        <f>+I83/$K83*100</f>
        <v>19.772998805256872</v>
      </c>
      <c r="K83" s="148">
        <f>SUM(K77:K82)</f>
        <v>167.39999999999998</v>
      </c>
      <c r="L83" s="149">
        <v>100</v>
      </c>
      <c r="M83" s="115"/>
      <c r="N83" s="116"/>
      <c r="O83" s="117"/>
      <c r="P83" s="119"/>
    </row>
    <row r="84" spans="1:29" s="5" customFormat="1" ht="18.75" customHeight="1" x14ac:dyDescent="0.15">
      <c r="A84" s="150" t="s">
        <v>38</v>
      </c>
      <c r="B84" s="98" t="s">
        <v>260</v>
      </c>
      <c r="C84" s="99" t="s">
        <v>47</v>
      </c>
      <c r="D84" s="100" t="s">
        <v>115</v>
      </c>
      <c r="E84" s="101">
        <v>42.5</v>
      </c>
      <c r="F84" s="133">
        <v>78.125</v>
      </c>
      <c r="G84" s="101">
        <v>5.5</v>
      </c>
      <c r="H84" s="133">
        <v>10.11029411764706</v>
      </c>
      <c r="I84" s="101">
        <v>6.4</v>
      </c>
      <c r="J84" s="133">
        <v>11.764705882352942</v>
      </c>
      <c r="K84" s="101">
        <v>54.4</v>
      </c>
      <c r="L84" s="104">
        <v>100</v>
      </c>
      <c r="M84" s="98" t="s">
        <v>260</v>
      </c>
      <c r="N84" s="99" t="s">
        <v>47</v>
      </c>
      <c r="O84" s="100" t="s">
        <v>115</v>
      </c>
      <c r="P84" s="143" t="s">
        <v>122</v>
      </c>
    </row>
    <row r="85" spans="1:29" s="5" customFormat="1" ht="18.75" customHeight="1" x14ac:dyDescent="0.15">
      <c r="A85" s="106"/>
      <c r="B85" s="107" t="s">
        <v>263</v>
      </c>
      <c r="C85" s="108" t="s">
        <v>47</v>
      </c>
      <c r="D85" s="109" t="s">
        <v>267</v>
      </c>
      <c r="E85" s="110">
        <v>63.5</v>
      </c>
      <c r="F85" s="111">
        <v>78.784119106699762</v>
      </c>
      <c r="G85" s="144">
        <v>5.5</v>
      </c>
      <c r="H85" s="145">
        <v>6.8238213399503724</v>
      </c>
      <c r="I85" s="110">
        <v>11.6</v>
      </c>
      <c r="J85" s="111">
        <v>14.392059553349876</v>
      </c>
      <c r="K85" s="110">
        <v>80.599999999999994</v>
      </c>
      <c r="L85" s="151">
        <v>100</v>
      </c>
      <c r="M85" s="107" t="s">
        <v>263</v>
      </c>
      <c r="N85" s="108" t="s">
        <v>47</v>
      </c>
      <c r="O85" s="109" t="s">
        <v>267</v>
      </c>
      <c r="P85" s="113" t="s">
        <v>122</v>
      </c>
    </row>
    <row r="86" spans="1:29" ht="18.75" customHeight="1" x14ac:dyDescent="0.15">
      <c r="A86" s="114"/>
      <c r="B86" s="115"/>
      <c r="C86" s="116"/>
      <c r="D86" s="117" t="s">
        <v>29</v>
      </c>
      <c r="E86" s="148">
        <v>106</v>
      </c>
      <c r="F86" s="147">
        <v>78.518518518518519</v>
      </c>
      <c r="G86" s="148">
        <v>11</v>
      </c>
      <c r="H86" s="147">
        <v>8.1481481481481488</v>
      </c>
      <c r="I86" s="148">
        <v>18</v>
      </c>
      <c r="J86" s="147">
        <v>13.333333333333334</v>
      </c>
      <c r="K86" s="148">
        <v>135</v>
      </c>
      <c r="L86" s="147">
        <v>100</v>
      </c>
      <c r="M86" s="115"/>
      <c r="N86" s="116"/>
      <c r="O86" s="117"/>
      <c r="P86" s="119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s="5" customFormat="1" ht="18.75" customHeight="1" x14ac:dyDescent="0.15">
      <c r="A87" s="150" t="s">
        <v>271</v>
      </c>
      <c r="B87" s="98" t="s">
        <v>125</v>
      </c>
      <c r="C87" s="99" t="s">
        <v>47</v>
      </c>
      <c r="D87" s="100" t="s">
        <v>272</v>
      </c>
      <c r="E87" s="101">
        <v>3.5</v>
      </c>
      <c r="F87" s="133">
        <v>89.743589743589752</v>
      </c>
      <c r="G87" s="156" t="s">
        <v>19</v>
      </c>
      <c r="H87" s="157" t="s">
        <v>19</v>
      </c>
      <c r="I87" s="101">
        <v>0.4</v>
      </c>
      <c r="J87" s="133">
        <v>10.256410256410257</v>
      </c>
      <c r="K87" s="101">
        <v>3.9000000000000004</v>
      </c>
      <c r="L87" s="104">
        <v>100</v>
      </c>
      <c r="M87" s="98" t="s">
        <v>125</v>
      </c>
      <c r="N87" s="99" t="s">
        <v>47</v>
      </c>
      <c r="O87" s="100" t="s">
        <v>272</v>
      </c>
      <c r="P87" s="105" t="s">
        <v>142</v>
      </c>
    </row>
    <row r="88" spans="1:29" ht="18.75" customHeight="1" x14ac:dyDescent="0.15">
      <c r="A88" s="114"/>
      <c r="B88" s="115"/>
      <c r="C88" s="116"/>
      <c r="D88" s="117" t="s">
        <v>29</v>
      </c>
      <c r="E88" s="148">
        <v>3.5</v>
      </c>
      <c r="F88" s="147">
        <v>89.743589743589752</v>
      </c>
      <c r="G88" s="160" t="s">
        <v>19</v>
      </c>
      <c r="H88" s="161" t="s">
        <v>19</v>
      </c>
      <c r="I88" s="148">
        <v>0.4</v>
      </c>
      <c r="J88" s="147">
        <v>10.256410256410257</v>
      </c>
      <c r="K88" s="148">
        <v>3.9000000000000004</v>
      </c>
      <c r="L88" s="147">
        <v>100</v>
      </c>
      <c r="M88" s="115"/>
      <c r="N88" s="116"/>
      <c r="O88" s="117"/>
      <c r="P88" s="119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s="5" customFormat="1" ht="18.75" customHeight="1" x14ac:dyDescent="0.15">
      <c r="A89" s="97" t="s">
        <v>273</v>
      </c>
      <c r="B89" s="98" t="s">
        <v>276</v>
      </c>
      <c r="C89" s="99" t="s">
        <v>47</v>
      </c>
      <c r="D89" s="100" t="s">
        <v>278</v>
      </c>
      <c r="E89" s="132">
        <v>62.9</v>
      </c>
      <c r="F89" s="133">
        <v>66.986155484558026</v>
      </c>
      <c r="G89" s="101">
        <v>4.3</v>
      </c>
      <c r="H89" s="133">
        <v>4.5793397231096904</v>
      </c>
      <c r="I89" s="101">
        <v>26.7</v>
      </c>
      <c r="J89" s="133">
        <v>28.434504792332266</v>
      </c>
      <c r="K89" s="101">
        <v>93.9</v>
      </c>
      <c r="L89" s="120">
        <v>100</v>
      </c>
      <c r="M89" s="98" t="s">
        <v>276</v>
      </c>
      <c r="N89" s="99" t="s">
        <v>14</v>
      </c>
      <c r="O89" s="100" t="s">
        <v>279</v>
      </c>
      <c r="P89" s="105" t="s">
        <v>142</v>
      </c>
    </row>
    <row r="90" spans="1:29" s="5" customFormat="1" ht="18.75" customHeight="1" x14ac:dyDescent="0.15">
      <c r="A90" s="106"/>
      <c r="B90" s="107"/>
      <c r="C90" s="108"/>
      <c r="D90" s="109"/>
      <c r="E90" s="121"/>
      <c r="F90" s="111"/>
      <c r="G90" s="130"/>
      <c r="H90" s="131"/>
      <c r="I90" s="110"/>
      <c r="J90" s="111"/>
      <c r="K90" s="110"/>
      <c r="L90" s="112"/>
      <c r="M90" s="107" t="s">
        <v>279</v>
      </c>
      <c r="N90" s="108" t="s">
        <v>14</v>
      </c>
      <c r="O90" s="109" t="s">
        <v>281</v>
      </c>
      <c r="P90" s="113" t="s">
        <v>124</v>
      </c>
    </row>
    <row r="91" spans="1:29" s="5" customFormat="1" ht="18.75" customHeight="1" x14ac:dyDescent="0.15">
      <c r="A91" s="106"/>
      <c r="B91" s="122"/>
      <c r="C91" s="123"/>
      <c r="D91" s="124"/>
      <c r="E91" s="125"/>
      <c r="F91" s="126"/>
      <c r="G91" s="127"/>
      <c r="H91" s="126"/>
      <c r="I91" s="127"/>
      <c r="J91" s="127"/>
      <c r="K91" s="127"/>
      <c r="L91" s="128"/>
      <c r="M91" s="122" t="s">
        <v>281</v>
      </c>
      <c r="N91" s="123" t="s">
        <v>14</v>
      </c>
      <c r="O91" s="124" t="s">
        <v>278</v>
      </c>
      <c r="P91" s="129" t="s">
        <v>142</v>
      </c>
    </row>
    <row r="92" spans="1:29" s="5" customFormat="1" ht="18.75" customHeight="1" x14ac:dyDescent="0.15">
      <c r="A92" s="106"/>
      <c r="B92" s="134" t="s">
        <v>281</v>
      </c>
      <c r="C92" s="135" t="s">
        <v>14</v>
      </c>
      <c r="D92" s="136" t="s">
        <v>284</v>
      </c>
      <c r="E92" s="137">
        <v>233.2</v>
      </c>
      <c r="F92" s="138">
        <v>85.45254672041041</v>
      </c>
      <c r="G92" s="139">
        <v>18.100000000000001</v>
      </c>
      <c r="H92" s="140">
        <v>6.6324661048002937</v>
      </c>
      <c r="I92" s="141">
        <v>21.6</v>
      </c>
      <c r="J92" s="141">
        <v>7.9149871747893012</v>
      </c>
      <c r="K92" s="141">
        <v>272.89999999999998</v>
      </c>
      <c r="L92" s="142">
        <v>100</v>
      </c>
      <c r="M92" s="134" t="s">
        <v>281</v>
      </c>
      <c r="N92" s="135" t="s">
        <v>14</v>
      </c>
      <c r="O92" s="136" t="s">
        <v>284</v>
      </c>
      <c r="P92" s="143" t="s">
        <v>142</v>
      </c>
    </row>
    <row r="93" spans="1:29" s="5" customFormat="1" ht="18.75" customHeight="1" x14ac:dyDescent="0.15">
      <c r="A93" s="106"/>
      <c r="B93" s="107" t="s">
        <v>22</v>
      </c>
      <c r="C93" s="108" t="s">
        <v>14</v>
      </c>
      <c r="D93" s="109" t="s">
        <v>286</v>
      </c>
      <c r="E93" s="121">
        <v>150.30000000000001</v>
      </c>
      <c r="F93" s="111">
        <v>79.397781299524567</v>
      </c>
      <c r="G93" s="144">
        <v>4.5</v>
      </c>
      <c r="H93" s="145">
        <v>2.3771790808240887</v>
      </c>
      <c r="I93" s="110">
        <v>34.5</v>
      </c>
      <c r="J93" s="110">
        <v>18.225039619651344</v>
      </c>
      <c r="K93" s="110">
        <v>189.3</v>
      </c>
      <c r="L93" s="112">
        <v>100</v>
      </c>
      <c r="M93" s="107" t="s">
        <v>22</v>
      </c>
      <c r="N93" s="108" t="s">
        <v>14</v>
      </c>
      <c r="O93" s="109" t="s">
        <v>287</v>
      </c>
      <c r="P93" s="113" t="s">
        <v>142</v>
      </c>
    </row>
    <row r="94" spans="1:29" s="5" customFormat="1" ht="18.75" customHeight="1" x14ac:dyDescent="0.15">
      <c r="A94" s="106"/>
      <c r="B94" s="107"/>
      <c r="C94" s="108"/>
      <c r="D94" s="109"/>
      <c r="E94" s="130"/>
      <c r="F94" s="131"/>
      <c r="G94" s="130"/>
      <c r="H94" s="131"/>
      <c r="I94" s="110"/>
      <c r="J94" s="110"/>
      <c r="K94" s="110"/>
      <c r="L94" s="112"/>
      <c r="M94" s="107" t="s">
        <v>287</v>
      </c>
      <c r="N94" s="108" t="s">
        <v>14</v>
      </c>
      <c r="O94" s="109" t="s">
        <v>290</v>
      </c>
      <c r="P94" s="113" t="s">
        <v>124</v>
      </c>
    </row>
    <row r="95" spans="1:29" s="5" customFormat="1" ht="18.75" customHeight="1" x14ac:dyDescent="0.15">
      <c r="A95" s="106"/>
      <c r="B95" s="107"/>
      <c r="C95" s="108"/>
      <c r="D95" s="109"/>
      <c r="E95" s="121"/>
      <c r="F95" s="111"/>
      <c r="G95" s="144"/>
      <c r="H95" s="145"/>
      <c r="I95" s="110"/>
      <c r="J95" s="110"/>
      <c r="K95" s="110"/>
      <c r="L95" s="112"/>
      <c r="M95" s="107" t="s">
        <v>290</v>
      </c>
      <c r="N95" s="108" t="s">
        <v>14</v>
      </c>
      <c r="O95" s="109" t="s">
        <v>293</v>
      </c>
      <c r="P95" s="113" t="s">
        <v>122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5" customFormat="1" ht="18.75" customHeight="1" x14ac:dyDescent="0.15">
      <c r="A96" s="106"/>
      <c r="B96" s="107"/>
      <c r="C96" s="108"/>
      <c r="D96" s="109"/>
      <c r="E96" s="121"/>
      <c r="F96" s="111"/>
      <c r="G96" s="144"/>
      <c r="H96" s="145"/>
      <c r="I96" s="110"/>
      <c r="J96" s="110"/>
      <c r="K96" s="110"/>
      <c r="L96" s="112"/>
      <c r="M96" s="107" t="s">
        <v>293</v>
      </c>
      <c r="N96" s="108" t="s">
        <v>14</v>
      </c>
      <c r="O96" s="109" t="s">
        <v>73</v>
      </c>
      <c r="P96" s="113" t="s">
        <v>124</v>
      </c>
    </row>
    <row r="97" spans="1:29" s="5" customFormat="1" ht="18.75" customHeight="1" x14ac:dyDescent="0.15">
      <c r="A97" s="106"/>
      <c r="B97" s="107"/>
      <c r="C97" s="108"/>
      <c r="D97" s="109"/>
      <c r="E97" s="121"/>
      <c r="F97" s="111"/>
      <c r="G97" s="144"/>
      <c r="H97" s="145"/>
      <c r="I97" s="110"/>
      <c r="J97" s="110"/>
      <c r="K97" s="110"/>
      <c r="L97" s="112"/>
      <c r="M97" s="107" t="s">
        <v>73</v>
      </c>
      <c r="N97" s="108" t="s">
        <v>14</v>
      </c>
      <c r="O97" s="109" t="s">
        <v>286</v>
      </c>
      <c r="P97" s="113" t="s">
        <v>122</v>
      </c>
    </row>
    <row r="98" spans="1:29" s="5" customFormat="1" ht="18.75" customHeight="1" x14ac:dyDescent="0.15">
      <c r="A98" s="106"/>
      <c r="B98" s="107" t="s">
        <v>288</v>
      </c>
      <c r="C98" s="108" t="s">
        <v>14</v>
      </c>
      <c r="D98" s="109" t="s">
        <v>181</v>
      </c>
      <c r="E98" s="130" t="s">
        <v>19</v>
      </c>
      <c r="F98" s="131" t="s">
        <v>19</v>
      </c>
      <c r="G98" s="130" t="s">
        <v>19</v>
      </c>
      <c r="H98" s="131" t="s">
        <v>19</v>
      </c>
      <c r="I98" s="110">
        <v>3.3</v>
      </c>
      <c r="J98" s="110">
        <v>100</v>
      </c>
      <c r="K98" s="110">
        <v>3.3</v>
      </c>
      <c r="L98" s="112">
        <v>100</v>
      </c>
      <c r="M98" s="107" t="s">
        <v>288</v>
      </c>
      <c r="N98" s="108" t="s">
        <v>14</v>
      </c>
      <c r="O98" s="109" t="s">
        <v>181</v>
      </c>
      <c r="P98" s="113" t="s">
        <v>122</v>
      </c>
    </row>
    <row r="99" spans="1:29" s="5" customFormat="1" ht="18.75" customHeight="1" x14ac:dyDescent="0.15">
      <c r="A99" s="106"/>
      <c r="B99" s="134" t="s">
        <v>295</v>
      </c>
      <c r="C99" s="135" t="s">
        <v>47</v>
      </c>
      <c r="D99" s="136" t="s">
        <v>147</v>
      </c>
      <c r="E99" s="137">
        <v>50.2</v>
      </c>
      <c r="F99" s="138">
        <v>66.226912928759887</v>
      </c>
      <c r="G99" s="139">
        <v>15.4</v>
      </c>
      <c r="H99" s="140">
        <v>20.316622691292874</v>
      </c>
      <c r="I99" s="141">
        <v>10.199999999999999</v>
      </c>
      <c r="J99" s="141">
        <v>13.456464379947228</v>
      </c>
      <c r="K99" s="141">
        <v>75.800000000000011</v>
      </c>
      <c r="L99" s="142">
        <v>100</v>
      </c>
      <c r="M99" s="134" t="s">
        <v>295</v>
      </c>
      <c r="N99" s="135" t="s">
        <v>47</v>
      </c>
      <c r="O99" s="136" t="s">
        <v>147</v>
      </c>
      <c r="P99" s="143" t="s">
        <v>142</v>
      </c>
    </row>
    <row r="100" spans="1:29" ht="18.75" customHeight="1" x14ac:dyDescent="0.15">
      <c r="A100" s="114"/>
      <c r="B100" s="115"/>
      <c r="C100" s="116"/>
      <c r="D100" s="117" t="s">
        <v>29</v>
      </c>
      <c r="E100" s="146">
        <v>496.6</v>
      </c>
      <c r="F100" s="147">
        <v>78.18010075566751</v>
      </c>
      <c r="G100" s="148">
        <v>42.3</v>
      </c>
      <c r="H100" s="147">
        <v>6.6593198992443341</v>
      </c>
      <c r="I100" s="148">
        <v>96.3</v>
      </c>
      <c r="J100" s="147">
        <v>15.160579345088163</v>
      </c>
      <c r="K100" s="148">
        <v>635.20000000000005</v>
      </c>
      <c r="L100" s="149">
        <v>100</v>
      </c>
      <c r="M100" s="162"/>
      <c r="N100" s="116"/>
      <c r="O100" s="117"/>
      <c r="P100" s="119"/>
    </row>
    <row r="101" spans="1:29" s="5" customFormat="1" ht="18.75" customHeight="1" x14ac:dyDescent="0.15">
      <c r="A101" s="150" t="s">
        <v>296</v>
      </c>
      <c r="B101" s="98" t="s">
        <v>298</v>
      </c>
      <c r="C101" s="99" t="s">
        <v>47</v>
      </c>
      <c r="D101" s="100" t="s">
        <v>22</v>
      </c>
      <c r="E101" s="101">
        <v>277.7</v>
      </c>
      <c r="F101" s="133">
        <v>80.098067493510243</v>
      </c>
      <c r="G101" s="163">
        <v>17.5</v>
      </c>
      <c r="H101" s="164">
        <v>5.047591577732911</v>
      </c>
      <c r="I101" s="101">
        <v>51.5</v>
      </c>
      <c r="J101" s="133">
        <v>14.854340928756852</v>
      </c>
      <c r="K101" s="101">
        <v>346.7</v>
      </c>
      <c r="L101" s="133">
        <v>100</v>
      </c>
      <c r="M101" s="98" t="s">
        <v>298</v>
      </c>
      <c r="N101" s="99" t="s">
        <v>47</v>
      </c>
      <c r="O101" s="100" t="s">
        <v>301</v>
      </c>
      <c r="P101" s="105" t="s">
        <v>237</v>
      </c>
    </row>
    <row r="102" spans="1:29" s="5" customFormat="1" ht="18.75" customHeight="1" x14ac:dyDescent="0.15">
      <c r="A102" s="165"/>
      <c r="B102" s="107"/>
      <c r="C102" s="108"/>
      <c r="D102" s="109"/>
      <c r="E102" s="110"/>
      <c r="F102" s="111"/>
      <c r="G102" s="144"/>
      <c r="H102" s="145"/>
      <c r="I102" s="110"/>
      <c r="J102" s="111"/>
      <c r="K102" s="110"/>
      <c r="L102" s="111"/>
      <c r="M102" s="107" t="s">
        <v>301</v>
      </c>
      <c r="N102" s="108" t="s">
        <v>14</v>
      </c>
      <c r="O102" s="109" t="s">
        <v>22</v>
      </c>
      <c r="P102" s="113" t="s">
        <v>122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5" customFormat="1" ht="16.5" customHeight="1" x14ac:dyDescent="0.15">
      <c r="A103" s="166"/>
      <c r="B103" s="107" t="s">
        <v>304</v>
      </c>
      <c r="C103" s="108" t="s">
        <v>47</v>
      </c>
      <c r="D103" s="109" t="s">
        <v>221</v>
      </c>
      <c r="E103" s="130" t="s">
        <v>19</v>
      </c>
      <c r="F103" s="131" t="s">
        <v>19</v>
      </c>
      <c r="G103" s="144">
        <v>1.9</v>
      </c>
      <c r="H103" s="145">
        <v>100</v>
      </c>
      <c r="I103" s="130" t="s">
        <v>19</v>
      </c>
      <c r="J103" s="131" t="s">
        <v>19</v>
      </c>
      <c r="K103" s="110">
        <v>1.9</v>
      </c>
      <c r="L103" s="111">
        <v>100</v>
      </c>
      <c r="M103" s="107" t="s">
        <v>304</v>
      </c>
      <c r="N103" s="108" t="s">
        <v>47</v>
      </c>
      <c r="O103" s="109" t="s">
        <v>221</v>
      </c>
      <c r="P103" s="113" t="s">
        <v>142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5" customFormat="1" ht="16.5" customHeight="1" x14ac:dyDescent="0.15">
      <c r="A104" s="166"/>
      <c r="B104" s="167" t="s">
        <v>304</v>
      </c>
      <c r="C104" s="168" t="s">
        <v>47</v>
      </c>
      <c r="D104" s="169" t="s">
        <v>305</v>
      </c>
      <c r="E104" s="170"/>
      <c r="F104" s="171"/>
      <c r="G104" s="172"/>
      <c r="H104" s="173"/>
      <c r="I104" s="170">
        <v>1.5</v>
      </c>
      <c r="J104" s="170">
        <v>100</v>
      </c>
      <c r="K104" s="170">
        <v>1.5</v>
      </c>
      <c r="L104" s="111">
        <v>100</v>
      </c>
      <c r="M104" s="167" t="s">
        <v>304</v>
      </c>
      <c r="N104" s="168" t="s">
        <v>47</v>
      </c>
      <c r="O104" s="169" t="s">
        <v>305</v>
      </c>
      <c r="P104" s="113" t="s">
        <v>142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8.75" customHeight="1" x14ac:dyDescent="0.15">
      <c r="A105" s="114"/>
      <c r="B105" s="115"/>
      <c r="C105" s="116"/>
      <c r="D105" s="117" t="s">
        <v>29</v>
      </c>
      <c r="E105" s="148">
        <v>277.7</v>
      </c>
      <c r="F105" s="147">
        <v>79.32019423021994</v>
      </c>
      <c r="G105" s="148">
        <v>19.399999999999999</v>
      </c>
      <c r="H105" s="147">
        <v>5.5412739217366465</v>
      </c>
      <c r="I105" s="148">
        <v>53</v>
      </c>
      <c r="J105" s="147">
        <v>15.138531848043419</v>
      </c>
      <c r="K105" s="148">
        <v>350.1</v>
      </c>
      <c r="L105" s="147">
        <v>100</v>
      </c>
      <c r="M105" s="115"/>
      <c r="N105" s="116"/>
      <c r="O105" s="117"/>
      <c r="P105" s="119"/>
    </row>
    <row r="106" spans="1:29" s="5" customFormat="1" ht="18.75" customHeight="1" x14ac:dyDescent="0.15">
      <c r="A106" s="150" t="s">
        <v>210</v>
      </c>
      <c r="B106" s="98" t="s">
        <v>196</v>
      </c>
      <c r="C106" s="99" t="s">
        <v>47</v>
      </c>
      <c r="D106" s="100" t="s">
        <v>308</v>
      </c>
      <c r="E106" s="101">
        <v>365.1</v>
      </c>
      <c r="F106" s="133">
        <v>74.953808252925484</v>
      </c>
      <c r="G106" s="163">
        <v>63.2</v>
      </c>
      <c r="H106" s="164">
        <v>12.974748511599261</v>
      </c>
      <c r="I106" s="101">
        <v>58.8</v>
      </c>
      <c r="J106" s="133">
        <v>12.071443235475261</v>
      </c>
      <c r="K106" s="101">
        <v>487.1</v>
      </c>
      <c r="L106" s="133">
        <v>100</v>
      </c>
      <c r="M106" s="98" t="s">
        <v>196</v>
      </c>
      <c r="N106" s="99" t="s">
        <v>47</v>
      </c>
      <c r="O106" s="100" t="s">
        <v>308</v>
      </c>
      <c r="P106" s="105" t="s">
        <v>122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8.75" customHeight="1" x14ac:dyDescent="0.15">
      <c r="A107" s="114"/>
      <c r="B107" s="115"/>
      <c r="C107" s="116"/>
      <c r="D107" s="117" t="s">
        <v>29</v>
      </c>
      <c r="E107" s="148">
        <v>365.1</v>
      </c>
      <c r="F107" s="147">
        <v>74.953808252925484</v>
      </c>
      <c r="G107" s="148">
        <v>63.2</v>
      </c>
      <c r="H107" s="147">
        <v>12.974748511599261</v>
      </c>
      <c r="I107" s="148">
        <v>58.8</v>
      </c>
      <c r="J107" s="147">
        <v>12.071443235475261</v>
      </c>
      <c r="K107" s="148">
        <v>487.1</v>
      </c>
      <c r="L107" s="147">
        <v>100</v>
      </c>
      <c r="M107" s="115"/>
      <c r="N107" s="116"/>
      <c r="O107" s="117"/>
      <c r="P107" s="119"/>
    </row>
    <row r="108" spans="1:29" ht="16.5" customHeight="1" x14ac:dyDescent="0.15">
      <c r="A108" s="174" t="s">
        <v>309</v>
      </c>
      <c r="B108" s="175" t="s">
        <v>305</v>
      </c>
      <c r="C108" s="176" t="s">
        <v>47</v>
      </c>
      <c r="D108" s="226" t="s">
        <v>1101</v>
      </c>
      <c r="E108" s="195">
        <f>0.6+26.9+4.6</f>
        <v>32.1</v>
      </c>
      <c r="F108" s="227">
        <f>E108/K108*100</f>
        <v>34.148936170212771</v>
      </c>
      <c r="G108" s="228">
        <f>16.4</f>
        <v>16.399999999999999</v>
      </c>
      <c r="H108" s="229">
        <f>G108/K108*100</f>
        <v>17.446808510638295</v>
      </c>
      <c r="I108" s="230">
        <f>7.6+11.9+26</f>
        <v>45.5</v>
      </c>
      <c r="J108" s="177">
        <f>I108/K108*100</f>
        <v>48.404255319148938</v>
      </c>
      <c r="K108" s="230">
        <f>8.2+55.2+30.6</f>
        <v>94</v>
      </c>
      <c r="L108" s="177">
        <v>100</v>
      </c>
      <c r="M108" s="175" t="s">
        <v>305</v>
      </c>
      <c r="N108" s="178" t="s">
        <v>14</v>
      </c>
      <c r="O108" s="226" t="s">
        <v>1101</v>
      </c>
      <c r="P108" s="179" t="s">
        <v>151</v>
      </c>
    </row>
    <row r="109" spans="1:29" ht="16.5" customHeight="1" x14ac:dyDescent="0.15">
      <c r="A109" s="180"/>
      <c r="B109" s="181" t="s">
        <v>312</v>
      </c>
      <c r="C109" s="182" t="s">
        <v>47</v>
      </c>
      <c r="D109" s="184" t="s">
        <v>328</v>
      </c>
      <c r="E109" s="121">
        <v>59</v>
      </c>
      <c r="F109" s="111">
        <v>40.774015203870078</v>
      </c>
      <c r="G109" s="130">
        <v>38.5</v>
      </c>
      <c r="H109" s="111">
        <v>26.606772633033867</v>
      </c>
      <c r="I109" s="110">
        <v>47.2</v>
      </c>
      <c r="J109" s="111">
        <v>32.619212163096066</v>
      </c>
      <c r="K109" s="110">
        <v>144.69999999999999</v>
      </c>
      <c r="L109" s="151">
        <v>100</v>
      </c>
      <c r="M109" s="181" t="s">
        <v>312</v>
      </c>
      <c r="N109" s="182" t="s">
        <v>47</v>
      </c>
      <c r="O109" s="184" t="s">
        <v>1134</v>
      </c>
      <c r="P109" s="183" t="s">
        <v>206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6.5" customHeight="1" x14ac:dyDescent="0.15">
      <c r="A110" s="180"/>
      <c r="B110" s="181"/>
      <c r="C110" s="182"/>
      <c r="D110" s="184"/>
      <c r="E110" s="121"/>
      <c r="F110" s="111"/>
      <c r="G110" s="130"/>
      <c r="H110" s="111"/>
      <c r="I110" s="110"/>
      <c r="J110" s="111"/>
      <c r="K110" s="110"/>
      <c r="L110" s="151"/>
      <c r="M110" s="181" t="s">
        <v>1133</v>
      </c>
      <c r="N110" s="182" t="s">
        <v>1128</v>
      </c>
      <c r="O110" s="184" t="s">
        <v>1129</v>
      </c>
      <c r="P110" s="183" t="s">
        <v>1130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6.5" customHeight="1" x14ac:dyDescent="0.15">
      <c r="A111" s="180"/>
      <c r="B111" s="181" t="s">
        <v>318</v>
      </c>
      <c r="C111" s="182" t="s">
        <v>47</v>
      </c>
      <c r="D111" s="184" t="s">
        <v>320</v>
      </c>
      <c r="E111" s="121">
        <v>2.2999999999999998</v>
      </c>
      <c r="F111" s="111">
        <v>51.111111111111107</v>
      </c>
      <c r="G111" s="130" t="s">
        <v>323</v>
      </c>
      <c r="H111" s="131" t="s">
        <v>323</v>
      </c>
      <c r="I111" s="110">
        <v>2.2000000000000002</v>
      </c>
      <c r="J111" s="111">
        <v>48.888888888888893</v>
      </c>
      <c r="K111" s="110">
        <v>4.5</v>
      </c>
      <c r="L111" s="151">
        <v>100</v>
      </c>
      <c r="M111" s="181" t="s">
        <v>318</v>
      </c>
      <c r="N111" s="182" t="s">
        <v>47</v>
      </c>
      <c r="O111" s="184" t="s">
        <v>320</v>
      </c>
      <c r="P111" s="183" t="s">
        <v>142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6.5" customHeight="1" x14ac:dyDescent="0.15">
      <c r="A112" s="180"/>
      <c r="B112" s="181" t="s">
        <v>324</v>
      </c>
      <c r="C112" s="182" t="s">
        <v>47</v>
      </c>
      <c r="D112" s="184" t="s">
        <v>315</v>
      </c>
      <c r="E112" s="121">
        <v>7.3</v>
      </c>
      <c r="F112" s="111">
        <v>57.480314960629919</v>
      </c>
      <c r="G112" s="130">
        <v>3.1</v>
      </c>
      <c r="H112" s="111">
        <v>24.409448818897637</v>
      </c>
      <c r="I112" s="110">
        <v>2.2999999999999998</v>
      </c>
      <c r="J112" s="111">
        <v>18.110236220472441</v>
      </c>
      <c r="K112" s="110">
        <v>12.7</v>
      </c>
      <c r="L112" s="151">
        <v>100</v>
      </c>
      <c r="M112" s="181" t="s">
        <v>324</v>
      </c>
      <c r="N112" s="182" t="s">
        <v>47</v>
      </c>
      <c r="O112" s="184" t="s">
        <v>315</v>
      </c>
      <c r="P112" s="183" t="s">
        <v>142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s="5" customFormat="1" ht="16.5" customHeight="1" thickBot="1" x14ac:dyDescent="0.2">
      <c r="A113" s="185"/>
      <c r="B113" s="186"/>
      <c r="C113" s="187"/>
      <c r="D113" s="188" t="s">
        <v>29</v>
      </c>
      <c r="E113" s="146">
        <f>SUM(E108:E112)</f>
        <v>100.69999999999999</v>
      </c>
      <c r="F113" s="147">
        <f>+E113/$K113*100</f>
        <v>39.351309105119185</v>
      </c>
      <c r="G113" s="148">
        <f>SUM(G108:G112)</f>
        <v>58</v>
      </c>
      <c r="H113" s="147">
        <f>+G113/$K113*100</f>
        <v>22.665103556076595</v>
      </c>
      <c r="I113" s="148">
        <f>SUM(I108:I112)</f>
        <v>97.2</v>
      </c>
      <c r="J113" s="147">
        <f>+I113/$K113*100</f>
        <v>37.983587338804227</v>
      </c>
      <c r="K113" s="148">
        <f>SUM(K108:K112)</f>
        <v>255.89999999999998</v>
      </c>
      <c r="L113" s="149">
        <v>100</v>
      </c>
      <c r="M113" s="186"/>
      <c r="N113" s="187"/>
      <c r="O113" s="188"/>
      <c r="P113" s="189"/>
    </row>
    <row r="114" spans="1:29" s="5" customFormat="1" ht="18.75" customHeight="1" x14ac:dyDescent="0.15">
      <c r="A114" s="150" t="s">
        <v>329</v>
      </c>
      <c r="B114" s="98" t="s">
        <v>331</v>
      </c>
      <c r="C114" s="99" t="s">
        <v>47</v>
      </c>
      <c r="D114" s="100" t="s">
        <v>32</v>
      </c>
      <c r="E114" s="101">
        <v>77.099999999999994</v>
      </c>
      <c r="F114" s="133">
        <v>41.720779220779214</v>
      </c>
      <c r="G114" s="163">
        <v>69.900000000000006</v>
      </c>
      <c r="H114" s="164">
        <v>37.824675324675326</v>
      </c>
      <c r="I114" s="101">
        <v>37.799999999999997</v>
      </c>
      <c r="J114" s="133">
        <v>20.454545454545453</v>
      </c>
      <c r="K114" s="101">
        <v>184.8</v>
      </c>
      <c r="L114" s="133">
        <v>100</v>
      </c>
      <c r="M114" s="98" t="s">
        <v>331</v>
      </c>
      <c r="N114" s="99" t="s">
        <v>47</v>
      </c>
      <c r="O114" s="100" t="s">
        <v>139</v>
      </c>
      <c r="P114" s="105" t="s">
        <v>122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5" customFormat="1" ht="18.75" customHeight="1" x14ac:dyDescent="0.15">
      <c r="A115" s="165"/>
      <c r="B115" s="107"/>
      <c r="C115" s="108"/>
      <c r="D115" s="109"/>
      <c r="E115" s="110"/>
      <c r="F115" s="111"/>
      <c r="G115" s="144"/>
      <c r="H115" s="145"/>
      <c r="I115" s="110"/>
      <c r="J115" s="111"/>
      <c r="K115" s="110"/>
      <c r="L115" s="111"/>
      <c r="M115" s="167" t="s">
        <v>139</v>
      </c>
      <c r="N115" s="108" t="s">
        <v>14</v>
      </c>
      <c r="O115" s="109" t="s">
        <v>32</v>
      </c>
      <c r="P115" s="113" t="s">
        <v>43</v>
      </c>
    </row>
    <row r="116" spans="1:29" ht="18.75" customHeight="1" x14ac:dyDescent="0.15">
      <c r="A116" s="114"/>
      <c r="B116" s="115"/>
      <c r="C116" s="116"/>
      <c r="D116" s="117" t="s">
        <v>29</v>
      </c>
      <c r="E116" s="148">
        <v>77.099999999999994</v>
      </c>
      <c r="F116" s="147">
        <v>41.720779220779214</v>
      </c>
      <c r="G116" s="83">
        <v>69.900000000000006</v>
      </c>
      <c r="H116" s="118">
        <v>37.824675324675326</v>
      </c>
      <c r="I116" s="148">
        <v>37.799999999999997</v>
      </c>
      <c r="J116" s="147">
        <v>20.454545454545453</v>
      </c>
      <c r="K116" s="148">
        <v>184.8</v>
      </c>
      <c r="L116" s="147">
        <v>100</v>
      </c>
      <c r="M116" s="115"/>
      <c r="N116" s="116"/>
      <c r="O116" s="117"/>
      <c r="P116" s="119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8.75" customHeight="1" x14ac:dyDescent="0.15">
      <c r="A117" s="190" t="s">
        <v>334</v>
      </c>
      <c r="B117" s="191" t="s">
        <v>341</v>
      </c>
      <c r="C117" s="192" t="s">
        <v>14</v>
      </c>
      <c r="D117" s="193" t="s">
        <v>345</v>
      </c>
      <c r="E117" s="194">
        <v>5.3</v>
      </c>
      <c r="F117" s="164">
        <f>+E117/$K117*100</f>
        <v>25.60386473429952</v>
      </c>
      <c r="G117" s="195">
        <v>11.7</v>
      </c>
      <c r="H117" s="164">
        <f>+G117/$K117*100</f>
        <v>56.521739130434781</v>
      </c>
      <c r="I117" s="195">
        <v>3.7</v>
      </c>
      <c r="J117" s="164">
        <f>+I117/$K117*100</f>
        <v>17.874396135265702</v>
      </c>
      <c r="K117" s="195">
        <v>20.7</v>
      </c>
      <c r="L117" s="196">
        <f>F117+H117+J117</f>
        <v>100</v>
      </c>
      <c r="M117" s="191" t="s">
        <v>341</v>
      </c>
      <c r="N117" s="192" t="s">
        <v>14</v>
      </c>
      <c r="O117" s="193" t="s">
        <v>345</v>
      </c>
      <c r="P117" s="197" t="s">
        <v>118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s="5" customFormat="1" ht="18.75" customHeight="1" x14ac:dyDescent="0.15">
      <c r="A118" s="165"/>
      <c r="B118" s="107" t="s">
        <v>348</v>
      </c>
      <c r="C118" s="108" t="s">
        <v>47</v>
      </c>
      <c r="D118" s="109" t="s">
        <v>76</v>
      </c>
      <c r="E118" s="144">
        <f>25.3-G118-I118</f>
        <v>5.6000000000000032</v>
      </c>
      <c r="F118" s="145">
        <f>+E118/$K118*100</f>
        <v>22.134387351778663</v>
      </c>
      <c r="G118" s="144">
        <v>6.1</v>
      </c>
      <c r="H118" s="145">
        <f>+G118/$K118*100</f>
        <v>24.110671936758887</v>
      </c>
      <c r="I118" s="144">
        <v>13.6</v>
      </c>
      <c r="J118" s="145">
        <f>+I118/$K118*100</f>
        <v>53.754940711462439</v>
      </c>
      <c r="K118" s="144">
        <f>+E118+G118+I118</f>
        <v>25.300000000000004</v>
      </c>
      <c r="L118" s="145">
        <v>100</v>
      </c>
      <c r="M118" s="107" t="s">
        <v>348</v>
      </c>
      <c r="N118" s="108" t="s">
        <v>47</v>
      </c>
      <c r="O118" s="109" t="s">
        <v>76</v>
      </c>
      <c r="P118" s="113" t="s">
        <v>118</v>
      </c>
    </row>
    <row r="119" spans="1:29" ht="18.75" customHeight="1" thickBot="1" x14ac:dyDescent="0.2">
      <c r="A119" s="114"/>
      <c r="B119" s="115"/>
      <c r="C119" s="116"/>
      <c r="D119" s="117" t="s">
        <v>29</v>
      </c>
      <c r="E119" s="146">
        <f>SUM(E117:E118)</f>
        <v>10.900000000000002</v>
      </c>
      <c r="F119" s="147">
        <f>+E119/$K119*100</f>
        <v>23.695652173913047</v>
      </c>
      <c r="G119" s="148">
        <f>SUM(G117:G118)</f>
        <v>17.799999999999997</v>
      </c>
      <c r="H119" s="147">
        <f>+G119/$K119*100</f>
        <v>38.695652173913039</v>
      </c>
      <c r="I119" s="148">
        <f>SUM(I117:I118)</f>
        <v>17.3</v>
      </c>
      <c r="J119" s="147">
        <f>+I119/$K119*100</f>
        <v>37.608695652173914</v>
      </c>
      <c r="K119" s="148">
        <f>SUM(K117:K118)</f>
        <v>46</v>
      </c>
      <c r="L119" s="149">
        <v>100</v>
      </c>
      <c r="M119" s="115"/>
      <c r="N119" s="116"/>
      <c r="O119" s="117"/>
      <c r="P119" s="119"/>
      <c r="S119" s="48"/>
      <c r="T119" s="49"/>
      <c r="U119" s="50"/>
      <c r="V119" s="49"/>
      <c r="W119" s="50"/>
      <c r="X119" s="49"/>
      <c r="Y119" s="50"/>
      <c r="Z119" s="49"/>
      <c r="AA119" s="49"/>
      <c r="AB119" s="48"/>
      <c r="AC119" s="48"/>
    </row>
    <row r="120" spans="1:29" s="5" customFormat="1" ht="18.75" customHeight="1" x14ac:dyDescent="0.15">
      <c r="A120" s="97" t="s">
        <v>86</v>
      </c>
      <c r="B120" s="98" t="s">
        <v>349</v>
      </c>
      <c r="C120" s="99" t="s">
        <v>47</v>
      </c>
      <c r="D120" s="100" t="s">
        <v>1136</v>
      </c>
      <c r="E120" s="132">
        <v>9</v>
      </c>
      <c r="F120" s="133">
        <f>E120/K120*100</f>
        <v>58.441558441558449</v>
      </c>
      <c r="G120" s="156" t="s">
        <v>1137</v>
      </c>
      <c r="H120" s="157" t="s">
        <v>1137</v>
      </c>
      <c r="I120" s="101">
        <f>3.7+2.7</f>
        <v>6.4</v>
      </c>
      <c r="J120" s="133">
        <f>I120/K120*100</f>
        <v>41.558441558441565</v>
      </c>
      <c r="K120" s="101">
        <f>12.7+2.7</f>
        <v>15.399999999999999</v>
      </c>
      <c r="L120" s="120">
        <v>100</v>
      </c>
      <c r="M120" s="98" t="s">
        <v>349</v>
      </c>
      <c r="N120" s="99" t="s">
        <v>14</v>
      </c>
      <c r="O120" s="100" t="s">
        <v>1136</v>
      </c>
      <c r="P120" s="105" t="s">
        <v>122</v>
      </c>
      <c r="S120" s="48"/>
      <c r="T120" s="49"/>
      <c r="U120" s="50"/>
      <c r="V120" s="49"/>
      <c r="W120" s="50"/>
      <c r="X120" s="49"/>
      <c r="Y120" s="50"/>
      <c r="Z120" s="49"/>
      <c r="AA120" s="49"/>
      <c r="AB120" s="48"/>
      <c r="AC120" s="48"/>
    </row>
    <row r="121" spans="1:29" s="5" customFormat="1" ht="18.75" customHeight="1" x14ac:dyDescent="0.15">
      <c r="A121" s="106"/>
      <c r="B121" s="122" t="s">
        <v>356</v>
      </c>
      <c r="C121" s="123" t="s">
        <v>47</v>
      </c>
      <c r="D121" s="124" t="s">
        <v>360</v>
      </c>
      <c r="E121" s="125">
        <v>43.1</v>
      </c>
      <c r="F121" s="126">
        <v>51.740696278511408</v>
      </c>
      <c r="G121" s="127">
        <v>1.4</v>
      </c>
      <c r="H121" s="126">
        <v>1.680672268907563</v>
      </c>
      <c r="I121" s="127">
        <v>38.799999999999997</v>
      </c>
      <c r="J121" s="126">
        <v>46.578631452581035</v>
      </c>
      <c r="K121" s="127">
        <v>83.3</v>
      </c>
      <c r="L121" s="128">
        <v>100</v>
      </c>
      <c r="M121" s="122" t="s">
        <v>356</v>
      </c>
      <c r="N121" s="123" t="s">
        <v>47</v>
      </c>
      <c r="O121" s="124" t="s">
        <v>360</v>
      </c>
      <c r="P121" s="129" t="s">
        <v>142</v>
      </c>
    </row>
    <row r="122" spans="1:29" s="5" customFormat="1" ht="18.75" customHeight="1" x14ac:dyDescent="0.15">
      <c r="A122" s="106"/>
      <c r="B122" s="107" t="s">
        <v>363</v>
      </c>
      <c r="C122" s="108" t="s">
        <v>14</v>
      </c>
      <c r="D122" s="109" t="s">
        <v>364</v>
      </c>
      <c r="E122" s="121">
        <v>19.399999999999999</v>
      </c>
      <c r="F122" s="111">
        <v>34.892086330935243</v>
      </c>
      <c r="G122" s="144">
        <v>0.5</v>
      </c>
      <c r="H122" s="145">
        <v>0.89928057553956831</v>
      </c>
      <c r="I122" s="110">
        <v>35.700000000000003</v>
      </c>
      <c r="J122" s="110">
        <v>64.208633093525179</v>
      </c>
      <c r="K122" s="110">
        <v>55.6</v>
      </c>
      <c r="L122" s="112">
        <v>100</v>
      </c>
      <c r="M122" s="107" t="s">
        <v>363</v>
      </c>
      <c r="N122" s="108" t="s">
        <v>14</v>
      </c>
      <c r="O122" s="109" t="s">
        <v>365</v>
      </c>
      <c r="P122" s="113" t="s">
        <v>142</v>
      </c>
    </row>
    <row r="123" spans="1:29" s="5" customFormat="1" ht="18.75" customHeight="1" x14ac:dyDescent="0.15">
      <c r="A123" s="106"/>
      <c r="B123" s="107"/>
      <c r="C123" s="108"/>
      <c r="D123" s="109"/>
      <c r="E123" s="130"/>
      <c r="F123" s="131"/>
      <c r="G123" s="130"/>
      <c r="H123" s="131"/>
      <c r="I123" s="110"/>
      <c r="J123" s="110"/>
      <c r="K123" s="110"/>
      <c r="L123" s="112"/>
      <c r="M123" s="107" t="s">
        <v>365</v>
      </c>
      <c r="N123" s="108" t="s">
        <v>14</v>
      </c>
      <c r="O123" s="109" t="s">
        <v>123</v>
      </c>
      <c r="P123" s="113" t="s">
        <v>124</v>
      </c>
      <c r="Q123" s="48"/>
    </row>
    <row r="124" spans="1:29" s="5" customFormat="1" ht="18.75" customHeight="1" x14ac:dyDescent="0.15">
      <c r="A124" s="106"/>
      <c r="B124" s="122"/>
      <c r="C124" s="123"/>
      <c r="D124" s="124"/>
      <c r="E124" s="125"/>
      <c r="F124" s="126"/>
      <c r="G124" s="198"/>
      <c r="H124" s="199"/>
      <c r="I124" s="127"/>
      <c r="J124" s="127"/>
      <c r="K124" s="127"/>
      <c r="L124" s="128"/>
      <c r="M124" s="122" t="s">
        <v>123</v>
      </c>
      <c r="N124" s="123" t="s">
        <v>14</v>
      </c>
      <c r="O124" s="124" t="s">
        <v>364</v>
      </c>
      <c r="P124" s="129" t="s">
        <v>122</v>
      </c>
      <c r="Q124" s="48"/>
    </row>
    <row r="125" spans="1:29" s="5" customFormat="1" ht="18.75" customHeight="1" x14ac:dyDescent="0.15">
      <c r="A125" s="106"/>
      <c r="B125" s="134" t="s">
        <v>242</v>
      </c>
      <c r="C125" s="135" t="s">
        <v>14</v>
      </c>
      <c r="D125" s="136" t="s">
        <v>368</v>
      </c>
      <c r="E125" s="137">
        <v>55.4</v>
      </c>
      <c r="F125" s="138">
        <v>80.523255813953483</v>
      </c>
      <c r="G125" s="139">
        <v>4.7</v>
      </c>
      <c r="H125" s="140">
        <v>6.8313953488372103</v>
      </c>
      <c r="I125" s="141">
        <v>8.6999999999999993</v>
      </c>
      <c r="J125" s="141">
        <v>12.645348837209303</v>
      </c>
      <c r="K125" s="141">
        <v>68.8</v>
      </c>
      <c r="L125" s="142">
        <v>100</v>
      </c>
      <c r="M125" s="134" t="s">
        <v>242</v>
      </c>
      <c r="N125" s="135" t="s">
        <v>14</v>
      </c>
      <c r="O125" s="136" t="s">
        <v>205</v>
      </c>
      <c r="P125" s="143" t="s">
        <v>122</v>
      </c>
      <c r="Q125" s="48"/>
    </row>
    <row r="126" spans="1:29" s="5" customFormat="1" ht="18.75" customHeight="1" x14ac:dyDescent="0.15">
      <c r="A126" s="106"/>
      <c r="B126" s="122"/>
      <c r="C126" s="123"/>
      <c r="D126" s="124"/>
      <c r="E126" s="125"/>
      <c r="F126" s="126"/>
      <c r="G126" s="198"/>
      <c r="H126" s="199"/>
      <c r="I126" s="127"/>
      <c r="J126" s="127"/>
      <c r="K126" s="127"/>
      <c r="L126" s="128"/>
      <c r="M126" s="122" t="s">
        <v>205</v>
      </c>
      <c r="N126" s="123" t="s">
        <v>14</v>
      </c>
      <c r="O126" s="124" t="s">
        <v>368</v>
      </c>
      <c r="P126" s="129" t="s">
        <v>369</v>
      </c>
      <c r="Q126" s="48"/>
    </row>
    <row r="127" spans="1:29" s="5" customFormat="1" ht="16.5" customHeight="1" x14ac:dyDescent="0.15">
      <c r="A127" s="200"/>
      <c r="B127" s="134" t="s">
        <v>375</v>
      </c>
      <c r="C127" s="135" t="s">
        <v>14</v>
      </c>
      <c r="D127" s="136" t="s">
        <v>72</v>
      </c>
      <c r="E127" s="137">
        <v>48.4</v>
      </c>
      <c r="F127" s="138">
        <v>58.524788391777506</v>
      </c>
      <c r="G127" s="139">
        <v>9.1</v>
      </c>
      <c r="H127" s="140">
        <v>11.003627569528415</v>
      </c>
      <c r="I127" s="141">
        <v>25.2</v>
      </c>
      <c r="J127" s="141">
        <v>30.471584038694072</v>
      </c>
      <c r="K127" s="141">
        <v>82.7</v>
      </c>
      <c r="L127" s="142">
        <v>100</v>
      </c>
      <c r="M127" s="134" t="s">
        <v>375</v>
      </c>
      <c r="N127" s="135" t="s">
        <v>14</v>
      </c>
      <c r="O127" s="136" t="s">
        <v>378</v>
      </c>
      <c r="P127" s="143" t="s">
        <v>237</v>
      </c>
    </row>
    <row r="128" spans="1:29" s="5" customFormat="1" ht="18.75" customHeight="1" x14ac:dyDescent="0.15">
      <c r="A128" s="106"/>
      <c r="B128" s="107" t="s">
        <v>143</v>
      </c>
      <c r="C128" s="108" t="s">
        <v>14</v>
      </c>
      <c r="D128" s="109" t="s">
        <v>54</v>
      </c>
      <c r="E128" s="144">
        <v>14.7</v>
      </c>
      <c r="F128" s="145">
        <v>54.044117647058819</v>
      </c>
      <c r="G128" s="144">
        <v>7.5</v>
      </c>
      <c r="H128" s="145">
        <v>27.573529411764707</v>
      </c>
      <c r="I128" s="144">
        <v>5</v>
      </c>
      <c r="J128" s="144">
        <v>18.382352941176471</v>
      </c>
      <c r="K128" s="144">
        <v>27.2</v>
      </c>
      <c r="L128" s="201">
        <v>100</v>
      </c>
      <c r="M128" s="107" t="s">
        <v>378</v>
      </c>
      <c r="N128" s="108" t="s">
        <v>14</v>
      </c>
      <c r="O128" s="109" t="s">
        <v>72</v>
      </c>
      <c r="P128" s="113" t="s">
        <v>122</v>
      </c>
    </row>
    <row r="129" spans="1:29" s="5" customFormat="1" ht="18.75" customHeight="1" x14ac:dyDescent="0.15">
      <c r="A129" s="106"/>
      <c r="B129" s="122"/>
      <c r="C129" s="123"/>
      <c r="D129" s="124"/>
      <c r="E129" s="125"/>
      <c r="F129" s="126"/>
      <c r="G129" s="198"/>
      <c r="H129" s="199"/>
      <c r="I129" s="127"/>
      <c r="J129" s="127"/>
      <c r="K129" s="127"/>
      <c r="L129" s="128"/>
      <c r="M129" s="122" t="s">
        <v>143</v>
      </c>
      <c r="N129" s="123" t="s">
        <v>14</v>
      </c>
      <c r="O129" s="124" t="s">
        <v>54</v>
      </c>
      <c r="P129" s="129" t="s">
        <v>118</v>
      </c>
    </row>
    <row r="130" spans="1:29" s="5" customFormat="1" ht="18.75" customHeight="1" x14ac:dyDescent="0.15">
      <c r="A130" s="106"/>
      <c r="B130" s="122" t="s">
        <v>359</v>
      </c>
      <c r="C130" s="123" t="s">
        <v>14</v>
      </c>
      <c r="D130" s="124" t="s">
        <v>379</v>
      </c>
      <c r="E130" s="125">
        <v>12.2</v>
      </c>
      <c r="F130" s="126">
        <v>35.777126099706742</v>
      </c>
      <c r="G130" s="198">
        <v>15.5</v>
      </c>
      <c r="H130" s="199">
        <v>45.454545454545453</v>
      </c>
      <c r="I130" s="127">
        <v>6.4</v>
      </c>
      <c r="J130" s="127">
        <v>18.768328445747802</v>
      </c>
      <c r="K130" s="127">
        <v>34.1</v>
      </c>
      <c r="L130" s="128">
        <v>100</v>
      </c>
      <c r="M130" s="122" t="s">
        <v>359</v>
      </c>
      <c r="N130" s="123" t="s">
        <v>14</v>
      </c>
      <c r="O130" s="124" t="s">
        <v>379</v>
      </c>
      <c r="P130" s="129" t="s">
        <v>43</v>
      </c>
    </row>
    <row r="131" spans="1:29" s="5" customFormat="1" ht="18.75" customHeight="1" x14ac:dyDescent="0.15">
      <c r="A131" s="106"/>
      <c r="B131" s="107" t="s">
        <v>380</v>
      </c>
      <c r="C131" s="108" t="s">
        <v>14</v>
      </c>
      <c r="D131" s="109" t="s">
        <v>1135</v>
      </c>
      <c r="E131" s="121">
        <f>81.2+15.2</f>
        <v>96.4</v>
      </c>
      <c r="F131" s="111">
        <f>E131/K131*100</f>
        <v>59.579728059332503</v>
      </c>
      <c r="G131" s="144">
        <f>25.5+18.3</f>
        <v>43.8</v>
      </c>
      <c r="H131" s="145">
        <f>G131/K131*100</f>
        <v>27.070457354758958</v>
      </c>
      <c r="I131" s="110">
        <f>16.1+5.5</f>
        <v>21.6</v>
      </c>
      <c r="J131" s="110">
        <f>I131/K131*100</f>
        <v>13.349814585908529</v>
      </c>
      <c r="K131" s="110">
        <f>122.8+39</f>
        <v>161.80000000000001</v>
      </c>
      <c r="L131" s="112">
        <v>100</v>
      </c>
      <c r="M131" s="107" t="s">
        <v>380</v>
      </c>
      <c r="N131" s="108" t="s">
        <v>14</v>
      </c>
      <c r="O131" s="109" t="s">
        <v>227</v>
      </c>
      <c r="P131" s="113" t="s">
        <v>122</v>
      </c>
    </row>
    <row r="132" spans="1:29" s="5" customFormat="1" ht="18.75" customHeight="1" x14ac:dyDescent="0.15">
      <c r="A132" s="106"/>
      <c r="B132" s="107"/>
      <c r="C132" s="108"/>
      <c r="D132" s="109"/>
      <c r="E132" s="144"/>
      <c r="F132" s="145"/>
      <c r="G132" s="144"/>
      <c r="H132" s="145"/>
      <c r="I132" s="144"/>
      <c r="J132" s="144"/>
      <c r="K132" s="144"/>
      <c r="L132" s="201"/>
      <c r="M132" s="107" t="s">
        <v>227</v>
      </c>
      <c r="N132" s="108" t="s">
        <v>14</v>
      </c>
      <c r="O132" s="109" t="s">
        <v>384</v>
      </c>
      <c r="P132" s="113" t="s">
        <v>118</v>
      </c>
    </row>
    <row r="133" spans="1:29" s="5" customFormat="1" ht="18.75" customHeight="1" x14ac:dyDescent="0.15">
      <c r="A133" s="106"/>
      <c r="B133" s="107"/>
      <c r="C133" s="108"/>
      <c r="D133" s="109"/>
      <c r="E133" s="130"/>
      <c r="F133" s="131"/>
      <c r="G133" s="130"/>
      <c r="H133" s="131"/>
      <c r="I133" s="110"/>
      <c r="J133" s="110"/>
      <c r="K133" s="110"/>
      <c r="L133" s="112"/>
      <c r="M133" s="107" t="s">
        <v>384</v>
      </c>
      <c r="N133" s="108" t="s">
        <v>14</v>
      </c>
      <c r="O133" s="109" t="s">
        <v>385</v>
      </c>
      <c r="P133" s="113" t="s">
        <v>122</v>
      </c>
    </row>
    <row r="134" spans="1:29" s="5" customFormat="1" ht="18.75" customHeight="1" x14ac:dyDescent="0.15">
      <c r="A134" s="106"/>
      <c r="B134" s="107"/>
      <c r="C134" s="108"/>
      <c r="D134" s="109"/>
      <c r="E134" s="121"/>
      <c r="F134" s="111"/>
      <c r="G134" s="144"/>
      <c r="H134" s="145"/>
      <c r="I134" s="110"/>
      <c r="J134" s="110"/>
      <c r="K134" s="110"/>
      <c r="L134" s="112"/>
      <c r="M134" s="107" t="s">
        <v>385</v>
      </c>
      <c r="N134" s="108" t="s">
        <v>14</v>
      </c>
      <c r="O134" s="109" t="s">
        <v>1135</v>
      </c>
      <c r="P134" s="113" t="s">
        <v>118</v>
      </c>
    </row>
    <row r="135" spans="1:29" s="5" customFormat="1" ht="18.75" customHeight="1" x14ac:dyDescent="0.15">
      <c r="A135" s="106"/>
      <c r="B135" s="134" t="s">
        <v>277</v>
      </c>
      <c r="C135" s="135" t="s">
        <v>47</v>
      </c>
      <c r="D135" s="136" t="s">
        <v>157</v>
      </c>
      <c r="E135" s="137">
        <v>0.9</v>
      </c>
      <c r="F135" s="138">
        <v>4.5918367346938789</v>
      </c>
      <c r="G135" s="202" t="s">
        <v>19</v>
      </c>
      <c r="H135" s="203" t="s">
        <v>19</v>
      </c>
      <c r="I135" s="141">
        <v>18.7</v>
      </c>
      <c r="J135" s="141">
        <v>95.408163265306129</v>
      </c>
      <c r="K135" s="141">
        <v>19.599999999999998</v>
      </c>
      <c r="L135" s="142">
        <v>100</v>
      </c>
      <c r="M135" s="134" t="s">
        <v>277</v>
      </c>
      <c r="N135" s="135" t="s">
        <v>47</v>
      </c>
      <c r="O135" s="136" t="s">
        <v>157</v>
      </c>
      <c r="P135" s="143" t="s">
        <v>237</v>
      </c>
    </row>
    <row r="136" spans="1:29" s="5" customFormat="1" ht="18.75" customHeight="1" x14ac:dyDescent="0.15">
      <c r="A136" s="106"/>
      <c r="B136" s="107" t="s">
        <v>157</v>
      </c>
      <c r="C136" s="108" t="s">
        <v>47</v>
      </c>
      <c r="D136" s="109" t="s">
        <v>387</v>
      </c>
      <c r="E136" s="121">
        <f>4.4+22.9-G136-I136</f>
        <v>15.199999999999998</v>
      </c>
      <c r="F136" s="111">
        <f>+E136/$K136*100</f>
        <v>55.677655677655679</v>
      </c>
      <c r="G136" s="144">
        <f>5.5</f>
        <v>5.5</v>
      </c>
      <c r="H136" s="145">
        <f>+G136/$K136*100</f>
        <v>20.14652014652015</v>
      </c>
      <c r="I136" s="110">
        <f>0.5+2.4+3.7</f>
        <v>6.6</v>
      </c>
      <c r="J136" s="110">
        <f>+I136/$K136*100</f>
        <v>24.175824175824175</v>
      </c>
      <c r="K136" s="110">
        <f>+E136+G136+I136</f>
        <v>27.299999999999997</v>
      </c>
      <c r="L136" s="112">
        <v>100</v>
      </c>
      <c r="M136" s="107" t="s">
        <v>157</v>
      </c>
      <c r="N136" s="108" t="s">
        <v>47</v>
      </c>
      <c r="O136" s="109" t="s">
        <v>387</v>
      </c>
      <c r="P136" s="204" t="s">
        <v>206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5" customFormat="1" ht="18.75" customHeight="1" x14ac:dyDescent="0.15">
      <c r="A137" s="106"/>
      <c r="B137" s="107" t="s">
        <v>90</v>
      </c>
      <c r="C137" s="108" t="s">
        <v>47</v>
      </c>
      <c r="D137" s="109" t="s">
        <v>1110</v>
      </c>
      <c r="E137" s="121">
        <f>25+3.3</f>
        <v>28.3</v>
      </c>
      <c r="F137" s="145">
        <f>+E137/$K137*100</f>
        <v>55.599214145383101</v>
      </c>
      <c r="G137" s="144">
        <v>11.5</v>
      </c>
      <c r="H137" s="145">
        <f>+G137/$K137*100</f>
        <v>22.593320235756387</v>
      </c>
      <c r="I137" s="110">
        <f>10.8+0.3</f>
        <v>11.100000000000001</v>
      </c>
      <c r="J137" s="145">
        <f>+I137/$K137*100</f>
        <v>21.807465618860515</v>
      </c>
      <c r="K137" s="110">
        <f>47.3+3.6</f>
        <v>50.9</v>
      </c>
      <c r="L137" s="112">
        <v>100</v>
      </c>
      <c r="M137" s="107" t="s">
        <v>90</v>
      </c>
      <c r="N137" s="108" t="s">
        <v>47</v>
      </c>
      <c r="O137" s="109" t="s">
        <v>389</v>
      </c>
      <c r="P137" s="113" t="s">
        <v>122</v>
      </c>
    </row>
    <row r="138" spans="1:29" s="5" customFormat="1" ht="18.75" customHeight="1" x14ac:dyDescent="0.15">
      <c r="A138" s="106"/>
      <c r="B138" s="107"/>
      <c r="C138" s="108"/>
      <c r="D138" s="109"/>
      <c r="E138" s="110"/>
      <c r="F138" s="111"/>
      <c r="G138" s="144"/>
      <c r="H138" s="145"/>
      <c r="I138" s="110"/>
      <c r="J138" s="110"/>
      <c r="K138" s="110"/>
      <c r="L138" s="110"/>
      <c r="M138" s="107" t="s">
        <v>389</v>
      </c>
      <c r="N138" s="108" t="s">
        <v>14</v>
      </c>
      <c r="O138" s="109" t="s">
        <v>40</v>
      </c>
      <c r="P138" s="113" t="s">
        <v>151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5" customFormat="1" ht="18.75" customHeight="1" x14ac:dyDescent="0.15">
      <c r="A139" s="106"/>
      <c r="B139" s="107"/>
      <c r="C139" s="108"/>
      <c r="D139" s="109"/>
      <c r="E139" s="110"/>
      <c r="F139" s="111"/>
      <c r="G139" s="144"/>
      <c r="H139" s="145"/>
      <c r="I139" s="110"/>
      <c r="J139" s="110"/>
      <c r="K139" s="110"/>
      <c r="L139" s="110"/>
      <c r="M139" s="107" t="s">
        <v>40</v>
      </c>
      <c r="N139" s="108" t="s">
        <v>47</v>
      </c>
      <c r="O139" s="109" t="s">
        <v>1110</v>
      </c>
      <c r="P139" s="113" t="s">
        <v>122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5" customFormat="1" ht="18.75" customHeight="1" x14ac:dyDescent="0.15">
      <c r="A140" s="106"/>
      <c r="B140" s="107" t="s">
        <v>112</v>
      </c>
      <c r="C140" s="108" t="s">
        <v>14</v>
      </c>
      <c r="D140" s="109" t="s">
        <v>390</v>
      </c>
      <c r="E140" s="110">
        <v>0.6</v>
      </c>
      <c r="F140" s="111">
        <f>+E140/$K140*100</f>
        <v>17.142857142857142</v>
      </c>
      <c r="G140" s="144">
        <v>2.9</v>
      </c>
      <c r="H140" s="145">
        <f>+G140/$K140*100</f>
        <v>82.857142857142847</v>
      </c>
      <c r="I140" s="110">
        <v>0</v>
      </c>
      <c r="J140" s="110">
        <f>+I140/$K140*100</f>
        <v>0</v>
      </c>
      <c r="K140" s="110">
        <f>SUM(E140,G140,I140)</f>
        <v>3.5</v>
      </c>
      <c r="L140" s="110">
        <v>100</v>
      </c>
      <c r="M140" s="107" t="s">
        <v>112</v>
      </c>
      <c r="N140" s="108" t="s">
        <v>14</v>
      </c>
      <c r="O140" s="109" t="s">
        <v>392</v>
      </c>
      <c r="P140" s="113" t="s">
        <v>151</v>
      </c>
    </row>
    <row r="141" spans="1:29" s="5" customFormat="1" ht="18.75" customHeight="1" x14ac:dyDescent="0.15">
      <c r="A141" s="106"/>
      <c r="B141" s="107" t="s">
        <v>307</v>
      </c>
      <c r="C141" s="108" t="s">
        <v>14</v>
      </c>
      <c r="D141" s="109" t="s">
        <v>394</v>
      </c>
      <c r="E141" s="110">
        <v>13.7</v>
      </c>
      <c r="F141" s="111">
        <f>+E141/$K141*100</f>
        <v>33.743842364532014</v>
      </c>
      <c r="G141" s="144">
        <v>9.9</v>
      </c>
      <c r="H141" s="145">
        <f>+G141/$K141*100</f>
        <v>24.384236453201972</v>
      </c>
      <c r="I141" s="110">
        <v>17</v>
      </c>
      <c r="J141" s="110">
        <f>+I141/$K141*100</f>
        <v>41.871921182266007</v>
      </c>
      <c r="K141" s="110">
        <f>SUM(E141,G141,I141)</f>
        <v>40.6</v>
      </c>
      <c r="L141" s="110">
        <v>100</v>
      </c>
      <c r="M141" s="107" t="s">
        <v>307</v>
      </c>
      <c r="N141" s="108" t="s">
        <v>14</v>
      </c>
      <c r="O141" s="109" t="s">
        <v>394</v>
      </c>
      <c r="P141" s="113" t="s">
        <v>151</v>
      </c>
    </row>
    <row r="142" spans="1:29" ht="18.75" customHeight="1" x14ac:dyDescent="0.15">
      <c r="A142" s="114"/>
      <c r="B142" s="115"/>
      <c r="C142" s="116"/>
      <c r="D142" s="117" t="s">
        <v>29</v>
      </c>
      <c r="E142" s="83">
        <f>SUM(E120:E141)</f>
        <v>357.3</v>
      </c>
      <c r="F142" s="118">
        <f>+E142/$K142*100</f>
        <v>53.264758497316642</v>
      </c>
      <c r="G142" s="83">
        <f>SUM(G120:G141)</f>
        <v>112.30000000000001</v>
      </c>
      <c r="H142" s="118">
        <f>+G142/$K142*100</f>
        <v>16.741204531902209</v>
      </c>
      <c r="I142" s="83">
        <f>SUM(I120:I141)</f>
        <v>201.2</v>
      </c>
      <c r="J142" s="118">
        <f>+I142/$K142*100</f>
        <v>29.994036970781156</v>
      </c>
      <c r="K142" s="83">
        <f>SUM(K120:K141)</f>
        <v>670.8</v>
      </c>
      <c r="L142" s="118">
        <v>100</v>
      </c>
      <c r="M142" s="162"/>
      <c r="N142" s="116"/>
      <c r="O142" s="117"/>
      <c r="P142" s="119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s="5" customFormat="1" ht="18.75" customHeight="1" x14ac:dyDescent="0.15">
      <c r="A143" s="150" t="s">
        <v>398</v>
      </c>
      <c r="B143" s="98" t="s">
        <v>246</v>
      </c>
      <c r="C143" s="99" t="s">
        <v>47</v>
      </c>
      <c r="D143" s="100" t="s">
        <v>399</v>
      </c>
      <c r="E143" s="101">
        <v>0.6</v>
      </c>
      <c r="F143" s="133">
        <v>9.0909090909090917</v>
      </c>
      <c r="G143" s="156" t="s">
        <v>19</v>
      </c>
      <c r="H143" s="157" t="s">
        <v>19</v>
      </c>
      <c r="I143" s="101">
        <v>6</v>
      </c>
      <c r="J143" s="133">
        <v>90.909090909090921</v>
      </c>
      <c r="K143" s="101">
        <v>6.6</v>
      </c>
      <c r="L143" s="133">
        <v>100</v>
      </c>
      <c r="M143" s="98" t="s">
        <v>246</v>
      </c>
      <c r="N143" s="99" t="s">
        <v>47</v>
      </c>
      <c r="O143" s="100" t="s">
        <v>399</v>
      </c>
      <c r="P143" s="105" t="s">
        <v>142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 x14ac:dyDescent="0.15">
      <c r="A144" s="114"/>
      <c r="B144" s="115"/>
      <c r="C144" s="116"/>
      <c r="D144" s="117" t="s">
        <v>29</v>
      </c>
      <c r="E144" s="148">
        <v>0.6</v>
      </c>
      <c r="F144" s="147">
        <v>9.0909090909090917</v>
      </c>
      <c r="G144" s="160" t="s">
        <v>19</v>
      </c>
      <c r="H144" s="161" t="s">
        <v>19</v>
      </c>
      <c r="I144" s="148">
        <v>6</v>
      </c>
      <c r="J144" s="147">
        <v>90.909090909090921</v>
      </c>
      <c r="K144" s="148">
        <v>6.6</v>
      </c>
      <c r="L144" s="147">
        <v>100</v>
      </c>
      <c r="M144" s="115"/>
      <c r="N144" s="116"/>
      <c r="O144" s="117"/>
      <c r="P144" s="119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s="5" customFormat="1" ht="18.75" customHeight="1" x14ac:dyDescent="0.15">
      <c r="A145" s="150" t="s">
        <v>401</v>
      </c>
      <c r="B145" s="98" t="s">
        <v>364</v>
      </c>
      <c r="C145" s="99" t="s">
        <v>47</v>
      </c>
      <c r="D145" s="100" t="s">
        <v>403</v>
      </c>
      <c r="E145" s="101">
        <v>457.6</v>
      </c>
      <c r="F145" s="133">
        <v>84.257042901859691</v>
      </c>
      <c r="G145" s="163">
        <v>36.5</v>
      </c>
      <c r="H145" s="164">
        <v>6.7206775916037564</v>
      </c>
      <c r="I145" s="101">
        <v>49</v>
      </c>
      <c r="J145" s="133">
        <v>9.0222795065365489</v>
      </c>
      <c r="K145" s="101">
        <v>543.1</v>
      </c>
      <c r="L145" s="133">
        <v>100</v>
      </c>
      <c r="M145" s="98" t="s">
        <v>364</v>
      </c>
      <c r="N145" s="99" t="s">
        <v>47</v>
      </c>
      <c r="O145" s="100" t="s">
        <v>116</v>
      </c>
      <c r="P145" s="105" t="s">
        <v>122</v>
      </c>
    </row>
    <row r="146" spans="1:29" s="5" customFormat="1" ht="18.75" customHeight="1" x14ac:dyDescent="0.15">
      <c r="A146" s="165"/>
      <c r="B146" s="107"/>
      <c r="C146" s="108"/>
      <c r="D146" s="109"/>
      <c r="E146" s="110"/>
      <c r="F146" s="111"/>
      <c r="G146" s="144"/>
      <c r="H146" s="145"/>
      <c r="I146" s="110"/>
      <c r="J146" s="111"/>
      <c r="K146" s="110"/>
      <c r="L146" s="111"/>
      <c r="M146" s="107" t="s">
        <v>116</v>
      </c>
      <c r="N146" s="108" t="s">
        <v>14</v>
      </c>
      <c r="O146" s="109" t="s">
        <v>380</v>
      </c>
      <c r="P146" s="113" t="s">
        <v>237</v>
      </c>
    </row>
    <row r="147" spans="1:29" s="5" customFormat="1" ht="18.75" customHeight="1" x14ac:dyDescent="0.15">
      <c r="A147" s="165"/>
      <c r="B147" s="107"/>
      <c r="C147" s="108"/>
      <c r="D147" s="109"/>
      <c r="E147" s="110"/>
      <c r="F147" s="111"/>
      <c r="G147" s="144"/>
      <c r="H147" s="145"/>
      <c r="I147" s="110"/>
      <c r="J147" s="111"/>
      <c r="K147" s="110"/>
      <c r="L147" s="111"/>
      <c r="M147" s="167" t="s">
        <v>380</v>
      </c>
      <c r="N147" s="108" t="s">
        <v>14</v>
      </c>
      <c r="O147" s="109" t="s">
        <v>403</v>
      </c>
      <c r="P147" s="113" t="s">
        <v>122</v>
      </c>
    </row>
    <row r="148" spans="1:29" ht="18.75" customHeight="1" x14ac:dyDescent="0.15">
      <c r="A148" s="114"/>
      <c r="B148" s="115"/>
      <c r="C148" s="116"/>
      <c r="D148" s="117" t="s">
        <v>29</v>
      </c>
      <c r="E148" s="148">
        <v>457.6</v>
      </c>
      <c r="F148" s="147">
        <v>84.257042901859691</v>
      </c>
      <c r="G148" s="148">
        <v>36.5</v>
      </c>
      <c r="H148" s="147">
        <v>6.7206775916037564</v>
      </c>
      <c r="I148" s="148">
        <v>49</v>
      </c>
      <c r="J148" s="147">
        <v>9.0222795065365489</v>
      </c>
      <c r="K148" s="148">
        <v>543.1</v>
      </c>
      <c r="L148" s="147">
        <v>100</v>
      </c>
      <c r="M148" s="115"/>
      <c r="N148" s="116"/>
      <c r="O148" s="117"/>
      <c r="P148" s="119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s="5" customFormat="1" ht="18.75" customHeight="1" x14ac:dyDescent="0.15">
      <c r="A149" s="150" t="s">
        <v>65</v>
      </c>
      <c r="B149" s="98" t="s">
        <v>404</v>
      </c>
      <c r="C149" s="99" t="s">
        <v>47</v>
      </c>
      <c r="D149" s="100" t="s">
        <v>406</v>
      </c>
      <c r="E149" s="132">
        <v>5.9</v>
      </c>
      <c r="F149" s="133">
        <v>46.09375</v>
      </c>
      <c r="G149" s="101">
        <v>4.2</v>
      </c>
      <c r="H149" s="133">
        <v>32.8125</v>
      </c>
      <c r="I149" s="101">
        <v>2.7</v>
      </c>
      <c r="J149" s="133">
        <v>21.09375</v>
      </c>
      <c r="K149" s="101">
        <v>12.8</v>
      </c>
      <c r="L149" s="120">
        <v>100</v>
      </c>
      <c r="M149" s="98" t="s">
        <v>404</v>
      </c>
      <c r="N149" s="99" t="s">
        <v>47</v>
      </c>
      <c r="O149" s="100" t="s">
        <v>406</v>
      </c>
      <c r="P149" s="105" t="s">
        <v>43</v>
      </c>
    </row>
    <row r="150" spans="1:29" s="5" customFormat="1" ht="18.75" customHeight="1" x14ac:dyDescent="0.15">
      <c r="A150" s="106"/>
      <c r="B150" s="134" t="s">
        <v>407</v>
      </c>
      <c r="C150" s="135" t="s">
        <v>14</v>
      </c>
      <c r="D150" s="136" t="s">
        <v>411</v>
      </c>
      <c r="E150" s="137">
        <v>8.5</v>
      </c>
      <c r="F150" s="138">
        <v>59.027777777777779</v>
      </c>
      <c r="G150" s="139">
        <v>2.5</v>
      </c>
      <c r="H150" s="140">
        <v>17.361111111111111</v>
      </c>
      <c r="I150" s="141">
        <v>3.4</v>
      </c>
      <c r="J150" s="141">
        <v>23.611111111111111</v>
      </c>
      <c r="K150" s="141">
        <v>14.4</v>
      </c>
      <c r="L150" s="142">
        <v>100</v>
      </c>
      <c r="M150" s="134" t="s">
        <v>407</v>
      </c>
      <c r="N150" s="135" t="s">
        <v>14</v>
      </c>
      <c r="O150" s="136" t="s">
        <v>411</v>
      </c>
      <c r="P150" s="143" t="s">
        <v>142</v>
      </c>
    </row>
    <row r="151" spans="1:29" s="5" customFormat="1" ht="18.75" customHeight="1" x14ac:dyDescent="0.15">
      <c r="A151" s="106"/>
      <c r="B151" s="122" t="s">
        <v>415</v>
      </c>
      <c r="C151" s="123" t="s">
        <v>14</v>
      </c>
      <c r="D151" s="124" t="s">
        <v>417</v>
      </c>
      <c r="E151" s="125">
        <v>46.3</v>
      </c>
      <c r="F151" s="126">
        <v>81.802120141342755</v>
      </c>
      <c r="G151" s="198">
        <v>4.8</v>
      </c>
      <c r="H151" s="199">
        <v>8.4805653710247348</v>
      </c>
      <c r="I151" s="127">
        <v>5.5</v>
      </c>
      <c r="J151" s="127">
        <v>9.7173144876325104</v>
      </c>
      <c r="K151" s="127">
        <v>56.599999999999994</v>
      </c>
      <c r="L151" s="128">
        <v>100</v>
      </c>
      <c r="M151" s="122" t="s">
        <v>415</v>
      </c>
      <c r="N151" s="123" t="s">
        <v>14</v>
      </c>
      <c r="O151" s="124" t="s">
        <v>417</v>
      </c>
      <c r="P151" s="129" t="s">
        <v>118</v>
      </c>
    </row>
    <row r="152" spans="1:29" s="5" customFormat="1" ht="18.75" customHeight="1" x14ac:dyDescent="0.15">
      <c r="A152" s="106"/>
      <c r="B152" s="107" t="s">
        <v>420</v>
      </c>
      <c r="C152" s="108" t="s">
        <v>14</v>
      </c>
      <c r="D152" s="109" t="s">
        <v>421</v>
      </c>
      <c r="E152" s="121">
        <v>28.8</v>
      </c>
      <c r="F152" s="111">
        <v>69.902912621359221</v>
      </c>
      <c r="G152" s="144">
        <v>4.0999999999999996</v>
      </c>
      <c r="H152" s="111">
        <v>9.9514563106796103</v>
      </c>
      <c r="I152" s="110">
        <v>8.3000000000000007</v>
      </c>
      <c r="J152" s="111">
        <v>20.145631067961165</v>
      </c>
      <c r="K152" s="110">
        <v>41.2</v>
      </c>
      <c r="L152" s="112">
        <v>100</v>
      </c>
      <c r="M152" s="107" t="s">
        <v>420</v>
      </c>
      <c r="N152" s="108" t="s">
        <v>14</v>
      </c>
      <c r="O152" s="109" t="s">
        <v>427</v>
      </c>
      <c r="P152" s="113" t="s">
        <v>122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s="5" customFormat="1" ht="18.75" customHeight="1" x14ac:dyDescent="0.15">
      <c r="A153" s="106"/>
      <c r="B153" s="107" t="s">
        <v>165</v>
      </c>
      <c r="C153" s="108" t="s">
        <v>14</v>
      </c>
      <c r="D153" s="109" t="s">
        <v>428</v>
      </c>
      <c r="E153" s="121">
        <v>43.7</v>
      </c>
      <c r="F153" s="111">
        <v>65.714285714285708</v>
      </c>
      <c r="G153" s="144">
        <v>14</v>
      </c>
      <c r="H153" s="145">
        <v>21.052631578947366</v>
      </c>
      <c r="I153" s="110">
        <v>8.8000000000000007</v>
      </c>
      <c r="J153" s="110">
        <v>13.233082706766918</v>
      </c>
      <c r="K153" s="110">
        <v>66.5</v>
      </c>
      <c r="L153" s="112">
        <v>100</v>
      </c>
      <c r="M153" s="107" t="s">
        <v>427</v>
      </c>
      <c r="N153" s="108" t="s">
        <v>14</v>
      </c>
      <c r="O153" s="109" t="s">
        <v>421</v>
      </c>
      <c r="P153" s="113" t="s">
        <v>118</v>
      </c>
    </row>
    <row r="154" spans="1:29" s="5" customFormat="1" ht="18.75" customHeight="1" x14ac:dyDescent="0.15">
      <c r="A154" s="106"/>
      <c r="B154" s="107"/>
      <c r="C154" s="108"/>
      <c r="D154" s="109"/>
      <c r="E154" s="121"/>
      <c r="F154" s="111"/>
      <c r="G154" s="144"/>
      <c r="H154" s="145"/>
      <c r="I154" s="110"/>
      <c r="J154" s="110"/>
      <c r="K154" s="110"/>
      <c r="L154" s="112"/>
      <c r="M154" s="107" t="s">
        <v>165</v>
      </c>
      <c r="N154" s="108" t="s">
        <v>14</v>
      </c>
      <c r="O154" s="109" t="s">
        <v>432</v>
      </c>
      <c r="P154" s="113" t="s">
        <v>122</v>
      </c>
    </row>
    <row r="155" spans="1:29" s="5" customFormat="1" ht="18.75" customHeight="1" x14ac:dyDescent="0.15">
      <c r="A155" s="106"/>
      <c r="B155" s="107"/>
      <c r="C155" s="108"/>
      <c r="D155" s="109"/>
      <c r="E155" s="121"/>
      <c r="F155" s="111"/>
      <c r="G155" s="144"/>
      <c r="H155" s="145"/>
      <c r="I155" s="110"/>
      <c r="J155" s="110"/>
      <c r="K155" s="110"/>
      <c r="L155" s="112"/>
      <c r="M155" s="107" t="s">
        <v>432</v>
      </c>
      <c r="N155" s="108" t="s">
        <v>14</v>
      </c>
      <c r="O155" s="109" t="s">
        <v>428</v>
      </c>
      <c r="P155" s="113" t="s">
        <v>118</v>
      </c>
    </row>
    <row r="156" spans="1:29" s="5" customFormat="1" ht="18.75" customHeight="1" x14ac:dyDescent="0.15">
      <c r="A156" s="106"/>
      <c r="B156" s="134" t="s">
        <v>433</v>
      </c>
      <c r="C156" s="135" t="s">
        <v>47</v>
      </c>
      <c r="D156" s="136" t="s">
        <v>258</v>
      </c>
      <c r="E156" s="137">
        <v>18.7</v>
      </c>
      <c r="F156" s="138">
        <v>71.102661596958171</v>
      </c>
      <c r="G156" s="139">
        <v>2.8</v>
      </c>
      <c r="H156" s="140">
        <v>10.646387832699618</v>
      </c>
      <c r="I156" s="141">
        <v>4.8</v>
      </c>
      <c r="J156" s="141">
        <v>18.250950570342201</v>
      </c>
      <c r="K156" s="141">
        <v>26.3</v>
      </c>
      <c r="L156" s="142">
        <v>100</v>
      </c>
      <c r="M156" s="134" t="s">
        <v>433</v>
      </c>
      <c r="N156" s="135" t="s">
        <v>47</v>
      </c>
      <c r="O156" s="136" t="s">
        <v>258</v>
      </c>
      <c r="P156" s="143" t="s">
        <v>118</v>
      </c>
    </row>
    <row r="157" spans="1:29" ht="18.75" customHeight="1" x14ac:dyDescent="0.15">
      <c r="A157" s="114"/>
      <c r="B157" s="115"/>
      <c r="C157" s="116"/>
      <c r="D157" s="117" t="s">
        <v>29</v>
      </c>
      <c r="E157" s="83">
        <f>SUM(E149:E156)</f>
        <v>151.89999999999998</v>
      </c>
      <c r="F157" s="118">
        <f>+E157/$K157*100</f>
        <v>69.742883379247004</v>
      </c>
      <c r="G157" s="83">
        <f>SUM(G149:G156)</f>
        <v>32.4</v>
      </c>
      <c r="H157" s="118">
        <f>+G157/$K157*100</f>
        <v>14.876033057851238</v>
      </c>
      <c r="I157" s="83">
        <f>SUM(I149:I156)</f>
        <v>33.5</v>
      </c>
      <c r="J157" s="118">
        <f>+I157/$K157*100</f>
        <v>15.381083562901743</v>
      </c>
      <c r="K157" s="83">
        <f>SUM(K149:K156)</f>
        <v>217.8</v>
      </c>
      <c r="L157" s="118">
        <v>100</v>
      </c>
      <c r="M157" s="162"/>
      <c r="N157" s="116"/>
      <c r="O157" s="117"/>
      <c r="P157" s="119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s="5" customFormat="1" ht="18.75" customHeight="1" x14ac:dyDescent="0.15">
      <c r="A158" s="97" t="s">
        <v>436</v>
      </c>
      <c r="B158" s="98" t="s">
        <v>394</v>
      </c>
      <c r="C158" s="99" t="s">
        <v>47</v>
      </c>
      <c r="D158" s="100" t="s">
        <v>437</v>
      </c>
      <c r="E158" s="121">
        <v>210.70000000000002</v>
      </c>
      <c r="F158" s="231">
        <v>64.631901840490798</v>
      </c>
      <c r="G158" s="144">
        <v>61.1</v>
      </c>
      <c r="H158" s="231">
        <v>18.742331288343557</v>
      </c>
      <c r="I158" s="110">
        <v>54.2</v>
      </c>
      <c r="J158" s="231">
        <v>16.625766871165645</v>
      </c>
      <c r="K158" s="110">
        <v>326</v>
      </c>
      <c r="L158" s="120">
        <v>100</v>
      </c>
      <c r="M158" s="98" t="s">
        <v>394</v>
      </c>
      <c r="N158" s="99" t="s">
        <v>14</v>
      </c>
      <c r="O158" s="100" t="s">
        <v>438</v>
      </c>
      <c r="P158" s="105" t="s">
        <v>122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s="5" customFormat="1" ht="18.75" customHeight="1" x14ac:dyDescent="0.15">
      <c r="A159" s="106"/>
      <c r="B159" s="107"/>
      <c r="C159" s="108"/>
      <c r="D159" s="109"/>
      <c r="E159" s="121"/>
      <c r="F159" s="111"/>
      <c r="G159" s="144"/>
      <c r="H159" s="111"/>
      <c r="I159" s="110"/>
      <c r="J159" s="111"/>
      <c r="K159" s="110"/>
      <c r="L159" s="112"/>
      <c r="M159" s="107" t="s">
        <v>1111</v>
      </c>
      <c r="N159" s="108" t="s">
        <v>47</v>
      </c>
      <c r="O159" s="109" t="s">
        <v>1112</v>
      </c>
      <c r="P159" s="113" t="s">
        <v>122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s="5" customFormat="1" ht="18.75" customHeight="1" x14ac:dyDescent="0.15">
      <c r="A160" s="106"/>
      <c r="B160" s="107"/>
      <c r="C160" s="108"/>
      <c r="D160" s="109"/>
      <c r="E160" s="121"/>
      <c r="F160" s="111"/>
      <c r="G160" s="110"/>
      <c r="H160" s="111"/>
      <c r="I160" s="110"/>
      <c r="J160" s="111"/>
      <c r="K160" s="110"/>
      <c r="L160" s="112"/>
      <c r="M160" s="107" t="s">
        <v>438</v>
      </c>
      <c r="N160" s="108" t="s">
        <v>14</v>
      </c>
      <c r="O160" s="109" t="s">
        <v>422</v>
      </c>
      <c r="P160" s="113" t="s">
        <v>206</v>
      </c>
    </row>
    <row r="161" spans="1:29" s="5" customFormat="1" ht="18.75" customHeight="1" x14ac:dyDescent="0.15">
      <c r="A161" s="106"/>
      <c r="B161" s="107"/>
      <c r="C161" s="108"/>
      <c r="D161" s="109"/>
      <c r="E161" s="121"/>
      <c r="F161" s="111"/>
      <c r="G161" s="110"/>
      <c r="H161" s="111"/>
      <c r="I161" s="110"/>
      <c r="J161" s="111"/>
      <c r="K161" s="110"/>
      <c r="L161" s="112"/>
      <c r="M161" s="107" t="s">
        <v>1113</v>
      </c>
      <c r="N161" s="108" t="s">
        <v>47</v>
      </c>
      <c r="O161" s="109" t="s">
        <v>1114</v>
      </c>
      <c r="P161" s="113" t="s">
        <v>122</v>
      </c>
    </row>
    <row r="162" spans="1:29" s="5" customFormat="1" ht="18.75" customHeight="1" x14ac:dyDescent="0.15">
      <c r="A162" s="106"/>
      <c r="B162" s="107"/>
      <c r="C162" s="108"/>
      <c r="D162" s="109"/>
      <c r="E162" s="121"/>
      <c r="F162" s="111"/>
      <c r="G162" s="110"/>
      <c r="H162" s="111"/>
      <c r="I162" s="110"/>
      <c r="J162" s="110"/>
      <c r="K162" s="110"/>
      <c r="L162" s="112"/>
      <c r="M162" s="107" t="s">
        <v>422</v>
      </c>
      <c r="N162" s="108" t="s">
        <v>14</v>
      </c>
      <c r="O162" s="109" t="s">
        <v>437</v>
      </c>
      <c r="P162" s="113" t="s">
        <v>122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5" customFormat="1" ht="18.75" customHeight="1" x14ac:dyDescent="0.15">
      <c r="A163" s="106"/>
      <c r="B163" s="122" t="s">
        <v>440</v>
      </c>
      <c r="C163" s="123" t="s">
        <v>47</v>
      </c>
      <c r="D163" s="124" t="s">
        <v>443</v>
      </c>
      <c r="E163" s="125">
        <v>46.8</v>
      </c>
      <c r="F163" s="126">
        <v>49.946638207043755</v>
      </c>
      <c r="G163" s="127">
        <v>16.2</v>
      </c>
      <c r="H163" s="126">
        <v>17.289220917822838</v>
      </c>
      <c r="I163" s="127">
        <v>30.7</v>
      </c>
      <c r="J163" s="126">
        <v>32.7641408751334</v>
      </c>
      <c r="K163" s="127">
        <v>93.7</v>
      </c>
      <c r="L163" s="128">
        <v>100</v>
      </c>
      <c r="M163" s="122" t="s">
        <v>440</v>
      </c>
      <c r="N163" s="123" t="s">
        <v>14</v>
      </c>
      <c r="O163" s="124" t="s">
        <v>443</v>
      </c>
      <c r="P163" s="129" t="s">
        <v>122</v>
      </c>
    </row>
    <row r="164" spans="1:29" s="5" customFormat="1" ht="18.75" customHeight="1" x14ac:dyDescent="0.15">
      <c r="A164" s="106"/>
      <c r="B164" s="107" t="s">
        <v>445</v>
      </c>
      <c r="C164" s="108" t="s">
        <v>14</v>
      </c>
      <c r="D164" s="109" t="s">
        <v>141</v>
      </c>
      <c r="E164" s="121">
        <v>21.8</v>
      </c>
      <c r="F164" s="111">
        <v>77.580071174377224</v>
      </c>
      <c r="G164" s="110">
        <v>1.9</v>
      </c>
      <c r="H164" s="111">
        <v>6.7615658362989315</v>
      </c>
      <c r="I164" s="110">
        <v>4.4000000000000004</v>
      </c>
      <c r="J164" s="110">
        <v>15.658362989323843</v>
      </c>
      <c r="K164" s="110">
        <v>28.1</v>
      </c>
      <c r="L164" s="112">
        <v>100</v>
      </c>
      <c r="M164" s="107" t="s">
        <v>445</v>
      </c>
      <c r="N164" s="108" t="s">
        <v>14</v>
      </c>
      <c r="O164" s="109" t="s">
        <v>141</v>
      </c>
      <c r="P164" s="113" t="s">
        <v>118</v>
      </c>
    </row>
    <row r="165" spans="1:29" ht="18.75" customHeight="1" x14ac:dyDescent="0.15">
      <c r="A165" s="114"/>
      <c r="B165" s="115"/>
      <c r="C165" s="116"/>
      <c r="D165" s="117" t="s">
        <v>29</v>
      </c>
      <c r="E165" s="83">
        <f>SUM(E158:E164)</f>
        <v>279.3</v>
      </c>
      <c r="F165" s="118">
        <f>+E165/$K165*100</f>
        <v>62.371594461813309</v>
      </c>
      <c r="G165" s="83">
        <f>SUM(G158:G164)</f>
        <v>79.2</v>
      </c>
      <c r="H165" s="118">
        <f>+G165/$K165*100</f>
        <v>17.68646717284502</v>
      </c>
      <c r="I165" s="83">
        <f>SUM(I158:I164)</f>
        <v>89.300000000000011</v>
      </c>
      <c r="J165" s="118">
        <f>+I165/$K165*100</f>
        <v>19.94193836534167</v>
      </c>
      <c r="K165" s="83">
        <f>SUM(K158:K164)</f>
        <v>447.8</v>
      </c>
      <c r="L165" s="118">
        <v>100</v>
      </c>
      <c r="M165" s="115"/>
      <c r="N165" s="116"/>
      <c r="O165" s="117"/>
      <c r="P165" s="119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s="5" customFormat="1" ht="18.75" customHeight="1" x14ac:dyDescent="0.15">
      <c r="A166" s="97" t="s">
        <v>446</v>
      </c>
      <c r="B166" s="98" t="s">
        <v>448</v>
      </c>
      <c r="C166" s="99" t="s">
        <v>47</v>
      </c>
      <c r="D166" s="100" t="s">
        <v>103</v>
      </c>
      <c r="E166" s="101">
        <v>6.5</v>
      </c>
      <c r="F166" s="133">
        <v>35.714285714285715</v>
      </c>
      <c r="G166" s="101">
        <v>9.3000000000000007</v>
      </c>
      <c r="H166" s="133">
        <v>51.098901098901102</v>
      </c>
      <c r="I166" s="101">
        <v>2.4</v>
      </c>
      <c r="J166" s="133">
        <v>13.186813186813188</v>
      </c>
      <c r="K166" s="101">
        <v>18.2</v>
      </c>
      <c r="L166" s="104">
        <v>100</v>
      </c>
      <c r="M166" s="98" t="s">
        <v>448</v>
      </c>
      <c r="N166" s="99" t="s">
        <v>47</v>
      </c>
      <c r="O166" s="100" t="s">
        <v>103</v>
      </c>
      <c r="P166" s="105" t="s">
        <v>118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8.75" customHeight="1" x14ac:dyDescent="0.15">
      <c r="A167" s="114"/>
      <c r="B167" s="115"/>
      <c r="C167" s="116"/>
      <c r="D167" s="117" t="s">
        <v>29</v>
      </c>
      <c r="E167" s="148">
        <v>6.5</v>
      </c>
      <c r="F167" s="147">
        <v>35.714285714285715</v>
      </c>
      <c r="G167" s="148">
        <v>9.3000000000000007</v>
      </c>
      <c r="H167" s="147">
        <v>51.098901098901109</v>
      </c>
      <c r="I167" s="148">
        <v>2.4</v>
      </c>
      <c r="J167" s="147">
        <v>13.186813186813188</v>
      </c>
      <c r="K167" s="148">
        <v>18.2</v>
      </c>
      <c r="L167" s="147">
        <v>100</v>
      </c>
      <c r="M167" s="115"/>
      <c r="N167" s="116"/>
      <c r="O167" s="117"/>
      <c r="P167" s="119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s="5" customFormat="1" ht="18.75" customHeight="1" x14ac:dyDescent="0.15">
      <c r="A168" s="97" t="s">
        <v>449</v>
      </c>
      <c r="B168" s="98" t="s">
        <v>450</v>
      </c>
      <c r="C168" s="99" t="s">
        <v>47</v>
      </c>
      <c r="D168" s="100" t="s">
        <v>113</v>
      </c>
      <c r="E168" s="132">
        <v>61.4</v>
      </c>
      <c r="F168" s="133">
        <v>64.428121720881421</v>
      </c>
      <c r="G168" s="101">
        <v>13.4</v>
      </c>
      <c r="H168" s="133">
        <v>14.060860440713538</v>
      </c>
      <c r="I168" s="101">
        <v>20.5</v>
      </c>
      <c r="J168" s="133">
        <v>21.511017838405035</v>
      </c>
      <c r="K168" s="101">
        <v>95.3</v>
      </c>
      <c r="L168" s="120">
        <v>100</v>
      </c>
      <c r="M168" s="98" t="s">
        <v>450</v>
      </c>
      <c r="N168" s="99" t="s">
        <v>47</v>
      </c>
      <c r="O168" s="100" t="s">
        <v>113</v>
      </c>
      <c r="P168" s="105" t="s">
        <v>43</v>
      </c>
    </row>
    <row r="169" spans="1:29" s="5" customFormat="1" ht="18.75" customHeight="1" x14ac:dyDescent="0.15">
      <c r="A169" s="106"/>
      <c r="B169" s="107" t="s">
        <v>452</v>
      </c>
      <c r="C169" s="108" t="s">
        <v>47</v>
      </c>
      <c r="D169" s="109" t="s">
        <v>453</v>
      </c>
      <c r="E169" s="121">
        <v>78.2</v>
      </c>
      <c r="F169" s="111">
        <v>61.623325453112699</v>
      </c>
      <c r="G169" s="110">
        <v>21.9</v>
      </c>
      <c r="H169" s="111">
        <v>17.257683215130022</v>
      </c>
      <c r="I169" s="110">
        <v>26.8</v>
      </c>
      <c r="J169" s="111">
        <v>21.118991331757293</v>
      </c>
      <c r="K169" s="110">
        <v>126.9</v>
      </c>
      <c r="L169" s="112">
        <v>100</v>
      </c>
      <c r="M169" s="107" t="s">
        <v>452</v>
      </c>
      <c r="N169" s="108" t="s">
        <v>47</v>
      </c>
      <c r="O169" s="109" t="s">
        <v>455</v>
      </c>
      <c r="P169" s="113" t="s">
        <v>142</v>
      </c>
    </row>
    <row r="170" spans="1:29" s="5" customFormat="1" ht="18.75" customHeight="1" x14ac:dyDescent="0.15">
      <c r="A170" s="106"/>
      <c r="B170" s="107"/>
      <c r="C170" s="108"/>
      <c r="D170" s="109"/>
      <c r="E170" s="121"/>
      <c r="F170" s="111"/>
      <c r="G170" s="110"/>
      <c r="H170" s="111"/>
      <c r="I170" s="110"/>
      <c r="J170" s="110"/>
      <c r="K170" s="110"/>
      <c r="L170" s="112"/>
      <c r="M170" s="107" t="s">
        <v>455</v>
      </c>
      <c r="N170" s="108" t="s">
        <v>14</v>
      </c>
      <c r="O170" s="109" t="s">
        <v>453</v>
      </c>
      <c r="P170" s="113" t="s">
        <v>118</v>
      </c>
    </row>
    <row r="171" spans="1:29" ht="18.75" customHeight="1" x14ac:dyDescent="0.15">
      <c r="A171" s="114"/>
      <c r="B171" s="115"/>
      <c r="C171" s="116"/>
      <c r="D171" s="117" t="s">
        <v>29</v>
      </c>
      <c r="E171" s="146">
        <v>139.6</v>
      </c>
      <c r="F171" s="147">
        <v>62.826282628262831</v>
      </c>
      <c r="G171" s="148">
        <v>35.299999999999997</v>
      </c>
      <c r="H171" s="147">
        <v>15.886588658865886</v>
      </c>
      <c r="I171" s="148">
        <v>47.3</v>
      </c>
      <c r="J171" s="147">
        <v>21.287128712871286</v>
      </c>
      <c r="K171" s="148">
        <v>222.2</v>
      </c>
      <c r="L171" s="149">
        <v>100</v>
      </c>
      <c r="M171" s="115"/>
      <c r="N171" s="116"/>
      <c r="O171" s="117"/>
      <c r="P171" s="119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s="5" customFormat="1" ht="18.75" customHeight="1" x14ac:dyDescent="0.15">
      <c r="A172" s="97" t="s">
        <v>456</v>
      </c>
      <c r="B172" s="98" t="s">
        <v>450</v>
      </c>
      <c r="C172" s="99" t="s">
        <v>47</v>
      </c>
      <c r="D172" s="100" t="s">
        <v>262</v>
      </c>
      <c r="E172" s="132">
        <f>134.2+1.9</f>
        <v>136.1</v>
      </c>
      <c r="F172" s="227">
        <v>59.955947136563871</v>
      </c>
      <c r="G172" s="101">
        <v>46.1</v>
      </c>
      <c r="H172" s="227">
        <v>20.308370044052865</v>
      </c>
      <c r="I172" s="101">
        <v>44.800000000000004</v>
      </c>
      <c r="J172" s="227">
        <v>19.735682819383264</v>
      </c>
      <c r="K172" s="101">
        <v>227</v>
      </c>
      <c r="L172" s="120">
        <v>100</v>
      </c>
      <c r="M172" s="98" t="s">
        <v>450</v>
      </c>
      <c r="N172" s="99" t="s">
        <v>47</v>
      </c>
      <c r="O172" s="100" t="s">
        <v>361</v>
      </c>
      <c r="P172" s="105" t="s">
        <v>43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5" customFormat="1" ht="18.75" customHeight="1" x14ac:dyDescent="0.15">
      <c r="A173" s="106"/>
      <c r="B173" s="107"/>
      <c r="C173" s="108"/>
      <c r="D173" s="109"/>
      <c r="E173" s="121"/>
      <c r="F173" s="111"/>
      <c r="G173" s="110"/>
      <c r="H173" s="111"/>
      <c r="I173" s="110"/>
      <c r="J173" s="111"/>
      <c r="K173" s="110"/>
      <c r="L173" s="112"/>
      <c r="M173" s="107" t="s">
        <v>459</v>
      </c>
      <c r="N173" s="108" t="s">
        <v>47</v>
      </c>
      <c r="O173" s="109" t="s">
        <v>462</v>
      </c>
      <c r="P173" s="113" t="s">
        <v>142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s="5" customFormat="1" ht="18.75" customHeight="1" x14ac:dyDescent="0.15">
      <c r="A174" s="106"/>
      <c r="B174" s="107"/>
      <c r="C174" s="108"/>
      <c r="D174" s="109"/>
      <c r="E174" s="121"/>
      <c r="F174" s="111"/>
      <c r="G174" s="110"/>
      <c r="H174" s="111"/>
      <c r="I174" s="110"/>
      <c r="J174" s="111"/>
      <c r="K174" s="110"/>
      <c r="L174" s="112"/>
      <c r="M174" s="107" t="s">
        <v>1115</v>
      </c>
      <c r="N174" s="108" t="s">
        <v>47</v>
      </c>
      <c r="O174" s="109" t="s">
        <v>1116</v>
      </c>
      <c r="P174" s="113" t="s">
        <v>142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5" customFormat="1" ht="18.75" customHeight="1" x14ac:dyDescent="0.15">
      <c r="A175" s="106"/>
      <c r="B175" s="122"/>
      <c r="C175" s="123"/>
      <c r="D175" s="124"/>
      <c r="E175" s="125"/>
      <c r="F175" s="126"/>
      <c r="G175" s="127"/>
      <c r="H175" s="126"/>
      <c r="I175" s="127"/>
      <c r="J175" s="126"/>
      <c r="K175" s="127"/>
      <c r="L175" s="128"/>
      <c r="M175" s="122" t="s">
        <v>462</v>
      </c>
      <c r="N175" s="123" t="s">
        <v>14</v>
      </c>
      <c r="O175" s="124" t="s">
        <v>302</v>
      </c>
      <c r="P175" s="129" t="s">
        <v>118</v>
      </c>
    </row>
    <row r="176" spans="1:29" s="5" customFormat="1" ht="18.75" customHeight="1" x14ac:dyDescent="0.15">
      <c r="A176" s="106"/>
      <c r="B176" s="107" t="s">
        <v>464</v>
      </c>
      <c r="C176" s="108" t="s">
        <v>14</v>
      </c>
      <c r="D176" s="109" t="s">
        <v>353</v>
      </c>
      <c r="E176" s="121">
        <v>9.6</v>
      </c>
      <c r="F176" s="111">
        <v>61.146496815286625</v>
      </c>
      <c r="G176" s="110">
        <v>4.2</v>
      </c>
      <c r="H176" s="111">
        <v>26.751592356687897</v>
      </c>
      <c r="I176" s="110">
        <v>1.9</v>
      </c>
      <c r="J176" s="110">
        <v>12.101910828025476</v>
      </c>
      <c r="K176" s="110">
        <v>15.7</v>
      </c>
      <c r="L176" s="112">
        <v>100</v>
      </c>
      <c r="M176" s="107" t="s">
        <v>464</v>
      </c>
      <c r="N176" s="108" t="s">
        <v>14</v>
      </c>
      <c r="O176" s="109" t="s">
        <v>353</v>
      </c>
      <c r="P176" s="113" t="s">
        <v>118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8.75" customHeight="1" x14ac:dyDescent="0.15">
      <c r="A177" s="114"/>
      <c r="B177" s="115"/>
      <c r="C177" s="116"/>
      <c r="D177" s="117" t="s">
        <v>29</v>
      </c>
      <c r="E177" s="83">
        <f>SUM(E172:E176)</f>
        <v>145.69999999999999</v>
      </c>
      <c r="F177" s="118">
        <f>+E177/$K177*100</f>
        <v>60.032962505150387</v>
      </c>
      <c r="G177" s="83">
        <f>SUM(G172:G176)</f>
        <v>50.300000000000004</v>
      </c>
      <c r="H177" s="118">
        <f>+G177/$K177*100</f>
        <v>20.725175113308612</v>
      </c>
      <c r="I177" s="83">
        <f>SUM(I172:I176)</f>
        <v>46.7</v>
      </c>
      <c r="J177" s="118">
        <f>+I177/$K177*100</f>
        <v>19.241862381541001</v>
      </c>
      <c r="K177" s="83">
        <f>SUM(K172:K176)</f>
        <v>242.7</v>
      </c>
      <c r="L177" s="118">
        <v>100</v>
      </c>
      <c r="M177" s="115"/>
      <c r="N177" s="116"/>
      <c r="O177" s="117"/>
      <c r="P177" s="119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s="5" customFormat="1" ht="18.75" customHeight="1" x14ac:dyDescent="0.15">
      <c r="A178" s="97" t="s">
        <v>377</v>
      </c>
      <c r="B178" s="98" t="s">
        <v>403</v>
      </c>
      <c r="C178" s="99" t="s">
        <v>47</v>
      </c>
      <c r="D178" s="100" t="s">
        <v>52</v>
      </c>
      <c r="E178" s="101">
        <v>5.6</v>
      </c>
      <c r="F178" s="133">
        <v>59.574468085106389</v>
      </c>
      <c r="G178" s="101">
        <v>1.3</v>
      </c>
      <c r="H178" s="133">
        <v>13.829787234042556</v>
      </c>
      <c r="I178" s="101">
        <v>2.5</v>
      </c>
      <c r="J178" s="133">
        <v>26.59574468085107</v>
      </c>
      <c r="K178" s="101">
        <v>9.3999999999999986</v>
      </c>
      <c r="L178" s="104">
        <v>100</v>
      </c>
      <c r="M178" s="205" t="s">
        <v>466</v>
      </c>
      <c r="N178" s="99"/>
      <c r="O178" s="100"/>
      <c r="P178" s="105" t="s">
        <v>237</v>
      </c>
    </row>
    <row r="179" spans="1:29" s="5" customFormat="1" ht="18.75" customHeight="1" x14ac:dyDescent="0.15">
      <c r="A179" s="106"/>
      <c r="B179" s="107"/>
      <c r="C179" s="108"/>
      <c r="D179" s="109"/>
      <c r="E179" s="110"/>
      <c r="F179" s="111"/>
      <c r="G179" s="110"/>
      <c r="H179" s="111"/>
      <c r="I179" s="110"/>
      <c r="J179" s="111"/>
      <c r="K179" s="110"/>
      <c r="L179" s="111"/>
      <c r="M179" s="206" t="s">
        <v>4</v>
      </c>
      <c r="N179" s="108"/>
      <c r="O179" s="109"/>
      <c r="P179" s="113" t="s">
        <v>237</v>
      </c>
    </row>
    <row r="180" spans="1:29" s="5" customFormat="1" ht="18.75" customHeight="1" x14ac:dyDescent="0.15">
      <c r="A180" s="106"/>
      <c r="B180" s="107"/>
      <c r="C180" s="108"/>
      <c r="D180" s="109"/>
      <c r="E180" s="110"/>
      <c r="F180" s="111"/>
      <c r="G180" s="110"/>
      <c r="H180" s="111"/>
      <c r="I180" s="110"/>
      <c r="J180" s="111"/>
      <c r="K180" s="110"/>
      <c r="L180" s="111"/>
      <c r="M180" s="206" t="s">
        <v>416</v>
      </c>
      <c r="N180" s="108"/>
      <c r="O180" s="109"/>
      <c r="P180" s="113" t="s">
        <v>122</v>
      </c>
    </row>
    <row r="181" spans="1:29" ht="18.75" customHeight="1" x14ac:dyDescent="0.15">
      <c r="A181" s="114"/>
      <c r="B181" s="115"/>
      <c r="C181" s="116"/>
      <c r="D181" s="117" t="s">
        <v>29</v>
      </c>
      <c r="E181" s="148">
        <v>5.6</v>
      </c>
      <c r="F181" s="147">
        <v>59.574468085106389</v>
      </c>
      <c r="G181" s="148">
        <v>1.3</v>
      </c>
      <c r="H181" s="147">
        <v>13.829787234042556</v>
      </c>
      <c r="I181" s="148">
        <v>2.5</v>
      </c>
      <c r="J181" s="147">
        <v>26.59574468085107</v>
      </c>
      <c r="K181" s="148">
        <v>9.3999999999999986</v>
      </c>
      <c r="L181" s="147">
        <v>100</v>
      </c>
      <c r="M181" s="115"/>
      <c r="N181" s="116"/>
      <c r="O181" s="117"/>
      <c r="P181" s="119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s="5" customFormat="1" ht="18.75" customHeight="1" x14ac:dyDescent="0.15">
      <c r="A182" s="97" t="s">
        <v>10</v>
      </c>
      <c r="B182" s="98" t="s">
        <v>52</v>
      </c>
      <c r="C182" s="99" t="s">
        <v>47</v>
      </c>
      <c r="D182" s="100" t="s">
        <v>469</v>
      </c>
      <c r="E182" s="132">
        <v>211</v>
      </c>
      <c r="F182" s="111">
        <v>76.53246282190787</v>
      </c>
      <c r="G182" s="101">
        <v>31.3</v>
      </c>
      <c r="H182" s="111">
        <v>11.352919840406239</v>
      </c>
      <c r="I182" s="101">
        <v>33.4</v>
      </c>
      <c r="J182" s="111">
        <v>12.114617337685891</v>
      </c>
      <c r="K182" s="101">
        <v>275.7</v>
      </c>
      <c r="L182" s="120">
        <v>100</v>
      </c>
      <c r="M182" s="98" t="s">
        <v>52</v>
      </c>
      <c r="N182" s="99" t="s">
        <v>47</v>
      </c>
      <c r="O182" s="100" t="s">
        <v>120</v>
      </c>
      <c r="P182" s="105" t="s">
        <v>122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s="5" customFormat="1" ht="18.75" customHeight="1" x14ac:dyDescent="0.15">
      <c r="A183" s="106"/>
      <c r="B183" s="107"/>
      <c r="C183" s="108"/>
      <c r="D183" s="109"/>
      <c r="E183" s="121"/>
      <c r="F183" s="111"/>
      <c r="G183" s="110"/>
      <c r="H183" s="111"/>
      <c r="I183" s="110"/>
      <c r="J183" s="111"/>
      <c r="K183" s="110"/>
      <c r="L183" s="112"/>
      <c r="M183" s="107" t="s">
        <v>120</v>
      </c>
      <c r="N183" s="108" t="s">
        <v>47</v>
      </c>
      <c r="O183" s="109" t="s">
        <v>213</v>
      </c>
      <c r="P183" s="113" t="s">
        <v>237</v>
      </c>
    </row>
    <row r="184" spans="1:29" s="5" customFormat="1" ht="18.75" customHeight="1" x14ac:dyDescent="0.15">
      <c r="A184" s="106"/>
      <c r="B184" s="107"/>
      <c r="C184" s="108"/>
      <c r="D184" s="109"/>
      <c r="E184" s="121"/>
      <c r="F184" s="111"/>
      <c r="G184" s="110"/>
      <c r="H184" s="111"/>
      <c r="I184" s="110"/>
      <c r="J184" s="111"/>
      <c r="K184" s="110"/>
      <c r="L184" s="112"/>
      <c r="M184" s="107" t="s">
        <v>1138</v>
      </c>
      <c r="N184" s="108"/>
      <c r="O184" s="109" t="s">
        <v>1139</v>
      </c>
      <c r="P184" s="113" t="s">
        <v>122</v>
      </c>
    </row>
    <row r="185" spans="1:29" s="5" customFormat="1" ht="18.75" customHeight="1" x14ac:dyDescent="0.15">
      <c r="A185" s="106"/>
      <c r="B185" s="107"/>
      <c r="C185" s="108"/>
      <c r="D185" s="109"/>
      <c r="E185" s="121"/>
      <c r="F185" s="111"/>
      <c r="G185" s="110"/>
      <c r="H185" s="111"/>
      <c r="I185" s="110"/>
      <c r="J185" s="111"/>
      <c r="K185" s="110"/>
      <c r="L185" s="112"/>
      <c r="M185" s="107" t="s">
        <v>213</v>
      </c>
      <c r="N185" s="108" t="s">
        <v>47</v>
      </c>
      <c r="O185" s="109" t="s">
        <v>469</v>
      </c>
      <c r="P185" s="113" t="s">
        <v>122</v>
      </c>
    </row>
    <row r="186" spans="1:29" s="5" customFormat="1" ht="18.75" customHeight="1" x14ac:dyDescent="0.15">
      <c r="A186" s="106"/>
      <c r="B186" s="122" t="s">
        <v>352</v>
      </c>
      <c r="C186" s="123" t="s">
        <v>47</v>
      </c>
      <c r="D186" s="124" t="s">
        <v>471</v>
      </c>
      <c r="E186" s="125">
        <v>61.8</v>
      </c>
      <c r="F186" s="126">
        <v>88.53868194842407</v>
      </c>
      <c r="G186" s="127">
        <v>3.2</v>
      </c>
      <c r="H186" s="126">
        <v>4.5845272206303731</v>
      </c>
      <c r="I186" s="127">
        <v>4.8</v>
      </c>
      <c r="J186" s="126">
        <v>6.8767908309455592</v>
      </c>
      <c r="K186" s="127">
        <v>69.8</v>
      </c>
      <c r="L186" s="128">
        <v>100</v>
      </c>
      <c r="M186" s="122" t="s">
        <v>352</v>
      </c>
      <c r="N186" s="123" t="s">
        <v>14</v>
      </c>
      <c r="O186" s="124" t="s">
        <v>471</v>
      </c>
      <c r="P186" s="129" t="s">
        <v>122</v>
      </c>
    </row>
    <row r="187" spans="1:29" s="5" customFormat="1" ht="18.75" customHeight="1" x14ac:dyDescent="0.15">
      <c r="A187" s="106"/>
      <c r="B187" s="107" t="s">
        <v>469</v>
      </c>
      <c r="C187" s="108" t="s">
        <v>14</v>
      </c>
      <c r="D187" s="109" t="s">
        <v>202</v>
      </c>
      <c r="E187" s="121">
        <v>74.8</v>
      </c>
      <c r="F187" s="171">
        <v>90.666666666666657</v>
      </c>
      <c r="G187" s="170">
        <v>2.2999999999999998</v>
      </c>
      <c r="H187" s="171">
        <v>2.7878787878787876</v>
      </c>
      <c r="I187" s="170">
        <v>5.4</v>
      </c>
      <c r="J187" s="170">
        <v>6.5454545454545459</v>
      </c>
      <c r="K187" s="170">
        <v>82.5</v>
      </c>
      <c r="L187" s="112">
        <v>100</v>
      </c>
      <c r="M187" s="107" t="s">
        <v>469</v>
      </c>
      <c r="N187" s="108" t="s">
        <v>14</v>
      </c>
      <c r="O187" s="109" t="s">
        <v>202</v>
      </c>
      <c r="P187" s="113" t="s">
        <v>142</v>
      </c>
    </row>
    <row r="188" spans="1:29" ht="18.75" customHeight="1" x14ac:dyDescent="0.15">
      <c r="A188" s="114"/>
      <c r="B188" s="115"/>
      <c r="C188" s="116"/>
      <c r="D188" s="117" t="s">
        <v>29</v>
      </c>
      <c r="E188" s="83">
        <f>SUM(E182:E187)</f>
        <v>347.6</v>
      </c>
      <c r="F188" s="118">
        <f>+E188/$K188*100</f>
        <v>81.214953271028051</v>
      </c>
      <c r="G188" s="83">
        <f>SUM(G182:G187)</f>
        <v>36.799999999999997</v>
      </c>
      <c r="H188" s="118">
        <f>+G188/$K188*100</f>
        <v>8.5981308411214936</v>
      </c>
      <c r="I188" s="83">
        <f>SUM(I182:I187)</f>
        <v>43.599999999999994</v>
      </c>
      <c r="J188" s="118">
        <f>+I188/$K188*100</f>
        <v>10.186915887850466</v>
      </c>
      <c r="K188" s="83">
        <f>SUM(K182:K187)</f>
        <v>428</v>
      </c>
      <c r="L188" s="118">
        <v>100</v>
      </c>
      <c r="M188" s="115"/>
      <c r="N188" s="116"/>
      <c r="O188" s="117"/>
      <c r="P188" s="119"/>
    </row>
    <row r="189" spans="1:29" s="5" customFormat="1" ht="18.75" customHeight="1" x14ac:dyDescent="0.15">
      <c r="A189" s="97" t="s">
        <v>474</v>
      </c>
      <c r="B189" s="98" t="s">
        <v>322</v>
      </c>
      <c r="C189" s="99" t="s">
        <v>47</v>
      </c>
      <c r="D189" s="100" t="s">
        <v>475</v>
      </c>
      <c r="E189" s="132">
        <v>83.1</v>
      </c>
      <c r="F189" s="133">
        <v>69.481605351170572</v>
      </c>
      <c r="G189" s="101">
        <v>15.8</v>
      </c>
      <c r="H189" s="133">
        <v>13.210702341137125</v>
      </c>
      <c r="I189" s="101">
        <v>20.700000000000003</v>
      </c>
      <c r="J189" s="133">
        <v>17.30769230769231</v>
      </c>
      <c r="K189" s="101">
        <v>119.6</v>
      </c>
      <c r="L189" s="120">
        <v>100</v>
      </c>
      <c r="M189" s="98" t="s">
        <v>322</v>
      </c>
      <c r="N189" s="99" t="s">
        <v>47</v>
      </c>
      <c r="O189" s="100" t="s">
        <v>1102</v>
      </c>
      <c r="P189" s="105" t="s">
        <v>43</v>
      </c>
    </row>
    <row r="190" spans="1:29" s="5" customFormat="1" ht="18.75" customHeight="1" x14ac:dyDescent="0.15">
      <c r="A190" s="106"/>
      <c r="B190" s="107"/>
      <c r="C190" s="108"/>
      <c r="D190" s="109"/>
      <c r="E190" s="121"/>
      <c r="F190" s="111"/>
      <c r="G190" s="110"/>
      <c r="H190" s="111"/>
      <c r="I190" s="110"/>
      <c r="J190" s="111"/>
      <c r="K190" s="110"/>
      <c r="L190" s="112"/>
      <c r="M190" s="107" t="s">
        <v>1102</v>
      </c>
      <c r="N190" s="108" t="s">
        <v>14</v>
      </c>
      <c r="O190" s="109" t="s">
        <v>475</v>
      </c>
      <c r="P190" s="113" t="s">
        <v>142</v>
      </c>
    </row>
    <row r="191" spans="1:29" s="5" customFormat="1" ht="18.75" customHeight="1" x14ac:dyDescent="0.15">
      <c r="A191" s="106"/>
      <c r="B191" s="107"/>
      <c r="C191" s="108"/>
      <c r="D191" s="109"/>
      <c r="E191" s="121"/>
      <c r="F191" s="111"/>
      <c r="G191" s="110"/>
      <c r="H191" s="111"/>
      <c r="I191" s="110"/>
      <c r="J191" s="111"/>
      <c r="K191" s="110"/>
      <c r="L191" s="112"/>
      <c r="M191" s="107" t="s">
        <v>1117</v>
      </c>
      <c r="N191" s="108" t="s">
        <v>14</v>
      </c>
      <c r="O191" s="109" t="s">
        <v>1118</v>
      </c>
      <c r="P191" s="113" t="s">
        <v>142</v>
      </c>
    </row>
    <row r="192" spans="1:29" s="5" customFormat="1" ht="18.75" customHeight="1" x14ac:dyDescent="0.15">
      <c r="A192" s="106"/>
      <c r="B192" s="107" t="s">
        <v>477</v>
      </c>
      <c r="C192" s="108" t="s">
        <v>47</v>
      </c>
      <c r="D192" s="109" t="s">
        <v>479</v>
      </c>
      <c r="E192" s="121">
        <v>98.7</v>
      </c>
      <c r="F192" s="111">
        <v>73.382899628252801</v>
      </c>
      <c r="G192" s="110">
        <v>11.1</v>
      </c>
      <c r="H192" s="111">
        <v>8.2527881040892197</v>
      </c>
      <c r="I192" s="110">
        <v>24.7</v>
      </c>
      <c r="J192" s="111">
        <v>18.364312267657994</v>
      </c>
      <c r="K192" s="110">
        <v>134.5</v>
      </c>
      <c r="L192" s="112">
        <v>100</v>
      </c>
      <c r="M192" s="107" t="s">
        <v>477</v>
      </c>
      <c r="N192" s="108" t="s">
        <v>14</v>
      </c>
      <c r="O192" s="109" t="s">
        <v>479</v>
      </c>
      <c r="P192" s="113" t="s">
        <v>142</v>
      </c>
    </row>
    <row r="193" spans="1:29" s="5" customFormat="1" ht="18.75" customHeight="1" x14ac:dyDescent="0.15">
      <c r="A193" s="106"/>
      <c r="B193" s="107" t="s">
        <v>472</v>
      </c>
      <c r="C193" s="108" t="s">
        <v>47</v>
      </c>
      <c r="D193" s="109" t="s">
        <v>233</v>
      </c>
      <c r="E193" s="121">
        <v>3.1</v>
      </c>
      <c r="F193" s="111">
        <v>93.939393939393938</v>
      </c>
      <c r="G193" s="130" t="s">
        <v>19</v>
      </c>
      <c r="H193" s="131" t="s">
        <v>19</v>
      </c>
      <c r="I193" s="110">
        <v>0.2</v>
      </c>
      <c r="J193" s="110">
        <v>6.0606060606060606</v>
      </c>
      <c r="K193" s="110">
        <v>3.3</v>
      </c>
      <c r="L193" s="112">
        <v>100</v>
      </c>
      <c r="M193" s="107" t="s">
        <v>472</v>
      </c>
      <c r="N193" s="108" t="s">
        <v>14</v>
      </c>
      <c r="O193" s="109" t="s">
        <v>233</v>
      </c>
      <c r="P193" s="113" t="s">
        <v>122</v>
      </c>
    </row>
    <row r="194" spans="1:29" ht="18.75" customHeight="1" x14ac:dyDescent="0.15">
      <c r="A194" s="114"/>
      <c r="B194" s="115"/>
      <c r="C194" s="116"/>
      <c r="D194" s="117" t="s">
        <v>29</v>
      </c>
      <c r="E194" s="83">
        <v>184.9</v>
      </c>
      <c r="F194" s="118">
        <v>71.833721833721839</v>
      </c>
      <c r="G194" s="83">
        <v>26.9</v>
      </c>
      <c r="H194" s="118">
        <v>10.45066045066045</v>
      </c>
      <c r="I194" s="83">
        <v>45.600000000000009</v>
      </c>
      <c r="J194" s="118">
        <v>17.715617715617721</v>
      </c>
      <c r="K194" s="83">
        <v>257.39999999999998</v>
      </c>
      <c r="L194" s="149">
        <v>100</v>
      </c>
      <c r="M194" s="115"/>
      <c r="N194" s="116"/>
      <c r="O194" s="117"/>
      <c r="P194" s="119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s="5" customFormat="1" ht="18.75" customHeight="1" x14ac:dyDescent="0.15">
      <c r="A195" s="97" t="s">
        <v>473</v>
      </c>
      <c r="B195" s="98" t="s">
        <v>480</v>
      </c>
      <c r="C195" s="99" t="s">
        <v>47</v>
      </c>
      <c r="D195" s="100" t="s">
        <v>344</v>
      </c>
      <c r="E195" s="132">
        <v>15.2</v>
      </c>
      <c r="F195" s="133">
        <v>62.809917355371901</v>
      </c>
      <c r="G195" s="101">
        <v>6.3</v>
      </c>
      <c r="H195" s="133">
        <v>26.033057851239672</v>
      </c>
      <c r="I195" s="101">
        <v>2.7</v>
      </c>
      <c r="J195" s="133">
        <v>11.157024793388432</v>
      </c>
      <c r="K195" s="101">
        <v>24.2</v>
      </c>
      <c r="L195" s="120">
        <v>100</v>
      </c>
      <c r="M195" s="98" t="s">
        <v>481</v>
      </c>
      <c r="N195" s="99" t="s">
        <v>47</v>
      </c>
      <c r="O195" s="100" t="s">
        <v>482</v>
      </c>
      <c r="P195" s="105" t="s">
        <v>122</v>
      </c>
    </row>
    <row r="196" spans="1:29" s="5" customFormat="1" ht="18.75" customHeight="1" x14ac:dyDescent="0.15">
      <c r="A196" s="106"/>
      <c r="B196" s="107"/>
      <c r="C196" s="108"/>
      <c r="D196" s="109"/>
      <c r="E196" s="121"/>
      <c r="F196" s="111"/>
      <c r="G196" s="110"/>
      <c r="H196" s="111"/>
      <c r="I196" s="110"/>
      <c r="J196" s="111"/>
      <c r="K196" s="110"/>
      <c r="L196" s="112"/>
      <c r="M196" s="107" t="s">
        <v>482</v>
      </c>
      <c r="N196" s="108" t="s">
        <v>47</v>
      </c>
      <c r="O196" s="109" t="s">
        <v>344</v>
      </c>
      <c r="P196" s="113" t="s">
        <v>43</v>
      </c>
    </row>
    <row r="197" spans="1:29" s="5" customFormat="1" ht="16.5" customHeight="1" x14ac:dyDescent="0.15">
      <c r="A197" s="200"/>
      <c r="B197" s="107" t="s">
        <v>485</v>
      </c>
      <c r="C197" s="108" t="s">
        <v>47</v>
      </c>
      <c r="D197" s="109" t="s">
        <v>374</v>
      </c>
      <c r="E197" s="121">
        <v>22</v>
      </c>
      <c r="F197" s="111">
        <v>77.738515901060069</v>
      </c>
      <c r="G197" s="110">
        <v>3.2</v>
      </c>
      <c r="H197" s="111">
        <v>11.307420494699647</v>
      </c>
      <c r="I197" s="110">
        <v>3.1</v>
      </c>
      <c r="J197" s="111">
        <v>10.954063604240282</v>
      </c>
      <c r="K197" s="110">
        <v>28.3</v>
      </c>
      <c r="L197" s="112">
        <v>100</v>
      </c>
      <c r="M197" s="107" t="s">
        <v>485</v>
      </c>
      <c r="N197" s="108" t="s">
        <v>47</v>
      </c>
      <c r="O197" s="109" t="s">
        <v>374</v>
      </c>
      <c r="P197" s="207" t="s">
        <v>43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5" customFormat="1" ht="18.75" customHeight="1" x14ac:dyDescent="0.15">
      <c r="A198" s="106"/>
      <c r="B198" s="107" t="s">
        <v>479</v>
      </c>
      <c r="C198" s="108" t="s">
        <v>47</v>
      </c>
      <c r="D198" s="109" t="s">
        <v>486</v>
      </c>
      <c r="E198" s="121">
        <v>18.5</v>
      </c>
      <c r="F198" s="111">
        <v>46.019900497512431</v>
      </c>
      <c r="G198" s="110">
        <v>12</v>
      </c>
      <c r="H198" s="111">
        <v>29.850746268656714</v>
      </c>
      <c r="I198" s="110">
        <v>9.6999999999999993</v>
      </c>
      <c r="J198" s="111">
        <v>24.129353233830841</v>
      </c>
      <c r="K198" s="110">
        <v>40.200000000000003</v>
      </c>
      <c r="L198" s="112">
        <v>100</v>
      </c>
      <c r="M198" s="107" t="s">
        <v>479</v>
      </c>
      <c r="N198" s="108" t="s">
        <v>14</v>
      </c>
      <c r="O198" s="109" t="s">
        <v>478</v>
      </c>
      <c r="P198" s="113" t="s">
        <v>142</v>
      </c>
    </row>
    <row r="199" spans="1:29" s="5" customFormat="1" ht="18.75" customHeight="1" x14ac:dyDescent="0.15">
      <c r="A199" s="106"/>
      <c r="B199" s="107"/>
      <c r="C199" s="108"/>
      <c r="D199" s="109"/>
      <c r="E199" s="121"/>
      <c r="F199" s="111"/>
      <c r="G199" s="110"/>
      <c r="H199" s="111"/>
      <c r="I199" s="110"/>
      <c r="J199" s="111"/>
      <c r="K199" s="110"/>
      <c r="L199" s="112"/>
      <c r="M199" s="107" t="s">
        <v>478</v>
      </c>
      <c r="N199" s="108" t="s">
        <v>14</v>
      </c>
      <c r="O199" s="109" t="s">
        <v>486</v>
      </c>
      <c r="P199" s="113" t="s">
        <v>43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5" customFormat="1" ht="18.75" customHeight="1" x14ac:dyDescent="0.15">
      <c r="A200" s="106"/>
      <c r="B200" s="107" t="s">
        <v>487</v>
      </c>
      <c r="C200" s="108" t="s">
        <v>47</v>
      </c>
      <c r="D200" s="109" t="s">
        <v>488</v>
      </c>
      <c r="E200" s="121">
        <v>65.3</v>
      </c>
      <c r="F200" s="111">
        <v>76.107226107226111</v>
      </c>
      <c r="G200" s="110">
        <v>7.2</v>
      </c>
      <c r="H200" s="111">
        <v>8.3916083916083917</v>
      </c>
      <c r="I200" s="110">
        <v>13.3</v>
      </c>
      <c r="J200" s="111">
        <v>15.501165501165504</v>
      </c>
      <c r="K200" s="110">
        <v>85.8</v>
      </c>
      <c r="L200" s="112">
        <v>100</v>
      </c>
      <c r="M200" s="107" t="s">
        <v>487</v>
      </c>
      <c r="N200" s="108" t="s">
        <v>14</v>
      </c>
      <c r="O200" s="109" t="s">
        <v>488</v>
      </c>
      <c r="P200" s="113" t="s">
        <v>118</v>
      </c>
    </row>
    <row r="201" spans="1:29" s="5" customFormat="1" ht="18.75" customHeight="1" x14ac:dyDescent="0.15">
      <c r="A201" s="106"/>
      <c r="B201" s="107" t="s">
        <v>224</v>
      </c>
      <c r="C201" s="108" t="s">
        <v>47</v>
      </c>
      <c r="D201" s="109" t="s">
        <v>85</v>
      </c>
      <c r="E201" s="121">
        <v>21.1</v>
      </c>
      <c r="F201" s="111">
        <v>77.289377289377285</v>
      </c>
      <c r="G201" s="144">
        <v>1.6</v>
      </c>
      <c r="H201" s="111">
        <v>5.8608058608058604</v>
      </c>
      <c r="I201" s="110">
        <v>4.5999999999999996</v>
      </c>
      <c r="J201" s="111">
        <v>16.849816849816847</v>
      </c>
      <c r="K201" s="110">
        <v>27.300000000000004</v>
      </c>
      <c r="L201" s="112">
        <v>100</v>
      </c>
      <c r="M201" s="107" t="s">
        <v>224</v>
      </c>
      <c r="N201" s="108" t="s">
        <v>47</v>
      </c>
      <c r="O201" s="109" t="s">
        <v>85</v>
      </c>
      <c r="P201" s="113" t="s">
        <v>118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.75" customHeight="1" x14ac:dyDescent="0.15">
      <c r="A202" s="114"/>
      <c r="B202" s="115"/>
      <c r="C202" s="116"/>
      <c r="D202" s="117" t="s">
        <v>29</v>
      </c>
      <c r="E202" s="146">
        <v>142.1</v>
      </c>
      <c r="F202" s="147">
        <v>69.099999999999994</v>
      </c>
      <c r="G202" s="148">
        <v>30.3</v>
      </c>
      <c r="H202" s="147">
        <v>14.7</v>
      </c>
      <c r="I202" s="148">
        <v>33.4</v>
      </c>
      <c r="J202" s="147">
        <v>16.2</v>
      </c>
      <c r="K202" s="148">
        <v>205.8</v>
      </c>
      <c r="L202" s="149">
        <v>100</v>
      </c>
      <c r="M202" s="115"/>
      <c r="N202" s="116"/>
      <c r="O202" s="117"/>
      <c r="P202" s="119"/>
    </row>
    <row r="203" spans="1:29" s="5" customFormat="1" ht="18.75" customHeight="1" x14ac:dyDescent="0.15">
      <c r="A203" s="97" t="s">
        <v>489</v>
      </c>
      <c r="B203" s="98" t="s">
        <v>492</v>
      </c>
      <c r="C203" s="99" t="s">
        <v>47</v>
      </c>
      <c r="D203" s="100" t="s">
        <v>494</v>
      </c>
      <c r="E203" s="101">
        <v>49.7</v>
      </c>
      <c r="F203" s="133">
        <v>86.736474694589873</v>
      </c>
      <c r="G203" s="101">
        <v>0.2</v>
      </c>
      <c r="H203" s="133">
        <v>0.34904013961605584</v>
      </c>
      <c r="I203" s="101">
        <v>7.4</v>
      </c>
      <c r="J203" s="133">
        <v>12.914485165794066</v>
      </c>
      <c r="K203" s="101">
        <v>57.3</v>
      </c>
      <c r="L203" s="104">
        <v>100</v>
      </c>
      <c r="M203" s="98" t="s">
        <v>492</v>
      </c>
      <c r="N203" s="99" t="s">
        <v>47</v>
      </c>
      <c r="O203" s="100" t="s">
        <v>494</v>
      </c>
      <c r="P203" s="105" t="s">
        <v>142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.75" customHeight="1" x14ac:dyDescent="0.15">
      <c r="A204" s="114"/>
      <c r="B204" s="115"/>
      <c r="C204" s="116"/>
      <c r="D204" s="117" t="s">
        <v>29</v>
      </c>
      <c r="E204" s="148">
        <v>49.7</v>
      </c>
      <c r="F204" s="147">
        <v>86.736474694589873</v>
      </c>
      <c r="G204" s="148">
        <v>0.2</v>
      </c>
      <c r="H204" s="147">
        <v>0.34904013961605584</v>
      </c>
      <c r="I204" s="148">
        <v>7.4</v>
      </c>
      <c r="J204" s="147">
        <v>12.914485165794066</v>
      </c>
      <c r="K204" s="148">
        <v>57.3</v>
      </c>
      <c r="L204" s="147">
        <v>100</v>
      </c>
      <c r="M204" s="115"/>
      <c r="N204" s="116"/>
      <c r="O204" s="117"/>
      <c r="P204" s="119"/>
    </row>
    <row r="205" spans="1:29" s="5" customFormat="1" ht="45.75" customHeight="1" x14ac:dyDescent="0.15">
      <c r="A205" s="208" t="s">
        <v>27</v>
      </c>
      <c r="B205" s="209"/>
      <c r="C205" s="210"/>
      <c r="D205" s="211"/>
      <c r="E205" s="212">
        <f>E208</f>
        <v>6192.4</v>
      </c>
      <c r="F205" s="212">
        <v>73.2</v>
      </c>
      <c r="G205" s="212">
        <f>G208</f>
        <v>952.19999999999993</v>
      </c>
      <c r="H205" s="212">
        <v>11.3</v>
      </c>
      <c r="I205" s="212">
        <f>I208</f>
        <v>1315.1000000000001</v>
      </c>
      <c r="J205" s="212">
        <v>15.5</v>
      </c>
      <c r="K205" s="212">
        <f>K208</f>
        <v>8469.2000000000007</v>
      </c>
      <c r="L205" s="212">
        <v>100</v>
      </c>
      <c r="M205" s="209"/>
      <c r="N205" s="210"/>
      <c r="O205" s="211"/>
      <c r="P205" s="213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15">
      <c r="A206" s="51"/>
      <c r="B206" s="52"/>
      <c r="C206" s="52"/>
      <c r="D206" s="52"/>
      <c r="E206" s="53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4" t="s">
        <v>498</v>
      </c>
    </row>
    <row r="208" spans="1:29" x14ac:dyDescent="0.15">
      <c r="E208" s="55">
        <f>E204+E202+E194+E188+E181+E177+E171+E167+E165+E157+E148+E144+E142+E119+E116+E113+E107+E105+E100+E88+E86+E83+E76+E71+E66+E64+E60+E50+E42+E37</f>
        <v>6192.4</v>
      </c>
      <c r="F208" s="56">
        <f>E208/$K$208</f>
        <v>0.73116705237802848</v>
      </c>
      <c r="G208" s="55">
        <f>G204+G202+G194+G188+G181+G177+G171+G167+G165+G157+G148+G142+G119+G116+G113+G107+G105+G100+G86+G83+G76+G71+G64+G60+G50+G42+G37</f>
        <v>952.19999999999993</v>
      </c>
      <c r="H208" s="56">
        <f>G208/$K$208</f>
        <v>0.11243092617956831</v>
      </c>
      <c r="I208" s="55">
        <f>I204+I202+I194+I188+I181+I177+I171+I167+I165+I157+I148+I144+I142+I119+I116+I113+I107+I105+I100+I88+I86+I83+I76+I71+I66+I64+I60+I50+I42+I37</f>
        <v>1315.1000000000001</v>
      </c>
      <c r="J208" s="56">
        <f>I208/$K$208</f>
        <v>0.15528030982855523</v>
      </c>
      <c r="K208" s="55">
        <f>K204+K202+K194+K188+K181+K177+K171+K167+K165+K157+K148+K144+K142+K119+K116+K113+K107+K105+K100+K88+K86+K83+K76+K71+K66+K64+K60+K50+K42+K37</f>
        <v>8469.2000000000007</v>
      </c>
      <c r="L208" s="56">
        <f>K208/$K$208</f>
        <v>1</v>
      </c>
    </row>
  </sheetData>
  <mergeCells count="15">
    <mergeCell ref="A29:P29"/>
    <mergeCell ref="A32:A33"/>
    <mergeCell ref="B32:D33"/>
    <mergeCell ref="E32:L32"/>
    <mergeCell ref="E33:F33"/>
    <mergeCell ref="G33:H33"/>
    <mergeCell ref="I33:J33"/>
    <mergeCell ref="K33:L33"/>
    <mergeCell ref="A5:A6"/>
    <mergeCell ref="B5:D6"/>
    <mergeCell ref="E5:L5"/>
    <mergeCell ref="E6:F6"/>
    <mergeCell ref="G6:H6"/>
    <mergeCell ref="I6:J6"/>
    <mergeCell ref="K6:L6"/>
  </mergeCells>
  <phoneticPr fontId="31"/>
  <printOptions horizontalCentered="1"/>
  <pageMargins left="0.19685039370078741" right="0.19685039370078741" top="0.43307086614173229" bottom="0.19685039370078741" header="0.51181102362204722" footer="0.51181102362204722"/>
  <pageSetup paperSize="9" scale="51" firstPageNumber="0" fitToHeight="0" orientation="portrait" r:id="rId1"/>
  <headerFooter alignWithMargins="0"/>
  <rowBreaks count="1" manualBreakCount="1">
    <brk id="11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148"/>
  <sheetViews>
    <sheetView view="pageBreakPreview" zoomScale="75" zoomScaleNormal="75" zoomScaleSheetLayoutView="75" workbookViewId="0">
      <pane ySplit="4" topLeftCell="A5" activePane="bottomLeft" state="frozen"/>
      <selection pane="bottomLeft"/>
    </sheetView>
  </sheetViews>
  <sheetFormatPr defaultRowHeight="14.25" x14ac:dyDescent="0.15"/>
  <cols>
    <col min="1" max="1" width="18.25" style="57" customWidth="1"/>
    <col min="2" max="2" width="48.875" style="57" customWidth="1"/>
    <col min="3" max="3" width="9.625" style="57" customWidth="1"/>
    <col min="4" max="4" width="20.5" style="57" customWidth="1"/>
    <col min="5" max="5" width="61.625" style="57" customWidth="1"/>
    <col min="6" max="6" width="8.625" style="58" customWidth="1"/>
    <col min="7" max="7" width="2.875" style="59" customWidth="1"/>
    <col min="8" max="8" width="9.125" style="60" customWidth="1"/>
    <col min="9" max="9" width="9" style="61" bestFit="1"/>
    <col min="10" max="16384" width="9" style="61"/>
  </cols>
  <sheetData>
    <row r="1" spans="1:9" ht="19.5" thickBot="1" x14ac:dyDescent="0.25">
      <c r="A1" s="232" t="s">
        <v>500</v>
      </c>
      <c r="B1" s="233"/>
      <c r="C1" s="233"/>
      <c r="D1" s="233"/>
      <c r="E1" s="233"/>
      <c r="F1" s="268"/>
      <c r="G1" s="269"/>
      <c r="H1" s="269" t="s">
        <v>1098</v>
      </c>
    </row>
    <row r="2" spans="1:9" ht="15.2" customHeight="1" x14ac:dyDescent="0.15">
      <c r="A2" s="433" t="s">
        <v>419</v>
      </c>
      <c r="B2" s="436" t="s">
        <v>501</v>
      </c>
      <c r="C2" s="439" t="s">
        <v>502</v>
      </c>
      <c r="D2" s="436" t="s">
        <v>504</v>
      </c>
      <c r="E2" s="436" t="s">
        <v>505</v>
      </c>
      <c r="F2" s="234" t="s">
        <v>506</v>
      </c>
      <c r="G2" s="429" t="s">
        <v>507</v>
      </c>
      <c r="H2" s="430"/>
      <c r="I2" s="62"/>
    </row>
    <row r="3" spans="1:9" ht="15.2" customHeight="1" x14ac:dyDescent="0.15">
      <c r="A3" s="434"/>
      <c r="B3" s="437"/>
      <c r="C3" s="440"/>
      <c r="D3" s="437"/>
      <c r="E3" s="437"/>
      <c r="F3" s="235"/>
      <c r="G3" s="236"/>
      <c r="H3" s="237"/>
      <c r="I3" s="62"/>
    </row>
    <row r="4" spans="1:9" ht="15.2" customHeight="1" x14ac:dyDescent="0.15">
      <c r="A4" s="435"/>
      <c r="B4" s="438"/>
      <c r="C4" s="441"/>
      <c r="D4" s="438"/>
      <c r="E4" s="438"/>
      <c r="F4" s="238" t="s">
        <v>509</v>
      </c>
      <c r="G4" s="431" t="s">
        <v>511</v>
      </c>
      <c r="H4" s="432"/>
      <c r="I4" s="62"/>
    </row>
    <row r="5" spans="1:9" ht="15.2" customHeight="1" x14ac:dyDescent="0.15">
      <c r="A5" s="239" t="s">
        <v>512</v>
      </c>
      <c r="B5" s="240" t="s">
        <v>358</v>
      </c>
      <c r="C5" s="241" t="s">
        <v>362</v>
      </c>
      <c r="D5" s="239" t="s">
        <v>513</v>
      </c>
      <c r="E5" s="242" t="s">
        <v>514</v>
      </c>
      <c r="F5" s="243">
        <v>4</v>
      </c>
      <c r="G5" s="244" t="s">
        <v>274</v>
      </c>
      <c r="H5" s="237" t="s">
        <v>376</v>
      </c>
      <c r="I5" s="62"/>
    </row>
    <row r="6" spans="1:9" ht="15.2" customHeight="1" x14ac:dyDescent="0.15">
      <c r="A6" s="239"/>
      <c r="B6" s="240" t="s">
        <v>192</v>
      </c>
      <c r="C6" s="241" t="s">
        <v>362</v>
      </c>
      <c r="D6" s="239" t="s">
        <v>513</v>
      </c>
      <c r="E6" s="242" t="s">
        <v>303</v>
      </c>
      <c r="F6" s="243">
        <v>4.4000000000000004</v>
      </c>
      <c r="G6" s="244" t="s">
        <v>274</v>
      </c>
      <c r="H6" s="237" t="s">
        <v>48</v>
      </c>
      <c r="I6" s="62"/>
    </row>
    <row r="7" spans="1:9" ht="15.2" customHeight="1" x14ac:dyDescent="0.15">
      <c r="A7" s="239" t="s">
        <v>515</v>
      </c>
      <c r="B7" s="240" t="s">
        <v>340</v>
      </c>
      <c r="C7" s="241" t="s">
        <v>156</v>
      </c>
      <c r="D7" s="239" t="s">
        <v>516</v>
      </c>
      <c r="E7" s="245" t="s">
        <v>173</v>
      </c>
      <c r="F7" s="246">
        <v>21.5</v>
      </c>
      <c r="G7" s="244"/>
      <c r="H7" s="237" t="s">
        <v>519</v>
      </c>
      <c r="I7" s="62"/>
    </row>
    <row r="8" spans="1:9" ht="15.2" customHeight="1" x14ac:dyDescent="0.15">
      <c r="A8" s="239"/>
      <c r="B8" s="240" t="s">
        <v>367</v>
      </c>
      <c r="C8" s="241" t="s">
        <v>156</v>
      </c>
      <c r="D8" s="241" t="s">
        <v>516</v>
      </c>
      <c r="E8" s="233" t="s">
        <v>520</v>
      </c>
      <c r="F8" s="246">
        <v>1.7</v>
      </c>
      <c r="G8" s="247"/>
      <c r="H8" s="237" t="s">
        <v>521</v>
      </c>
      <c r="I8" s="62"/>
    </row>
    <row r="9" spans="1:9" ht="15.2" customHeight="1" x14ac:dyDescent="0.15">
      <c r="A9" s="239"/>
      <c r="B9" s="240" t="s">
        <v>523</v>
      </c>
      <c r="C9" s="241" t="s">
        <v>156</v>
      </c>
      <c r="D9" s="241" t="s">
        <v>516</v>
      </c>
      <c r="E9" s="233" t="s">
        <v>525</v>
      </c>
      <c r="F9" s="246">
        <v>9.6999999999999993</v>
      </c>
      <c r="G9" s="247" t="s">
        <v>274</v>
      </c>
      <c r="H9" s="237" t="s">
        <v>522</v>
      </c>
      <c r="I9" s="62"/>
    </row>
    <row r="10" spans="1:9" ht="15.2" customHeight="1" x14ac:dyDescent="0.15">
      <c r="A10" s="239"/>
      <c r="B10" s="240" t="s">
        <v>526</v>
      </c>
      <c r="C10" s="241" t="s">
        <v>229</v>
      </c>
      <c r="D10" s="239" t="s">
        <v>513</v>
      </c>
      <c r="E10" s="245" t="s">
        <v>154</v>
      </c>
      <c r="F10" s="246">
        <v>6.1</v>
      </c>
      <c r="G10" s="247" t="s">
        <v>274</v>
      </c>
      <c r="H10" s="237" t="s">
        <v>530</v>
      </c>
      <c r="I10" s="62"/>
    </row>
    <row r="11" spans="1:9" ht="15.2" customHeight="1" x14ac:dyDescent="0.15">
      <c r="A11" s="239" t="s">
        <v>109</v>
      </c>
      <c r="B11" s="240" t="s">
        <v>532</v>
      </c>
      <c r="C11" s="241" t="s">
        <v>229</v>
      </c>
      <c r="D11" s="239" t="s">
        <v>513</v>
      </c>
      <c r="E11" s="242" t="s">
        <v>533</v>
      </c>
      <c r="F11" s="243">
        <v>12.2</v>
      </c>
      <c r="G11" s="247"/>
      <c r="H11" s="237" t="s">
        <v>177</v>
      </c>
      <c r="I11" s="62"/>
    </row>
    <row r="12" spans="1:9" ht="15.2" customHeight="1" x14ac:dyDescent="0.15">
      <c r="A12" s="239"/>
      <c r="B12" s="240" t="s">
        <v>104</v>
      </c>
      <c r="C12" s="241" t="s">
        <v>535</v>
      </c>
      <c r="D12" s="239" t="s">
        <v>516</v>
      </c>
      <c r="E12" s="242" t="s">
        <v>537</v>
      </c>
      <c r="F12" s="243">
        <v>18.3</v>
      </c>
      <c r="G12" s="247"/>
      <c r="H12" s="237" t="s">
        <v>538</v>
      </c>
      <c r="I12" s="62"/>
    </row>
    <row r="13" spans="1:9" ht="15.2" customHeight="1" x14ac:dyDescent="0.15">
      <c r="A13" s="239"/>
      <c r="B13" s="240" t="s">
        <v>133</v>
      </c>
      <c r="C13" s="241" t="s">
        <v>229</v>
      </c>
      <c r="D13" s="239" t="s">
        <v>513</v>
      </c>
      <c r="E13" s="242" t="s">
        <v>414</v>
      </c>
      <c r="F13" s="243">
        <v>24.8</v>
      </c>
      <c r="G13" s="247" t="s">
        <v>274</v>
      </c>
      <c r="H13" s="237" t="s">
        <v>197</v>
      </c>
      <c r="I13" s="62"/>
    </row>
    <row r="14" spans="1:9" ht="15.2" customHeight="1" x14ac:dyDescent="0.15">
      <c r="A14" s="239"/>
      <c r="B14" s="240" t="s">
        <v>539</v>
      </c>
      <c r="C14" s="241" t="s">
        <v>229</v>
      </c>
      <c r="D14" s="239" t="s">
        <v>513</v>
      </c>
      <c r="E14" s="242" t="s">
        <v>540</v>
      </c>
      <c r="F14" s="243">
        <v>7.8</v>
      </c>
      <c r="G14" s="247" t="s">
        <v>274</v>
      </c>
      <c r="H14" s="237" t="s">
        <v>541</v>
      </c>
      <c r="I14" s="62"/>
    </row>
    <row r="15" spans="1:9" ht="15.2" customHeight="1" x14ac:dyDescent="0.15">
      <c r="A15" s="239"/>
      <c r="B15" s="240" t="s">
        <v>175</v>
      </c>
      <c r="C15" s="241" t="s">
        <v>229</v>
      </c>
      <c r="D15" s="239" t="s">
        <v>513</v>
      </c>
      <c r="E15" s="242" t="s">
        <v>490</v>
      </c>
      <c r="F15" s="243">
        <v>13.5</v>
      </c>
      <c r="G15" s="247" t="s">
        <v>274</v>
      </c>
      <c r="H15" s="237" t="s">
        <v>542</v>
      </c>
      <c r="I15" s="62"/>
    </row>
    <row r="16" spans="1:9" ht="15.2" customHeight="1" x14ac:dyDescent="0.15">
      <c r="A16" s="239" t="s">
        <v>543</v>
      </c>
      <c r="B16" s="240" t="s">
        <v>517</v>
      </c>
      <c r="C16" s="241" t="s">
        <v>229</v>
      </c>
      <c r="D16" s="239" t="s">
        <v>513</v>
      </c>
      <c r="E16" s="242" t="s">
        <v>68</v>
      </c>
      <c r="F16" s="243">
        <v>14.5</v>
      </c>
      <c r="G16" s="247" t="s">
        <v>274</v>
      </c>
      <c r="H16" s="237" t="s">
        <v>430</v>
      </c>
      <c r="I16" s="62"/>
    </row>
    <row r="17" spans="1:9" ht="15.2" customHeight="1" x14ac:dyDescent="0.15">
      <c r="A17" s="239"/>
      <c r="B17" s="242" t="s">
        <v>544</v>
      </c>
      <c r="C17" s="241" t="s">
        <v>229</v>
      </c>
      <c r="D17" s="239" t="s">
        <v>513</v>
      </c>
      <c r="E17" s="242" t="s">
        <v>496</v>
      </c>
      <c r="F17" s="243">
        <v>9.5</v>
      </c>
      <c r="G17" s="247" t="s">
        <v>274</v>
      </c>
      <c r="H17" s="237" t="s">
        <v>545</v>
      </c>
      <c r="I17" s="62"/>
    </row>
    <row r="18" spans="1:9" ht="15.2" customHeight="1" x14ac:dyDescent="0.15">
      <c r="A18" s="239"/>
      <c r="B18" s="242" t="s">
        <v>546</v>
      </c>
      <c r="C18" s="241" t="s">
        <v>229</v>
      </c>
      <c r="D18" s="239" t="s">
        <v>513</v>
      </c>
      <c r="E18" s="242" t="s">
        <v>327</v>
      </c>
      <c r="F18" s="243">
        <v>17.100000000000001</v>
      </c>
      <c r="G18" s="247" t="s">
        <v>274</v>
      </c>
      <c r="H18" s="237" t="s">
        <v>247</v>
      </c>
      <c r="I18" s="62"/>
    </row>
    <row r="19" spans="1:9" ht="15.2" customHeight="1" x14ac:dyDescent="0.15">
      <c r="A19" s="239" t="s">
        <v>549</v>
      </c>
      <c r="B19" s="240" t="s">
        <v>1105</v>
      </c>
      <c r="C19" s="241" t="s">
        <v>229</v>
      </c>
      <c r="D19" s="239" t="s">
        <v>513</v>
      </c>
      <c r="E19" s="242" t="s">
        <v>527</v>
      </c>
      <c r="F19" s="243">
        <v>8.8000000000000007</v>
      </c>
      <c r="G19" s="247" t="s">
        <v>274</v>
      </c>
      <c r="H19" s="237" t="s">
        <v>402</v>
      </c>
      <c r="I19" s="62"/>
    </row>
    <row r="20" spans="1:9" ht="15.2" customHeight="1" x14ac:dyDescent="0.15">
      <c r="A20" s="239" t="s">
        <v>550</v>
      </c>
      <c r="B20" s="240" t="s">
        <v>92</v>
      </c>
      <c r="C20" s="241" t="s">
        <v>156</v>
      </c>
      <c r="D20" s="239" t="s">
        <v>516</v>
      </c>
      <c r="E20" s="242" t="s">
        <v>553</v>
      </c>
      <c r="F20" s="243">
        <v>6.6</v>
      </c>
      <c r="G20" s="247" t="s">
        <v>274</v>
      </c>
      <c r="H20" s="237" t="s">
        <v>470</v>
      </c>
      <c r="I20" s="62"/>
    </row>
    <row r="21" spans="1:9" ht="15.2" customHeight="1" x14ac:dyDescent="0.15">
      <c r="A21" s="239" t="s">
        <v>261</v>
      </c>
      <c r="B21" s="240" t="s">
        <v>555</v>
      </c>
      <c r="C21" s="241" t="s">
        <v>156</v>
      </c>
      <c r="D21" s="239" t="s">
        <v>516</v>
      </c>
      <c r="E21" s="242" t="s">
        <v>556</v>
      </c>
      <c r="F21" s="243">
        <v>1.6</v>
      </c>
      <c r="G21" s="247" t="s">
        <v>274</v>
      </c>
      <c r="H21" s="237" t="s">
        <v>183</v>
      </c>
      <c r="I21" s="62"/>
    </row>
    <row r="22" spans="1:9" ht="15.2" customHeight="1" x14ac:dyDescent="0.15">
      <c r="A22" s="239"/>
      <c r="B22" s="240" t="s">
        <v>557</v>
      </c>
      <c r="C22" s="241" t="s">
        <v>229</v>
      </c>
      <c r="D22" s="239" t="s">
        <v>513</v>
      </c>
      <c r="E22" s="242" t="s">
        <v>558</v>
      </c>
      <c r="F22" s="243">
        <v>10.199999999999999</v>
      </c>
      <c r="G22" s="247" t="s">
        <v>274</v>
      </c>
      <c r="H22" s="237" t="s">
        <v>283</v>
      </c>
      <c r="I22" s="62"/>
    </row>
    <row r="23" spans="1:9" ht="15.2" customHeight="1" x14ac:dyDescent="0.15">
      <c r="A23" s="239"/>
      <c r="B23" s="240" t="s">
        <v>560</v>
      </c>
      <c r="C23" s="241" t="s">
        <v>229</v>
      </c>
      <c r="D23" s="239" t="s">
        <v>516</v>
      </c>
      <c r="E23" s="242" t="s">
        <v>291</v>
      </c>
      <c r="F23" s="243">
        <v>2.7</v>
      </c>
      <c r="G23" s="247" t="s">
        <v>274</v>
      </c>
      <c r="H23" s="237" t="s">
        <v>562</v>
      </c>
      <c r="I23" s="62"/>
    </row>
    <row r="24" spans="1:9" ht="15.2" customHeight="1" x14ac:dyDescent="0.15">
      <c r="A24" s="239"/>
      <c r="B24" s="240" t="s">
        <v>564</v>
      </c>
      <c r="C24" s="241" t="s">
        <v>156</v>
      </c>
      <c r="D24" s="239" t="s">
        <v>516</v>
      </c>
      <c r="E24" s="242" t="s">
        <v>551</v>
      </c>
      <c r="F24" s="243">
        <v>2.9</v>
      </c>
      <c r="G24" s="247" t="s">
        <v>274</v>
      </c>
      <c r="H24" s="237" t="s">
        <v>565</v>
      </c>
      <c r="I24" s="62"/>
    </row>
    <row r="25" spans="1:9" ht="15.2" customHeight="1" x14ac:dyDescent="0.15">
      <c r="A25" s="248" t="s">
        <v>49</v>
      </c>
      <c r="B25" s="240" t="s">
        <v>333</v>
      </c>
      <c r="C25" s="241" t="s">
        <v>156</v>
      </c>
      <c r="D25" s="239" t="s">
        <v>217</v>
      </c>
      <c r="E25" s="242" t="s">
        <v>251</v>
      </c>
      <c r="F25" s="243">
        <v>1.7</v>
      </c>
      <c r="G25" s="244" t="s">
        <v>274</v>
      </c>
      <c r="H25" s="237" t="s">
        <v>572</v>
      </c>
    </row>
    <row r="26" spans="1:9" ht="15.2" customHeight="1" x14ac:dyDescent="0.15">
      <c r="A26" s="239"/>
      <c r="B26" s="240" t="s">
        <v>418</v>
      </c>
      <c r="C26" s="241" t="s">
        <v>156</v>
      </c>
      <c r="D26" s="239" t="s">
        <v>567</v>
      </c>
      <c r="E26" s="242" t="s">
        <v>574</v>
      </c>
      <c r="F26" s="243">
        <v>1.7</v>
      </c>
      <c r="G26" s="247" t="s">
        <v>274</v>
      </c>
      <c r="H26" s="237" t="s">
        <v>381</v>
      </c>
      <c r="I26" s="62"/>
    </row>
    <row r="27" spans="1:9" ht="15.2" customHeight="1" x14ac:dyDescent="0.15">
      <c r="A27" s="239" t="s">
        <v>575</v>
      </c>
      <c r="B27" s="240" t="s">
        <v>300</v>
      </c>
      <c r="C27" s="241" t="s">
        <v>156</v>
      </c>
      <c r="D27" s="239" t="s">
        <v>516</v>
      </c>
      <c r="E27" s="242" t="s">
        <v>41</v>
      </c>
      <c r="F27" s="243">
        <v>30.3</v>
      </c>
      <c r="G27" s="247"/>
      <c r="H27" s="237" t="s">
        <v>346</v>
      </c>
      <c r="I27" s="62"/>
    </row>
    <row r="28" spans="1:9" ht="15.2" customHeight="1" x14ac:dyDescent="0.15">
      <c r="A28" s="239" t="s">
        <v>410</v>
      </c>
      <c r="B28" s="240" t="s">
        <v>577</v>
      </c>
      <c r="C28" s="241" t="s">
        <v>229</v>
      </c>
      <c r="D28" s="239" t="s">
        <v>516</v>
      </c>
      <c r="E28" s="242" t="s">
        <v>578</v>
      </c>
      <c r="F28" s="243">
        <v>30.7</v>
      </c>
      <c r="G28" s="247"/>
      <c r="H28" s="237" t="s">
        <v>408</v>
      </c>
      <c r="I28" s="62"/>
    </row>
    <row r="29" spans="1:9" ht="15.2" customHeight="1" x14ac:dyDescent="0.15">
      <c r="A29" s="239"/>
      <c r="B29" s="240" t="s">
        <v>400</v>
      </c>
      <c r="C29" s="241" t="s">
        <v>229</v>
      </c>
      <c r="D29" s="239" t="s">
        <v>516</v>
      </c>
      <c r="E29" s="242" t="s">
        <v>236</v>
      </c>
      <c r="F29" s="243">
        <v>1.7</v>
      </c>
      <c r="G29" s="247" t="s">
        <v>274</v>
      </c>
      <c r="H29" s="237" t="s">
        <v>581</v>
      </c>
      <c r="I29" s="62"/>
    </row>
    <row r="30" spans="1:9" ht="15.2" customHeight="1" x14ac:dyDescent="0.15">
      <c r="A30" s="239"/>
      <c r="B30" s="240" t="s">
        <v>582</v>
      </c>
      <c r="C30" s="241" t="s">
        <v>229</v>
      </c>
      <c r="D30" s="239" t="s">
        <v>516</v>
      </c>
      <c r="E30" s="242" t="s">
        <v>583</v>
      </c>
      <c r="F30" s="243">
        <v>1.6</v>
      </c>
      <c r="G30" s="247" t="s">
        <v>274</v>
      </c>
      <c r="H30" s="237" t="s">
        <v>584</v>
      </c>
      <c r="I30" s="62"/>
    </row>
    <row r="31" spans="1:9" ht="15.2" customHeight="1" x14ac:dyDescent="0.15">
      <c r="A31" s="239" t="s">
        <v>585</v>
      </c>
      <c r="B31" s="240" t="s">
        <v>434</v>
      </c>
      <c r="C31" s="241" t="s">
        <v>156</v>
      </c>
      <c r="D31" s="239" t="s">
        <v>516</v>
      </c>
      <c r="E31" s="242" t="s">
        <v>586</v>
      </c>
      <c r="F31" s="243">
        <v>1.8</v>
      </c>
      <c r="G31" s="247"/>
      <c r="H31" s="249" t="s">
        <v>393</v>
      </c>
      <c r="I31" s="62"/>
    </row>
    <row r="32" spans="1:9" ht="15.2" customHeight="1" x14ac:dyDescent="0.15">
      <c r="A32" s="239"/>
      <c r="B32" s="240" t="s">
        <v>589</v>
      </c>
      <c r="C32" s="241" t="s">
        <v>229</v>
      </c>
      <c r="D32" s="239" t="s">
        <v>516</v>
      </c>
      <c r="E32" s="242" t="s">
        <v>180</v>
      </c>
      <c r="F32" s="243">
        <v>1.4</v>
      </c>
      <c r="G32" s="247" t="s">
        <v>274</v>
      </c>
      <c r="H32" s="249" t="s">
        <v>590</v>
      </c>
      <c r="I32" s="62"/>
    </row>
    <row r="33" spans="1:9" ht="15.2" customHeight="1" x14ac:dyDescent="0.15">
      <c r="A33" s="239"/>
      <c r="B33" s="240" t="s">
        <v>80</v>
      </c>
      <c r="C33" s="241" t="s">
        <v>229</v>
      </c>
      <c r="D33" s="239" t="s">
        <v>516</v>
      </c>
      <c r="E33" s="242" t="s">
        <v>105</v>
      </c>
      <c r="F33" s="243">
        <v>6.9</v>
      </c>
      <c r="G33" s="247" t="s">
        <v>274</v>
      </c>
      <c r="H33" s="237" t="s">
        <v>458</v>
      </c>
      <c r="I33" s="62"/>
    </row>
    <row r="34" spans="1:9" ht="15.2" customHeight="1" x14ac:dyDescent="0.15">
      <c r="A34" s="239" t="s">
        <v>596</v>
      </c>
      <c r="B34" s="240" t="s">
        <v>597</v>
      </c>
      <c r="C34" s="241" t="s">
        <v>593</v>
      </c>
      <c r="D34" s="239" t="s">
        <v>253</v>
      </c>
      <c r="E34" s="242" t="s">
        <v>424</v>
      </c>
      <c r="F34" s="243">
        <v>6.8</v>
      </c>
      <c r="G34" s="247" t="s">
        <v>598</v>
      </c>
      <c r="H34" s="237" t="s">
        <v>594</v>
      </c>
      <c r="I34" s="62"/>
    </row>
    <row r="35" spans="1:9" ht="15.2" customHeight="1" x14ac:dyDescent="0.15">
      <c r="A35" s="239" t="s">
        <v>185</v>
      </c>
      <c r="B35" s="240" t="s">
        <v>531</v>
      </c>
      <c r="C35" s="241" t="s">
        <v>593</v>
      </c>
      <c r="D35" s="239" t="s">
        <v>513</v>
      </c>
      <c r="E35" s="242" t="s">
        <v>1152</v>
      </c>
      <c r="F35" s="243">
        <v>16.100000000000001</v>
      </c>
      <c r="G35" s="247"/>
      <c r="H35" s="237" t="s">
        <v>602</v>
      </c>
    </row>
    <row r="36" spans="1:9" ht="15.2" customHeight="1" x14ac:dyDescent="0.15">
      <c r="A36" s="239"/>
      <c r="B36" s="240" t="s">
        <v>1119</v>
      </c>
      <c r="C36" s="241" t="s">
        <v>605</v>
      </c>
      <c r="D36" s="239" t="s">
        <v>513</v>
      </c>
      <c r="E36" s="242" t="s">
        <v>1120</v>
      </c>
      <c r="F36" s="243">
        <v>66.099999999999994</v>
      </c>
      <c r="G36" s="247" t="s">
        <v>274</v>
      </c>
      <c r="H36" s="237" t="s">
        <v>1142</v>
      </c>
      <c r="I36" s="62"/>
    </row>
    <row r="37" spans="1:9" ht="15" customHeight="1" x14ac:dyDescent="0.15">
      <c r="A37" s="239"/>
      <c r="B37" s="240" t="s">
        <v>608</v>
      </c>
      <c r="C37" s="241" t="s">
        <v>156</v>
      </c>
      <c r="D37" s="239" t="s">
        <v>516</v>
      </c>
      <c r="E37" s="242" t="s">
        <v>611</v>
      </c>
      <c r="F37" s="243">
        <v>14.3</v>
      </c>
      <c r="G37" s="244"/>
      <c r="H37" s="237" t="s">
        <v>580</v>
      </c>
      <c r="I37" s="62"/>
    </row>
    <row r="38" spans="1:9" ht="15.2" customHeight="1" x14ac:dyDescent="0.15">
      <c r="A38" s="239"/>
      <c r="B38" s="240" t="s">
        <v>612</v>
      </c>
      <c r="C38" s="241" t="s">
        <v>229</v>
      </c>
      <c r="D38" s="239" t="s">
        <v>513</v>
      </c>
      <c r="E38" s="242" t="s">
        <v>613</v>
      </c>
      <c r="F38" s="243">
        <v>7.1</v>
      </c>
      <c r="G38" s="247" t="s">
        <v>274</v>
      </c>
      <c r="H38" s="237" t="s">
        <v>616</v>
      </c>
      <c r="I38" s="62"/>
    </row>
    <row r="39" spans="1:9" ht="15.2" customHeight="1" x14ac:dyDescent="0.15">
      <c r="A39" s="239"/>
      <c r="B39" s="240" t="s">
        <v>373</v>
      </c>
      <c r="C39" s="241" t="s">
        <v>156</v>
      </c>
      <c r="D39" s="239" t="s">
        <v>516</v>
      </c>
      <c r="E39" s="242" t="s">
        <v>617</v>
      </c>
      <c r="F39" s="243">
        <v>10</v>
      </c>
      <c r="G39" s="247" t="s">
        <v>274</v>
      </c>
      <c r="H39" s="237" t="s">
        <v>620</v>
      </c>
      <c r="I39" s="62"/>
    </row>
    <row r="40" spans="1:9" ht="15.2" customHeight="1" x14ac:dyDescent="0.15">
      <c r="A40" s="239"/>
      <c r="B40" s="240" t="s">
        <v>45</v>
      </c>
      <c r="C40" s="241" t="s">
        <v>229</v>
      </c>
      <c r="D40" s="239" t="s">
        <v>513</v>
      </c>
      <c r="E40" s="242" t="s">
        <v>622</v>
      </c>
      <c r="F40" s="243">
        <v>19.2</v>
      </c>
      <c r="G40" s="247" t="s">
        <v>274</v>
      </c>
      <c r="H40" s="237" t="s">
        <v>624</v>
      </c>
      <c r="I40" s="62"/>
    </row>
    <row r="41" spans="1:9" ht="15.2" customHeight="1" x14ac:dyDescent="0.15">
      <c r="A41" s="239"/>
      <c r="B41" s="240" t="s">
        <v>592</v>
      </c>
      <c r="C41" s="241" t="s">
        <v>229</v>
      </c>
      <c r="D41" s="239" t="s">
        <v>516</v>
      </c>
      <c r="E41" s="242" t="s">
        <v>625</v>
      </c>
      <c r="F41" s="243">
        <v>5.9</v>
      </c>
      <c r="G41" s="244" t="s">
        <v>274</v>
      </c>
      <c r="H41" s="237" t="s">
        <v>17</v>
      </c>
      <c r="I41" s="62"/>
    </row>
    <row r="42" spans="1:9" ht="15.2" customHeight="1" x14ac:dyDescent="0.15">
      <c r="A42" s="239" t="s">
        <v>1106</v>
      </c>
      <c r="B42" s="240" t="s">
        <v>172</v>
      </c>
      <c r="C42" s="241" t="s">
        <v>229</v>
      </c>
      <c r="D42" s="239" t="s">
        <v>513</v>
      </c>
      <c r="E42" s="242" t="s">
        <v>628</v>
      </c>
      <c r="F42" s="243">
        <v>15.1</v>
      </c>
      <c r="G42" s="247" t="s">
        <v>274</v>
      </c>
      <c r="H42" s="237" t="s">
        <v>240</v>
      </c>
      <c r="I42" s="62"/>
    </row>
    <row r="43" spans="1:9" ht="15.2" customHeight="1" x14ac:dyDescent="0.15">
      <c r="A43" s="239" t="s">
        <v>162</v>
      </c>
      <c r="B43" s="240" t="s">
        <v>350</v>
      </c>
      <c r="C43" s="241" t="s">
        <v>229</v>
      </c>
      <c r="D43" s="239" t="s">
        <v>513</v>
      </c>
      <c r="E43" s="242" t="s">
        <v>629</v>
      </c>
      <c r="F43" s="243">
        <v>36.700000000000003</v>
      </c>
      <c r="G43" s="247"/>
      <c r="H43" s="237" t="s">
        <v>339</v>
      </c>
      <c r="I43" s="62"/>
    </row>
    <row r="44" spans="1:9" ht="15.2" customHeight="1" x14ac:dyDescent="0.15">
      <c r="A44" s="239" t="s">
        <v>632</v>
      </c>
      <c r="B44" s="240" t="s">
        <v>633</v>
      </c>
      <c r="C44" s="241" t="s">
        <v>229</v>
      </c>
      <c r="D44" s="239" t="s">
        <v>513</v>
      </c>
      <c r="E44" s="242" t="s">
        <v>11</v>
      </c>
      <c r="F44" s="243">
        <v>16.600000000000001</v>
      </c>
      <c r="G44" s="247"/>
      <c r="H44" s="237" t="s">
        <v>235</v>
      </c>
      <c r="I44" s="62"/>
    </row>
    <row r="45" spans="1:9" ht="15.2" customHeight="1" x14ac:dyDescent="0.15">
      <c r="A45" s="239" t="s">
        <v>137</v>
      </c>
      <c r="B45" s="240" t="s">
        <v>634</v>
      </c>
      <c r="C45" s="241" t="s">
        <v>229</v>
      </c>
      <c r="D45" s="239" t="s">
        <v>516</v>
      </c>
      <c r="E45" s="242" t="s">
        <v>635</v>
      </c>
      <c r="F45" s="243">
        <v>4.5</v>
      </c>
      <c r="G45" s="247" t="s">
        <v>274</v>
      </c>
      <c r="H45" s="237" t="s">
        <v>294</v>
      </c>
      <c r="I45" s="62"/>
    </row>
    <row r="46" spans="1:9" ht="15.2" customHeight="1" x14ac:dyDescent="0.15">
      <c r="A46" s="239"/>
      <c r="B46" s="240" t="s">
        <v>606</v>
      </c>
      <c r="C46" s="241" t="s">
        <v>229</v>
      </c>
      <c r="D46" s="239" t="s">
        <v>513</v>
      </c>
      <c r="E46" s="242" t="s">
        <v>637</v>
      </c>
      <c r="F46" s="243">
        <v>11.3</v>
      </c>
      <c r="G46" s="247"/>
      <c r="H46" s="237" t="s">
        <v>569</v>
      </c>
      <c r="I46" s="62"/>
    </row>
    <row r="47" spans="1:9" ht="15.2" customHeight="1" x14ac:dyDescent="0.15">
      <c r="A47" s="239"/>
      <c r="B47" s="240"/>
      <c r="C47" s="241" t="s">
        <v>229</v>
      </c>
      <c r="D47" s="239" t="s">
        <v>513</v>
      </c>
      <c r="E47" s="242" t="s">
        <v>552</v>
      </c>
      <c r="F47" s="243"/>
      <c r="G47" s="247"/>
      <c r="H47" s="237"/>
      <c r="I47" s="62"/>
    </row>
    <row r="48" spans="1:9" ht="15.2" customHeight="1" x14ac:dyDescent="0.15">
      <c r="A48" s="239"/>
      <c r="B48" s="240" t="s">
        <v>343</v>
      </c>
      <c r="C48" s="241" t="s">
        <v>229</v>
      </c>
      <c r="D48" s="239" t="s">
        <v>366</v>
      </c>
      <c r="E48" s="242" t="s">
        <v>563</v>
      </c>
      <c r="F48" s="243">
        <v>31.7</v>
      </c>
      <c r="G48" s="247"/>
      <c r="H48" s="237" t="s">
        <v>639</v>
      </c>
      <c r="I48" s="62"/>
    </row>
    <row r="49" spans="1:9" ht="15.2" customHeight="1" x14ac:dyDescent="0.15">
      <c r="A49" s="239"/>
      <c r="B49" s="240" t="s">
        <v>640</v>
      </c>
      <c r="C49" s="241" t="s">
        <v>229</v>
      </c>
      <c r="D49" s="239" t="s">
        <v>366</v>
      </c>
      <c r="E49" s="242" t="s">
        <v>524</v>
      </c>
      <c r="F49" s="243">
        <v>14.5</v>
      </c>
      <c r="G49" s="247"/>
      <c r="H49" s="237" t="s">
        <v>641</v>
      </c>
      <c r="I49" s="62"/>
    </row>
    <row r="50" spans="1:9" ht="15.2" customHeight="1" x14ac:dyDescent="0.15">
      <c r="A50" s="239"/>
      <c r="B50" s="240" t="s">
        <v>200</v>
      </c>
      <c r="C50" s="241" t="s">
        <v>229</v>
      </c>
      <c r="D50" s="239" t="s">
        <v>513</v>
      </c>
      <c r="E50" s="242" t="s">
        <v>642</v>
      </c>
      <c r="F50" s="243">
        <v>36.9</v>
      </c>
      <c r="G50" s="247"/>
      <c r="H50" s="237" t="s">
        <v>82</v>
      </c>
      <c r="I50" s="62"/>
    </row>
    <row r="51" spans="1:9" ht="15.2" customHeight="1" x14ac:dyDescent="0.15">
      <c r="A51" s="239"/>
      <c r="B51" s="240"/>
      <c r="C51" s="241" t="s">
        <v>229</v>
      </c>
      <c r="D51" s="239" t="s">
        <v>513</v>
      </c>
      <c r="E51" s="242" t="s">
        <v>468</v>
      </c>
      <c r="F51" s="243"/>
      <c r="G51" s="247"/>
      <c r="H51" s="237"/>
      <c r="I51" s="62"/>
    </row>
    <row r="52" spans="1:9" ht="15.2" customHeight="1" x14ac:dyDescent="0.15">
      <c r="A52" s="239"/>
      <c r="B52" s="240" t="s">
        <v>645</v>
      </c>
      <c r="C52" s="241" t="s">
        <v>229</v>
      </c>
      <c r="D52" s="239" t="s">
        <v>366</v>
      </c>
      <c r="E52" s="242" t="s">
        <v>646</v>
      </c>
      <c r="F52" s="243">
        <v>8.6999999999999993</v>
      </c>
      <c r="G52" s="247"/>
      <c r="H52" s="237" t="s">
        <v>285</v>
      </c>
      <c r="I52" s="62"/>
    </row>
    <row r="53" spans="1:9" ht="15.2" customHeight="1" x14ac:dyDescent="0.15">
      <c r="A53" s="239" t="s">
        <v>410</v>
      </c>
      <c r="B53" s="240" t="s">
        <v>647</v>
      </c>
      <c r="C53" s="241" t="s">
        <v>156</v>
      </c>
      <c r="D53" s="239" t="s">
        <v>516</v>
      </c>
      <c r="E53" s="242" t="s">
        <v>648</v>
      </c>
      <c r="F53" s="243">
        <v>2.6</v>
      </c>
      <c r="G53" s="247" t="s">
        <v>274</v>
      </c>
      <c r="H53" s="237" t="s">
        <v>638</v>
      </c>
      <c r="I53" s="62"/>
    </row>
    <row r="54" spans="1:9" ht="15.2" customHeight="1" x14ac:dyDescent="0.15">
      <c r="A54" s="239"/>
      <c r="B54" s="240" t="s">
        <v>618</v>
      </c>
      <c r="C54" s="241" t="s">
        <v>156</v>
      </c>
      <c r="D54" s="239" t="s">
        <v>516</v>
      </c>
      <c r="E54" s="242" t="s">
        <v>342</v>
      </c>
      <c r="F54" s="243">
        <v>4.7</v>
      </c>
      <c r="G54" s="247" t="s">
        <v>598</v>
      </c>
      <c r="H54" s="237" t="s">
        <v>649</v>
      </c>
      <c r="I54" s="62"/>
    </row>
    <row r="55" spans="1:9" ht="15.2" customHeight="1" x14ac:dyDescent="0.15">
      <c r="A55" s="270" t="s">
        <v>1127</v>
      </c>
      <c r="B55" s="240" t="s">
        <v>1121</v>
      </c>
      <c r="C55" s="241" t="s">
        <v>573</v>
      </c>
      <c r="D55" s="271" t="s">
        <v>266</v>
      </c>
      <c r="E55" s="242" t="s">
        <v>1108</v>
      </c>
      <c r="F55" s="243">
        <v>194.6</v>
      </c>
      <c r="G55" s="247" t="s">
        <v>79</v>
      </c>
      <c r="H55" s="237" t="s">
        <v>220</v>
      </c>
      <c r="I55" s="62"/>
    </row>
    <row r="56" spans="1:9" ht="15.2" customHeight="1" x14ac:dyDescent="0.15">
      <c r="A56" s="239" t="s">
        <v>656</v>
      </c>
      <c r="B56" s="240" t="s">
        <v>660</v>
      </c>
      <c r="C56" s="241" t="s">
        <v>156</v>
      </c>
      <c r="D56" s="239" t="s">
        <v>395</v>
      </c>
      <c r="E56" s="242" t="s">
        <v>536</v>
      </c>
      <c r="F56" s="243">
        <v>24.1</v>
      </c>
      <c r="G56" s="247"/>
      <c r="H56" s="237" t="s">
        <v>661</v>
      </c>
      <c r="I56" s="62"/>
    </row>
    <row r="57" spans="1:9" s="82" customFormat="1" ht="30" customHeight="1" x14ac:dyDescent="0.15">
      <c r="A57" s="239" t="s">
        <v>664</v>
      </c>
      <c r="B57" s="240" t="s">
        <v>665</v>
      </c>
      <c r="C57" s="241" t="s">
        <v>593</v>
      </c>
      <c r="D57" s="239" t="s">
        <v>366</v>
      </c>
      <c r="E57" s="242" t="s">
        <v>666</v>
      </c>
      <c r="F57" s="243">
        <v>18</v>
      </c>
      <c r="G57" s="247"/>
      <c r="H57" s="237" t="s">
        <v>643</v>
      </c>
      <c r="I57" s="81"/>
    </row>
    <row r="58" spans="1:9" ht="15.2" customHeight="1" x14ac:dyDescent="0.15">
      <c r="A58" s="239" t="s">
        <v>668</v>
      </c>
      <c r="B58" s="240" t="s">
        <v>439</v>
      </c>
      <c r="C58" s="241" t="s">
        <v>593</v>
      </c>
      <c r="D58" s="239" t="s">
        <v>516</v>
      </c>
      <c r="E58" s="242" t="s">
        <v>178</v>
      </c>
      <c r="F58" s="243">
        <v>15.2</v>
      </c>
      <c r="G58" s="247"/>
      <c r="H58" s="237" t="s">
        <v>405</v>
      </c>
      <c r="I58" s="62"/>
    </row>
    <row r="59" spans="1:9" ht="15.2" customHeight="1" x14ac:dyDescent="0.15">
      <c r="A59" s="239"/>
      <c r="B59" s="240" t="s">
        <v>201</v>
      </c>
      <c r="C59" s="241" t="s">
        <v>593</v>
      </c>
      <c r="D59" s="241" t="s">
        <v>516</v>
      </c>
      <c r="E59" s="242" t="s">
        <v>463</v>
      </c>
      <c r="F59" s="243">
        <v>14.8</v>
      </c>
      <c r="G59" s="247"/>
      <c r="H59" s="237" t="s">
        <v>669</v>
      </c>
      <c r="I59" s="62"/>
    </row>
    <row r="60" spans="1:9" ht="15.2" customHeight="1" x14ac:dyDescent="0.15">
      <c r="A60" s="239" t="s">
        <v>668</v>
      </c>
      <c r="B60" s="240" t="s">
        <v>576</v>
      </c>
      <c r="C60" s="241" t="s">
        <v>156</v>
      </c>
      <c r="D60" s="239" t="s">
        <v>516</v>
      </c>
      <c r="E60" s="242" t="s">
        <v>671</v>
      </c>
      <c r="F60" s="243">
        <v>2.6</v>
      </c>
      <c r="G60" s="247" t="s">
        <v>274</v>
      </c>
      <c r="H60" s="237" t="s">
        <v>673</v>
      </c>
      <c r="I60" s="62"/>
    </row>
    <row r="61" spans="1:9" ht="15.2" customHeight="1" x14ac:dyDescent="0.15">
      <c r="A61" s="248"/>
      <c r="B61" s="250" t="s">
        <v>674</v>
      </c>
      <c r="C61" s="251" t="s">
        <v>156</v>
      </c>
      <c r="D61" s="248" t="s">
        <v>516</v>
      </c>
      <c r="E61" s="252" t="s">
        <v>675</v>
      </c>
      <c r="F61" s="253">
        <v>2</v>
      </c>
      <c r="G61" s="254" t="s">
        <v>274</v>
      </c>
      <c r="H61" s="255" t="s">
        <v>677</v>
      </c>
      <c r="I61" s="63"/>
    </row>
    <row r="62" spans="1:9" ht="15.2" customHeight="1" x14ac:dyDescent="0.15">
      <c r="A62" s="239"/>
      <c r="B62" s="240" t="s">
        <v>678</v>
      </c>
      <c r="C62" s="241" t="s">
        <v>156</v>
      </c>
      <c r="D62" s="239" t="s">
        <v>516</v>
      </c>
      <c r="E62" s="242" t="s">
        <v>292</v>
      </c>
      <c r="F62" s="243">
        <v>1.4</v>
      </c>
      <c r="G62" s="247" t="s">
        <v>274</v>
      </c>
      <c r="H62" s="237" t="s">
        <v>681</v>
      </c>
      <c r="I62" s="62"/>
    </row>
    <row r="63" spans="1:9" ht="15.2" customHeight="1" x14ac:dyDescent="0.15">
      <c r="A63" s="239" t="s">
        <v>1141</v>
      </c>
      <c r="B63" s="240" t="s">
        <v>682</v>
      </c>
      <c r="C63" s="241" t="s">
        <v>229</v>
      </c>
      <c r="D63" s="239" t="s">
        <v>366</v>
      </c>
      <c r="E63" s="242" t="s">
        <v>218</v>
      </c>
      <c r="F63" s="243">
        <v>5.6</v>
      </c>
      <c r="G63" s="247" t="s">
        <v>274</v>
      </c>
      <c r="H63" s="237" t="s">
        <v>336</v>
      </c>
      <c r="I63" s="62"/>
    </row>
    <row r="64" spans="1:9" ht="15.2" customHeight="1" x14ac:dyDescent="0.15">
      <c r="A64" s="239" t="s">
        <v>683</v>
      </c>
      <c r="B64" s="240" t="s">
        <v>686</v>
      </c>
      <c r="C64" s="241" t="s">
        <v>156</v>
      </c>
      <c r="D64" s="239" t="s">
        <v>516</v>
      </c>
      <c r="E64" s="242" t="s">
        <v>59</v>
      </c>
      <c r="F64" s="243">
        <v>14.4</v>
      </c>
      <c r="G64" s="247"/>
      <c r="H64" s="237" t="s">
        <v>89</v>
      </c>
      <c r="I64" s="62"/>
    </row>
    <row r="65" spans="1:9" ht="15.2" customHeight="1" x14ac:dyDescent="0.15">
      <c r="A65" s="239"/>
      <c r="B65" s="240" t="s">
        <v>609</v>
      </c>
      <c r="C65" s="241" t="s">
        <v>229</v>
      </c>
      <c r="D65" s="239" t="s">
        <v>516</v>
      </c>
      <c r="E65" s="242" t="s">
        <v>87</v>
      </c>
      <c r="F65" s="243">
        <v>13.7</v>
      </c>
      <c r="G65" s="247" t="s">
        <v>274</v>
      </c>
      <c r="H65" s="237" t="s">
        <v>616</v>
      </c>
      <c r="I65" s="62"/>
    </row>
    <row r="66" spans="1:9" ht="15.2" customHeight="1" x14ac:dyDescent="0.15">
      <c r="A66" s="239" t="s">
        <v>688</v>
      </c>
      <c r="B66" s="240" t="s">
        <v>689</v>
      </c>
      <c r="C66" s="241" t="s">
        <v>229</v>
      </c>
      <c r="D66" s="239" t="s">
        <v>516</v>
      </c>
      <c r="E66" s="242" t="s">
        <v>691</v>
      </c>
      <c r="F66" s="243">
        <v>3</v>
      </c>
      <c r="G66" s="247"/>
      <c r="H66" s="237" t="s">
        <v>319</v>
      </c>
      <c r="I66" s="62"/>
    </row>
    <row r="67" spans="1:9" ht="15.2" customHeight="1" x14ac:dyDescent="0.15">
      <c r="A67" s="239"/>
      <c r="B67" s="240" t="s">
        <v>692</v>
      </c>
      <c r="C67" s="241" t="s">
        <v>229</v>
      </c>
      <c r="D67" s="239" t="s">
        <v>516</v>
      </c>
      <c r="E67" s="242" t="s">
        <v>64</v>
      </c>
      <c r="F67" s="243">
        <v>4.8</v>
      </c>
      <c r="G67" s="247" t="s">
        <v>274</v>
      </c>
      <c r="H67" s="237" t="s">
        <v>370</v>
      </c>
      <c r="I67" s="62"/>
    </row>
    <row r="68" spans="1:9" ht="15.2" customHeight="1" x14ac:dyDescent="0.15">
      <c r="A68" s="239"/>
      <c r="B68" s="240" t="s">
        <v>317</v>
      </c>
      <c r="C68" s="241" t="s">
        <v>156</v>
      </c>
      <c r="D68" s="239" t="s">
        <v>516</v>
      </c>
      <c r="E68" s="242" t="s">
        <v>693</v>
      </c>
      <c r="F68" s="243">
        <v>1.3</v>
      </c>
      <c r="G68" s="247" t="s">
        <v>274</v>
      </c>
      <c r="H68" s="237" t="s">
        <v>231</v>
      </c>
      <c r="I68" s="62"/>
    </row>
    <row r="69" spans="1:9" ht="15.2" customHeight="1" x14ac:dyDescent="0.15">
      <c r="A69" s="239" t="s">
        <v>694</v>
      </c>
      <c r="B69" s="240" t="s">
        <v>695</v>
      </c>
      <c r="C69" s="241" t="s">
        <v>156</v>
      </c>
      <c r="D69" s="239" t="s">
        <v>516</v>
      </c>
      <c r="E69" s="242" t="s">
        <v>697</v>
      </c>
      <c r="F69" s="243">
        <v>19.600000000000001</v>
      </c>
      <c r="G69" s="247"/>
      <c r="H69" s="237" t="s">
        <v>698</v>
      </c>
      <c r="I69" s="62"/>
    </row>
    <row r="70" spans="1:9" ht="15.2" customHeight="1" x14ac:dyDescent="0.15">
      <c r="A70" s="256"/>
      <c r="B70" s="240" t="s">
        <v>699</v>
      </c>
      <c r="C70" s="241" t="s">
        <v>156</v>
      </c>
      <c r="D70" s="239" t="s">
        <v>516</v>
      </c>
      <c r="E70" s="242" t="s">
        <v>280</v>
      </c>
      <c r="F70" s="243">
        <v>20.9</v>
      </c>
      <c r="G70" s="247"/>
      <c r="H70" s="237" t="s">
        <v>700</v>
      </c>
      <c r="I70" s="62"/>
    </row>
    <row r="71" spans="1:9" ht="15.2" customHeight="1" x14ac:dyDescent="0.15">
      <c r="A71" s="239"/>
      <c r="B71" s="240" t="s">
        <v>442</v>
      </c>
      <c r="C71" s="241" t="s">
        <v>156</v>
      </c>
      <c r="D71" s="239" t="s">
        <v>516</v>
      </c>
      <c r="E71" s="242" t="s">
        <v>168</v>
      </c>
      <c r="F71" s="243">
        <v>13.1</v>
      </c>
      <c r="G71" s="247"/>
      <c r="H71" s="237" t="s">
        <v>579</v>
      </c>
      <c r="I71" s="62"/>
    </row>
    <row r="72" spans="1:9" ht="15.2" customHeight="1" x14ac:dyDescent="0.15">
      <c r="A72" s="239" t="s">
        <v>410</v>
      </c>
      <c r="B72" s="240" t="s">
        <v>701</v>
      </c>
      <c r="C72" s="241" t="s">
        <v>156</v>
      </c>
      <c r="D72" s="239" t="s">
        <v>516</v>
      </c>
      <c r="E72" s="242" t="s">
        <v>696</v>
      </c>
      <c r="F72" s="243">
        <v>1.7</v>
      </c>
      <c r="G72" s="247"/>
      <c r="H72" s="237" t="s">
        <v>702</v>
      </c>
      <c r="I72" s="62"/>
    </row>
    <row r="73" spans="1:9" ht="15.2" customHeight="1" x14ac:dyDescent="0.15">
      <c r="A73" s="239"/>
      <c r="B73" s="240" t="s">
        <v>703</v>
      </c>
      <c r="C73" s="241" t="s">
        <v>156</v>
      </c>
      <c r="D73" s="239" t="s">
        <v>516</v>
      </c>
      <c r="E73" s="242" t="s">
        <v>704</v>
      </c>
      <c r="F73" s="243">
        <v>8.5</v>
      </c>
      <c r="G73" s="247"/>
      <c r="H73" s="237" t="s">
        <v>705</v>
      </c>
      <c r="I73" s="62"/>
    </row>
    <row r="74" spans="1:9" ht="15.2" customHeight="1" x14ac:dyDescent="0.15">
      <c r="A74" s="239"/>
      <c r="B74" s="240" t="s">
        <v>256</v>
      </c>
      <c r="C74" s="241" t="s">
        <v>229</v>
      </c>
      <c r="D74" s="241" t="s">
        <v>366</v>
      </c>
      <c r="E74" s="242" t="s">
        <v>706</v>
      </c>
      <c r="F74" s="243">
        <v>6.1</v>
      </c>
      <c r="G74" s="247"/>
      <c r="H74" s="237" t="s">
        <v>708</v>
      </c>
      <c r="I74" s="62"/>
    </row>
    <row r="75" spans="1:9" ht="15.2" customHeight="1" x14ac:dyDescent="0.15">
      <c r="A75" s="239"/>
      <c r="B75" s="240" t="s">
        <v>709</v>
      </c>
      <c r="C75" s="241" t="s">
        <v>229</v>
      </c>
      <c r="D75" s="239" t="s">
        <v>516</v>
      </c>
      <c r="E75" s="242" t="s">
        <v>710</v>
      </c>
      <c r="F75" s="243">
        <v>4.3</v>
      </c>
      <c r="G75" s="247" t="s">
        <v>274</v>
      </c>
      <c r="H75" s="237" t="s">
        <v>713</v>
      </c>
      <c r="I75" s="62"/>
    </row>
    <row r="76" spans="1:9" ht="15.2" customHeight="1" x14ac:dyDescent="0.15">
      <c r="A76" s="239"/>
      <c r="B76" s="240" t="s">
        <v>714</v>
      </c>
      <c r="C76" s="241" t="s">
        <v>156</v>
      </c>
      <c r="D76" s="239" t="s">
        <v>516</v>
      </c>
      <c r="E76" s="242" t="s">
        <v>599</v>
      </c>
      <c r="F76" s="243">
        <v>2.2999999999999998</v>
      </c>
      <c r="G76" s="247" t="s">
        <v>598</v>
      </c>
      <c r="H76" s="237" t="s">
        <v>716</v>
      </c>
      <c r="I76" s="62"/>
    </row>
    <row r="77" spans="1:9" ht="15.2" customHeight="1" x14ac:dyDescent="0.15">
      <c r="A77" s="239"/>
      <c r="B77" s="240" t="s">
        <v>717</v>
      </c>
      <c r="C77" s="241" t="s">
        <v>156</v>
      </c>
      <c r="D77" s="239" t="s">
        <v>516</v>
      </c>
      <c r="E77" s="242" t="s">
        <v>718</v>
      </c>
      <c r="F77" s="243">
        <v>2.1</v>
      </c>
      <c r="G77" s="247" t="s">
        <v>598</v>
      </c>
      <c r="H77" s="237" t="s">
        <v>388</v>
      </c>
      <c r="I77" s="62"/>
    </row>
    <row r="78" spans="1:9" ht="15.2" customHeight="1" x14ac:dyDescent="0.15">
      <c r="A78" s="239" t="s">
        <v>1107</v>
      </c>
      <c r="B78" s="240" t="s">
        <v>1153</v>
      </c>
      <c r="C78" s="241" t="s">
        <v>229</v>
      </c>
      <c r="D78" s="241" t="s">
        <v>366</v>
      </c>
      <c r="E78" s="242" t="s">
        <v>1154</v>
      </c>
      <c r="F78" s="243">
        <v>84.9</v>
      </c>
      <c r="G78" s="247" t="s">
        <v>274</v>
      </c>
      <c r="H78" s="237" t="s">
        <v>687</v>
      </c>
      <c r="I78" s="62"/>
    </row>
    <row r="79" spans="1:9" ht="15.2" customHeight="1" x14ac:dyDescent="0.15">
      <c r="A79" s="239" t="s">
        <v>720</v>
      </c>
      <c r="B79" s="240" t="s">
        <v>1155</v>
      </c>
      <c r="C79" s="241" t="s">
        <v>229</v>
      </c>
      <c r="D79" s="241" t="s">
        <v>366</v>
      </c>
      <c r="E79" s="242" t="s">
        <v>1156</v>
      </c>
      <c r="F79" s="243">
        <v>16.7</v>
      </c>
      <c r="G79" s="247" t="s">
        <v>274</v>
      </c>
      <c r="H79" s="237" t="s">
        <v>723</v>
      </c>
      <c r="I79" s="62"/>
    </row>
    <row r="80" spans="1:9" ht="15.2" customHeight="1" x14ac:dyDescent="0.15">
      <c r="A80" s="239" t="s">
        <v>651</v>
      </c>
      <c r="B80" s="240" t="s">
        <v>1109</v>
      </c>
      <c r="C80" s="241" t="s">
        <v>229</v>
      </c>
      <c r="D80" s="241" t="s">
        <v>366</v>
      </c>
      <c r="E80" s="242" t="s">
        <v>1157</v>
      </c>
      <c r="F80" s="243">
        <v>7.8</v>
      </c>
      <c r="G80" s="247" t="s">
        <v>274</v>
      </c>
      <c r="H80" s="237" t="s">
        <v>615</v>
      </c>
      <c r="I80" s="62"/>
    </row>
    <row r="81" spans="1:9" ht="15.2" customHeight="1" x14ac:dyDescent="0.15">
      <c r="A81" s="239" t="s">
        <v>725</v>
      </c>
      <c r="B81" s="240" t="s">
        <v>655</v>
      </c>
      <c r="C81" s="241" t="s">
        <v>559</v>
      </c>
      <c r="D81" s="239" t="s">
        <v>516</v>
      </c>
      <c r="E81" s="242" t="s">
        <v>44</v>
      </c>
      <c r="F81" s="243">
        <v>6.6</v>
      </c>
      <c r="G81" s="247" t="s">
        <v>274</v>
      </c>
      <c r="H81" s="237" t="s">
        <v>581</v>
      </c>
      <c r="I81" s="62"/>
    </row>
    <row r="82" spans="1:9" ht="15.2" customHeight="1" x14ac:dyDescent="0.15">
      <c r="A82" s="239" t="s">
        <v>289</v>
      </c>
      <c r="B82" s="240" t="s">
        <v>88</v>
      </c>
      <c r="C82" s="241" t="s">
        <v>535</v>
      </c>
      <c r="D82" s="239" t="s">
        <v>516</v>
      </c>
      <c r="E82" s="242" t="s">
        <v>268</v>
      </c>
      <c r="F82" s="243">
        <v>15.4</v>
      </c>
      <c r="G82" s="247"/>
      <c r="H82" s="237" t="s">
        <v>372</v>
      </c>
      <c r="I82" s="62"/>
    </row>
    <row r="83" spans="1:9" ht="15.2" customHeight="1" x14ac:dyDescent="0.15">
      <c r="A83" s="239" t="s">
        <v>721</v>
      </c>
      <c r="B83" s="240" t="s">
        <v>727</v>
      </c>
      <c r="C83" s="241" t="s">
        <v>728</v>
      </c>
      <c r="D83" s="239" t="s">
        <v>729</v>
      </c>
      <c r="E83" s="242" t="s">
        <v>510</v>
      </c>
      <c r="F83" s="243">
        <v>0.7</v>
      </c>
      <c r="G83" s="247"/>
      <c r="H83" s="237" t="s">
        <v>195</v>
      </c>
      <c r="I83" s="62"/>
    </row>
    <row r="84" spans="1:9" ht="15.2" customHeight="1" x14ac:dyDescent="0.15">
      <c r="A84" s="239"/>
      <c r="B84" s="240" t="s">
        <v>42</v>
      </c>
      <c r="C84" s="241" t="s">
        <v>229</v>
      </c>
      <c r="D84" s="241" t="s">
        <v>314</v>
      </c>
      <c r="E84" s="242" t="s">
        <v>371</v>
      </c>
      <c r="F84" s="243">
        <v>4.7</v>
      </c>
      <c r="G84" s="247" t="s">
        <v>274</v>
      </c>
      <c r="H84" s="237" t="s">
        <v>730</v>
      </c>
      <c r="I84" s="62"/>
    </row>
    <row r="85" spans="1:9" ht="15.2" customHeight="1" x14ac:dyDescent="0.15">
      <c r="A85" s="239"/>
      <c r="B85" s="240" t="s">
        <v>644</v>
      </c>
      <c r="C85" s="241" t="s">
        <v>229</v>
      </c>
      <c r="D85" s="241" t="s">
        <v>314</v>
      </c>
      <c r="E85" s="242" t="s">
        <v>731</v>
      </c>
      <c r="F85" s="243">
        <v>4.5999999999999996</v>
      </c>
      <c r="G85" s="247" t="s">
        <v>274</v>
      </c>
      <c r="H85" s="237" t="s">
        <v>732</v>
      </c>
      <c r="I85" s="62"/>
    </row>
    <row r="86" spans="1:9" ht="15.2" customHeight="1" x14ac:dyDescent="0.15">
      <c r="A86" s="239"/>
      <c r="B86" s="240" t="s">
        <v>441</v>
      </c>
      <c r="C86" s="241" t="s">
        <v>229</v>
      </c>
      <c r="D86" s="239" t="s">
        <v>729</v>
      </c>
      <c r="E86" s="242" t="s">
        <v>386</v>
      </c>
      <c r="F86" s="243">
        <v>6.8</v>
      </c>
      <c r="G86" s="247" t="s">
        <v>274</v>
      </c>
      <c r="H86" s="237" t="s">
        <v>659</v>
      </c>
      <c r="I86" s="62"/>
    </row>
    <row r="87" spans="1:9" ht="15.2" customHeight="1" x14ac:dyDescent="0.15">
      <c r="A87" s="239"/>
      <c r="B87" s="240" t="s">
        <v>316</v>
      </c>
      <c r="C87" s="241" t="s">
        <v>229</v>
      </c>
      <c r="D87" s="241" t="s">
        <v>314</v>
      </c>
      <c r="E87" s="242" t="s">
        <v>499</v>
      </c>
      <c r="F87" s="243">
        <v>4.5999999999999996</v>
      </c>
      <c r="G87" s="247" t="s">
        <v>274</v>
      </c>
      <c r="H87" s="237" t="s">
        <v>733</v>
      </c>
      <c r="I87" s="62"/>
    </row>
    <row r="88" spans="1:9" ht="15.2" customHeight="1" x14ac:dyDescent="0.15">
      <c r="A88" s="239" t="s">
        <v>734</v>
      </c>
      <c r="B88" s="240" t="s">
        <v>735</v>
      </c>
      <c r="C88" s="241" t="s">
        <v>229</v>
      </c>
      <c r="D88" s="241" t="s">
        <v>314</v>
      </c>
      <c r="E88" s="242" t="s">
        <v>935</v>
      </c>
      <c r="F88" s="243">
        <v>13.4</v>
      </c>
      <c r="G88" s="247" t="s">
        <v>274</v>
      </c>
      <c r="H88" s="237" t="s">
        <v>66</v>
      </c>
      <c r="I88" s="62"/>
    </row>
    <row r="89" spans="1:9" ht="15.2" customHeight="1" x14ac:dyDescent="0.15">
      <c r="A89" s="239"/>
      <c r="B89" s="240" t="s">
        <v>644</v>
      </c>
      <c r="C89" s="241" t="s">
        <v>229</v>
      </c>
      <c r="D89" s="241" t="s">
        <v>936</v>
      </c>
      <c r="E89" s="242" t="s">
        <v>937</v>
      </c>
      <c r="F89" s="243">
        <v>12.3</v>
      </c>
      <c r="G89" s="247" t="s">
        <v>274</v>
      </c>
      <c r="H89" s="237" t="s">
        <v>732</v>
      </c>
      <c r="I89" s="62"/>
    </row>
    <row r="90" spans="1:9" ht="15.2" customHeight="1" x14ac:dyDescent="0.15">
      <c r="A90" s="239" t="s">
        <v>587</v>
      </c>
      <c r="B90" s="240" t="s">
        <v>736</v>
      </c>
      <c r="C90" s="241" t="s">
        <v>229</v>
      </c>
      <c r="D90" s="241" t="s">
        <v>936</v>
      </c>
      <c r="E90" s="242" t="s">
        <v>1140</v>
      </c>
      <c r="F90" s="243">
        <v>41.1</v>
      </c>
      <c r="G90" s="247"/>
      <c r="H90" s="237" t="s">
        <v>676</v>
      </c>
      <c r="I90" s="62"/>
    </row>
    <row r="91" spans="1:9" ht="15.2" customHeight="1" x14ac:dyDescent="0.15">
      <c r="A91" s="239"/>
      <c r="B91" s="240" t="s">
        <v>610</v>
      </c>
      <c r="C91" s="241" t="s">
        <v>229</v>
      </c>
      <c r="D91" s="241" t="s">
        <v>936</v>
      </c>
      <c r="E91" s="242" t="s">
        <v>938</v>
      </c>
      <c r="F91" s="243">
        <v>17</v>
      </c>
      <c r="G91" s="247"/>
      <c r="H91" s="237" t="s">
        <v>650</v>
      </c>
      <c r="I91" s="62"/>
    </row>
    <row r="92" spans="1:9" ht="15.2" customHeight="1" x14ac:dyDescent="0.15">
      <c r="A92" s="239"/>
      <c r="B92" s="242" t="s">
        <v>457</v>
      </c>
      <c r="C92" s="241" t="s">
        <v>229</v>
      </c>
      <c r="D92" s="239" t="s">
        <v>939</v>
      </c>
      <c r="E92" s="242" t="s">
        <v>940</v>
      </c>
      <c r="F92" s="243">
        <v>52.6</v>
      </c>
      <c r="G92" s="247" t="s">
        <v>274</v>
      </c>
      <c r="H92" s="237" t="s">
        <v>313</v>
      </c>
      <c r="I92" s="62"/>
    </row>
    <row r="93" spans="1:9" ht="15.2" customHeight="1" x14ac:dyDescent="0.15">
      <c r="A93" s="239"/>
      <c r="B93" s="240" t="s">
        <v>1145</v>
      </c>
      <c r="C93" s="241" t="s">
        <v>1143</v>
      </c>
      <c r="D93" s="241" t="s">
        <v>1144</v>
      </c>
      <c r="E93" s="242" t="s">
        <v>1146</v>
      </c>
      <c r="F93" s="243">
        <v>7.4</v>
      </c>
      <c r="G93" s="247" t="s">
        <v>274</v>
      </c>
      <c r="H93" s="237" t="s">
        <v>1147</v>
      </c>
      <c r="I93" s="62"/>
    </row>
    <row r="94" spans="1:9" ht="15.2" customHeight="1" x14ac:dyDescent="0.15">
      <c r="A94" s="239" t="s">
        <v>737</v>
      </c>
      <c r="B94" s="240" t="s">
        <v>132</v>
      </c>
      <c r="C94" s="241" t="s">
        <v>229</v>
      </c>
      <c r="D94" s="241" t="s">
        <v>936</v>
      </c>
      <c r="E94" s="242" t="s">
        <v>941</v>
      </c>
      <c r="F94" s="243">
        <v>23.9</v>
      </c>
      <c r="G94" s="247"/>
      <c r="H94" s="237" t="s">
        <v>332</v>
      </c>
      <c r="I94" s="62"/>
    </row>
    <row r="95" spans="1:9" ht="15.2" customHeight="1" x14ac:dyDescent="0.15">
      <c r="A95" s="239" t="s">
        <v>653</v>
      </c>
      <c r="B95" s="240" t="s">
        <v>257</v>
      </c>
      <c r="C95" s="241" t="s">
        <v>229</v>
      </c>
      <c r="D95" s="241" t="s">
        <v>936</v>
      </c>
      <c r="E95" s="242" t="s">
        <v>942</v>
      </c>
      <c r="F95" s="243">
        <v>28.3</v>
      </c>
      <c r="G95" s="247" t="s">
        <v>274</v>
      </c>
      <c r="H95" s="237" t="s">
        <v>244</v>
      </c>
      <c r="I95" s="62"/>
    </row>
    <row r="96" spans="1:9" ht="15.2" customHeight="1" x14ac:dyDescent="0.15">
      <c r="A96" s="239" t="s">
        <v>738</v>
      </c>
      <c r="B96" s="240" t="s">
        <v>739</v>
      </c>
      <c r="C96" s="241" t="s">
        <v>711</v>
      </c>
      <c r="D96" s="239" t="s">
        <v>740</v>
      </c>
      <c r="E96" s="242" t="s">
        <v>98</v>
      </c>
      <c r="F96" s="243">
        <v>7.8</v>
      </c>
      <c r="G96" s="247"/>
      <c r="H96" s="237" t="s">
        <v>145</v>
      </c>
      <c r="I96" s="62"/>
    </row>
    <row r="97" spans="1:9" ht="15.2" customHeight="1" x14ac:dyDescent="0.15">
      <c r="A97" s="239"/>
      <c r="B97" s="240" t="s">
        <v>382</v>
      </c>
      <c r="C97" s="241" t="s">
        <v>229</v>
      </c>
      <c r="D97" s="241" t="s">
        <v>314</v>
      </c>
      <c r="E97" s="242" t="s">
        <v>742</v>
      </c>
      <c r="F97" s="243">
        <v>24.3</v>
      </c>
      <c r="G97" s="247"/>
      <c r="H97" s="237" t="s">
        <v>743</v>
      </c>
      <c r="I97" s="62"/>
    </row>
    <row r="98" spans="1:9" ht="15.2" customHeight="1" x14ac:dyDescent="0.15">
      <c r="A98" s="239"/>
      <c r="B98" s="240" t="s">
        <v>164</v>
      </c>
      <c r="C98" s="241" t="s">
        <v>229</v>
      </c>
      <c r="D98" s="241" t="s">
        <v>314</v>
      </c>
      <c r="E98" s="242" t="s">
        <v>554</v>
      </c>
      <c r="F98" s="243">
        <v>5.6</v>
      </c>
      <c r="G98" s="247" t="s">
        <v>274</v>
      </c>
      <c r="H98" s="237" t="s">
        <v>744</v>
      </c>
      <c r="I98" s="62"/>
    </row>
    <row r="99" spans="1:9" ht="15.2" customHeight="1" x14ac:dyDescent="0.15">
      <c r="A99" s="239"/>
      <c r="B99" s="240" t="s">
        <v>745</v>
      </c>
      <c r="C99" s="241" t="s">
        <v>559</v>
      </c>
      <c r="D99" s="239" t="s">
        <v>740</v>
      </c>
      <c r="E99" s="242" t="s">
        <v>746</v>
      </c>
      <c r="F99" s="243">
        <v>7.9</v>
      </c>
      <c r="G99" s="247"/>
      <c r="H99" s="237" t="s">
        <v>748</v>
      </c>
      <c r="I99" s="62"/>
    </row>
    <row r="100" spans="1:9" ht="15.2" customHeight="1" x14ac:dyDescent="0.15">
      <c r="A100" s="239"/>
      <c r="B100" s="240" t="s">
        <v>685</v>
      </c>
      <c r="C100" s="241" t="s">
        <v>229</v>
      </c>
      <c r="D100" s="239" t="s">
        <v>516</v>
      </c>
      <c r="E100" s="242" t="s">
        <v>484</v>
      </c>
      <c r="F100" s="243">
        <v>55.5</v>
      </c>
      <c r="G100" s="247"/>
      <c r="H100" s="237" t="s">
        <v>508</v>
      </c>
      <c r="I100" s="62"/>
    </row>
    <row r="101" spans="1:9" ht="15" customHeight="1" x14ac:dyDescent="0.15">
      <c r="A101" s="239"/>
      <c r="B101" s="240" t="s">
        <v>749</v>
      </c>
      <c r="C101" s="241" t="s">
        <v>229</v>
      </c>
      <c r="D101" s="239" t="s">
        <v>516</v>
      </c>
      <c r="E101" s="242" t="s">
        <v>750</v>
      </c>
      <c r="F101" s="243">
        <v>9.6</v>
      </c>
      <c r="G101" s="247"/>
      <c r="H101" s="237" t="s">
        <v>495</v>
      </c>
      <c r="I101" s="62"/>
    </row>
    <row r="102" spans="1:9" ht="15.2" customHeight="1" x14ac:dyDescent="0.15">
      <c r="A102" s="239"/>
      <c r="B102" s="240" t="s">
        <v>753</v>
      </c>
      <c r="C102" s="241" t="s">
        <v>229</v>
      </c>
      <c r="D102" s="239" t="s">
        <v>516</v>
      </c>
      <c r="E102" s="242" t="s">
        <v>56</v>
      </c>
      <c r="F102" s="243">
        <v>4.7</v>
      </c>
      <c r="G102" s="247"/>
      <c r="H102" s="237" t="s">
        <v>755</v>
      </c>
      <c r="I102" s="62"/>
    </row>
    <row r="103" spans="1:9" ht="15.2" customHeight="1" x14ac:dyDescent="0.15">
      <c r="A103" s="239" t="s">
        <v>623</v>
      </c>
      <c r="B103" s="240" t="s">
        <v>756</v>
      </c>
      <c r="C103" s="241" t="s">
        <v>752</v>
      </c>
      <c r="D103" s="239" t="s">
        <v>740</v>
      </c>
      <c r="E103" s="242" t="s">
        <v>337</v>
      </c>
      <c r="F103" s="243">
        <v>5.8</v>
      </c>
      <c r="G103" s="247"/>
      <c r="H103" s="237" t="s">
        <v>413</v>
      </c>
      <c r="I103" s="62"/>
    </row>
    <row r="104" spans="1:9" ht="15.2" customHeight="1" x14ac:dyDescent="0.15">
      <c r="A104" s="239"/>
      <c r="B104" s="240" t="s">
        <v>187</v>
      </c>
      <c r="C104" s="241" t="s">
        <v>752</v>
      </c>
      <c r="D104" s="239" t="s">
        <v>740</v>
      </c>
      <c r="E104" s="242" t="s">
        <v>757</v>
      </c>
      <c r="F104" s="243">
        <v>7.2</v>
      </c>
      <c r="G104" s="247" t="s">
        <v>598</v>
      </c>
      <c r="H104" s="237" t="s">
        <v>758</v>
      </c>
      <c r="I104" s="62"/>
    </row>
    <row r="105" spans="1:9" ht="15.2" customHeight="1" x14ac:dyDescent="0.15">
      <c r="A105" s="239" t="s">
        <v>614</v>
      </c>
      <c r="B105" s="240" t="s">
        <v>747</v>
      </c>
      <c r="C105" s="239" t="s">
        <v>229</v>
      </c>
      <c r="D105" s="241" t="s">
        <v>314</v>
      </c>
      <c r="E105" s="257" t="s">
        <v>759</v>
      </c>
      <c r="F105" s="246">
        <v>19.399999999999999</v>
      </c>
      <c r="G105" s="247" t="s">
        <v>274</v>
      </c>
      <c r="H105" s="237" t="s">
        <v>761</v>
      </c>
      <c r="I105" s="62"/>
    </row>
    <row r="106" spans="1:9" ht="15.2" customHeight="1" x14ac:dyDescent="0.15">
      <c r="A106" s="239" t="s">
        <v>762</v>
      </c>
      <c r="B106" s="240" t="s">
        <v>1122</v>
      </c>
      <c r="C106" s="239" t="s">
        <v>229</v>
      </c>
      <c r="D106" s="241" t="s">
        <v>314</v>
      </c>
      <c r="E106" s="257" t="s">
        <v>275</v>
      </c>
      <c r="F106" s="246">
        <v>19.100000000000001</v>
      </c>
      <c r="G106" s="247" t="s">
        <v>274</v>
      </c>
      <c r="H106" s="237" t="s">
        <v>620</v>
      </c>
      <c r="I106" s="62"/>
    </row>
    <row r="107" spans="1:9" ht="15.2" customHeight="1" x14ac:dyDescent="0.15">
      <c r="A107" s="239" t="s">
        <v>1</v>
      </c>
      <c r="B107" s="240" t="s">
        <v>1123</v>
      </c>
      <c r="C107" s="239" t="s">
        <v>229</v>
      </c>
      <c r="D107" s="241" t="s">
        <v>314</v>
      </c>
      <c r="E107" s="257" t="s">
        <v>741</v>
      </c>
      <c r="F107" s="246">
        <v>14.5</v>
      </c>
      <c r="G107" s="247" t="s">
        <v>274</v>
      </c>
      <c r="H107" s="237" t="s">
        <v>765</v>
      </c>
      <c r="I107" s="62"/>
    </row>
    <row r="108" spans="1:9" ht="15.2" customHeight="1" x14ac:dyDescent="0.15">
      <c r="A108" s="239" t="s">
        <v>766</v>
      </c>
      <c r="B108" s="240" t="s">
        <v>769</v>
      </c>
      <c r="C108" s="239" t="s">
        <v>229</v>
      </c>
      <c r="D108" s="241" t="s">
        <v>314</v>
      </c>
      <c r="E108" s="257" t="s">
        <v>770</v>
      </c>
      <c r="F108" s="246">
        <v>15.9</v>
      </c>
      <c r="G108" s="247"/>
      <c r="H108" s="237" t="s">
        <v>772</v>
      </c>
      <c r="I108" s="62"/>
    </row>
    <row r="109" spans="1:9" ht="15.2" customHeight="1" x14ac:dyDescent="0.15">
      <c r="A109" s="239"/>
      <c r="B109" s="240" t="s">
        <v>159</v>
      </c>
      <c r="C109" s="241" t="s">
        <v>229</v>
      </c>
      <c r="D109" s="241" t="s">
        <v>314</v>
      </c>
      <c r="E109" s="257" t="s">
        <v>773</v>
      </c>
      <c r="F109" s="246">
        <v>16.2</v>
      </c>
      <c r="G109" s="247"/>
      <c r="H109" s="237" t="s">
        <v>774</v>
      </c>
      <c r="I109" s="63"/>
    </row>
    <row r="110" spans="1:9" ht="15.2" customHeight="1" x14ac:dyDescent="0.15">
      <c r="A110" s="239"/>
      <c r="B110" s="240" t="s">
        <v>34</v>
      </c>
      <c r="C110" s="239" t="s">
        <v>156</v>
      </c>
      <c r="D110" s="241" t="s">
        <v>775</v>
      </c>
      <c r="E110" s="257" t="s">
        <v>630</v>
      </c>
      <c r="F110" s="246">
        <v>2.4</v>
      </c>
      <c r="G110" s="247" t="s">
        <v>274</v>
      </c>
      <c r="H110" s="237" t="s">
        <v>561</v>
      </c>
      <c r="I110" s="62"/>
    </row>
    <row r="111" spans="1:9" ht="15.2" customHeight="1" x14ac:dyDescent="0.15">
      <c r="A111" s="239"/>
      <c r="B111" s="240" t="s">
        <v>684</v>
      </c>
      <c r="C111" s="239" t="s">
        <v>156</v>
      </c>
      <c r="D111" s="241" t="s">
        <v>775</v>
      </c>
      <c r="E111" s="257" t="s">
        <v>321</v>
      </c>
      <c r="F111" s="246">
        <v>2.7</v>
      </c>
      <c r="G111" s="247" t="s">
        <v>274</v>
      </c>
      <c r="H111" s="237" t="s">
        <v>264</v>
      </c>
      <c r="I111" s="62"/>
    </row>
    <row r="112" spans="1:9" ht="15.2" customHeight="1" x14ac:dyDescent="0.15">
      <c r="A112" s="239" t="s">
        <v>626</v>
      </c>
      <c r="B112" s="240" t="s">
        <v>777</v>
      </c>
      <c r="C112" s="239" t="s">
        <v>229</v>
      </c>
      <c r="D112" s="241" t="s">
        <v>314</v>
      </c>
      <c r="E112" s="257" t="s">
        <v>778</v>
      </c>
      <c r="F112" s="246">
        <v>3.9</v>
      </c>
      <c r="G112" s="247"/>
      <c r="H112" s="237" t="s">
        <v>780</v>
      </c>
      <c r="I112" s="62"/>
    </row>
    <row r="113" spans="1:9" ht="15.2" customHeight="1" x14ac:dyDescent="0.15">
      <c r="A113" s="239" t="s">
        <v>781</v>
      </c>
      <c r="B113" s="240" t="s">
        <v>591</v>
      </c>
      <c r="C113" s="239" t="s">
        <v>229</v>
      </c>
      <c r="D113" s="241" t="s">
        <v>314</v>
      </c>
      <c r="E113" s="257" t="s">
        <v>783</v>
      </c>
      <c r="F113" s="246">
        <v>13</v>
      </c>
      <c r="G113" s="247" t="s">
        <v>274</v>
      </c>
      <c r="H113" s="237" t="s">
        <v>491</v>
      </c>
      <c r="I113" s="62"/>
    </row>
    <row r="114" spans="1:9" ht="15.2" customHeight="1" x14ac:dyDescent="0.15">
      <c r="A114" s="239" t="s">
        <v>784</v>
      </c>
      <c r="B114" s="240" t="s">
        <v>1124</v>
      </c>
      <c r="C114" s="239" t="s">
        <v>229</v>
      </c>
      <c r="D114" s="241" t="s">
        <v>314</v>
      </c>
      <c r="E114" s="257" t="s">
        <v>785</v>
      </c>
      <c r="F114" s="246">
        <v>10.3</v>
      </c>
      <c r="G114" s="247" t="s">
        <v>274</v>
      </c>
      <c r="H114" s="237" t="s">
        <v>730</v>
      </c>
      <c r="I114" s="62"/>
    </row>
    <row r="115" spans="1:9" ht="15.2" customHeight="1" x14ac:dyDescent="0.15">
      <c r="A115" s="239"/>
      <c r="B115" s="250" t="s">
        <v>1131</v>
      </c>
      <c r="C115" s="248" t="s">
        <v>229</v>
      </c>
      <c r="D115" s="251" t="s">
        <v>775</v>
      </c>
      <c r="E115" s="258" t="s">
        <v>607</v>
      </c>
      <c r="F115" s="259">
        <v>14.2</v>
      </c>
      <c r="G115" s="254" t="s">
        <v>274</v>
      </c>
      <c r="H115" s="255" t="s">
        <v>75</v>
      </c>
      <c r="I115" s="62"/>
    </row>
    <row r="116" spans="1:9" ht="15.2" customHeight="1" x14ac:dyDescent="0.15">
      <c r="A116" s="239" t="s">
        <v>786</v>
      </c>
      <c r="B116" s="250" t="s">
        <v>397</v>
      </c>
      <c r="C116" s="248" t="s">
        <v>229</v>
      </c>
      <c r="D116" s="251" t="s">
        <v>775</v>
      </c>
      <c r="E116" s="258" t="s">
        <v>636</v>
      </c>
      <c r="F116" s="260">
        <v>5.3</v>
      </c>
      <c r="G116" s="254"/>
      <c r="H116" s="255" t="s">
        <v>5</v>
      </c>
      <c r="I116" s="62"/>
    </row>
    <row r="117" spans="1:9" ht="15.2" customHeight="1" x14ac:dyDescent="0.15">
      <c r="A117" s="239" t="s">
        <v>776</v>
      </c>
      <c r="B117" s="250" t="s">
        <v>787</v>
      </c>
      <c r="C117" s="248" t="s">
        <v>229</v>
      </c>
      <c r="D117" s="251" t="s">
        <v>775</v>
      </c>
      <c r="E117" s="258" t="s">
        <v>788</v>
      </c>
      <c r="F117" s="259">
        <v>3.6</v>
      </c>
      <c r="G117" s="254" t="s">
        <v>274</v>
      </c>
      <c r="H117" s="255" t="s">
        <v>712</v>
      </c>
      <c r="I117" s="62"/>
    </row>
    <row r="118" spans="1:9" ht="15.2" customHeight="1" x14ac:dyDescent="0.15">
      <c r="A118" s="239"/>
      <c r="B118" s="250" t="s">
        <v>652</v>
      </c>
      <c r="C118" s="248" t="s">
        <v>229</v>
      </c>
      <c r="D118" s="251" t="s">
        <v>775</v>
      </c>
      <c r="E118" s="258" t="s">
        <v>425</v>
      </c>
      <c r="F118" s="259">
        <v>2.2000000000000002</v>
      </c>
      <c r="G118" s="254" t="s">
        <v>598</v>
      </c>
      <c r="H118" s="255" t="s">
        <v>600</v>
      </c>
      <c r="I118" s="62"/>
    </row>
    <row r="119" spans="1:9" ht="15.2" customHeight="1" x14ac:dyDescent="0.15">
      <c r="A119" s="239" t="s">
        <v>209</v>
      </c>
      <c r="B119" s="250" t="s">
        <v>245</v>
      </c>
      <c r="C119" s="248" t="s">
        <v>229</v>
      </c>
      <c r="D119" s="251" t="s">
        <v>314</v>
      </c>
      <c r="E119" s="258" t="s">
        <v>789</v>
      </c>
      <c r="F119" s="259">
        <v>22</v>
      </c>
      <c r="G119" s="254"/>
      <c r="H119" s="255" t="s">
        <v>111</v>
      </c>
      <c r="I119" s="62"/>
    </row>
    <row r="120" spans="1:9" ht="15.2" customHeight="1" x14ac:dyDescent="0.15">
      <c r="A120" s="239" t="s">
        <v>102</v>
      </c>
      <c r="B120" s="250" t="s">
        <v>461</v>
      </c>
      <c r="C120" s="248" t="s">
        <v>229</v>
      </c>
      <c r="D120" s="251" t="s">
        <v>314</v>
      </c>
      <c r="E120" s="258" t="s">
        <v>791</v>
      </c>
      <c r="F120" s="259">
        <v>15.1</v>
      </c>
      <c r="G120" s="254"/>
      <c r="H120" s="255" t="s">
        <v>568</v>
      </c>
      <c r="I120" s="62"/>
    </row>
    <row r="121" spans="1:9" ht="15.2" customHeight="1" x14ac:dyDescent="0.15">
      <c r="A121" s="239"/>
      <c r="B121" s="250"/>
      <c r="C121" s="248"/>
      <c r="D121" s="251"/>
      <c r="E121" s="258" t="s">
        <v>792</v>
      </c>
      <c r="F121" s="259"/>
      <c r="G121" s="254"/>
      <c r="H121" s="255"/>
      <c r="I121" s="62"/>
    </row>
    <row r="122" spans="1:9" ht="15.2" customHeight="1" x14ac:dyDescent="0.15">
      <c r="A122" s="239"/>
      <c r="B122" s="250" t="s">
        <v>793</v>
      </c>
      <c r="C122" s="248" t="s">
        <v>229</v>
      </c>
      <c r="D122" s="251" t="s">
        <v>775</v>
      </c>
      <c r="E122" s="258" t="s">
        <v>794</v>
      </c>
      <c r="F122" s="259">
        <v>4.7</v>
      </c>
      <c r="G122" s="254"/>
      <c r="H122" s="255" t="s">
        <v>760</v>
      </c>
      <c r="I122" s="62"/>
    </row>
    <row r="123" spans="1:9" ht="15.2" customHeight="1" x14ac:dyDescent="0.15">
      <c r="A123" s="239"/>
      <c r="B123" s="250" t="s">
        <v>460</v>
      </c>
      <c r="C123" s="248" t="s">
        <v>229</v>
      </c>
      <c r="D123" s="251" t="s">
        <v>314</v>
      </c>
      <c r="E123" s="258" t="s">
        <v>225</v>
      </c>
      <c r="F123" s="259">
        <v>7.8</v>
      </c>
      <c r="G123" s="254" t="s">
        <v>274</v>
      </c>
      <c r="H123" s="255" t="s">
        <v>467</v>
      </c>
      <c r="I123" s="62"/>
    </row>
    <row r="124" spans="1:9" ht="15.2" customHeight="1" x14ac:dyDescent="0.15">
      <c r="A124" s="239"/>
      <c r="B124" s="250" t="s">
        <v>795</v>
      </c>
      <c r="C124" s="248" t="s">
        <v>229</v>
      </c>
      <c r="D124" s="251" t="s">
        <v>775</v>
      </c>
      <c r="E124" s="258" t="s">
        <v>672</v>
      </c>
      <c r="F124" s="259">
        <v>5</v>
      </c>
      <c r="G124" s="254" t="s">
        <v>274</v>
      </c>
      <c r="H124" s="255" t="s">
        <v>796</v>
      </c>
      <c r="I124" s="62"/>
    </row>
    <row r="125" spans="1:9" ht="15.2" customHeight="1" x14ac:dyDescent="0.15">
      <c r="A125" s="239"/>
      <c r="B125" s="250" t="s">
        <v>529</v>
      </c>
      <c r="C125" s="248" t="s">
        <v>156</v>
      </c>
      <c r="D125" s="251" t="s">
        <v>775</v>
      </c>
      <c r="E125" s="258" t="s">
        <v>798</v>
      </c>
      <c r="F125" s="259">
        <v>1.9</v>
      </c>
      <c r="G125" s="254" t="s">
        <v>274</v>
      </c>
      <c r="H125" s="255" t="s">
        <v>627</v>
      </c>
      <c r="I125" s="62"/>
    </row>
    <row r="126" spans="1:9" ht="15.2" customHeight="1" x14ac:dyDescent="0.15">
      <c r="A126" s="239"/>
      <c r="B126" s="250" t="s">
        <v>310</v>
      </c>
      <c r="C126" s="248" t="s">
        <v>229</v>
      </c>
      <c r="D126" s="251" t="s">
        <v>775</v>
      </c>
      <c r="E126" s="258" t="s">
        <v>383</v>
      </c>
      <c r="F126" s="259">
        <v>3.4</v>
      </c>
      <c r="G126" s="254" t="s">
        <v>274</v>
      </c>
      <c r="H126" s="255" t="s">
        <v>799</v>
      </c>
      <c r="I126" s="62"/>
    </row>
    <row r="127" spans="1:9" ht="15.2" customHeight="1" x14ac:dyDescent="0.15">
      <c r="A127" s="239" t="s">
        <v>238</v>
      </c>
      <c r="B127" s="250" t="s">
        <v>1158</v>
      </c>
      <c r="C127" s="248" t="s">
        <v>229</v>
      </c>
      <c r="D127" s="251" t="s">
        <v>314</v>
      </c>
      <c r="E127" s="258" t="s">
        <v>719</v>
      </c>
      <c r="F127" s="259">
        <v>12</v>
      </c>
      <c r="G127" s="254" t="s">
        <v>274</v>
      </c>
      <c r="H127" s="255" t="s">
        <v>299</v>
      </c>
      <c r="I127" s="62"/>
    </row>
    <row r="128" spans="1:9" ht="15.2" customHeight="1" x14ac:dyDescent="0.15">
      <c r="A128" s="239"/>
      <c r="B128" s="250" t="s">
        <v>621</v>
      </c>
      <c r="C128" s="248" t="s">
        <v>229</v>
      </c>
      <c r="D128" s="251" t="s">
        <v>775</v>
      </c>
      <c r="E128" s="258" t="s">
        <v>800</v>
      </c>
      <c r="F128" s="259">
        <v>3.3</v>
      </c>
      <c r="G128" s="254" t="s">
        <v>274</v>
      </c>
      <c r="H128" s="255" t="s">
        <v>465</v>
      </c>
      <c r="I128" s="62"/>
    </row>
    <row r="129" spans="1:9" ht="15.2" customHeight="1" x14ac:dyDescent="0.15">
      <c r="A129" s="239" t="s">
        <v>801</v>
      </c>
      <c r="B129" s="240" t="s">
        <v>1125</v>
      </c>
      <c r="C129" s="239" t="s">
        <v>229</v>
      </c>
      <c r="D129" s="241" t="s">
        <v>314</v>
      </c>
      <c r="E129" s="257" t="s">
        <v>802</v>
      </c>
      <c r="F129" s="246">
        <v>22.7</v>
      </c>
      <c r="G129" s="247" t="s">
        <v>274</v>
      </c>
      <c r="H129" s="237" t="s">
        <v>803</v>
      </c>
      <c r="I129" s="62"/>
    </row>
    <row r="130" spans="1:9" ht="15.2" customHeight="1" x14ac:dyDescent="0.15">
      <c r="A130" s="239"/>
      <c r="B130" s="240" t="s">
        <v>805</v>
      </c>
      <c r="C130" s="239" t="s">
        <v>229</v>
      </c>
      <c r="D130" s="241" t="s">
        <v>314</v>
      </c>
      <c r="E130" s="257" t="s">
        <v>807</v>
      </c>
      <c r="F130" s="246">
        <v>9</v>
      </c>
      <c r="G130" s="244" t="s">
        <v>274</v>
      </c>
      <c r="H130" s="237" t="s">
        <v>247</v>
      </c>
      <c r="I130" s="62"/>
    </row>
    <row r="131" spans="1:9" ht="15.2" customHeight="1" x14ac:dyDescent="0.15">
      <c r="A131" s="239" t="s">
        <v>808</v>
      </c>
      <c r="B131" s="240" t="s">
        <v>809</v>
      </c>
      <c r="C131" s="239" t="s">
        <v>156</v>
      </c>
      <c r="D131" s="241" t="s">
        <v>775</v>
      </c>
      <c r="E131" s="257" t="s">
        <v>23</v>
      </c>
      <c r="F131" s="246">
        <v>16.2</v>
      </c>
      <c r="G131" s="247"/>
      <c r="H131" s="237" t="s">
        <v>603</v>
      </c>
      <c r="I131" s="62"/>
    </row>
    <row r="132" spans="1:9" ht="15.2" customHeight="1" x14ac:dyDescent="0.15">
      <c r="A132" s="239"/>
      <c r="B132" s="240"/>
      <c r="C132" s="239"/>
      <c r="D132" s="241"/>
      <c r="E132" s="257" t="s">
        <v>107</v>
      </c>
      <c r="F132" s="246"/>
      <c r="G132" s="247"/>
      <c r="H132" s="237"/>
      <c r="I132" s="62"/>
    </row>
    <row r="133" spans="1:9" ht="15.2" customHeight="1" x14ac:dyDescent="0.15">
      <c r="A133" s="239"/>
      <c r="B133" s="240" t="s">
        <v>1126</v>
      </c>
      <c r="C133" s="239" t="s">
        <v>229</v>
      </c>
      <c r="D133" s="241" t="s">
        <v>314</v>
      </c>
      <c r="E133" s="257" t="s">
        <v>810</v>
      </c>
      <c r="F133" s="246">
        <v>3.7</v>
      </c>
      <c r="G133" s="247" t="s">
        <v>274</v>
      </c>
      <c r="H133" s="237" t="s">
        <v>811</v>
      </c>
      <c r="I133" s="62"/>
    </row>
    <row r="134" spans="1:9" ht="15.2" customHeight="1" x14ac:dyDescent="0.15">
      <c r="A134" s="239" t="s">
        <v>129</v>
      </c>
      <c r="B134" s="240" t="s">
        <v>812</v>
      </c>
      <c r="C134" s="239" t="s">
        <v>156</v>
      </c>
      <c r="D134" s="241" t="s">
        <v>775</v>
      </c>
      <c r="E134" s="257" t="s">
        <v>25</v>
      </c>
      <c r="F134" s="246">
        <v>29.2</v>
      </c>
      <c r="G134" s="247"/>
      <c r="H134" s="237" t="s">
        <v>357</v>
      </c>
      <c r="I134" s="62"/>
    </row>
    <row r="135" spans="1:9" ht="15.2" customHeight="1" x14ac:dyDescent="0.15">
      <c r="A135" s="239"/>
      <c r="B135" s="240" t="s">
        <v>707</v>
      </c>
      <c r="C135" s="239" t="s">
        <v>156</v>
      </c>
      <c r="D135" s="241" t="s">
        <v>775</v>
      </c>
      <c r="E135" s="257" t="s">
        <v>813</v>
      </c>
      <c r="F135" s="246">
        <v>3.3</v>
      </c>
      <c r="G135" s="247"/>
      <c r="H135" s="237" t="s">
        <v>84</v>
      </c>
      <c r="I135" s="62"/>
    </row>
    <row r="136" spans="1:9" ht="15.2" customHeight="1" x14ac:dyDescent="0.15">
      <c r="A136" s="239"/>
      <c r="B136" s="240" t="s">
        <v>1132</v>
      </c>
      <c r="C136" s="239" t="s">
        <v>229</v>
      </c>
      <c r="D136" s="241" t="s">
        <v>314</v>
      </c>
      <c r="E136" s="257" t="s">
        <v>426</v>
      </c>
      <c r="F136" s="246">
        <v>7.3</v>
      </c>
      <c r="G136" s="247" t="s">
        <v>274</v>
      </c>
      <c r="H136" s="237" t="s">
        <v>814</v>
      </c>
      <c r="I136" s="62"/>
    </row>
    <row r="137" spans="1:9" ht="15.2" customHeight="1" thickBot="1" x14ac:dyDescent="0.2">
      <c r="A137" s="261"/>
      <c r="B137" s="262" t="s">
        <v>1159</v>
      </c>
      <c r="C137" s="261" t="s">
        <v>229</v>
      </c>
      <c r="D137" s="263" t="s">
        <v>314</v>
      </c>
      <c r="E137" s="264" t="s">
        <v>282</v>
      </c>
      <c r="F137" s="265">
        <v>21.3</v>
      </c>
      <c r="G137" s="266" t="s">
        <v>274</v>
      </c>
      <c r="H137" s="267" t="s">
        <v>816</v>
      </c>
      <c r="I137" s="63"/>
    </row>
    <row r="138" spans="1:9" ht="15.2" customHeight="1" x14ac:dyDescent="0.15">
      <c r="B138" s="64" t="s">
        <v>410</v>
      </c>
      <c r="C138" s="64"/>
      <c r="D138" s="64"/>
      <c r="E138" s="64"/>
      <c r="I138" s="62"/>
    </row>
    <row r="139" spans="1:9" ht="15.2" customHeight="1" x14ac:dyDescent="0.15">
      <c r="E139" s="64"/>
      <c r="I139" s="62"/>
    </row>
    <row r="140" spans="1:9" ht="15.2" customHeight="1" x14ac:dyDescent="0.15">
      <c r="B140" s="57" t="s">
        <v>410</v>
      </c>
      <c r="I140" s="62"/>
    </row>
    <row r="141" spans="1:9" ht="15.2" customHeight="1" x14ac:dyDescent="0.15">
      <c r="I141" s="62"/>
    </row>
    <row r="142" spans="1:9" ht="15.2" customHeight="1" x14ac:dyDescent="0.15">
      <c r="I142" s="62"/>
    </row>
    <row r="143" spans="1:9" ht="15.2" customHeight="1" x14ac:dyDescent="0.15">
      <c r="I143" s="62"/>
    </row>
    <row r="144" spans="1:9" ht="15.2" customHeight="1" x14ac:dyDescent="0.15">
      <c r="I144" s="62"/>
    </row>
    <row r="145" spans="1:9" ht="15.2" customHeight="1" x14ac:dyDescent="0.15">
      <c r="A145" s="61"/>
      <c r="B145" s="61"/>
      <c r="C145" s="61"/>
      <c r="D145" s="61"/>
      <c r="E145" s="61"/>
      <c r="F145" s="61"/>
      <c r="G145" s="61"/>
      <c r="H145" s="61"/>
      <c r="I145" s="62"/>
    </row>
    <row r="146" spans="1:9" ht="15.2" customHeight="1" x14ac:dyDescent="0.15">
      <c r="A146" s="61"/>
      <c r="B146" s="61"/>
      <c r="C146" s="61"/>
      <c r="D146" s="61"/>
      <c r="E146" s="61"/>
      <c r="F146" s="61"/>
      <c r="G146" s="61"/>
      <c r="H146" s="61"/>
      <c r="I146" s="62"/>
    </row>
    <row r="147" spans="1:9" ht="15.2" customHeight="1" x14ac:dyDescent="0.15">
      <c r="A147" s="61"/>
      <c r="B147" s="61"/>
      <c r="C147" s="61"/>
      <c r="D147" s="61"/>
      <c r="E147" s="61"/>
      <c r="F147" s="61"/>
      <c r="G147" s="61"/>
      <c r="H147" s="61"/>
      <c r="I147" s="62"/>
    </row>
    <row r="148" spans="1:9" ht="15.2" customHeight="1" x14ac:dyDescent="0.15">
      <c r="A148" s="61"/>
      <c r="B148" s="61"/>
      <c r="C148" s="61"/>
      <c r="D148" s="61"/>
      <c r="E148" s="61"/>
      <c r="F148" s="61"/>
      <c r="G148" s="61"/>
      <c r="H148" s="61"/>
    </row>
  </sheetData>
  <autoFilter ref="A4:I140">
    <filterColumn colId="6" showButton="0"/>
  </autoFilter>
  <mergeCells count="7">
    <mergeCell ref="G2:H2"/>
    <mergeCell ref="G4:H4"/>
    <mergeCell ref="A2:A4"/>
    <mergeCell ref="B2:B4"/>
    <mergeCell ref="C2:C4"/>
    <mergeCell ref="D2:D4"/>
    <mergeCell ref="E2:E4"/>
  </mergeCells>
  <phoneticPr fontId="31"/>
  <pageMargins left="0.59055118110236227" right="0.51181102362204722" top="0.98425196850393704" bottom="0.98425196850393704" header="0.51181102362204722" footer="0.51181102362204722"/>
  <pageSetup paperSize="9" scale="51" firstPageNumber="0" fitToHeight="0" orientation="portrait" r:id="rId1"/>
  <headerFooter alignWithMargins="0"/>
  <rowBreaks count="1" manualBreakCount="1">
    <brk id="9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125"/>
  <sheetViews>
    <sheetView view="pageBreakPreview" zoomScaleNormal="100" zoomScaleSheetLayoutView="100" workbookViewId="0"/>
  </sheetViews>
  <sheetFormatPr defaultRowHeight="13.5" x14ac:dyDescent="0.15"/>
  <cols>
    <col min="1" max="1" width="36.5" style="65" customWidth="1"/>
    <col min="2" max="2" width="32.625" style="65" customWidth="1"/>
    <col min="3" max="3" width="30.625" style="65" customWidth="1"/>
    <col min="4" max="4" width="10.625" style="65" customWidth="1"/>
    <col min="5" max="5" width="4.625" style="66" customWidth="1"/>
    <col min="6" max="16384" width="9" style="67"/>
  </cols>
  <sheetData>
    <row r="1" spans="1:5" ht="21" customHeight="1" thickBot="1" x14ac:dyDescent="0.25">
      <c r="A1" s="272" t="s">
        <v>763</v>
      </c>
      <c r="B1" s="273"/>
      <c r="C1" s="273"/>
      <c r="D1" s="274" t="s">
        <v>1098</v>
      </c>
      <c r="E1" s="67"/>
    </row>
    <row r="2" spans="1:5" ht="19.5" customHeight="1" x14ac:dyDescent="0.15">
      <c r="A2" s="275"/>
      <c r="B2" s="276" t="s">
        <v>817</v>
      </c>
      <c r="C2" s="277"/>
      <c r="D2" s="275"/>
      <c r="E2" s="67"/>
    </row>
    <row r="3" spans="1:5" ht="19.5" customHeight="1" x14ac:dyDescent="0.15">
      <c r="A3" s="278" t="s">
        <v>819</v>
      </c>
      <c r="B3" s="279"/>
      <c r="C3" s="280"/>
      <c r="D3" s="278" t="s">
        <v>30</v>
      </c>
      <c r="E3" s="67"/>
    </row>
    <row r="4" spans="1:5" ht="19.5" customHeight="1" x14ac:dyDescent="0.15">
      <c r="A4" s="278"/>
      <c r="B4" s="281" t="s">
        <v>338</v>
      </c>
      <c r="C4" s="281" t="s">
        <v>820</v>
      </c>
      <c r="D4" s="278"/>
      <c r="E4" s="67"/>
    </row>
    <row r="5" spans="1:5" ht="19.5" customHeight="1" x14ac:dyDescent="0.15">
      <c r="A5" s="282"/>
      <c r="B5" s="283"/>
      <c r="C5" s="283"/>
      <c r="D5" s="284" t="s">
        <v>821</v>
      </c>
      <c r="E5" s="67"/>
    </row>
    <row r="6" spans="1:5" ht="19.5" customHeight="1" x14ac:dyDescent="0.15">
      <c r="A6" s="285" t="s">
        <v>822</v>
      </c>
      <c r="B6" s="286" t="s">
        <v>823</v>
      </c>
      <c r="C6" s="286" t="s">
        <v>824</v>
      </c>
      <c r="D6" s="287">
        <v>21.9</v>
      </c>
      <c r="E6" s="67"/>
    </row>
    <row r="7" spans="1:5" ht="19.5" customHeight="1" x14ac:dyDescent="0.15">
      <c r="A7" s="285" t="s">
        <v>325</v>
      </c>
      <c r="B7" s="288" t="s">
        <v>825</v>
      </c>
      <c r="C7" s="288" t="s">
        <v>662</v>
      </c>
      <c r="D7" s="287">
        <v>8.5</v>
      </c>
      <c r="E7" s="67"/>
    </row>
    <row r="8" spans="1:5" ht="19.5" customHeight="1" x14ac:dyDescent="0.15">
      <c r="A8" s="285" t="s">
        <v>826</v>
      </c>
      <c r="B8" s="288" t="s">
        <v>828</v>
      </c>
      <c r="C8" s="288" t="s">
        <v>503</v>
      </c>
      <c r="D8" s="287">
        <v>1.5</v>
      </c>
      <c r="E8" s="67"/>
    </row>
    <row r="9" spans="1:5" ht="19.5" customHeight="1" x14ac:dyDescent="0.15">
      <c r="A9" s="285" t="s">
        <v>829</v>
      </c>
      <c r="B9" s="288" t="s">
        <v>265</v>
      </c>
      <c r="C9" s="288" t="s">
        <v>657</v>
      </c>
      <c r="D9" s="287">
        <v>14.6</v>
      </c>
      <c r="E9" s="67"/>
    </row>
    <row r="10" spans="1:5" ht="19.5" customHeight="1" x14ac:dyDescent="0.15">
      <c r="A10" s="285" t="s">
        <v>830</v>
      </c>
      <c r="B10" s="288" t="s">
        <v>654</v>
      </c>
      <c r="C10" s="288" t="s">
        <v>451</v>
      </c>
      <c r="D10" s="287">
        <v>18.600000000000001</v>
      </c>
      <c r="E10" s="67"/>
    </row>
    <row r="11" spans="1:5" ht="19.5" customHeight="1" x14ac:dyDescent="0.15">
      <c r="A11" s="285" t="s">
        <v>679</v>
      </c>
      <c r="B11" s="288" t="s">
        <v>815</v>
      </c>
      <c r="C11" s="288" t="s">
        <v>241</v>
      </c>
      <c r="D11" s="287">
        <v>1</v>
      </c>
      <c r="E11" s="67"/>
    </row>
    <row r="12" spans="1:5" ht="19.5" customHeight="1" x14ac:dyDescent="0.15">
      <c r="A12" s="285" t="s">
        <v>831</v>
      </c>
      <c r="B12" s="288" t="s">
        <v>832</v>
      </c>
      <c r="C12" s="288" t="s">
        <v>833</v>
      </c>
      <c r="D12" s="287">
        <v>17.8</v>
      </c>
      <c r="E12" s="67"/>
    </row>
    <row r="13" spans="1:5" ht="20.25" customHeight="1" x14ac:dyDescent="0.15">
      <c r="A13" s="285" t="s">
        <v>834</v>
      </c>
      <c r="B13" s="288" t="s">
        <v>566</v>
      </c>
      <c r="C13" s="288" t="s">
        <v>835</v>
      </c>
      <c r="D13" s="287">
        <v>15.6</v>
      </c>
      <c r="E13" s="67"/>
    </row>
    <row r="14" spans="1:5" ht="19.5" customHeight="1" x14ac:dyDescent="0.15">
      <c r="A14" s="285" t="s">
        <v>528</v>
      </c>
      <c r="B14" s="288" t="s">
        <v>836</v>
      </c>
      <c r="C14" s="288" t="s">
        <v>837</v>
      </c>
      <c r="D14" s="287">
        <v>10.4</v>
      </c>
      <c r="E14" s="67"/>
    </row>
    <row r="15" spans="1:5" ht="19.5" customHeight="1" x14ac:dyDescent="0.15">
      <c r="A15" s="285" t="s">
        <v>108</v>
      </c>
      <c r="B15" s="288" t="s">
        <v>838</v>
      </c>
      <c r="C15" s="288" t="s">
        <v>838</v>
      </c>
      <c r="D15" s="287">
        <v>0.1</v>
      </c>
      <c r="E15" s="67"/>
    </row>
    <row r="16" spans="1:5" ht="19.5" customHeight="1" x14ac:dyDescent="0.15">
      <c r="A16" s="285" t="s">
        <v>839</v>
      </c>
      <c r="B16" s="288" t="s">
        <v>840</v>
      </c>
      <c r="C16" s="288" t="s">
        <v>61</v>
      </c>
      <c r="D16" s="287">
        <v>5.3</v>
      </c>
      <c r="E16" s="67"/>
    </row>
    <row r="17" spans="1:5" ht="19.5" customHeight="1" x14ac:dyDescent="0.15">
      <c r="A17" s="285" t="s">
        <v>790</v>
      </c>
      <c r="B17" s="288" t="s">
        <v>354</v>
      </c>
      <c r="C17" s="288" t="s">
        <v>754</v>
      </c>
      <c r="D17" s="287">
        <v>2.7</v>
      </c>
      <c r="E17" s="67"/>
    </row>
    <row r="18" spans="1:5" ht="19.5" customHeight="1" x14ac:dyDescent="0.15">
      <c r="A18" s="285" t="s">
        <v>841</v>
      </c>
      <c r="B18" s="288" t="s">
        <v>843</v>
      </c>
      <c r="C18" s="288" t="s">
        <v>179</v>
      </c>
      <c r="D18" s="287">
        <v>5</v>
      </c>
      <c r="E18" s="67"/>
    </row>
    <row r="19" spans="1:5" ht="19.5" customHeight="1" x14ac:dyDescent="0.15">
      <c r="A19" s="285" t="s">
        <v>570</v>
      </c>
      <c r="B19" s="289" t="s">
        <v>844</v>
      </c>
      <c r="C19" s="288" t="s">
        <v>806</v>
      </c>
      <c r="D19" s="287">
        <v>11.2</v>
      </c>
      <c r="E19" s="67"/>
    </row>
    <row r="20" spans="1:5" ht="19.5" customHeight="1" x14ac:dyDescent="0.15">
      <c r="A20" s="285" t="s">
        <v>39</v>
      </c>
      <c r="B20" s="289" t="s">
        <v>670</v>
      </c>
      <c r="C20" s="288" t="s">
        <v>845</v>
      </c>
      <c r="D20" s="287">
        <v>7.1</v>
      </c>
      <c r="E20" s="67"/>
    </row>
    <row r="21" spans="1:5" ht="19.5" customHeight="1" x14ac:dyDescent="0.15">
      <c r="A21" s="285" t="s">
        <v>847</v>
      </c>
      <c r="B21" s="289" t="s">
        <v>848</v>
      </c>
      <c r="C21" s="288" t="s">
        <v>849</v>
      </c>
      <c r="D21" s="287">
        <v>11</v>
      </c>
      <c r="E21" s="67"/>
    </row>
    <row r="22" spans="1:5" ht="19.5" customHeight="1" x14ac:dyDescent="0.15">
      <c r="A22" s="285" t="s">
        <v>850</v>
      </c>
      <c r="B22" s="289" t="s">
        <v>595</v>
      </c>
      <c r="C22" s="288" t="s">
        <v>851</v>
      </c>
      <c r="D22" s="287">
        <v>9.4</v>
      </c>
      <c r="E22" s="67"/>
    </row>
    <row r="23" spans="1:5" ht="19.5" customHeight="1" x14ac:dyDescent="0.15">
      <c r="A23" s="285" t="s">
        <v>852</v>
      </c>
      <c r="B23" s="289" t="s">
        <v>853</v>
      </c>
      <c r="C23" s="288" t="s">
        <v>174</v>
      </c>
      <c r="D23" s="290" t="s">
        <v>854</v>
      </c>
      <c r="E23" s="67"/>
    </row>
    <row r="24" spans="1:5" ht="19.5" customHeight="1" x14ac:dyDescent="0.15">
      <c r="A24" s="285" t="s">
        <v>447</v>
      </c>
      <c r="B24" s="288" t="s">
        <v>855</v>
      </c>
      <c r="C24" s="288" t="s">
        <v>751</v>
      </c>
      <c r="D24" s="287">
        <v>1.9</v>
      </c>
      <c r="E24" s="67"/>
    </row>
    <row r="25" spans="1:5" ht="19.5" customHeight="1" x14ac:dyDescent="0.15">
      <c r="A25" s="285" t="s">
        <v>619</v>
      </c>
      <c r="B25" s="289" t="s">
        <v>412</v>
      </c>
      <c r="C25" s="288" t="s">
        <v>497</v>
      </c>
      <c r="D25" s="287">
        <v>22.6</v>
      </c>
      <c r="E25" s="67"/>
    </row>
    <row r="26" spans="1:5" ht="19.5" customHeight="1" x14ac:dyDescent="0.15">
      <c r="A26" s="285" t="s">
        <v>856</v>
      </c>
      <c r="B26" s="288" t="s">
        <v>857</v>
      </c>
      <c r="C26" s="288" t="s">
        <v>128</v>
      </c>
      <c r="D26" s="287">
        <v>18.5</v>
      </c>
      <c r="E26" s="67"/>
    </row>
    <row r="27" spans="1:5" ht="19.5" customHeight="1" x14ac:dyDescent="0.15">
      <c r="A27" s="285" t="s">
        <v>858</v>
      </c>
      <c r="B27" s="288" t="s">
        <v>835</v>
      </c>
      <c r="C27" s="288" t="s">
        <v>859</v>
      </c>
      <c r="D27" s="287">
        <v>7.5</v>
      </c>
      <c r="E27" s="67"/>
    </row>
    <row r="28" spans="1:5" ht="19.5" customHeight="1" x14ac:dyDescent="0.15">
      <c r="A28" s="285" t="s">
        <v>7</v>
      </c>
      <c r="B28" s="288" t="s">
        <v>833</v>
      </c>
      <c r="C28" s="288" t="s">
        <v>860</v>
      </c>
      <c r="D28" s="287">
        <v>3.7</v>
      </c>
      <c r="E28" s="67"/>
    </row>
    <row r="29" spans="1:5" ht="19.5" customHeight="1" x14ac:dyDescent="0.15">
      <c r="A29" s="285" t="s">
        <v>861</v>
      </c>
      <c r="B29" s="288" t="s">
        <v>547</v>
      </c>
      <c r="C29" s="288" t="s">
        <v>860</v>
      </c>
      <c r="D29" s="287">
        <v>13.8</v>
      </c>
      <c r="E29" s="67"/>
    </row>
    <row r="30" spans="1:5" ht="19.5" customHeight="1" x14ac:dyDescent="0.15">
      <c r="A30" s="285" t="s">
        <v>3</v>
      </c>
      <c r="B30" s="288" t="s">
        <v>862</v>
      </c>
      <c r="C30" s="288" t="s">
        <v>864</v>
      </c>
      <c r="D30" s="287">
        <v>2.2999999999999998</v>
      </c>
      <c r="E30" s="67"/>
    </row>
    <row r="31" spans="1:5" ht="19.5" customHeight="1" x14ac:dyDescent="0.15">
      <c r="A31" s="285" t="s">
        <v>865</v>
      </c>
      <c r="B31" s="288" t="s">
        <v>782</v>
      </c>
      <c r="C31" s="288" t="s">
        <v>518</v>
      </c>
      <c r="D31" s="287">
        <v>7.7</v>
      </c>
      <c r="E31" s="67"/>
    </row>
    <row r="32" spans="1:5" ht="19.5" customHeight="1" x14ac:dyDescent="0.15">
      <c r="A32" s="285" t="s">
        <v>211</v>
      </c>
      <c r="B32" s="288" t="s">
        <v>412</v>
      </c>
      <c r="C32" s="288" t="s">
        <v>866</v>
      </c>
      <c r="D32" s="290" t="s">
        <v>194</v>
      </c>
      <c r="E32" s="67"/>
    </row>
    <row r="33" spans="1:5" ht="19.5" customHeight="1" x14ac:dyDescent="0.15">
      <c r="A33" s="285" t="s">
        <v>152</v>
      </c>
      <c r="B33" s="288" t="s">
        <v>867</v>
      </c>
      <c r="C33" s="288" t="s">
        <v>868</v>
      </c>
      <c r="D33" s="290">
        <v>8.1999999999999993</v>
      </c>
      <c r="E33" s="67"/>
    </row>
    <row r="34" spans="1:5" ht="19.5" customHeight="1" x14ac:dyDescent="0.15">
      <c r="A34" s="285" t="s">
        <v>1148</v>
      </c>
      <c r="B34" s="288" t="s">
        <v>1149</v>
      </c>
      <c r="C34" s="288" t="s">
        <v>867</v>
      </c>
      <c r="D34" s="290">
        <v>7.1</v>
      </c>
      <c r="E34" s="67"/>
    </row>
    <row r="35" spans="1:5" ht="19.5" customHeight="1" x14ac:dyDescent="0.15">
      <c r="A35" s="285" t="s">
        <v>869</v>
      </c>
      <c r="B35" s="288" t="s">
        <v>429</v>
      </c>
      <c r="C35" s="288" t="s">
        <v>435</v>
      </c>
      <c r="D35" s="290">
        <v>5.5</v>
      </c>
      <c r="E35" s="67"/>
    </row>
    <row r="36" spans="1:5" ht="19.5" customHeight="1" thickBot="1" x14ac:dyDescent="0.2">
      <c r="A36" s="291" t="s">
        <v>658</v>
      </c>
      <c r="B36" s="292" t="s">
        <v>870</v>
      </c>
      <c r="C36" s="293"/>
      <c r="D36" s="294">
        <v>327.2</v>
      </c>
      <c r="E36" s="67"/>
    </row>
    <row r="37" spans="1:5" ht="19.5" customHeight="1" x14ac:dyDescent="0.15">
      <c r="A37" s="273" t="s">
        <v>827</v>
      </c>
      <c r="B37" s="273"/>
      <c r="C37" s="273"/>
      <c r="D37" s="273"/>
      <c r="E37" s="67"/>
    </row>
    <row r="38" spans="1:5" ht="19.5" customHeight="1" x14ac:dyDescent="0.15">
      <c r="A38" s="295" t="s">
        <v>871</v>
      </c>
      <c r="B38" s="273"/>
      <c r="C38" s="273"/>
      <c r="D38" s="273"/>
      <c r="E38" s="67"/>
    </row>
    <row r="39" spans="1:5" ht="20.25" customHeight="1" x14ac:dyDescent="0.15">
      <c r="A39" s="273"/>
      <c r="B39" s="273"/>
      <c r="C39" s="273"/>
      <c r="D39" s="273"/>
      <c r="E39" s="67"/>
    </row>
    <row r="40" spans="1:5" ht="19.5" customHeight="1" thickBot="1" x14ac:dyDescent="0.25">
      <c r="A40" s="232" t="s">
        <v>872</v>
      </c>
      <c r="B40" s="296"/>
      <c r="C40" s="296"/>
      <c r="D40" s="274" t="s">
        <v>1098</v>
      </c>
      <c r="E40" s="67"/>
    </row>
    <row r="41" spans="1:5" ht="21" customHeight="1" x14ac:dyDescent="0.15">
      <c r="A41" s="297"/>
      <c r="B41" s="442" t="s">
        <v>817</v>
      </c>
      <c r="C41" s="443"/>
      <c r="D41" s="297"/>
      <c r="E41" s="67"/>
    </row>
    <row r="42" spans="1:5" ht="19.5" customHeight="1" x14ac:dyDescent="0.15">
      <c r="A42" s="446" t="s">
        <v>819</v>
      </c>
      <c r="B42" s="444"/>
      <c r="C42" s="445"/>
      <c r="D42" s="446" t="s">
        <v>30</v>
      </c>
      <c r="E42" s="67"/>
    </row>
    <row r="43" spans="1:5" ht="19.5" customHeight="1" x14ac:dyDescent="0.15">
      <c r="A43" s="446"/>
      <c r="B43" s="447" t="s">
        <v>338</v>
      </c>
      <c r="C43" s="447" t="s">
        <v>820</v>
      </c>
      <c r="D43" s="446"/>
      <c r="E43" s="67"/>
    </row>
    <row r="44" spans="1:5" ht="19.5" customHeight="1" x14ac:dyDescent="0.15">
      <c r="A44" s="298"/>
      <c r="B44" s="448"/>
      <c r="C44" s="448"/>
      <c r="D44" s="299" t="s">
        <v>821</v>
      </c>
      <c r="E44" s="67"/>
    </row>
    <row r="45" spans="1:5" ht="19.5" customHeight="1" x14ac:dyDescent="0.15">
      <c r="A45" s="300" t="s">
        <v>873</v>
      </c>
      <c r="B45" s="301" t="s">
        <v>1160</v>
      </c>
      <c r="C45" s="302" t="s">
        <v>875</v>
      </c>
      <c r="D45" s="303">
        <v>32.799999999999997</v>
      </c>
      <c r="E45" s="67"/>
    </row>
    <row r="46" spans="1:5" ht="19.5" customHeight="1" x14ac:dyDescent="0.15">
      <c r="A46" s="300" t="s">
        <v>876</v>
      </c>
      <c r="B46" s="304" t="s">
        <v>1161</v>
      </c>
      <c r="C46" s="305" t="s">
        <v>1162</v>
      </c>
      <c r="D46" s="303">
        <v>10.8</v>
      </c>
      <c r="E46" s="67"/>
    </row>
    <row r="47" spans="1:5" ht="19.5" customHeight="1" x14ac:dyDescent="0.15">
      <c r="A47" s="300" t="s">
        <v>874</v>
      </c>
      <c r="B47" s="304" t="s">
        <v>1163</v>
      </c>
      <c r="C47" s="305" t="s">
        <v>1164</v>
      </c>
      <c r="D47" s="303">
        <v>1.3</v>
      </c>
      <c r="E47" s="67"/>
    </row>
    <row r="48" spans="1:5" ht="19.5" customHeight="1" x14ac:dyDescent="0.15">
      <c r="A48" s="300" t="s">
        <v>117</v>
      </c>
      <c r="B48" s="304" t="s">
        <v>1165</v>
      </c>
      <c r="C48" s="305" t="s">
        <v>1166</v>
      </c>
      <c r="D48" s="303" t="s">
        <v>1167</v>
      </c>
      <c r="E48" s="67"/>
    </row>
    <row r="49" spans="1:5" ht="19.5" customHeight="1" x14ac:dyDescent="0.15">
      <c r="A49" s="300" t="s">
        <v>355</v>
      </c>
      <c r="B49" s="304" t="s">
        <v>1160</v>
      </c>
      <c r="C49" s="305" t="s">
        <v>877</v>
      </c>
      <c r="D49" s="303">
        <v>11.2</v>
      </c>
      <c r="E49" s="67"/>
    </row>
    <row r="50" spans="1:5" ht="19.5" customHeight="1" x14ac:dyDescent="0.15">
      <c r="A50" s="300" t="s">
        <v>94</v>
      </c>
      <c r="B50" s="304" t="s">
        <v>1168</v>
      </c>
      <c r="C50" s="305" t="s">
        <v>1169</v>
      </c>
      <c r="D50" s="303">
        <v>13.4</v>
      </c>
      <c r="E50" s="67"/>
    </row>
    <row r="51" spans="1:5" ht="19.5" customHeight="1" x14ac:dyDescent="0.15">
      <c r="A51" s="300" t="s">
        <v>548</v>
      </c>
      <c r="B51" s="304" t="s">
        <v>1170</v>
      </c>
      <c r="C51" s="305" t="s">
        <v>1171</v>
      </c>
      <c r="D51" s="303">
        <v>3.8</v>
      </c>
    </row>
    <row r="52" spans="1:5" ht="19.5" customHeight="1" x14ac:dyDescent="0.15">
      <c r="A52" s="300" t="s">
        <v>878</v>
      </c>
      <c r="B52" s="304" t="s">
        <v>1172</v>
      </c>
      <c r="C52" s="305" t="s">
        <v>1173</v>
      </c>
      <c r="D52" s="303">
        <v>5.6</v>
      </c>
    </row>
    <row r="53" spans="1:5" ht="19.5" customHeight="1" x14ac:dyDescent="0.15">
      <c r="A53" s="300" t="s">
        <v>880</v>
      </c>
      <c r="B53" s="304" t="s">
        <v>69</v>
      </c>
      <c r="C53" s="305" t="s">
        <v>1174</v>
      </c>
      <c r="D53" s="303">
        <v>55.8</v>
      </c>
    </row>
    <row r="54" spans="1:5" ht="19.5" customHeight="1" x14ac:dyDescent="0.15">
      <c r="A54" s="300" t="s">
        <v>269</v>
      </c>
      <c r="B54" s="304" t="s">
        <v>881</v>
      </c>
      <c r="C54" s="305" t="s">
        <v>297</v>
      </c>
      <c r="D54" s="303">
        <v>1.2</v>
      </c>
    </row>
    <row r="55" spans="1:5" ht="19.5" customHeight="1" x14ac:dyDescent="0.15">
      <c r="A55" s="300" t="s">
        <v>882</v>
      </c>
      <c r="B55" s="304" t="s">
        <v>1175</v>
      </c>
      <c r="C55" s="305" t="s">
        <v>232</v>
      </c>
      <c r="D55" s="303">
        <v>14.3</v>
      </c>
    </row>
    <row r="56" spans="1:5" ht="19.5" customHeight="1" x14ac:dyDescent="0.15">
      <c r="A56" s="300" t="s">
        <v>254</v>
      </c>
      <c r="B56" s="304" t="s">
        <v>1176</v>
      </c>
      <c r="C56" s="305" t="s">
        <v>232</v>
      </c>
      <c r="D56" s="303">
        <v>25.3</v>
      </c>
    </row>
    <row r="57" spans="1:5" ht="19.5" customHeight="1" x14ac:dyDescent="0.15">
      <c r="A57" s="300" t="s">
        <v>604</v>
      </c>
      <c r="B57" s="304" t="s">
        <v>863</v>
      </c>
      <c r="C57" s="305" t="s">
        <v>476</v>
      </c>
      <c r="D57" s="303">
        <v>32.299999999999997</v>
      </c>
    </row>
    <row r="58" spans="1:5" ht="19.5" customHeight="1" x14ac:dyDescent="0.15">
      <c r="A58" s="300" t="s">
        <v>483</v>
      </c>
      <c r="B58" s="304" t="s">
        <v>883</v>
      </c>
      <c r="C58" s="305" t="s">
        <v>767</v>
      </c>
      <c r="D58" s="303">
        <v>3.3</v>
      </c>
    </row>
    <row r="59" spans="1:5" ht="19.5" customHeight="1" x14ac:dyDescent="0.15">
      <c r="A59" s="300" t="s">
        <v>722</v>
      </c>
      <c r="B59" s="304" t="s">
        <v>884</v>
      </c>
      <c r="C59" s="305" t="s">
        <v>804</v>
      </c>
      <c r="D59" s="306">
        <v>9.1</v>
      </c>
    </row>
    <row r="60" spans="1:5" ht="19.5" customHeight="1" x14ac:dyDescent="0.15">
      <c r="A60" s="300" t="s">
        <v>409</v>
      </c>
      <c r="B60" s="304" t="s">
        <v>885</v>
      </c>
      <c r="C60" s="305" t="s">
        <v>1150</v>
      </c>
      <c r="D60" s="307">
        <v>9.6999999999999993</v>
      </c>
    </row>
    <row r="61" spans="1:5" s="68" customFormat="1" ht="20.25" customHeight="1" x14ac:dyDescent="0.15">
      <c r="A61" s="300" t="s">
        <v>886</v>
      </c>
      <c r="B61" s="304" t="s">
        <v>1177</v>
      </c>
      <c r="C61" s="305" t="s">
        <v>887</v>
      </c>
      <c r="D61" s="307">
        <v>8.5</v>
      </c>
      <c r="E61" s="69"/>
    </row>
    <row r="62" spans="1:5" s="68" customFormat="1" ht="19.5" customHeight="1" thickBot="1" x14ac:dyDescent="0.2">
      <c r="A62" s="308" t="s">
        <v>658</v>
      </c>
      <c r="B62" s="309"/>
      <c r="C62" s="310"/>
      <c r="D62" s="70">
        <v>258.10000000000002</v>
      </c>
      <c r="E62" s="69"/>
    </row>
    <row r="63" spans="1:5" s="68" customFormat="1" ht="20.25" customHeight="1" x14ac:dyDescent="0.15">
      <c r="A63" s="273" t="s">
        <v>1151</v>
      </c>
      <c r="B63" s="273"/>
      <c r="C63" s="273"/>
      <c r="D63" s="273"/>
      <c r="E63" s="69"/>
    </row>
    <row r="64" spans="1:5" s="68" customFormat="1" ht="20.25" customHeight="1" x14ac:dyDescent="0.15">
      <c r="A64" s="273"/>
      <c r="B64" s="273"/>
      <c r="C64" s="273"/>
      <c r="D64" s="273"/>
      <c r="E64" s="69"/>
    </row>
    <row r="65" spans="1:5" s="68" customFormat="1" ht="20.25" customHeight="1" x14ac:dyDescent="0.15">
      <c r="A65" s="273"/>
      <c r="B65" s="273"/>
      <c r="C65" s="273"/>
      <c r="D65" s="273"/>
      <c r="E65" s="69"/>
    </row>
    <row r="66" spans="1:5" s="68" customFormat="1" ht="19.5" customHeight="1" thickBot="1" x14ac:dyDescent="0.25">
      <c r="A66" s="232" t="s">
        <v>771</v>
      </c>
      <c r="B66" s="296"/>
      <c r="C66" s="296"/>
      <c r="D66" s="274" t="s">
        <v>1178</v>
      </c>
      <c r="E66" s="69"/>
    </row>
    <row r="67" spans="1:5" s="68" customFormat="1" ht="19.5" customHeight="1" x14ac:dyDescent="0.15">
      <c r="A67" s="297"/>
      <c r="B67" s="442" t="s">
        <v>817</v>
      </c>
      <c r="C67" s="443"/>
      <c r="D67" s="297"/>
      <c r="E67" s="69"/>
    </row>
    <row r="68" spans="1:5" s="68" customFormat="1" ht="19.5" customHeight="1" x14ac:dyDescent="0.15">
      <c r="A68" s="446" t="s">
        <v>819</v>
      </c>
      <c r="B68" s="444"/>
      <c r="C68" s="445"/>
      <c r="D68" s="446" t="s">
        <v>30</v>
      </c>
      <c r="E68" s="69"/>
    </row>
    <row r="69" spans="1:5" s="68" customFormat="1" ht="19.5" customHeight="1" x14ac:dyDescent="0.15">
      <c r="A69" s="446"/>
      <c r="B69" s="447" t="s">
        <v>338</v>
      </c>
      <c r="C69" s="447" t="s">
        <v>820</v>
      </c>
      <c r="D69" s="446"/>
      <c r="E69" s="69"/>
    </row>
    <row r="70" spans="1:5" s="68" customFormat="1" ht="19.5" customHeight="1" x14ac:dyDescent="0.15">
      <c r="A70" s="298"/>
      <c r="B70" s="448"/>
      <c r="C70" s="448"/>
      <c r="D70" s="299" t="s">
        <v>509</v>
      </c>
      <c r="E70" s="69"/>
    </row>
    <row r="71" spans="1:5" s="68" customFormat="1" ht="19.5" customHeight="1" x14ac:dyDescent="0.15">
      <c r="A71" s="300" t="s">
        <v>311</v>
      </c>
      <c r="B71" s="311" t="s">
        <v>889</v>
      </c>
      <c r="C71" s="312" t="s">
        <v>680</v>
      </c>
      <c r="D71" s="303">
        <v>89</v>
      </c>
      <c r="E71" s="69"/>
    </row>
    <row r="72" spans="1:5" s="68" customFormat="1" ht="19.5" customHeight="1" x14ac:dyDescent="0.15">
      <c r="A72" s="300" t="s">
        <v>890</v>
      </c>
      <c r="B72" s="313" t="s">
        <v>454</v>
      </c>
      <c r="C72" s="314" t="s">
        <v>764</v>
      </c>
      <c r="D72" s="303">
        <v>37.299999999999997</v>
      </c>
      <c r="E72" s="69"/>
    </row>
    <row r="73" spans="1:5" s="68" customFormat="1" ht="19.5" customHeight="1" x14ac:dyDescent="0.15">
      <c r="A73" s="300" t="s">
        <v>663</v>
      </c>
      <c r="B73" s="313" t="s">
        <v>724</v>
      </c>
      <c r="C73" s="314" t="s">
        <v>347</v>
      </c>
      <c r="D73" s="303">
        <v>12.5</v>
      </c>
      <c r="E73" s="69"/>
    </row>
    <row r="74" spans="1:5" ht="19.5" customHeight="1" x14ac:dyDescent="0.15">
      <c r="A74" s="300" t="s">
        <v>663</v>
      </c>
      <c r="B74" s="313" t="s">
        <v>891</v>
      </c>
      <c r="C74" s="314" t="s">
        <v>690</v>
      </c>
      <c r="D74" s="303">
        <v>16.100000000000001</v>
      </c>
    </row>
    <row r="75" spans="1:5" ht="19.5" customHeight="1" x14ac:dyDescent="0.15">
      <c r="A75" s="300" t="s">
        <v>663</v>
      </c>
      <c r="B75" s="313" t="s">
        <v>892</v>
      </c>
      <c r="C75" s="314" t="s">
        <v>842</v>
      </c>
      <c r="D75" s="303">
        <v>18</v>
      </c>
    </row>
    <row r="76" spans="1:5" ht="19.5" customHeight="1" thickBot="1" x14ac:dyDescent="0.2">
      <c r="A76" s="308" t="s">
        <v>658</v>
      </c>
      <c r="B76" s="309"/>
      <c r="C76" s="310"/>
      <c r="D76" s="70">
        <v>172.9</v>
      </c>
    </row>
    <row r="77" spans="1:5" ht="19.5" customHeight="1" x14ac:dyDescent="0.15">
      <c r="A77" s="315"/>
      <c r="B77" s="316"/>
      <c r="C77" s="316"/>
      <c r="D77" s="317"/>
    </row>
    <row r="78" spans="1:5" ht="20.25" customHeight="1" x14ac:dyDescent="0.2">
      <c r="A78" s="272" t="s">
        <v>888</v>
      </c>
      <c r="B78" s="273"/>
      <c r="C78" s="273"/>
      <c r="D78" s="273"/>
    </row>
    <row r="79" spans="1:5" ht="20.25" customHeight="1" thickBot="1" x14ac:dyDescent="0.25">
      <c r="A79" s="318" t="s">
        <v>818</v>
      </c>
      <c r="B79" s="273"/>
      <c r="C79" s="273"/>
      <c r="D79" s="274" t="s">
        <v>1179</v>
      </c>
      <c r="E79" s="67"/>
    </row>
    <row r="80" spans="1:5" ht="20.25" customHeight="1" x14ac:dyDescent="0.15">
      <c r="A80" s="275"/>
      <c r="B80" s="449" t="s">
        <v>817</v>
      </c>
      <c r="C80" s="450"/>
      <c r="D80" s="275"/>
      <c r="E80" s="67"/>
    </row>
    <row r="81" spans="1:5" ht="20.25" customHeight="1" x14ac:dyDescent="0.15">
      <c r="A81" s="453" t="s">
        <v>819</v>
      </c>
      <c r="B81" s="451"/>
      <c r="C81" s="452"/>
      <c r="D81" s="453" t="s">
        <v>30</v>
      </c>
      <c r="E81" s="67"/>
    </row>
    <row r="82" spans="1:5" ht="20.25" customHeight="1" x14ac:dyDescent="0.15">
      <c r="A82" s="453"/>
      <c r="B82" s="454" t="s">
        <v>338</v>
      </c>
      <c r="C82" s="454" t="s">
        <v>820</v>
      </c>
      <c r="D82" s="453"/>
      <c r="E82" s="67"/>
    </row>
    <row r="83" spans="1:5" ht="20.25" customHeight="1" x14ac:dyDescent="0.15">
      <c r="A83" s="282"/>
      <c r="B83" s="455"/>
      <c r="C83" s="455"/>
      <c r="D83" s="284" t="s">
        <v>509</v>
      </c>
      <c r="E83" s="67"/>
    </row>
    <row r="84" spans="1:5" ht="20.25" customHeight="1" x14ac:dyDescent="0.15">
      <c r="A84" s="319" t="s">
        <v>797</v>
      </c>
      <c r="B84" s="320" t="s">
        <v>726</v>
      </c>
      <c r="C84" s="320" t="s">
        <v>134</v>
      </c>
      <c r="D84" s="273">
        <v>13.5</v>
      </c>
      <c r="E84" s="67"/>
    </row>
    <row r="85" spans="1:5" ht="20.25" customHeight="1" x14ac:dyDescent="0.15">
      <c r="A85" s="319" t="s">
        <v>893</v>
      </c>
      <c r="B85" s="321" t="s">
        <v>493</v>
      </c>
      <c r="C85" s="321" t="s">
        <v>879</v>
      </c>
      <c r="D85" s="273">
        <v>3.6</v>
      </c>
      <c r="E85" s="67"/>
    </row>
    <row r="86" spans="1:5" ht="20.25" customHeight="1" x14ac:dyDescent="0.15">
      <c r="A86" s="319" t="s">
        <v>894</v>
      </c>
      <c r="B86" s="321" t="s">
        <v>895</v>
      </c>
      <c r="C86" s="321" t="s">
        <v>896</v>
      </c>
      <c r="D86" s="273">
        <v>20.6</v>
      </c>
      <c r="E86" s="67"/>
    </row>
    <row r="87" spans="1:5" ht="20.25" customHeight="1" x14ac:dyDescent="0.15">
      <c r="A87" s="319" t="s">
        <v>897</v>
      </c>
      <c r="B87" s="321" t="s">
        <v>898</v>
      </c>
      <c r="C87" s="321" t="s">
        <v>899</v>
      </c>
      <c r="D87" s="273">
        <v>7.6</v>
      </c>
      <c r="E87" s="67"/>
    </row>
    <row r="88" spans="1:5" ht="20.25" customHeight="1" x14ac:dyDescent="0.15">
      <c r="A88" s="319" t="s">
        <v>900</v>
      </c>
      <c r="B88" s="321" t="s">
        <v>898</v>
      </c>
      <c r="C88" s="321" t="s">
        <v>901</v>
      </c>
      <c r="D88" s="273">
        <v>14.3</v>
      </c>
      <c r="E88" s="67"/>
    </row>
    <row r="89" spans="1:5" ht="20.25" customHeight="1" x14ac:dyDescent="0.15">
      <c r="A89" s="319" t="s">
        <v>431</v>
      </c>
      <c r="B89" s="321" t="s">
        <v>902</v>
      </c>
      <c r="C89" s="321" t="s">
        <v>335</v>
      </c>
      <c r="D89" s="273">
        <v>2.2000000000000002</v>
      </c>
      <c r="E89" s="67"/>
    </row>
    <row r="90" spans="1:5" ht="20.25" customHeight="1" x14ac:dyDescent="0.15">
      <c r="A90" s="319" t="s">
        <v>135</v>
      </c>
      <c r="B90" s="321" t="s">
        <v>903</v>
      </c>
      <c r="C90" s="321" t="s">
        <v>631</v>
      </c>
      <c r="D90" s="273">
        <v>2.2999999999999998</v>
      </c>
      <c r="E90" s="67"/>
    </row>
    <row r="91" spans="1:5" ht="20.25" customHeight="1" x14ac:dyDescent="0.15">
      <c r="A91" s="319" t="s">
        <v>588</v>
      </c>
      <c r="B91" s="321" t="s">
        <v>330</v>
      </c>
      <c r="C91" s="321" t="s">
        <v>904</v>
      </c>
      <c r="D91" s="273">
        <v>8.1999999999999993</v>
      </c>
      <c r="E91" s="67"/>
    </row>
    <row r="92" spans="1:5" ht="19.5" customHeight="1" x14ac:dyDescent="0.15">
      <c r="A92" s="319" t="s">
        <v>768</v>
      </c>
      <c r="B92" s="322" t="s">
        <v>779</v>
      </c>
      <c r="C92" s="321" t="s">
        <v>444</v>
      </c>
      <c r="D92" s="273">
        <v>8.9</v>
      </c>
      <c r="E92" s="67"/>
    </row>
    <row r="93" spans="1:5" ht="20.25" customHeight="1" thickBot="1" x14ac:dyDescent="0.2">
      <c r="A93" s="291" t="s">
        <v>658</v>
      </c>
      <c r="B93" s="323"/>
      <c r="C93" s="323"/>
      <c r="D93" s="324">
        <v>81.2</v>
      </c>
      <c r="E93" s="67"/>
    </row>
    <row r="94" spans="1:5" ht="20.25" customHeight="1" x14ac:dyDescent="0.15">
      <c r="A94" s="273"/>
      <c r="B94" s="273"/>
      <c r="C94" s="273"/>
      <c r="D94" s="273"/>
      <c r="E94" s="67"/>
    </row>
    <row r="95" spans="1:5" ht="20.25" customHeight="1" thickBot="1" x14ac:dyDescent="0.25">
      <c r="A95" s="318" t="s">
        <v>306</v>
      </c>
      <c r="B95" s="273"/>
      <c r="C95" s="273"/>
      <c r="D95" s="274" t="s">
        <v>1178</v>
      </c>
      <c r="E95" s="67"/>
    </row>
    <row r="96" spans="1:5" ht="20.25" customHeight="1" x14ac:dyDescent="0.15">
      <c r="A96" s="275"/>
      <c r="B96" s="449" t="s">
        <v>817</v>
      </c>
      <c r="C96" s="450"/>
      <c r="D96" s="275"/>
      <c r="E96" s="67"/>
    </row>
    <row r="97" spans="1:5" ht="20.25" customHeight="1" x14ac:dyDescent="0.15">
      <c r="A97" s="453" t="s">
        <v>819</v>
      </c>
      <c r="B97" s="451"/>
      <c r="C97" s="452"/>
      <c r="D97" s="453" t="s">
        <v>30</v>
      </c>
      <c r="E97" s="67"/>
    </row>
    <row r="98" spans="1:5" ht="20.25" customHeight="1" x14ac:dyDescent="0.15">
      <c r="A98" s="453"/>
      <c r="B98" s="454" t="s">
        <v>338</v>
      </c>
      <c r="C98" s="454" t="s">
        <v>820</v>
      </c>
      <c r="D98" s="453"/>
      <c r="E98" s="67"/>
    </row>
    <row r="99" spans="1:5" ht="20.25" customHeight="1" x14ac:dyDescent="0.15">
      <c r="A99" s="282"/>
      <c r="B99" s="455"/>
      <c r="C99" s="455"/>
      <c r="D99" s="284" t="s">
        <v>509</v>
      </c>
      <c r="E99" s="67"/>
    </row>
    <row r="100" spans="1:5" ht="20.25" customHeight="1" x14ac:dyDescent="0.15">
      <c r="A100" s="319" t="s">
        <v>905</v>
      </c>
      <c r="B100" s="320" t="s">
        <v>906</v>
      </c>
      <c r="C100" s="320" t="s">
        <v>188</v>
      </c>
      <c r="D100" s="273">
        <v>6.5</v>
      </c>
      <c r="E100" s="67"/>
    </row>
    <row r="101" spans="1:5" ht="20.25" customHeight="1" x14ac:dyDescent="0.15">
      <c r="A101" s="319" t="s">
        <v>907</v>
      </c>
      <c r="B101" s="321" t="s">
        <v>908</v>
      </c>
      <c r="C101" s="321" t="s">
        <v>909</v>
      </c>
      <c r="D101" s="273">
        <v>5.9</v>
      </c>
      <c r="E101" s="67"/>
    </row>
    <row r="102" spans="1:5" ht="20.25" customHeight="1" x14ac:dyDescent="0.15">
      <c r="A102" s="327" t="s">
        <v>846</v>
      </c>
      <c r="B102" s="321" t="s">
        <v>534</v>
      </c>
      <c r="C102" s="328" t="s">
        <v>601</v>
      </c>
      <c r="D102" s="273">
        <v>7.7</v>
      </c>
      <c r="E102" s="67"/>
    </row>
    <row r="103" spans="1:5" ht="19.5" customHeight="1" x14ac:dyDescent="0.15">
      <c r="A103" s="327" t="s">
        <v>351</v>
      </c>
      <c r="B103" s="321" t="s">
        <v>326</v>
      </c>
      <c r="C103" s="289" t="s">
        <v>248</v>
      </c>
      <c r="D103" s="273">
        <v>4.9000000000000004</v>
      </c>
      <c r="E103" s="67"/>
    </row>
    <row r="104" spans="1:5" ht="20.25" customHeight="1" thickBot="1" x14ac:dyDescent="0.2">
      <c r="A104" s="291" t="s">
        <v>658</v>
      </c>
      <c r="B104" s="323"/>
      <c r="C104" s="323"/>
      <c r="D104" s="324">
        <v>25</v>
      </c>
      <c r="E104" s="67"/>
    </row>
    <row r="105" spans="1:5" ht="20.25" customHeight="1" x14ac:dyDescent="0.15">
      <c r="A105" s="315"/>
      <c r="B105" s="325"/>
      <c r="C105" s="325"/>
      <c r="D105" s="326"/>
      <c r="E105" s="67"/>
    </row>
    <row r="106" spans="1:5" ht="20.25" customHeight="1" thickBot="1" x14ac:dyDescent="0.25">
      <c r="A106" s="318" t="s">
        <v>423</v>
      </c>
      <c r="B106" s="273"/>
      <c r="C106" s="273"/>
      <c r="D106" s="274" t="s">
        <v>1178</v>
      </c>
      <c r="E106" s="67"/>
    </row>
    <row r="107" spans="1:5" ht="20.25" customHeight="1" x14ac:dyDescent="0.15">
      <c r="A107" s="275"/>
      <c r="B107" s="449" t="s">
        <v>817</v>
      </c>
      <c r="C107" s="450"/>
      <c r="D107" s="275"/>
      <c r="E107" s="67"/>
    </row>
    <row r="108" spans="1:5" ht="20.25" customHeight="1" x14ac:dyDescent="0.15">
      <c r="A108" s="453" t="s">
        <v>819</v>
      </c>
      <c r="B108" s="451"/>
      <c r="C108" s="452"/>
      <c r="D108" s="453" t="s">
        <v>30</v>
      </c>
      <c r="E108" s="67"/>
    </row>
    <row r="109" spans="1:5" ht="20.25" customHeight="1" x14ac:dyDescent="0.15">
      <c r="A109" s="453"/>
      <c r="B109" s="454" t="s">
        <v>338</v>
      </c>
      <c r="C109" s="454" t="s">
        <v>820</v>
      </c>
      <c r="D109" s="453"/>
      <c r="E109" s="67"/>
    </row>
    <row r="110" spans="1:5" ht="20.25" customHeight="1" x14ac:dyDescent="0.15">
      <c r="A110" s="282"/>
      <c r="B110" s="455"/>
      <c r="C110" s="455"/>
      <c r="D110" s="284" t="s">
        <v>509</v>
      </c>
      <c r="E110" s="67"/>
    </row>
    <row r="111" spans="1:5" ht="20.25" customHeight="1" x14ac:dyDescent="0.15">
      <c r="A111" s="329" t="s">
        <v>391</v>
      </c>
      <c r="B111" s="320"/>
      <c r="C111" s="320"/>
      <c r="D111" s="273"/>
      <c r="E111" s="67"/>
    </row>
    <row r="112" spans="1:5" ht="20.25" customHeight="1" x14ac:dyDescent="0.15">
      <c r="A112" s="330" t="s">
        <v>910</v>
      </c>
      <c r="B112" s="331" t="s">
        <v>911</v>
      </c>
      <c r="C112" s="331" t="s">
        <v>912</v>
      </c>
      <c r="D112" s="332">
        <v>18</v>
      </c>
      <c r="E112" s="67"/>
    </row>
    <row r="113" spans="1:5" ht="20.25" customHeight="1" x14ac:dyDescent="0.15">
      <c r="A113" s="330" t="s">
        <v>913</v>
      </c>
      <c r="B113" s="331" t="s">
        <v>914</v>
      </c>
      <c r="C113" s="331" t="s">
        <v>571</v>
      </c>
      <c r="D113" s="333">
        <v>13.2</v>
      </c>
      <c r="E113" s="67"/>
    </row>
    <row r="114" spans="1:5" ht="20.25" customHeight="1" x14ac:dyDescent="0.15">
      <c r="A114" s="330" t="s">
        <v>915</v>
      </c>
      <c r="B114" s="331" t="s">
        <v>270</v>
      </c>
      <c r="C114" s="331" t="s">
        <v>916</v>
      </c>
      <c r="D114" s="333">
        <v>0.6</v>
      </c>
      <c r="E114" s="67"/>
    </row>
    <row r="115" spans="1:5" ht="20.25" customHeight="1" x14ac:dyDescent="0.15">
      <c r="A115" s="330" t="s">
        <v>917</v>
      </c>
      <c r="B115" s="331" t="s">
        <v>918</v>
      </c>
      <c r="C115" s="331" t="s">
        <v>919</v>
      </c>
      <c r="D115" s="333">
        <v>6.9</v>
      </c>
      <c r="E115" s="67"/>
    </row>
    <row r="116" spans="1:5" ht="20.25" customHeight="1" x14ac:dyDescent="0.15">
      <c r="A116" s="330" t="s">
        <v>667</v>
      </c>
      <c r="B116" s="331" t="s">
        <v>396</v>
      </c>
      <c r="C116" s="331" t="s">
        <v>920</v>
      </c>
      <c r="D116" s="332">
        <v>18.100000000000001</v>
      </c>
      <c r="E116" s="67"/>
    </row>
    <row r="117" spans="1:5" ht="20.25" customHeight="1" x14ac:dyDescent="0.15">
      <c r="A117" s="334" t="s">
        <v>250</v>
      </c>
      <c r="B117" s="335"/>
      <c r="C117" s="335"/>
      <c r="D117" s="336">
        <v>56.8</v>
      </c>
      <c r="E117" s="67"/>
    </row>
    <row r="118" spans="1:5" ht="20.25" customHeight="1" x14ac:dyDescent="0.15">
      <c r="A118" s="337" t="s">
        <v>921</v>
      </c>
      <c r="B118" s="322"/>
      <c r="C118" s="322"/>
      <c r="D118" s="338"/>
      <c r="E118" s="67"/>
    </row>
    <row r="119" spans="1:5" ht="20.25" customHeight="1" x14ac:dyDescent="0.15">
      <c r="A119" s="330" t="s">
        <v>922</v>
      </c>
      <c r="B119" s="331" t="s">
        <v>923</v>
      </c>
      <c r="C119" s="331" t="s">
        <v>924</v>
      </c>
      <c r="D119" s="333">
        <v>9.1999999999999993</v>
      </c>
      <c r="E119" s="67"/>
    </row>
    <row r="120" spans="1:5" ht="20.25" customHeight="1" x14ac:dyDescent="0.15">
      <c r="A120" s="330" t="s">
        <v>925</v>
      </c>
      <c r="B120" s="331" t="s">
        <v>926</v>
      </c>
      <c r="C120" s="331" t="s">
        <v>927</v>
      </c>
      <c r="D120" s="333">
        <v>4.3</v>
      </c>
      <c r="E120" s="67"/>
    </row>
    <row r="121" spans="1:5" ht="20.25" customHeight="1" x14ac:dyDescent="0.15">
      <c r="A121" s="330" t="s">
        <v>58</v>
      </c>
      <c r="B121" s="331" t="s">
        <v>928</v>
      </c>
      <c r="C121" s="331" t="s">
        <v>929</v>
      </c>
      <c r="D121" s="333">
        <v>1.8</v>
      </c>
      <c r="E121" s="67"/>
    </row>
    <row r="122" spans="1:5" ht="20.25" customHeight="1" x14ac:dyDescent="0.15">
      <c r="A122" s="330" t="s">
        <v>930</v>
      </c>
      <c r="B122" s="331" t="s">
        <v>931</v>
      </c>
      <c r="C122" s="339" t="s">
        <v>715</v>
      </c>
      <c r="D122" s="333">
        <v>31.8</v>
      </c>
      <c r="E122" s="67"/>
    </row>
    <row r="123" spans="1:5" x14ac:dyDescent="0.15">
      <c r="A123" s="330" t="s">
        <v>932</v>
      </c>
      <c r="B123" s="331" t="s">
        <v>100</v>
      </c>
      <c r="C123" s="331" t="s">
        <v>933</v>
      </c>
      <c r="D123" s="333">
        <v>2.4</v>
      </c>
    </row>
    <row r="124" spans="1:5" x14ac:dyDescent="0.15">
      <c r="A124" s="340" t="s">
        <v>35</v>
      </c>
      <c r="B124" s="322"/>
      <c r="C124" s="322"/>
      <c r="D124" s="333">
        <v>49.5</v>
      </c>
    </row>
    <row r="125" spans="1:5" x14ac:dyDescent="0.15">
      <c r="A125" s="71" t="s">
        <v>934</v>
      </c>
      <c r="B125" s="72"/>
      <c r="C125" s="73"/>
      <c r="D125" s="74">
        <v>106.3</v>
      </c>
    </row>
  </sheetData>
  <mergeCells count="25">
    <mergeCell ref="B107:C108"/>
    <mergeCell ref="A108:A109"/>
    <mergeCell ref="D108:D109"/>
    <mergeCell ref="B109:B110"/>
    <mergeCell ref="C109:C110"/>
    <mergeCell ref="B80:C81"/>
    <mergeCell ref="A81:A82"/>
    <mergeCell ref="D81:D82"/>
    <mergeCell ref="B82:B83"/>
    <mergeCell ref="C82:C83"/>
    <mergeCell ref="B96:C97"/>
    <mergeCell ref="A97:A98"/>
    <mergeCell ref="D97:D98"/>
    <mergeCell ref="B98:B99"/>
    <mergeCell ref="C98:C99"/>
    <mergeCell ref="B41:C42"/>
    <mergeCell ref="A42:A43"/>
    <mergeCell ref="D42:D43"/>
    <mergeCell ref="B43:B44"/>
    <mergeCell ref="C43:C44"/>
    <mergeCell ref="B67:C68"/>
    <mergeCell ref="A68:A69"/>
    <mergeCell ref="D68:D69"/>
    <mergeCell ref="B69:B70"/>
    <mergeCell ref="C69:C70"/>
  </mergeCells>
  <phoneticPr fontId="31"/>
  <printOptions horizontalCentered="1"/>
  <pageMargins left="0.59055118110236227" right="0.59055118110236227" top="0.98425196850393704" bottom="0.78740157480314965" header="0.51181102362204722" footer="0.51181102362204722"/>
  <pageSetup paperSize="9" scale="83" firstPageNumber="0" fitToHeight="0" orientation="portrait" r:id="rId1"/>
  <headerFooter alignWithMargins="0"/>
  <rowBreaks count="3" manualBreakCount="3">
    <brk id="38" max="3" man="1"/>
    <brk id="76" max="3" man="1"/>
    <brk id="10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6"/>
  <sheetViews>
    <sheetView view="pageBreakPreview" zoomScale="70" zoomScaleNormal="70" zoomScaleSheetLayoutView="70" workbookViewId="0"/>
  </sheetViews>
  <sheetFormatPr defaultRowHeight="14.25" x14ac:dyDescent="0.15"/>
  <cols>
    <col min="1" max="1" width="19.25" style="75" customWidth="1"/>
    <col min="2" max="2" width="25.875" style="75" customWidth="1"/>
    <col min="3" max="3" width="29.25" style="75" customWidth="1"/>
    <col min="4" max="4" width="47.125" style="75" customWidth="1"/>
    <col min="5" max="5" width="9.625" style="76" bestFit="1" customWidth="1"/>
    <col min="6" max="6" width="3.25" style="76" hidden="1" customWidth="1"/>
    <col min="7" max="7" width="14" style="77" customWidth="1"/>
    <col min="8" max="8" width="19" style="78" customWidth="1"/>
    <col min="9" max="9" width="15.125" style="78" customWidth="1"/>
    <col min="10" max="256" width="9" style="79"/>
    <col min="257" max="257" width="19.25" style="79" customWidth="1"/>
    <col min="258" max="258" width="25.875" style="79" customWidth="1"/>
    <col min="259" max="259" width="29.25" style="79" customWidth="1"/>
    <col min="260" max="260" width="47.125" style="79" customWidth="1"/>
    <col min="261" max="261" width="9.625" style="79" bestFit="1" customWidth="1"/>
    <col min="262" max="262" width="0" style="79" hidden="1" customWidth="1"/>
    <col min="263" max="263" width="14" style="79" customWidth="1"/>
    <col min="264" max="264" width="19" style="79" customWidth="1"/>
    <col min="265" max="265" width="15.125" style="79" customWidth="1"/>
    <col min="266" max="512" width="9" style="79"/>
    <col min="513" max="513" width="19.25" style="79" customWidth="1"/>
    <col min="514" max="514" width="25.875" style="79" customWidth="1"/>
    <col min="515" max="515" width="29.25" style="79" customWidth="1"/>
    <col min="516" max="516" width="47.125" style="79" customWidth="1"/>
    <col min="517" max="517" width="9.625" style="79" bestFit="1" customWidth="1"/>
    <col min="518" max="518" width="0" style="79" hidden="1" customWidth="1"/>
    <col min="519" max="519" width="14" style="79" customWidth="1"/>
    <col min="520" max="520" width="19" style="79" customWidth="1"/>
    <col min="521" max="521" width="15.125" style="79" customWidth="1"/>
    <col min="522" max="768" width="9" style="79"/>
    <col min="769" max="769" width="19.25" style="79" customWidth="1"/>
    <col min="770" max="770" width="25.875" style="79" customWidth="1"/>
    <col min="771" max="771" width="29.25" style="79" customWidth="1"/>
    <col min="772" max="772" width="47.125" style="79" customWidth="1"/>
    <col min="773" max="773" width="9.625" style="79" bestFit="1" customWidth="1"/>
    <col min="774" max="774" width="0" style="79" hidden="1" customWidth="1"/>
    <col min="775" max="775" width="14" style="79" customWidth="1"/>
    <col min="776" max="776" width="19" style="79" customWidth="1"/>
    <col min="777" max="777" width="15.125" style="79" customWidth="1"/>
    <col min="778" max="1024" width="9" style="79"/>
    <col min="1025" max="1025" width="19.25" style="79" customWidth="1"/>
    <col min="1026" max="1026" width="25.875" style="79" customWidth="1"/>
    <col min="1027" max="1027" width="29.25" style="79" customWidth="1"/>
    <col min="1028" max="1028" width="47.125" style="79" customWidth="1"/>
    <col min="1029" max="1029" width="9.625" style="79" bestFit="1" customWidth="1"/>
    <col min="1030" max="1030" width="0" style="79" hidden="1" customWidth="1"/>
    <col min="1031" max="1031" width="14" style="79" customWidth="1"/>
    <col min="1032" max="1032" width="19" style="79" customWidth="1"/>
    <col min="1033" max="1033" width="15.125" style="79" customWidth="1"/>
    <col min="1034" max="1280" width="9" style="79"/>
    <col min="1281" max="1281" width="19.25" style="79" customWidth="1"/>
    <col min="1282" max="1282" width="25.875" style="79" customWidth="1"/>
    <col min="1283" max="1283" width="29.25" style="79" customWidth="1"/>
    <col min="1284" max="1284" width="47.125" style="79" customWidth="1"/>
    <col min="1285" max="1285" width="9.625" style="79" bestFit="1" customWidth="1"/>
    <col min="1286" max="1286" width="0" style="79" hidden="1" customWidth="1"/>
    <col min="1287" max="1287" width="14" style="79" customWidth="1"/>
    <col min="1288" max="1288" width="19" style="79" customWidth="1"/>
    <col min="1289" max="1289" width="15.125" style="79" customWidth="1"/>
    <col min="1290" max="1536" width="9" style="79"/>
    <col min="1537" max="1537" width="19.25" style="79" customWidth="1"/>
    <col min="1538" max="1538" width="25.875" style="79" customWidth="1"/>
    <col min="1539" max="1539" width="29.25" style="79" customWidth="1"/>
    <col min="1540" max="1540" width="47.125" style="79" customWidth="1"/>
    <col min="1541" max="1541" width="9.625" style="79" bestFit="1" customWidth="1"/>
    <col min="1542" max="1542" width="0" style="79" hidden="1" customWidth="1"/>
    <col min="1543" max="1543" width="14" style="79" customWidth="1"/>
    <col min="1544" max="1544" width="19" style="79" customWidth="1"/>
    <col min="1545" max="1545" width="15.125" style="79" customWidth="1"/>
    <col min="1546" max="1792" width="9" style="79"/>
    <col min="1793" max="1793" width="19.25" style="79" customWidth="1"/>
    <col min="1794" max="1794" width="25.875" style="79" customWidth="1"/>
    <col min="1795" max="1795" width="29.25" style="79" customWidth="1"/>
    <col min="1796" max="1796" width="47.125" style="79" customWidth="1"/>
    <col min="1797" max="1797" width="9.625" style="79" bestFit="1" customWidth="1"/>
    <col min="1798" max="1798" width="0" style="79" hidden="1" customWidth="1"/>
    <col min="1799" max="1799" width="14" style="79" customWidth="1"/>
    <col min="1800" max="1800" width="19" style="79" customWidth="1"/>
    <col min="1801" max="1801" width="15.125" style="79" customWidth="1"/>
    <col min="1802" max="2048" width="9" style="79"/>
    <col min="2049" max="2049" width="19.25" style="79" customWidth="1"/>
    <col min="2050" max="2050" width="25.875" style="79" customWidth="1"/>
    <col min="2051" max="2051" width="29.25" style="79" customWidth="1"/>
    <col min="2052" max="2052" width="47.125" style="79" customWidth="1"/>
    <col min="2053" max="2053" width="9.625" style="79" bestFit="1" customWidth="1"/>
    <col min="2054" max="2054" width="0" style="79" hidden="1" customWidth="1"/>
    <col min="2055" max="2055" width="14" style="79" customWidth="1"/>
    <col min="2056" max="2056" width="19" style="79" customWidth="1"/>
    <col min="2057" max="2057" width="15.125" style="79" customWidth="1"/>
    <col min="2058" max="2304" width="9" style="79"/>
    <col min="2305" max="2305" width="19.25" style="79" customWidth="1"/>
    <col min="2306" max="2306" width="25.875" style="79" customWidth="1"/>
    <col min="2307" max="2307" width="29.25" style="79" customWidth="1"/>
    <col min="2308" max="2308" width="47.125" style="79" customWidth="1"/>
    <col min="2309" max="2309" width="9.625" style="79" bestFit="1" customWidth="1"/>
    <col min="2310" max="2310" width="0" style="79" hidden="1" customWidth="1"/>
    <col min="2311" max="2311" width="14" style="79" customWidth="1"/>
    <col min="2312" max="2312" width="19" style="79" customWidth="1"/>
    <col min="2313" max="2313" width="15.125" style="79" customWidth="1"/>
    <col min="2314" max="2560" width="9" style="79"/>
    <col min="2561" max="2561" width="19.25" style="79" customWidth="1"/>
    <col min="2562" max="2562" width="25.875" style="79" customWidth="1"/>
    <col min="2563" max="2563" width="29.25" style="79" customWidth="1"/>
    <col min="2564" max="2564" width="47.125" style="79" customWidth="1"/>
    <col min="2565" max="2565" width="9.625" style="79" bestFit="1" customWidth="1"/>
    <col min="2566" max="2566" width="0" style="79" hidden="1" customWidth="1"/>
    <col min="2567" max="2567" width="14" style="79" customWidth="1"/>
    <col min="2568" max="2568" width="19" style="79" customWidth="1"/>
    <col min="2569" max="2569" width="15.125" style="79" customWidth="1"/>
    <col min="2570" max="2816" width="9" style="79"/>
    <col min="2817" max="2817" width="19.25" style="79" customWidth="1"/>
    <col min="2818" max="2818" width="25.875" style="79" customWidth="1"/>
    <col min="2819" max="2819" width="29.25" style="79" customWidth="1"/>
    <col min="2820" max="2820" width="47.125" style="79" customWidth="1"/>
    <col min="2821" max="2821" width="9.625" style="79" bestFit="1" customWidth="1"/>
    <col min="2822" max="2822" width="0" style="79" hidden="1" customWidth="1"/>
    <col min="2823" max="2823" width="14" style="79" customWidth="1"/>
    <col min="2824" max="2824" width="19" style="79" customWidth="1"/>
    <col min="2825" max="2825" width="15.125" style="79" customWidth="1"/>
    <col min="2826" max="3072" width="9" style="79"/>
    <col min="3073" max="3073" width="19.25" style="79" customWidth="1"/>
    <col min="3074" max="3074" width="25.875" style="79" customWidth="1"/>
    <col min="3075" max="3075" width="29.25" style="79" customWidth="1"/>
    <col min="3076" max="3076" width="47.125" style="79" customWidth="1"/>
    <col min="3077" max="3077" width="9.625" style="79" bestFit="1" customWidth="1"/>
    <col min="3078" max="3078" width="0" style="79" hidden="1" customWidth="1"/>
    <col min="3079" max="3079" width="14" style="79" customWidth="1"/>
    <col min="3080" max="3080" width="19" style="79" customWidth="1"/>
    <col min="3081" max="3081" width="15.125" style="79" customWidth="1"/>
    <col min="3082" max="3328" width="9" style="79"/>
    <col min="3329" max="3329" width="19.25" style="79" customWidth="1"/>
    <col min="3330" max="3330" width="25.875" style="79" customWidth="1"/>
    <col min="3331" max="3331" width="29.25" style="79" customWidth="1"/>
    <col min="3332" max="3332" width="47.125" style="79" customWidth="1"/>
    <col min="3333" max="3333" width="9.625" style="79" bestFit="1" customWidth="1"/>
    <col min="3334" max="3334" width="0" style="79" hidden="1" customWidth="1"/>
    <col min="3335" max="3335" width="14" style="79" customWidth="1"/>
    <col min="3336" max="3336" width="19" style="79" customWidth="1"/>
    <col min="3337" max="3337" width="15.125" style="79" customWidth="1"/>
    <col min="3338" max="3584" width="9" style="79"/>
    <col min="3585" max="3585" width="19.25" style="79" customWidth="1"/>
    <col min="3586" max="3586" width="25.875" style="79" customWidth="1"/>
    <col min="3587" max="3587" width="29.25" style="79" customWidth="1"/>
    <col min="3588" max="3588" width="47.125" style="79" customWidth="1"/>
    <col min="3589" max="3589" width="9.625" style="79" bestFit="1" customWidth="1"/>
    <col min="3590" max="3590" width="0" style="79" hidden="1" customWidth="1"/>
    <col min="3591" max="3591" width="14" style="79" customWidth="1"/>
    <col min="3592" max="3592" width="19" style="79" customWidth="1"/>
    <col min="3593" max="3593" width="15.125" style="79" customWidth="1"/>
    <col min="3594" max="3840" width="9" style="79"/>
    <col min="3841" max="3841" width="19.25" style="79" customWidth="1"/>
    <col min="3842" max="3842" width="25.875" style="79" customWidth="1"/>
    <col min="3843" max="3843" width="29.25" style="79" customWidth="1"/>
    <col min="3844" max="3844" width="47.125" style="79" customWidth="1"/>
    <col min="3845" max="3845" width="9.625" style="79" bestFit="1" customWidth="1"/>
    <col min="3846" max="3846" width="0" style="79" hidden="1" customWidth="1"/>
    <col min="3847" max="3847" width="14" style="79" customWidth="1"/>
    <col min="3848" max="3848" width="19" style="79" customWidth="1"/>
    <col min="3849" max="3849" width="15.125" style="79" customWidth="1"/>
    <col min="3850" max="4096" width="9" style="79"/>
    <col min="4097" max="4097" width="19.25" style="79" customWidth="1"/>
    <col min="4098" max="4098" width="25.875" style="79" customWidth="1"/>
    <col min="4099" max="4099" width="29.25" style="79" customWidth="1"/>
    <col min="4100" max="4100" width="47.125" style="79" customWidth="1"/>
    <col min="4101" max="4101" width="9.625" style="79" bestFit="1" customWidth="1"/>
    <col min="4102" max="4102" width="0" style="79" hidden="1" customWidth="1"/>
    <col min="4103" max="4103" width="14" style="79" customWidth="1"/>
    <col min="4104" max="4104" width="19" style="79" customWidth="1"/>
    <col min="4105" max="4105" width="15.125" style="79" customWidth="1"/>
    <col min="4106" max="4352" width="9" style="79"/>
    <col min="4353" max="4353" width="19.25" style="79" customWidth="1"/>
    <col min="4354" max="4354" width="25.875" style="79" customWidth="1"/>
    <col min="4355" max="4355" width="29.25" style="79" customWidth="1"/>
    <col min="4356" max="4356" width="47.125" style="79" customWidth="1"/>
    <col min="4357" max="4357" width="9.625" style="79" bestFit="1" customWidth="1"/>
    <col min="4358" max="4358" width="0" style="79" hidden="1" customWidth="1"/>
    <col min="4359" max="4359" width="14" style="79" customWidth="1"/>
    <col min="4360" max="4360" width="19" style="79" customWidth="1"/>
    <col min="4361" max="4361" width="15.125" style="79" customWidth="1"/>
    <col min="4362" max="4608" width="9" style="79"/>
    <col min="4609" max="4609" width="19.25" style="79" customWidth="1"/>
    <col min="4610" max="4610" width="25.875" style="79" customWidth="1"/>
    <col min="4611" max="4611" width="29.25" style="79" customWidth="1"/>
    <col min="4612" max="4612" width="47.125" style="79" customWidth="1"/>
    <col min="4613" max="4613" width="9.625" style="79" bestFit="1" customWidth="1"/>
    <col min="4614" max="4614" width="0" style="79" hidden="1" customWidth="1"/>
    <col min="4615" max="4615" width="14" style="79" customWidth="1"/>
    <col min="4616" max="4616" width="19" style="79" customWidth="1"/>
    <col min="4617" max="4617" width="15.125" style="79" customWidth="1"/>
    <col min="4618" max="4864" width="9" style="79"/>
    <col min="4865" max="4865" width="19.25" style="79" customWidth="1"/>
    <col min="4866" max="4866" width="25.875" style="79" customWidth="1"/>
    <col min="4867" max="4867" width="29.25" style="79" customWidth="1"/>
    <col min="4868" max="4868" width="47.125" style="79" customWidth="1"/>
    <col min="4869" max="4869" width="9.625" style="79" bestFit="1" customWidth="1"/>
    <col min="4870" max="4870" width="0" style="79" hidden="1" customWidth="1"/>
    <col min="4871" max="4871" width="14" style="79" customWidth="1"/>
    <col min="4872" max="4872" width="19" style="79" customWidth="1"/>
    <col min="4873" max="4873" width="15.125" style="79" customWidth="1"/>
    <col min="4874" max="5120" width="9" style="79"/>
    <col min="5121" max="5121" width="19.25" style="79" customWidth="1"/>
    <col min="5122" max="5122" width="25.875" style="79" customWidth="1"/>
    <col min="5123" max="5123" width="29.25" style="79" customWidth="1"/>
    <col min="5124" max="5124" width="47.125" style="79" customWidth="1"/>
    <col min="5125" max="5125" width="9.625" style="79" bestFit="1" customWidth="1"/>
    <col min="5126" max="5126" width="0" style="79" hidden="1" customWidth="1"/>
    <col min="5127" max="5127" width="14" style="79" customWidth="1"/>
    <col min="5128" max="5128" width="19" style="79" customWidth="1"/>
    <col min="5129" max="5129" width="15.125" style="79" customWidth="1"/>
    <col min="5130" max="5376" width="9" style="79"/>
    <col min="5377" max="5377" width="19.25" style="79" customWidth="1"/>
    <col min="5378" max="5378" width="25.875" style="79" customWidth="1"/>
    <col min="5379" max="5379" width="29.25" style="79" customWidth="1"/>
    <col min="5380" max="5380" width="47.125" style="79" customWidth="1"/>
    <col min="5381" max="5381" width="9.625" style="79" bestFit="1" customWidth="1"/>
    <col min="5382" max="5382" width="0" style="79" hidden="1" customWidth="1"/>
    <col min="5383" max="5383" width="14" style="79" customWidth="1"/>
    <col min="5384" max="5384" width="19" style="79" customWidth="1"/>
    <col min="5385" max="5385" width="15.125" style="79" customWidth="1"/>
    <col min="5386" max="5632" width="9" style="79"/>
    <col min="5633" max="5633" width="19.25" style="79" customWidth="1"/>
    <col min="5634" max="5634" width="25.875" style="79" customWidth="1"/>
    <col min="5635" max="5635" width="29.25" style="79" customWidth="1"/>
    <col min="5636" max="5636" width="47.125" style="79" customWidth="1"/>
    <col min="5637" max="5637" width="9.625" style="79" bestFit="1" customWidth="1"/>
    <col min="5638" max="5638" width="0" style="79" hidden="1" customWidth="1"/>
    <col min="5639" max="5639" width="14" style="79" customWidth="1"/>
    <col min="5640" max="5640" width="19" style="79" customWidth="1"/>
    <col min="5641" max="5641" width="15.125" style="79" customWidth="1"/>
    <col min="5642" max="5888" width="9" style="79"/>
    <col min="5889" max="5889" width="19.25" style="79" customWidth="1"/>
    <col min="5890" max="5890" width="25.875" style="79" customWidth="1"/>
    <col min="5891" max="5891" width="29.25" style="79" customWidth="1"/>
    <col min="5892" max="5892" width="47.125" style="79" customWidth="1"/>
    <col min="5893" max="5893" width="9.625" style="79" bestFit="1" customWidth="1"/>
    <col min="5894" max="5894" width="0" style="79" hidden="1" customWidth="1"/>
    <col min="5895" max="5895" width="14" style="79" customWidth="1"/>
    <col min="5896" max="5896" width="19" style="79" customWidth="1"/>
    <col min="5897" max="5897" width="15.125" style="79" customWidth="1"/>
    <col min="5898" max="6144" width="9" style="79"/>
    <col min="6145" max="6145" width="19.25" style="79" customWidth="1"/>
    <col min="6146" max="6146" width="25.875" style="79" customWidth="1"/>
    <col min="6147" max="6147" width="29.25" style="79" customWidth="1"/>
    <col min="6148" max="6148" width="47.125" style="79" customWidth="1"/>
    <col min="6149" max="6149" width="9.625" style="79" bestFit="1" customWidth="1"/>
    <col min="6150" max="6150" width="0" style="79" hidden="1" customWidth="1"/>
    <col min="6151" max="6151" width="14" style="79" customWidth="1"/>
    <col min="6152" max="6152" width="19" style="79" customWidth="1"/>
    <col min="6153" max="6153" width="15.125" style="79" customWidth="1"/>
    <col min="6154" max="6400" width="9" style="79"/>
    <col min="6401" max="6401" width="19.25" style="79" customWidth="1"/>
    <col min="6402" max="6402" width="25.875" style="79" customWidth="1"/>
    <col min="6403" max="6403" width="29.25" style="79" customWidth="1"/>
    <col min="6404" max="6404" width="47.125" style="79" customWidth="1"/>
    <col min="6405" max="6405" width="9.625" style="79" bestFit="1" customWidth="1"/>
    <col min="6406" max="6406" width="0" style="79" hidden="1" customWidth="1"/>
    <col min="6407" max="6407" width="14" style="79" customWidth="1"/>
    <col min="6408" max="6408" width="19" style="79" customWidth="1"/>
    <col min="6409" max="6409" width="15.125" style="79" customWidth="1"/>
    <col min="6410" max="6656" width="9" style="79"/>
    <col min="6657" max="6657" width="19.25" style="79" customWidth="1"/>
    <col min="6658" max="6658" width="25.875" style="79" customWidth="1"/>
    <col min="6659" max="6659" width="29.25" style="79" customWidth="1"/>
    <col min="6660" max="6660" width="47.125" style="79" customWidth="1"/>
    <col min="6661" max="6661" width="9.625" style="79" bestFit="1" customWidth="1"/>
    <col min="6662" max="6662" width="0" style="79" hidden="1" customWidth="1"/>
    <col min="6663" max="6663" width="14" style="79" customWidth="1"/>
    <col min="6664" max="6664" width="19" style="79" customWidth="1"/>
    <col min="6665" max="6665" width="15.125" style="79" customWidth="1"/>
    <col min="6666" max="6912" width="9" style="79"/>
    <col min="6913" max="6913" width="19.25" style="79" customWidth="1"/>
    <col min="6914" max="6914" width="25.875" style="79" customWidth="1"/>
    <col min="6915" max="6915" width="29.25" style="79" customWidth="1"/>
    <col min="6916" max="6916" width="47.125" style="79" customWidth="1"/>
    <col min="6917" max="6917" width="9.625" style="79" bestFit="1" customWidth="1"/>
    <col min="6918" max="6918" width="0" style="79" hidden="1" customWidth="1"/>
    <col min="6919" max="6919" width="14" style="79" customWidth="1"/>
    <col min="6920" max="6920" width="19" style="79" customWidth="1"/>
    <col min="6921" max="6921" width="15.125" style="79" customWidth="1"/>
    <col min="6922" max="7168" width="9" style="79"/>
    <col min="7169" max="7169" width="19.25" style="79" customWidth="1"/>
    <col min="7170" max="7170" width="25.875" style="79" customWidth="1"/>
    <col min="7171" max="7171" width="29.25" style="79" customWidth="1"/>
    <col min="7172" max="7172" width="47.125" style="79" customWidth="1"/>
    <col min="7173" max="7173" width="9.625" style="79" bestFit="1" customWidth="1"/>
    <col min="7174" max="7174" width="0" style="79" hidden="1" customWidth="1"/>
    <col min="7175" max="7175" width="14" style="79" customWidth="1"/>
    <col min="7176" max="7176" width="19" style="79" customWidth="1"/>
    <col min="7177" max="7177" width="15.125" style="79" customWidth="1"/>
    <col min="7178" max="7424" width="9" style="79"/>
    <col min="7425" max="7425" width="19.25" style="79" customWidth="1"/>
    <col min="7426" max="7426" width="25.875" style="79" customWidth="1"/>
    <col min="7427" max="7427" width="29.25" style="79" customWidth="1"/>
    <col min="7428" max="7428" width="47.125" style="79" customWidth="1"/>
    <col min="7429" max="7429" width="9.625" style="79" bestFit="1" customWidth="1"/>
    <col min="7430" max="7430" width="0" style="79" hidden="1" customWidth="1"/>
    <col min="7431" max="7431" width="14" style="79" customWidth="1"/>
    <col min="7432" max="7432" width="19" style="79" customWidth="1"/>
    <col min="7433" max="7433" width="15.125" style="79" customWidth="1"/>
    <col min="7434" max="7680" width="9" style="79"/>
    <col min="7681" max="7681" width="19.25" style="79" customWidth="1"/>
    <col min="7682" max="7682" width="25.875" style="79" customWidth="1"/>
    <col min="7683" max="7683" width="29.25" style="79" customWidth="1"/>
    <col min="7684" max="7684" width="47.125" style="79" customWidth="1"/>
    <col min="7685" max="7685" width="9.625" style="79" bestFit="1" customWidth="1"/>
    <col min="7686" max="7686" width="0" style="79" hidden="1" customWidth="1"/>
    <col min="7687" max="7687" width="14" style="79" customWidth="1"/>
    <col min="7688" max="7688" width="19" style="79" customWidth="1"/>
    <col min="7689" max="7689" width="15.125" style="79" customWidth="1"/>
    <col min="7690" max="7936" width="9" style="79"/>
    <col min="7937" max="7937" width="19.25" style="79" customWidth="1"/>
    <col min="7938" max="7938" width="25.875" style="79" customWidth="1"/>
    <col min="7939" max="7939" width="29.25" style="79" customWidth="1"/>
    <col min="7940" max="7940" width="47.125" style="79" customWidth="1"/>
    <col min="7941" max="7941" width="9.625" style="79" bestFit="1" customWidth="1"/>
    <col min="7942" max="7942" width="0" style="79" hidden="1" customWidth="1"/>
    <col min="7943" max="7943" width="14" style="79" customWidth="1"/>
    <col min="7944" max="7944" width="19" style="79" customWidth="1"/>
    <col min="7945" max="7945" width="15.125" style="79" customWidth="1"/>
    <col min="7946" max="8192" width="9" style="79"/>
    <col min="8193" max="8193" width="19.25" style="79" customWidth="1"/>
    <col min="8194" max="8194" width="25.875" style="79" customWidth="1"/>
    <col min="8195" max="8195" width="29.25" style="79" customWidth="1"/>
    <col min="8196" max="8196" width="47.125" style="79" customWidth="1"/>
    <col min="8197" max="8197" width="9.625" style="79" bestFit="1" customWidth="1"/>
    <col min="8198" max="8198" width="0" style="79" hidden="1" customWidth="1"/>
    <col min="8199" max="8199" width="14" style="79" customWidth="1"/>
    <col min="8200" max="8200" width="19" style="79" customWidth="1"/>
    <col min="8201" max="8201" width="15.125" style="79" customWidth="1"/>
    <col min="8202" max="8448" width="9" style="79"/>
    <col min="8449" max="8449" width="19.25" style="79" customWidth="1"/>
    <col min="8450" max="8450" width="25.875" style="79" customWidth="1"/>
    <col min="8451" max="8451" width="29.25" style="79" customWidth="1"/>
    <col min="8452" max="8452" width="47.125" style="79" customWidth="1"/>
    <col min="8453" max="8453" width="9.625" style="79" bestFit="1" customWidth="1"/>
    <col min="8454" max="8454" width="0" style="79" hidden="1" customWidth="1"/>
    <col min="8455" max="8455" width="14" style="79" customWidth="1"/>
    <col min="8456" max="8456" width="19" style="79" customWidth="1"/>
    <col min="8457" max="8457" width="15.125" style="79" customWidth="1"/>
    <col min="8458" max="8704" width="9" style="79"/>
    <col min="8705" max="8705" width="19.25" style="79" customWidth="1"/>
    <col min="8706" max="8706" width="25.875" style="79" customWidth="1"/>
    <col min="8707" max="8707" width="29.25" style="79" customWidth="1"/>
    <col min="8708" max="8708" width="47.125" style="79" customWidth="1"/>
    <col min="8709" max="8709" width="9.625" style="79" bestFit="1" customWidth="1"/>
    <col min="8710" max="8710" width="0" style="79" hidden="1" customWidth="1"/>
    <col min="8711" max="8711" width="14" style="79" customWidth="1"/>
    <col min="8712" max="8712" width="19" style="79" customWidth="1"/>
    <col min="8713" max="8713" width="15.125" style="79" customWidth="1"/>
    <col min="8714" max="8960" width="9" style="79"/>
    <col min="8961" max="8961" width="19.25" style="79" customWidth="1"/>
    <col min="8962" max="8962" width="25.875" style="79" customWidth="1"/>
    <col min="8963" max="8963" width="29.25" style="79" customWidth="1"/>
    <col min="8964" max="8964" width="47.125" style="79" customWidth="1"/>
    <col min="8965" max="8965" width="9.625" style="79" bestFit="1" customWidth="1"/>
    <col min="8966" max="8966" width="0" style="79" hidden="1" customWidth="1"/>
    <col min="8967" max="8967" width="14" style="79" customWidth="1"/>
    <col min="8968" max="8968" width="19" style="79" customWidth="1"/>
    <col min="8969" max="8969" width="15.125" style="79" customWidth="1"/>
    <col min="8970" max="9216" width="9" style="79"/>
    <col min="9217" max="9217" width="19.25" style="79" customWidth="1"/>
    <col min="9218" max="9218" width="25.875" style="79" customWidth="1"/>
    <col min="9219" max="9219" width="29.25" style="79" customWidth="1"/>
    <col min="9220" max="9220" width="47.125" style="79" customWidth="1"/>
    <col min="9221" max="9221" width="9.625" style="79" bestFit="1" customWidth="1"/>
    <col min="9222" max="9222" width="0" style="79" hidden="1" customWidth="1"/>
    <col min="9223" max="9223" width="14" style="79" customWidth="1"/>
    <col min="9224" max="9224" width="19" style="79" customWidth="1"/>
    <col min="9225" max="9225" width="15.125" style="79" customWidth="1"/>
    <col min="9226" max="9472" width="9" style="79"/>
    <col min="9473" max="9473" width="19.25" style="79" customWidth="1"/>
    <col min="9474" max="9474" width="25.875" style="79" customWidth="1"/>
    <col min="9475" max="9475" width="29.25" style="79" customWidth="1"/>
    <col min="9476" max="9476" width="47.125" style="79" customWidth="1"/>
    <col min="9477" max="9477" width="9.625" style="79" bestFit="1" customWidth="1"/>
    <col min="9478" max="9478" width="0" style="79" hidden="1" customWidth="1"/>
    <col min="9479" max="9479" width="14" style="79" customWidth="1"/>
    <col min="9480" max="9480" width="19" style="79" customWidth="1"/>
    <col min="9481" max="9481" width="15.125" style="79" customWidth="1"/>
    <col min="9482" max="9728" width="9" style="79"/>
    <col min="9729" max="9729" width="19.25" style="79" customWidth="1"/>
    <col min="9730" max="9730" width="25.875" style="79" customWidth="1"/>
    <col min="9731" max="9731" width="29.25" style="79" customWidth="1"/>
    <col min="9732" max="9732" width="47.125" style="79" customWidth="1"/>
    <col min="9733" max="9733" width="9.625" style="79" bestFit="1" customWidth="1"/>
    <col min="9734" max="9734" width="0" style="79" hidden="1" customWidth="1"/>
    <col min="9735" max="9735" width="14" style="79" customWidth="1"/>
    <col min="9736" max="9736" width="19" style="79" customWidth="1"/>
    <col min="9737" max="9737" width="15.125" style="79" customWidth="1"/>
    <col min="9738" max="9984" width="9" style="79"/>
    <col min="9985" max="9985" width="19.25" style="79" customWidth="1"/>
    <col min="9986" max="9986" width="25.875" style="79" customWidth="1"/>
    <col min="9987" max="9987" width="29.25" style="79" customWidth="1"/>
    <col min="9988" max="9988" width="47.125" style="79" customWidth="1"/>
    <col min="9989" max="9989" width="9.625" style="79" bestFit="1" customWidth="1"/>
    <col min="9990" max="9990" width="0" style="79" hidden="1" customWidth="1"/>
    <col min="9991" max="9991" width="14" style="79" customWidth="1"/>
    <col min="9992" max="9992" width="19" style="79" customWidth="1"/>
    <col min="9993" max="9993" width="15.125" style="79" customWidth="1"/>
    <col min="9994" max="10240" width="9" style="79"/>
    <col min="10241" max="10241" width="19.25" style="79" customWidth="1"/>
    <col min="10242" max="10242" width="25.875" style="79" customWidth="1"/>
    <col min="10243" max="10243" width="29.25" style="79" customWidth="1"/>
    <col min="10244" max="10244" width="47.125" style="79" customWidth="1"/>
    <col min="10245" max="10245" width="9.625" style="79" bestFit="1" customWidth="1"/>
    <col min="10246" max="10246" width="0" style="79" hidden="1" customWidth="1"/>
    <col min="10247" max="10247" width="14" style="79" customWidth="1"/>
    <col min="10248" max="10248" width="19" style="79" customWidth="1"/>
    <col min="10249" max="10249" width="15.125" style="79" customWidth="1"/>
    <col min="10250" max="10496" width="9" style="79"/>
    <col min="10497" max="10497" width="19.25" style="79" customWidth="1"/>
    <col min="10498" max="10498" width="25.875" style="79" customWidth="1"/>
    <col min="10499" max="10499" width="29.25" style="79" customWidth="1"/>
    <col min="10500" max="10500" width="47.125" style="79" customWidth="1"/>
    <col min="10501" max="10501" width="9.625" style="79" bestFit="1" customWidth="1"/>
    <col min="10502" max="10502" width="0" style="79" hidden="1" customWidth="1"/>
    <col min="10503" max="10503" width="14" style="79" customWidth="1"/>
    <col min="10504" max="10504" width="19" style="79" customWidth="1"/>
    <col min="10505" max="10505" width="15.125" style="79" customWidth="1"/>
    <col min="10506" max="10752" width="9" style="79"/>
    <col min="10753" max="10753" width="19.25" style="79" customWidth="1"/>
    <col min="10754" max="10754" width="25.875" style="79" customWidth="1"/>
    <col min="10755" max="10755" width="29.25" style="79" customWidth="1"/>
    <col min="10756" max="10756" width="47.125" style="79" customWidth="1"/>
    <col min="10757" max="10757" width="9.625" style="79" bestFit="1" customWidth="1"/>
    <col min="10758" max="10758" width="0" style="79" hidden="1" customWidth="1"/>
    <col min="10759" max="10759" width="14" style="79" customWidth="1"/>
    <col min="10760" max="10760" width="19" style="79" customWidth="1"/>
    <col min="10761" max="10761" width="15.125" style="79" customWidth="1"/>
    <col min="10762" max="11008" width="9" style="79"/>
    <col min="11009" max="11009" width="19.25" style="79" customWidth="1"/>
    <col min="11010" max="11010" width="25.875" style="79" customWidth="1"/>
    <col min="11011" max="11011" width="29.25" style="79" customWidth="1"/>
    <col min="11012" max="11012" width="47.125" style="79" customWidth="1"/>
    <col min="11013" max="11013" width="9.625" style="79" bestFit="1" customWidth="1"/>
    <col min="11014" max="11014" width="0" style="79" hidden="1" customWidth="1"/>
    <col min="11015" max="11015" width="14" style="79" customWidth="1"/>
    <col min="11016" max="11016" width="19" style="79" customWidth="1"/>
    <col min="11017" max="11017" width="15.125" style="79" customWidth="1"/>
    <col min="11018" max="11264" width="9" style="79"/>
    <col min="11265" max="11265" width="19.25" style="79" customWidth="1"/>
    <col min="11266" max="11266" width="25.875" style="79" customWidth="1"/>
    <col min="11267" max="11267" width="29.25" style="79" customWidth="1"/>
    <col min="11268" max="11268" width="47.125" style="79" customWidth="1"/>
    <col min="11269" max="11269" width="9.625" style="79" bestFit="1" customWidth="1"/>
    <col min="11270" max="11270" width="0" style="79" hidden="1" customWidth="1"/>
    <col min="11271" max="11271" width="14" style="79" customWidth="1"/>
    <col min="11272" max="11272" width="19" style="79" customWidth="1"/>
    <col min="11273" max="11273" width="15.125" style="79" customWidth="1"/>
    <col min="11274" max="11520" width="9" style="79"/>
    <col min="11521" max="11521" width="19.25" style="79" customWidth="1"/>
    <col min="11522" max="11522" width="25.875" style="79" customWidth="1"/>
    <col min="11523" max="11523" width="29.25" style="79" customWidth="1"/>
    <col min="11524" max="11524" width="47.125" style="79" customWidth="1"/>
    <col min="11525" max="11525" width="9.625" style="79" bestFit="1" customWidth="1"/>
    <col min="11526" max="11526" width="0" style="79" hidden="1" customWidth="1"/>
    <col min="11527" max="11527" width="14" style="79" customWidth="1"/>
    <col min="11528" max="11528" width="19" style="79" customWidth="1"/>
    <col min="11529" max="11529" width="15.125" style="79" customWidth="1"/>
    <col min="11530" max="11776" width="9" style="79"/>
    <col min="11777" max="11777" width="19.25" style="79" customWidth="1"/>
    <col min="11778" max="11778" width="25.875" style="79" customWidth="1"/>
    <col min="11779" max="11779" width="29.25" style="79" customWidth="1"/>
    <col min="11780" max="11780" width="47.125" style="79" customWidth="1"/>
    <col min="11781" max="11781" width="9.625" style="79" bestFit="1" customWidth="1"/>
    <col min="11782" max="11782" width="0" style="79" hidden="1" customWidth="1"/>
    <col min="11783" max="11783" width="14" style="79" customWidth="1"/>
    <col min="11784" max="11784" width="19" style="79" customWidth="1"/>
    <col min="11785" max="11785" width="15.125" style="79" customWidth="1"/>
    <col min="11786" max="12032" width="9" style="79"/>
    <col min="12033" max="12033" width="19.25" style="79" customWidth="1"/>
    <col min="12034" max="12034" width="25.875" style="79" customWidth="1"/>
    <col min="12035" max="12035" width="29.25" style="79" customWidth="1"/>
    <col min="12036" max="12036" width="47.125" style="79" customWidth="1"/>
    <col min="12037" max="12037" width="9.625" style="79" bestFit="1" customWidth="1"/>
    <col min="12038" max="12038" width="0" style="79" hidden="1" customWidth="1"/>
    <col min="12039" max="12039" width="14" style="79" customWidth="1"/>
    <col min="12040" max="12040" width="19" style="79" customWidth="1"/>
    <col min="12041" max="12041" width="15.125" style="79" customWidth="1"/>
    <col min="12042" max="12288" width="9" style="79"/>
    <col min="12289" max="12289" width="19.25" style="79" customWidth="1"/>
    <col min="12290" max="12290" width="25.875" style="79" customWidth="1"/>
    <col min="12291" max="12291" width="29.25" style="79" customWidth="1"/>
    <col min="12292" max="12292" width="47.125" style="79" customWidth="1"/>
    <col min="12293" max="12293" width="9.625" style="79" bestFit="1" customWidth="1"/>
    <col min="12294" max="12294" width="0" style="79" hidden="1" customWidth="1"/>
    <col min="12295" max="12295" width="14" style="79" customWidth="1"/>
    <col min="12296" max="12296" width="19" style="79" customWidth="1"/>
    <col min="12297" max="12297" width="15.125" style="79" customWidth="1"/>
    <col min="12298" max="12544" width="9" style="79"/>
    <col min="12545" max="12545" width="19.25" style="79" customWidth="1"/>
    <col min="12546" max="12546" width="25.875" style="79" customWidth="1"/>
    <col min="12547" max="12547" width="29.25" style="79" customWidth="1"/>
    <col min="12548" max="12548" width="47.125" style="79" customWidth="1"/>
    <col min="12549" max="12549" width="9.625" style="79" bestFit="1" customWidth="1"/>
    <col min="12550" max="12550" width="0" style="79" hidden="1" customWidth="1"/>
    <col min="12551" max="12551" width="14" style="79" customWidth="1"/>
    <col min="12552" max="12552" width="19" style="79" customWidth="1"/>
    <col min="12553" max="12553" width="15.125" style="79" customWidth="1"/>
    <col min="12554" max="12800" width="9" style="79"/>
    <col min="12801" max="12801" width="19.25" style="79" customWidth="1"/>
    <col min="12802" max="12802" width="25.875" style="79" customWidth="1"/>
    <col min="12803" max="12803" width="29.25" style="79" customWidth="1"/>
    <col min="12804" max="12804" width="47.125" style="79" customWidth="1"/>
    <col min="12805" max="12805" width="9.625" style="79" bestFit="1" customWidth="1"/>
    <col min="12806" max="12806" width="0" style="79" hidden="1" customWidth="1"/>
    <col min="12807" max="12807" width="14" style="79" customWidth="1"/>
    <col min="12808" max="12808" width="19" style="79" customWidth="1"/>
    <col min="12809" max="12809" width="15.125" style="79" customWidth="1"/>
    <col min="12810" max="13056" width="9" style="79"/>
    <col min="13057" max="13057" width="19.25" style="79" customWidth="1"/>
    <col min="13058" max="13058" width="25.875" style="79" customWidth="1"/>
    <col min="13059" max="13059" width="29.25" style="79" customWidth="1"/>
    <col min="13060" max="13060" width="47.125" style="79" customWidth="1"/>
    <col min="13061" max="13061" width="9.625" style="79" bestFit="1" customWidth="1"/>
    <col min="13062" max="13062" width="0" style="79" hidden="1" customWidth="1"/>
    <col min="13063" max="13063" width="14" style="79" customWidth="1"/>
    <col min="13064" max="13064" width="19" style="79" customWidth="1"/>
    <col min="13065" max="13065" width="15.125" style="79" customWidth="1"/>
    <col min="13066" max="13312" width="9" style="79"/>
    <col min="13313" max="13313" width="19.25" style="79" customWidth="1"/>
    <col min="13314" max="13314" width="25.875" style="79" customWidth="1"/>
    <col min="13315" max="13315" width="29.25" style="79" customWidth="1"/>
    <col min="13316" max="13316" width="47.125" style="79" customWidth="1"/>
    <col min="13317" max="13317" width="9.625" style="79" bestFit="1" customWidth="1"/>
    <col min="13318" max="13318" width="0" style="79" hidden="1" customWidth="1"/>
    <col min="13319" max="13319" width="14" style="79" customWidth="1"/>
    <col min="13320" max="13320" width="19" style="79" customWidth="1"/>
    <col min="13321" max="13321" width="15.125" style="79" customWidth="1"/>
    <col min="13322" max="13568" width="9" style="79"/>
    <col min="13569" max="13569" width="19.25" style="79" customWidth="1"/>
    <col min="13570" max="13570" width="25.875" style="79" customWidth="1"/>
    <col min="13571" max="13571" width="29.25" style="79" customWidth="1"/>
    <col min="13572" max="13572" width="47.125" style="79" customWidth="1"/>
    <col min="13573" max="13573" width="9.625" style="79" bestFit="1" customWidth="1"/>
    <col min="13574" max="13574" width="0" style="79" hidden="1" customWidth="1"/>
    <col min="13575" max="13575" width="14" style="79" customWidth="1"/>
    <col min="13576" max="13576" width="19" style="79" customWidth="1"/>
    <col min="13577" max="13577" width="15.125" style="79" customWidth="1"/>
    <col min="13578" max="13824" width="9" style="79"/>
    <col min="13825" max="13825" width="19.25" style="79" customWidth="1"/>
    <col min="13826" max="13826" width="25.875" style="79" customWidth="1"/>
    <col min="13827" max="13827" width="29.25" style="79" customWidth="1"/>
    <col min="13828" max="13828" width="47.125" style="79" customWidth="1"/>
    <col min="13829" max="13829" width="9.625" style="79" bestFit="1" customWidth="1"/>
    <col min="13830" max="13830" width="0" style="79" hidden="1" customWidth="1"/>
    <col min="13831" max="13831" width="14" style="79" customWidth="1"/>
    <col min="13832" max="13832" width="19" style="79" customWidth="1"/>
    <col min="13833" max="13833" width="15.125" style="79" customWidth="1"/>
    <col min="13834" max="14080" width="9" style="79"/>
    <col min="14081" max="14081" width="19.25" style="79" customWidth="1"/>
    <col min="14082" max="14082" width="25.875" style="79" customWidth="1"/>
    <col min="14083" max="14083" width="29.25" style="79" customWidth="1"/>
    <col min="14084" max="14084" width="47.125" style="79" customWidth="1"/>
    <col min="14085" max="14085" width="9.625" style="79" bestFit="1" customWidth="1"/>
    <col min="14086" max="14086" width="0" style="79" hidden="1" customWidth="1"/>
    <col min="14087" max="14087" width="14" style="79" customWidth="1"/>
    <col min="14088" max="14088" width="19" style="79" customWidth="1"/>
    <col min="14089" max="14089" width="15.125" style="79" customWidth="1"/>
    <col min="14090" max="14336" width="9" style="79"/>
    <col min="14337" max="14337" width="19.25" style="79" customWidth="1"/>
    <col min="14338" max="14338" width="25.875" style="79" customWidth="1"/>
    <col min="14339" max="14339" width="29.25" style="79" customWidth="1"/>
    <col min="14340" max="14340" width="47.125" style="79" customWidth="1"/>
    <col min="14341" max="14341" width="9.625" style="79" bestFit="1" customWidth="1"/>
    <col min="14342" max="14342" width="0" style="79" hidden="1" customWidth="1"/>
    <col min="14343" max="14343" width="14" style="79" customWidth="1"/>
    <col min="14344" max="14344" width="19" style="79" customWidth="1"/>
    <col min="14345" max="14345" width="15.125" style="79" customWidth="1"/>
    <col min="14346" max="14592" width="9" style="79"/>
    <col min="14593" max="14593" width="19.25" style="79" customWidth="1"/>
    <col min="14594" max="14594" width="25.875" style="79" customWidth="1"/>
    <col min="14595" max="14595" width="29.25" style="79" customWidth="1"/>
    <col min="14596" max="14596" width="47.125" style="79" customWidth="1"/>
    <col min="14597" max="14597" width="9.625" style="79" bestFit="1" customWidth="1"/>
    <col min="14598" max="14598" width="0" style="79" hidden="1" customWidth="1"/>
    <col min="14599" max="14599" width="14" style="79" customWidth="1"/>
    <col min="14600" max="14600" width="19" style="79" customWidth="1"/>
    <col min="14601" max="14601" width="15.125" style="79" customWidth="1"/>
    <col min="14602" max="14848" width="9" style="79"/>
    <col min="14849" max="14849" width="19.25" style="79" customWidth="1"/>
    <col min="14850" max="14850" width="25.875" style="79" customWidth="1"/>
    <col min="14851" max="14851" width="29.25" style="79" customWidth="1"/>
    <col min="14852" max="14852" width="47.125" style="79" customWidth="1"/>
    <col min="14853" max="14853" width="9.625" style="79" bestFit="1" customWidth="1"/>
    <col min="14854" max="14854" width="0" style="79" hidden="1" customWidth="1"/>
    <col min="14855" max="14855" width="14" style="79" customWidth="1"/>
    <col min="14856" max="14856" width="19" style="79" customWidth="1"/>
    <col min="14857" max="14857" width="15.125" style="79" customWidth="1"/>
    <col min="14858" max="15104" width="9" style="79"/>
    <col min="15105" max="15105" width="19.25" style="79" customWidth="1"/>
    <col min="15106" max="15106" width="25.875" style="79" customWidth="1"/>
    <col min="15107" max="15107" width="29.25" style="79" customWidth="1"/>
    <col min="15108" max="15108" width="47.125" style="79" customWidth="1"/>
    <col min="15109" max="15109" width="9.625" style="79" bestFit="1" customWidth="1"/>
    <col min="15110" max="15110" width="0" style="79" hidden="1" customWidth="1"/>
    <col min="15111" max="15111" width="14" style="79" customWidth="1"/>
    <col min="15112" max="15112" width="19" style="79" customWidth="1"/>
    <col min="15113" max="15113" width="15.125" style="79" customWidth="1"/>
    <col min="15114" max="15360" width="9" style="79"/>
    <col min="15361" max="15361" width="19.25" style="79" customWidth="1"/>
    <col min="15362" max="15362" width="25.875" style="79" customWidth="1"/>
    <col min="15363" max="15363" width="29.25" style="79" customWidth="1"/>
    <col min="15364" max="15364" width="47.125" style="79" customWidth="1"/>
    <col min="15365" max="15365" width="9.625" style="79" bestFit="1" customWidth="1"/>
    <col min="15366" max="15366" width="0" style="79" hidden="1" customWidth="1"/>
    <col min="15367" max="15367" width="14" style="79" customWidth="1"/>
    <col min="15368" max="15368" width="19" style="79" customWidth="1"/>
    <col min="15369" max="15369" width="15.125" style="79" customWidth="1"/>
    <col min="15370" max="15616" width="9" style="79"/>
    <col min="15617" max="15617" width="19.25" style="79" customWidth="1"/>
    <col min="15618" max="15618" width="25.875" style="79" customWidth="1"/>
    <col min="15619" max="15619" width="29.25" style="79" customWidth="1"/>
    <col min="15620" max="15620" width="47.125" style="79" customWidth="1"/>
    <col min="15621" max="15621" width="9.625" style="79" bestFit="1" customWidth="1"/>
    <col min="15622" max="15622" width="0" style="79" hidden="1" customWidth="1"/>
    <col min="15623" max="15623" width="14" style="79" customWidth="1"/>
    <col min="15624" max="15624" width="19" style="79" customWidth="1"/>
    <col min="15625" max="15625" width="15.125" style="79" customWidth="1"/>
    <col min="15626" max="15872" width="9" style="79"/>
    <col min="15873" max="15873" width="19.25" style="79" customWidth="1"/>
    <col min="15874" max="15874" width="25.875" style="79" customWidth="1"/>
    <col min="15875" max="15875" width="29.25" style="79" customWidth="1"/>
    <col min="15876" max="15876" width="47.125" style="79" customWidth="1"/>
    <col min="15877" max="15877" width="9.625" style="79" bestFit="1" customWidth="1"/>
    <col min="15878" max="15878" width="0" style="79" hidden="1" customWidth="1"/>
    <col min="15879" max="15879" width="14" style="79" customWidth="1"/>
    <col min="15880" max="15880" width="19" style="79" customWidth="1"/>
    <col min="15881" max="15881" width="15.125" style="79" customWidth="1"/>
    <col min="15882" max="16128" width="9" style="79"/>
    <col min="16129" max="16129" width="19.25" style="79" customWidth="1"/>
    <col min="16130" max="16130" width="25.875" style="79" customWidth="1"/>
    <col min="16131" max="16131" width="29.25" style="79" customWidth="1"/>
    <col min="16132" max="16132" width="47.125" style="79" customWidth="1"/>
    <col min="16133" max="16133" width="9.625" style="79" bestFit="1" customWidth="1"/>
    <col min="16134" max="16134" width="0" style="79" hidden="1" customWidth="1"/>
    <col min="16135" max="16135" width="14" style="79" customWidth="1"/>
    <col min="16136" max="16136" width="19" style="79" customWidth="1"/>
    <col min="16137" max="16137" width="15.125" style="79" customWidth="1"/>
    <col min="16138" max="16384" width="9" style="79"/>
  </cols>
  <sheetData>
    <row r="1" spans="1:10" ht="19.5" thickBot="1" x14ac:dyDescent="0.2">
      <c r="A1" s="341" t="s">
        <v>944</v>
      </c>
      <c r="B1" s="342"/>
      <c r="C1" s="342"/>
      <c r="D1" s="342"/>
      <c r="E1" s="343"/>
      <c r="F1" s="343"/>
      <c r="G1" s="344"/>
      <c r="H1" s="345"/>
      <c r="I1" s="346" t="s">
        <v>1098</v>
      </c>
      <c r="J1" s="347"/>
    </row>
    <row r="2" spans="1:10" s="80" customFormat="1" ht="17.45" customHeight="1" x14ac:dyDescent="0.15">
      <c r="A2" s="348" t="s">
        <v>945</v>
      </c>
      <c r="B2" s="436" t="s">
        <v>946</v>
      </c>
      <c r="C2" s="436" t="s">
        <v>947</v>
      </c>
      <c r="D2" s="436" t="s">
        <v>505</v>
      </c>
      <c r="E2" s="349" t="s">
        <v>506</v>
      </c>
      <c r="F2" s="350"/>
      <c r="G2" s="351" t="s">
        <v>948</v>
      </c>
      <c r="H2" s="436" t="s">
        <v>949</v>
      </c>
      <c r="I2" s="352" t="s">
        <v>507</v>
      </c>
      <c r="J2" s="353"/>
    </row>
    <row r="3" spans="1:10" s="80" customFormat="1" ht="17.45" customHeight="1" x14ac:dyDescent="0.15">
      <c r="A3" s="354"/>
      <c r="B3" s="437"/>
      <c r="C3" s="437"/>
      <c r="D3" s="437"/>
      <c r="E3" s="355"/>
      <c r="F3" s="356"/>
      <c r="G3" s="357"/>
      <c r="H3" s="437"/>
      <c r="I3" s="358"/>
      <c r="J3" s="353"/>
    </row>
    <row r="4" spans="1:10" s="80" customFormat="1" ht="17.45" customHeight="1" x14ac:dyDescent="0.15">
      <c r="A4" s="359" t="s">
        <v>950</v>
      </c>
      <c r="B4" s="438"/>
      <c r="C4" s="438"/>
      <c r="D4" s="438"/>
      <c r="E4" s="360" t="s">
        <v>509</v>
      </c>
      <c r="F4" s="361"/>
      <c r="G4" s="362" t="s">
        <v>951</v>
      </c>
      <c r="H4" s="437"/>
      <c r="I4" s="363" t="s">
        <v>511</v>
      </c>
      <c r="J4" s="353"/>
    </row>
    <row r="5" spans="1:10" s="80" customFormat="1" ht="24" customHeight="1" x14ac:dyDescent="0.15">
      <c r="A5" s="364" t="s">
        <v>952</v>
      </c>
      <c r="B5" s="365" t="s">
        <v>953</v>
      </c>
      <c r="C5" s="366" t="s">
        <v>954</v>
      </c>
      <c r="D5" s="365" t="s">
        <v>955</v>
      </c>
      <c r="E5" s="367">
        <v>3.5</v>
      </c>
      <c r="F5" s="368"/>
      <c r="G5" s="369">
        <v>6.5</v>
      </c>
      <c r="H5" s="370" t="s">
        <v>956</v>
      </c>
      <c r="I5" s="371" t="s">
        <v>957</v>
      </c>
      <c r="J5" s="353"/>
    </row>
    <row r="6" spans="1:10" s="80" customFormat="1" ht="25.5" customHeight="1" x14ac:dyDescent="0.15">
      <c r="A6" s="372" t="s">
        <v>958</v>
      </c>
      <c r="B6" s="373" t="s">
        <v>959</v>
      </c>
      <c r="C6" s="374" t="s">
        <v>960</v>
      </c>
      <c r="D6" s="373" t="s">
        <v>961</v>
      </c>
      <c r="E6" s="375">
        <v>9.8000000000000007</v>
      </c>
      <c r="F6" s="376"/>
      <c r="G6" s="377">
        <v>6.5</v>
      </c>
      <c r="H6" s="378" t="s">
        <v>962</v>
      </c>
      <c r="I6" s="379" t="s">
        <v>963</v>
      </c>
      <c r="J6" s="353"/>
    </row>
    <row r="7" spans="1:10" s="80" customFormat="1" ht="33" customHeight="1" x14ac:dyDescent="0.15">
      <c r="A7" s="364" t="s">
        <v>964</v>
      </c>
      <c r="B7" s="365" t="s">
        <v>965</v>
      </c>
      <c r="C7" s="366" t="s">
        <v>966</v>
      </c>
      <c r="D7" s="380" t="s">
        <v>967</v>
      </c>
      <c r="E7" s="367">
        <v>2.5</v>
      </c>
      <c r="F7" s="368"/>
      <c r="G7" s="369">
        <v>6.5</v>
      </c>
      <c r="H7" s="381" t="s">
        <v>962</v>
      </c>
      <c r="I7" s="371" t="s">
        <v>968</v>
      </c>
      <c r="J7" s="353"/>
    </row>
    <row r="8" spans="1:10" s="80" customFormat="1" ht="24.75" customHeight="1" x14ac:dyDescent="0.15">
      <c r="A8" s="372" t="s">
        <v>969</v>
      </c>
      <c r="B8" s="373" t="s">
        <v>970</v>
      </c>
      <c r="C8" s="374" t="s">
        <v>971</v>
      </c>
      <c r="D8" s="373" t="s">
        <v>972</v>
      </c>
      <c r="E8" s="375">
        <v>2</v>
      </c>
      <c r="F8" s="376"/>
      <c r="G8" s="377">
        <v>4</v>
      </c>
      <c r="H8" s="378" t="s">
        <v>962</v>
      </c>
      <c r="I8" s="379" t="s">
        <v>973</v>
      </c>
      <c r="J8" s="353"/>
    </row>
    <row r="9" spans="1:10" s="80" customFormat="1" ht="24" customHeight="1" x14ac:dyDescent="0.15">
      <c r="A9" s="382" t="s">
        <v>962</v>
      </c>
      <c r="B9" s="365" t="s">
        <v>974</v>
      </c>
      <c r="C9" s="366" t="s">
        <v>975</v>
      </c>
      <c r="D9" s="365" t="s">
        <v>976</v>
      </c>
      <c r="E9" s="367">
        <v>2.6</v>
      </c>
      <c r="F9" s="368"/>
      <c r="G9" s="369">
        <v>4</v>
      </c>
      <c r="H9" s="381" t="s">
        <v>962</v>
      </c>
      <c r="I9" s="371" t="s">
        <v>977</v>
      </c>
      <c r="J9" s="353"/>
    </row>
    <row r="10" spans="1:10" s="80" customFormat="1" ht="22.5" customHeight="1" x14ac:dyDescent="0.15">
      <c r="A10" s="372" t="s">
        <v>978</v>
      </c>
      <c r="B10" s="373" t="s">
        <v>979</v>
      </c>
      <c r="C10" s="374" t="s">
        <v>980</v>
      </c>
      <c r="D10" s="373" t="s">
        <v>981</v>
      </c>
      <c r="E10" s="375">
        <v>10</v>
      </c>
      <c r="F10" s="376"/>
      <c r="G10" s="377">
        <v>4</v>
      </c>
      <c r="H10" s="378" t="s">
        <v>962</v>
      </c>
      <c r="I10" s="379" t="s">
        <v>982</v>
      </c>
      <c r="J10" s="353"/>
    </row>
    <row r="11" spans="1:10" s="80" customFormat="1" ht="39.75" customHeight="1" x14ac:dyDescent="0.15">
      <c r="A11" s="364" t="s">
        <v>983</v>
      </c>
      <c r="B11" s="365" t="s">
        <v>984</v>
      </c>
      <c r="C11" s="366" t="s">
        <v>985</v>
      </c>
      <c r="D11" s="380" t="s">
        <v>986</v>
      </c>
      <c r="E11" s="367">
        <v>15.7</v>
      </c>
      <c r="F11" s="383"/>
      <c r="G11" s="369">
        <v>7</v>
      </c>
      <c r="H11" s="381" t="s">
        <v>962</v>
      </c>
      <c r="I11" s="379" t="s">
        <v>987</v>
      </c>
      <c r="J11" s="353"/>
    </row>
    <row r="12" spans="1:10" s="80" customFormat="1" ht="27" customHeight="1" x14ac:dyDescent="0.15">
      <c r="A12" s="372" t="s">
        <v>988</v>
      </c>
      <c r="B12" s="373" t="s">
        <v>989</v>
      </c>
      <c r="C12" s="374" t="s">
        <v>990</v>
      </c>
      <c r="D12" s="373" t="s">
        <v>991</v>
      </c>
      <c r="E12" s="375">
        <v>19.8</v>
      </c>
      <c r="F12" s="384"/>
      <c r="G12" s="377">
        <v>6.5</v>
      </c>
      <c r="H12" s="378" t="s">
        <v>962</v>
      </c>
      <c r="I12" s="379" t="s">
        <v>992</v>
      </c>
      <c r="J12" s="353"/>
    </row>
    <row r="13" spans="1:10" s="80" customFormat="1" ht="36" customHeight="1" x14ac:dyDescent="0.15">
      <c r="A13" s="385" t="s">
        <v>993</v>
      </c>
      <c r="B13" s="365" t="s">
        <v>994</v>
      </c>
      <c r="C13" s="366" t="s">
        <v>995</v>
      </c>
      <c r="D13" s="380" t="s">
        <v>996</v>
      </c>
      <c r="E13" s="367">
        <v>17.2</v>
      </c>
      <c r="F13" s="368"/>
      <c r="G13" s="369">
        <v>6.5</v>
      </c>
      <c r="H13" s="381" t="s">
        <v>962</v>
      </c>
      <c r="I13" s="371" t="s">
        <v>997</v>
      </c>
      <c r="J13" s="353"/>
    </row>
    <row r="14" spans="1:10" s="80" customFormat="1" ht="22.5" customHeight="1" x14ac:dyDescent="0.15">
      <c r="A14" s="372" t="s">
        <v>998</v>
      </c>
      <c r="B14" s="373" t="s">
        <v>999</v>
      </c>
      <c r="C14" s="374" t="s">
        <v>1000</v>
      </c>
      <c r="D14" s="373" t="s">
        <v>1001</v>
      </c>
      <c r="E14" s="375">
        <v>2</v>
      </c>
      <c r="F14" s="384"/>
      <c r="G14" s="386" t="s">
        <v>1002</v>
      </c>
      <c r="H14" s="378" t="s">
        <v>962</v>
      </c>
      <c r="I14" s="379" t="s">
        <v>1003</v>
      </c>
      <c r="J14" s="353"/>
    </row>
    <row r="15" spans="1:10" s="80" customFormat="1" ht="27" customHeight="1" x14ac:dyDescent="0.15">
      <c r="A15" s="364" t="s">
        <v>1004</v>
      </c>
      <c r="B15" s="365" t="s">
        <v>1005</v>
      </c>
      <c r="C15" s="366" t="s">
        <v>1006</v>
      </c>
      <c r="D15" s="365" t="s">
        <v>1007</v>
      </c>
      <c r="E15" s="367">
        <v>5.7</v>
      </c>
      <c r="F15" s="383"/>
      <c r="G15" s="369">
        <v>6.5</v>
      </c>
      <c r="H15" s="381" t="s">
        <v>962</v>
      </c>
      <c r="I15" s="387">
        <v>23738</v>
      </c>
      <c r="J15" s="353"/>
    </row>
    <row r="16" spans="1:10" s="80" customFormat="1" ht="24.75" customHeight="1" x14ac:dyDescent="0.15">
      <c r="A16" s="388" t="s">
        <v>962</v>
      </c>
      <c r="B16" s="373" t="s">
        <v>1008</v>
      </c>
      <c r="C16" s="374" t="s">
        <v>1009</v>
      </c>
      <c r="D16" s="373" t="s">
        <v>1010</v>
      </c>
      <c r="E16" s="375">
        <v>10.9</v>
      </c>
      <c r="F16" s="376"/>
      <c r="G16" s="377">
        <v>7</v>
      </c>
      <c r="H16" s="378" t="s">
        <v>962</v>
      </c>
      <c r="I16" s="389">
        <v>23008</v>
      </c>
      <c r="J16" s="353"/>
    </row>
    <row r="17" spans="1:10" s="80" customFormat="1" ht="26.25" customHeight="1" x14ac:dyDescent="0.15">
      <c r="A17" s="382" t="s">
        <v>962</v>
      </c>
      <c r="B17" s="365" t="s">
        <v>1011</v>
      </c>
      <c r="C17" s="366" t="s">
        <v>1012</v>
      </c>
      <c r="D17" s="365" t="s">
        <v>1013</v>
      </c>
      <c r="E17" s="367">
        <v>2.1</v>
      </c>
      <c r="F17" s="368"/>
      <c r="G17" s="369">
        <v>7.5</v>
      </c>
      <c r="H17" s="381" t="s">
        <v>962</v>
      </c>
      <c r="I17" s="371" t="s">
        <v>1014</v>
      </c>
      <c r="J17" s="353"/>
    </row>
    <row r="18" spans="1:10" s="80" customFormat="1" ht="32.25" customHeight="1" x14ac:dyDescent="0.15">
      <c r="A18" s="388" t="s">
        <v>962</v>
      </c>
      <c r="B18" s="373" t="s">
        <v>1015</v>
      </c>
      <c r="C18" s="390" t="s">
        <v>1016</v>
      </c>
      <c r="D18" s="391" t="s">
        <v>1017</v>
      </c>
      <c r="E18" s="375">
        <v>15.9</v>
      </c>
      <c r="F18" s="384"/>
      <c r="G18" s="377">
        <v>9</v>
      </c>
      <c r="H18" s="378" t="s">
        <v>962</v>
      </c>
      <c r="I18" s="392" t="s">
        <v>1180</v>
      </c>
      <c r="J18" s="393"/>
    </row>
    <row r="19" spans="1:10" s="80" customFormat="1" ht="27" customHeight="1" x14ac:dyDescent="0.15">
      <c r="A19" s="372" t="s">
        <v>1018</v>
      </c>
      <c r="B19" s="373" t="s">
        <v>1019</v>
      </c>
      <c r="C19" s="374" t="s">
        <v>1020</v>
      </c>
      <c r="D19" s="373" t="s">
        <v>1021</v>
      </c>
      <c r="E19" s="375">
        <v>40.6</v>
      </c>
      <c r="F19" s="384"/>
      <c r="G19" s="394" t="s">
        <v>1022</v>
      </c>
      <c r="H19" s="378" t="s">
        <v>962</v>
      </c>
      <c r="I19" s="379" t="s">
        <v>1023</v>
      </c>
      <c r="J19" s="353"/>
    </row>
    <row r="20" spans="1:10" s="80" customFormat="1" ht="29.25" customHeight="1" x14ac:dyDescent="0.15">
      <c r="A20" s="382" t="s">
        <v>962</v>
      </c>
      <c r="B20" s="365" t="s">
        <v>989</v>
      </c>
      <c r="C20" s="366" t="s">
        <v>1024</v>
      </c>
      <c r="D20" s="365" t="s">
        <v>1025</v>
      </c>
      <c r="E20" s="367">
        <v>5</v>
      </c>
      <c r="F20" s="368"/>
      <c r="G20" s="369">
        <v>6.5</v>
      </c>
      <c r="H20" s="381" t="s">
        <v>962</v>
      </c>
      <c r="I20" s="371" t="s">
        <v>1026</v>
      </c>
      <c r="J20" s="353"/>
    </row>
    <row r="21" spans="1:10" s="80" customFormat="1" ht="30.75" customHeight="1" x14ac:dyDescent="0.15">
      <c r="A21" s="388" t="s">
        <v>962</v>
      </c>
      <c r="B21" s="373" t="s">
        <v>1027</v>
      </c>
      <c r="C21" s="374" t="s">
        <v>1028</v>
      </c>
      <c r="D21" s="373" t="s">
        <v>1029</v>
      </c>
      <c r="E21" s="375">
        <v>6.1</v>
      </c>
      <c r="F21" s="376"/>
      <c r="G21" s="377">
        <v>8.5</v>
      </c>
      <c r="H21" s="378" t="s">
        <v>962</v>
      </c>
      <c r="I21" s="379" t="s">
        <v>1030</v>
      </c>
      <c r="J21" s="353"/>
    </row>
    <row r="22" spans="1:10" s="80" customFormat="1" ht="33.75" customHeight="1" x14ac:dyDescent="0.15">
      <c r="A22" s="382" t="s">
        <v>962</v>
      </c>
      <c r="B22" s="365" t="s">
        <v>1031</v>
      </c>
      <c r="C22" s="395" t="s">
        <v>1032</v>
      </c>
      <c r="D22" s="365" t="s">
        <v>1033</v>
      </c>
      <c r="E22" s="367">
        <v>8.5</v>
      </c>
      <c r="F22" s="368"/>
      <c r="G22" s="369">
        <v>6.5</v>
      </c>
      <c r="H22" s="381" t="s">
        <v>962</v>
      </c>
      <c r="I22" s="371" t="s">
        <v>1034</v>
      </c>
      <c r="J22" s="353"/>
    </row>
    <row r="23" spans="1:10" s="80" customFormat="1" ht="31.5" customHeight="1" x14ac:dyDescent="0.15">
      <c r="A23" s="372" t="s">
        <v>1035</v>
      </c>
      <c r="B23" s="373" t="s">
        <v>1036</v>
      </c>
      <c r="C23" s="374" t="s">
        <v>1037</v>
      </c>
      <c r="D23" s="373" t="s">
        <v>1038</v>
      </c>
      <c r="E23" s="375">
        <v>5.0999999999999996</v>
      </c>
      <c r="F23" s="376"/>
      <c r="G23" s="377">
        <v>6.5</v>
      </c>
      <c r="H23" s="378" t="s">
        <v>962</v>
      </c>
      <c r="I23" s="379" t="s">
        <v>1039</v>
      </c>
      <c r="J23" s="353"/>
    </row>
    <row r="24" spans="1:10" s="80" customFormat="1" ht="29.25" customHeight="1" x14ac:dyDescent="0.15">
      <c r="A24" s="364" t="s">
        <v>1040</v>
      </c>
      <c r="B24" s="365" t="s">
        <v>1041</v>
      </c>
      <c r="C24" s="366" t="s">
        <v>1042</v>
      </c>
      <c r="D24" s="365" t="s">
        <v>1043</v>
      </c>
      <c r="E24" s="367">
        <v>16.3</v>
      </c>
      <c r="F24" s="368"/>
      <c r="G24" s="369">
        <v>6.5</v>
      </c>
      <c r="H24" s="381" t="s">
        <v>962</v>
      </c>
      <c r="I24" s="387">
        <v>23678</v>
      </c>
      <c r="J24" s="353"/>
    </row>
    <row r="25" spans="1:10" s="80" customFormat="1" ht="36" customHeight="1" x14ac:dyDescent="0.15">
      <c r="A25" s="396" t="s">
        <v>1044</v>
      </c>
      <c r="B25" s="373" t="s">
        <v>1045</v>
      </c>
      <c r="C25" s="397" t="s">
        <v>1046</v>
      </c>
      <c r="D25" s="398" t="s">
        <v>1047</v>
      </c>
      <c r="E25" s="375">
        <v>11.2</v>
      </c>
      <c r="F25" s="376"/>
      <c r="G25" s="377">
        <v>6.5</v>
      </c>
      <c r="H25" s="378" t="s">
        <v>962</v>
      </c>
      <c r="I25" s="379" t="s">
        <v>1048</v>
      </c>
      <c r="J25" s="353"/>
    </row>
    <row r="26" spans="1:10" s="80" customFormat="1" ht="37.5" customHeight="1" x14ac:dyDescent="0.15">
      <c r="A26" s="364" t="s">
        <v>1049</v>
      </c>
      <c r="B26" s="365" t="s">
        <v>1050</v>
      </c>
      <c r="C26" s="366" t="s">
        <v>1051</v>
      </c>
      <c r="D26" s="380" t="s">
        <v>1052</v>
      </c>
      <c r="E26" s="367">
        <v>17</v>
      </c>
      <c r="F26" s="383"/>
      <c r="G26" s="369">
        <v>6.5</v>
      </c>
      <c r="H26" s="381" t="s">
        <v>962</v>
      </c>
      <c r="I26" s="371" t="s">
        <v>1053</v>
      </c>
      <c r="J26" s="353"/>
    </row>
    <row r="27" spans="1:10" s="80" customFormat="1" ht="36" customHeight="1" x14ac:dyDescent="0.15">
      <c r="A27" s="372" t="s">
        <v>1054</v>
      </c>
      <c r="B27" s="373" t="s">
        <v>1055</v>
      </c>
      <c r="C27" s="374" t="s">
        <v>1056</v>
      </c>
      <c r="D27" s="398" t="s">
        <v>1057</v>
      </c>
      <c r="E27" s="375">
        <v>8.1</v>
      </c>
      <c r="F27" s="376"/>
      <c r="G27" s="377">
        <v>6.5</v>
      </c>
      <c r="H27" s="378" t="s">
        <v>962</v>
      </c>
      <c r="I27" s="379" t="s">
        <v>1058</v>
      </c>
      <c r="J27" s="353"/>
    </row>
    <row r="28" spans="1:10" s="80" customFormat="1" ht="25.5" customHeight="1" x14ac:dyDescent="0.15">
      <c r="A28" s="364" t="s">
        <v>1059</v>
      </c>
      <c r="B28" s="365" t="s">
        <v>1060</v>
      </c>
      <c r="C28" s="366" t="s">
        <v>1061</v>
      </c>
      <c r="D28" s="365" t="s">
        <v>1062</v>
      </c>
      <c r="E28" s="367">
        <v>11.8</v>
      </c>
      <c r="F28" s="368"/>
      <c r="G28" s="369">
        <v>7.5</v>
      </c>
      <c r="H28" s="381" t="s">
        <v>962</v>
      </c>
      <c r="I28" s="371" t="s">
        <v>1063</v>
      </c>
      <c r="J28" s="353"/>
    </row>
    <row r="29" spans="1:10" s="80" customFormat="1" ht="25.5" customHeight="1" x14ac:dyDescent="0.15">
      <c r="A29" s="372" t="s">
        <v>1064</v>
      </c>
      <c r="B29" s="373" t="s">
        <v>1065</v>
      </c>
      <c r="C29" s="374" t="s">
        <v>1066</v>
      </c>
      <c r="D29" s="373" t="s">
        <v>1067</v>
      </c>
      <c r="E29" s="375">
        <v>10.7</v>
      </c>
      <c r="F29" s="376"/>
      <c r="G29" s="377">
        <v>7</v>
      </c>
      <c r="H29" s="378" t="s">
        <v>962</v>
      </c>
      <c r="I29" s="389">
        <v>24059</v>
      </c>
      <c r="J29" s="353"/>
    </row>
    <row r="30" spans="1:10" s="80" customFormat="1" ht="39.950000000000003" customHeight="1" x14ac:dyDescent="0.15">
      <c r="A30" s="364" t="s">
        <v>1068</v>
      </c>
      <c r="B30" s="365" t="s">
        <v>1069</v>
      </c>
      <c r="C30" s="366" t="s">
        <v>1070</v>
      </c>
      <c r="D30" s="380" t="s">
        <v>1071</v>
      </c>
      <c r="E30" s="367">
        <v>20.9</v>
      </c>
      <c r="F30" s="383"/>
      <c r="G30" s="399" t="s">
        <v>1072</v>
      </c>
      <c r="H30" s="381" t="s">
        <v>962</v>
      </c>
      <c r="I30" s="371" t="s">
        <v>1073</v>
      </c>
      <c r="J30" s="353"/>
    </row>
    <row r="31" spans="1:10" s="80" customFormat="1" ht="31.5" customHeight="1" x14ac:dyDescent="0.15">
      <c r="A31" s="372" t="s">
        <v>1074</v>
      </c>
      <c r="B31" s="373" t="s">
        <v>1075</v>
      </c>
      <c r="C31" s="397" t="s">
        <v>1076</v>
      </c>
      <c r="D31" s="373" t="s">
        <v>1077</v>
      </c>
      <c r="E31" s="375">
        <v>3.7</v>
      </c>
      <c r="F31" s="376"/>
      <c r="G31" s="377">
        <v>6.5</v>
      </c>
      <c r="H31" s="378" t="s">
        <v>962</v>
      </c>
      <c r="I31" s="389">
        <v>20384</v>
      </c>
      <c r="J31" s="353"/>
    </row>
    <row r="32" spans="1:10" s="80" customFormat="1" ht="33" customHeight="1" x14ac:dyDescent="0.15">
      <c r="A32" s="382" t="s">
        <v>962</v>
      </c>
      <c r="B32" s="365" t="s">
        <v>989</v>
      </c>
      <c r="C32" s="395" t="s">
        <v>1078</v>
      </c>
      <c r="D32" s="365" t="s">
        <v>1079</v>
      </c>
      <c r="E32" s="367">
        <v>5.3</v>
      </c>
      <c r="F32" s="368"/>
      <c r="G32" s="369">
        <v>6.5</v>
      </c>
      <c r="H32" s="381" t="s">
        <v>962</v>
      </c>
      <c r="I32" s="371" t="s">
        <v>1080</v>
      </c>
      <c r="J32" s="353"/>
    </row>
    <row r="33" spans="1:10" s="80" customFormat="1" ht="27" customHeight="1" x14ac:dyDescent="0.15">
      <c r="A33" s="372" t="s">
        <v>1081</v>
      </c>
      <c r="B33" s="373" t="s">
        <v>1082</v>
      </c>
      <c r="C33" s="374" t="s">
        <v>1083</v>
      </c>
      <c r="D33" s="373" t="s">
        <v>1084</v>
      </c>
      <c r="E33" s="375">
        <v>10.7</v>
      </c>
      <c r="F33" s="376"/>
      <c r="G33" s="377">
        <v>6.5</v>
      </c>
      <c r="H33" s="378" t="s">
        <v>962</v>
      </c>
      <c r="I33" s="379" t="s">
        <v>1085</v>
      </c>
      <c r="J33" s="353"/>
    </row>
    <row r="34" spans="1:10" s="80" customFormat="1" ht="28.5" customHeight="1" x14ac:dyDescent="0.15">
      <c r="A34" s="372" t="s">
        <v>1086</v>
      </c>
      <c r="B34" s="373" t="s">
        <v>1087</v>
      </c>
      <c r="C34" s="374" t="s">
        <v>1088</v>
      </c>
      <c r="D34" s="373" t="s">
        <v>1089</v>
      </c>
      <c r="E34" s="375">
        <v>3.5</v>
      </c>
      <c r="F34" s="376"/>
      <c r="G34" s="377">
        <v>6.5</v>
      </c>
      <c r="H34" s="378" t="s">
        <v>962</v>
      </c>
      <c r="I34" s="379" t="s">
        <v>1090</v>
      </c>
      <c r="J34" s="353"/>
    </row>
    <row r="35" spans="1:10" s="80" customFormat="1" ht="29.25" customHeight="1" x14ac:dyDescent="0.15">
      <c r="A35" s="372" t="s">
        <v>1091</v>
      </c>
      <c r="B35" s="373" t="s">
        <v>1092</v>
      </c>
      <c r="C35" s="374" t="s">
        <v>1093</v>
      </c>
      <c r="D35" s="373" t="s">
        <v>1094</v>
      </c>
      <c r="E35" s="375">
        <v>8.8000000000000007</v>
      </c>
      <c r="F35" s="376"/>
      <c r="G35" s="377">
        <v>6.2</v>
      </c>
      <c r="H35" s="378" t="s">
        <v>962</v>
      </c>
      <c r="I35" s="379" t="s">
        <v>1095</v>
      </c>
      <c r="J35" s="353"/>
    </row>
    <row r="36" spans="1:10" s="80" customFormat="1" ht="27" customHeight="1" thickBot="1" x14ac:dyDescent="0.2">
      <c r="A36" s="400"/>
      <c r="B36" s="401" t="s">
        <v>1096</v>
      </c>
      <c r="C36" s="402" t="s">
        <v>1097</v>
      </c>
      <c r="D36" s="403"/>
      <c r="E36" s="404">
        <v>312.89999999999998</v>
      </c>
      <c r="F36" s="405"/>
      <c r="G36" s="406"/>
      <c r="H36" s="407"/>
      <c r="I36" s="408"/>
      <c r="J36" s="353"/>
    </row>
  </sheetData>
  <mergeCells count="4">
    <mergeCell ref="B2:B4"/>
    <mergeCell ref="C2:C4"/>
    <mergeCell ref="D2:D4"/>
    <mergeCell ref="H2:H4"/>
  </mergeCells>
  <phoneticPr fontId="31"/>
  <printOptions horizontalCentered="1"/>
  <pageMargins left="0.59055118110236227" right="0.59055118110236227" top="0.98425196850393704" bottom="0.98425196850393704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1.高速自動車国道 </vt:lpstr>
      <vt:lpstr>2.一般有料道路</vt:lpstr>
      <vt:lpstr>3.首都高、4.阪高,5.本四,6.指定都市高速 </vt:lpstr>
      <vt:lpstr>7.一般自動車</vt:lpstr>
      <vt:lpstr>'1.高速自動車国道 '!Print_Area</vt:lpstr>
      <vt:lpstr>'2.一般有料道路'!Print_Area</vt:lpstr>
      <vt:lpstr>'3.首都高、4.阪高,5.本四,6.指定都市高速 '!Print_Area</vt:lpstr>
      <vt:lpstr>'7.一般自動車'!Print_Area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2023-02-15T09:14:08Z</cp:lastPrinted>
  <dcterms:created xsi:type="dcterms:W3CDTF">2012-03-22T00:51:59Z</dcterms:created>
  <dcterms:modified xsi:type="dcterms:W3CDTF">2023-02-15T09:14:26Z</dcterms:modified>
</cp:coreProperties>
</file>