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20DE74\keikaku2\R6_共有業務フォルダ\実績調査\06報告書\02資料編\03_都市緑化データベースR6\エクセルデータ\"/>
    </mc:Choice>
  </mc:AlternateContent>
  <xr:revisionPtr revIDLastSave="0" documentId="13_ncr:1_{3BDB09B9-71C9-44BA-9E40-C058D2C05420}" xr6:coauthVersionLast="47" xr6:coauthVersionMax="47" xr10:uidLastSave="{00000000-0000-0000-0000-000000000000}"/>
  <bookViews>
    <workbookView xWindow="-120" yWindow="-120" windowWidth="25440" windowHeight="15540" xr2:uid="{F099F9A8-8E45-472F-BC6D-13DBA45753AC}"/>
  </bookViews>
  <sheets>
    <sheet name="認定一覧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J15" i="3" s="1"/>
  <c r="G15" i="3"/>
  <c r="G17" i="3" s="1"/>
  <c r="C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J7" i="3"/>
  <c r="I7" i="3"/>
  <c r="I6" i="3"/>
  <c r="I15" i="3" l="1"/>
</calcChain>
</file>

<file path=xl/sharedStrings.xml><?xml version="1.0" encoding="utf-8"?>
<sst xmlns="http://schemas.openxmlformats.org/spreadsheetml/2006/main" count="72" uniqueCount="61">
  <si>
    <t>千葉県</t>
  </si>
  <si>
    <t>都道府県</t>
  </si>
  <si>
    <t>市町村名</t>
  </si>
  <si>
    <t>認定年月日</t>
  </si>
  <si>
    <t>みどり法人の指定</t>
    <rPh sb="3" eb="5">
      <t>ホウジン</t>
    </rPh>
    <rPh sb="6" eb="8">
      <t>シテイ</t>
    </rPh>
    <phoneticPr fontId="4"/>
  </si>
  <si>
    <t>土地の面積</t>
    <rPh sb="0" eb="2">
      <t>トチ</t>
    </rPh>
    <rPh sb="3" eb="5">
      <t>メンセキ</t>
    </rPh>
    <phoneticPr fontId="4"/>
  </si>
  <si>
    <t>人工地盤、建築物その他の工作物の水平投影面積</t>
    <phoneticPr fontId="4"/>
  </si>
  <si>
    <t>茨城県</t>
    <rPh sb="0" eb="3">
      <t>イバラキケン</t>
    </rPh>
    <phoneticPr fontId="4"/>
  </si>
  <si>
    <t>つくば市</t>
    <rPh sb="3" eb="4">
      <t>シ</t>
    </rPh>
    <phoneticPr fontId="4"/>
  </si>
  <si>
    <t>ソシエルみどりのファームプレイス</t>
    <phoneticPr fontId="4"/>
  </si>
  <si>
    <t>（株）プレイスメイキング研究所</t>
    <rPh sb="0" eb="3">
      <t>カブ</t>
    </rPh>
    <rPh sb="12" eb="15">
      <t>ケンキュウジョ</t>
    </rPh>
    <phoneticPr fontId="4"/>
  </si>
  <si>
    <t>農機具倉庫20㎡＋休憩施設整備中</t>
    <phoneticPr fontId="4"/>
  </si>
  <si>
    <t>有</t>
    <rPh sb="0" eb="1">
      <t>アリ</t>
    </rPh>
    <phoneticPr fontId="4"/>
  </si>
  <si>
    <t>有</t>
    <rPh sb="0" eb="1">
      <t>アリ</t>
    </rPh>
    <phoneticPr fontId="5"/>
  </si>
  <si>
    <t>柏市</t>
  </si>
  <si>
    <t>かしわ路地裏市民緑地</t>
  </si>
  <si>
    <t xml:space="preserve">NPO法人urban desigh partners balloon </t>
  </si>
  <si>
    <t>有</t>
  </si>
  <si>
    <t>愛知県</t>
    <rPh sb="0" eb="3">
      <t>アイチケン</t>
    </rPh>
    <phoneticPr fontId="4"/>
  </si>
  <si>
    <t>名古屋市</t>
    <rPh sb="0" eb="4">
      <t>ナゴヤシ</t>
    </rPh>
    <phoneticPr fontId="4"/>
  </si>
  <si>
    <t>ノリタケの森</t>
    <rPh sb="5" eb="6">
      <t>モリ</t>
    </rPh>
    <phoneticPr fontId="4"/>
  </si>
  <si>
    <t>（株）ノリタケカンパニーリミテド</t>
    <rPh sb="1" eb="2">
      <t>カブ</t>
    </rPh>
    <phoneticPr fontId="4"/>
  </si>
  <si>
    <t>兵庫県</t>
    <rPh sb="0" eb="2">
      <t>ヒョウゴ</t>
    </rPh>
    <rPh sb="2" eb="3">
      <t>ケン</t>
    </rPh>
    <phoneticPr fontId="4"/>
  </si>
  <si>
    <t>ミズノスポーツサービス㈱</t>
  </si>
  <si>
    <t>愛媛県</t>
  </si>
  <si>
    <t>西条市</t>
  </si>
  <si>
    <t>紡ぐ広場</t>
  </si>
  <si>
    <t>㈱アドバンテック</t>
  </si>
  <si>
    <t>合計</t>
    <rPh sb="0" eb="2">
      <t>ゴウケイ</t>
    </rPh>
    <phoneticPr fontId="4"/>
  </si>
  <si>
    <t>東京都</t>
    <rPh sb="0" eb="3">
      <t>トウキョウト</t>
    </rPh>
    <phoneticPr fontId="4"/>
  </si>
  <si>
    <t>千代田区</t>
    <rPh sb="0" eb="4">
      <t>チヨダク</t>
    </rPh>
    <phoneticPr fontId="7"/>
  </si>
  <si>
    <t>一号館広場</t>
    <rPh sb="0" eb="5">
      <t>イチゴウカンヒロバ</t>
    </rPh>
    <phoneticPr fontId="7"/>
  </si>
  <si>
    <t>三菱地所株式会社</t>
    <rPh sb="0" eb="4">
      <t>ミツビシジショ</t>
    </rPh>
    <rPh sb="4" eb="8">
      <t>カブシキガイシャ</t>
    </rPh>
    <phoneticPr fontId="7"/>
  </si>
  <si>
    <t>有</t>
    <rPh sb="0" eb="1">
      <t>アリ</t>
    </rPh>
    <phoneticPr fontId="7"/>
  </si>
  <si>
    <t>三菱地所株式会社</t>
    <rPh sb="0" eb="4">
      <t>ミツビシジショ</t>
    </rPh>
    <rPh sb="4" eb="8">
      <t>カブシキガイシャ</t>
    </rPh>
    <phoneticPr fontId="1"/>
  </si>
  <si>
    <t>有</t>
    <rPh sb="0" eb="1">
      <t>アリ</t>
    </rPh>
    <phoneticPr fontId="1"/>
  </si>
  <si>
    <t>名称</t>
    <rPh sb="0" eb="2">
      <t>メイショウ</t>
    </rPh>
    <phoneticPr fontId="4"/>
  </si>
  <si>
    <t>区域の面積（ha）</t>
    <rPh sb="0" eb="2">
      <t>クイキ</t>
    </rPh>
    <phoneticPr fontId="4"/>
  </si>
  <si>
    <t>ホトリア南広場</t>
    <rPh sb="4" eb="5">
      <t>ミナミ</t>
    </rPh>
    <rPh sb="5" eb="7">
      <t>ヒロバ</t>
    </rPh>
    <phoneticPr fontId="4"/>
  </si>
  <si>
    <t>ＫＡＮＤＡ　ＳＱＵＡＲＥ　屋外広場</t>
    <rPh sb="13" eb="15">
      <t>オクガイ</t>
    </rPh>
    <rPh sb="15" eb="17">
      <t>ヒロバ</t>
    </rPh>
    <phoneticPr fontId="4"/>
  </si>
  <si>
    <t>住友商事株式会社</t>
    <rPh sb="0" eb="2">
      <t>スミトモ</t>
    </rPh>
    <rPh sb="2" eb="4">
      <t>ショウジ</t>
    </rPh>
    <rPh sb="4" eb="8">
      <t>カブシキガイシャ</t>
    </rPh>
    <phoneticPr fontId="4"/>
  </si>
  <si>
    <t>（認定一覧）認定市民緑地</t>
    <rPh sb="1" eb="3">
      <t>ニンテイ</t>
    </rPh>
    <rPh sb="3" eb="5">
      <t>イチラン</t>
    </rPh>
    <rPh sb="6" eb="8">
      <t>ニンテイ</t>
    </rPh>
    <rPh sb="8" eb="10">
      <t>シミン</t>
    </rPh>
    <rPh sb="10" eb="12">
      <t>リョクチ</t>
    </rPh>
    <phoneticPr fontId="3"/>
  </si>
  <si>
    <t>墨田区</t>
    <rPh sb="0" eb="3">
      <t>スミダク</t>
    </rPh>
    <phoneticPr fontId="7"/>
  </si>
  <si>
    <t>たもんじ交流農園</t>
    <rPh sb="4" eb="6">
      <t>コウリュウ</t>
    </rPh>
    <rPh sb="6" eb="8">
      <t>ノウエン</t>
    </rPh>
    <phoneticPr fontId="7"/>
  </si>
  <si>
    <t>（令和6年3月31日現在）</t>
    <rPh sb="1" eb="3">
      <t>レイワ</t>
    </rPh>
    <phoneticPr fontId="4"/>
  </si>
  <si>
    <t>認定申請者名(設置管理主体)</t>
    <rPh sb="0" eb="2">
      <t>ニンテイ</t>
    </rPh>
    <phoneticPr fontId="4"/>
  </si>
  <si>
    <t>区域の面積（㎡）</t>
    <rPh sb="0" eb="2">
      <t>クイキ</t>
    </rPh>
    <phoneticPr fontId="4"/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</si>
  <si>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</si>
  <si>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</si>
  <si>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</si>
  <si>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</si>
  <si>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</si>
  <si>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</si>
  <si>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</si>
  <si>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</si>
  <si>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</si>
  <si>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</si>
  <si>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東京都</t>
    <rPh sb="0" eb="3">
      <t>トウキョウト</t>
    </rPh>
    <phoneticPr fontId="7"/>
  </si>
  <si>
    <t xml:space="preserve">特定非営利活動法人　寺島・玉ノ井まちづくり協議会
</t>
  </si>
  <si>
    <t>神戸市</t>
    <rPh sb="0" eb="2">
      <t>コウベ</t>
    </rPh>
    <rPh sb="2" eb="3">
      <t>シ</t>
    </rPh>
    <phoneticPr fontId="6"/>
  </si>
  <si>
    <t>ミズノスポーツプラザ神戸和田岬市民緑地</t>
    <rPh sb="10" eb="12">
      <t>コウベ</t>
    </rPh>
    <rPh sb="12" eb="14">
      <t>ワダ</t>
    </rPh>
    <rPh sb="14" eb="15">
      <t>ミサキ</t>
    </rPh>
    <rPh sb="15" eb="17">
      <t>シミン</t>
    </rPh>
    <rPh sb="17" eb="19">
      <t>リョクチ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</si>
</sst>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[$-411]ge\.m\.d;@"/>
    <numFmt numFmtId="178" formatCode="#,##0.00_);[Red]\(#,##0.00\)"/>
  </numFmts>
  <fonts count="13" x14ac:knownFonts="1">
    <font>
      <sz val="10"/>
      <color theme="1"/>
      <name val="ＭＳ 明朝"/>
      <family val="2"/>
      <charset val="128"/>
    </font>
    <font>
      <sz val="10"/>
      <name val="ＭＳ 明朝"/>
      <family val="1"/>
      <charset val="128"/>
    </font>
    <font>
      <sz val="6"/>
      <name val="ＭＳ 明朝"/>
      <family val="2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color rgb="FF3F3F3F"/>
      <name val="ＭＳ 明朝"/>
      <family val="2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"/>
      <color theme="8" tint="0.59999389629810485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/>
    <xf numFmtId="38" fontId="1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0" fillId="0" borderId="0" xfId="0" applyFont="1" applyAlignment="1">
      <alignment horizontal="left" vertical="top"/>
    </xf>
    <xf numFmtId="0" fontId="1" fillId="0" borderId="0" xfId="1" applyFont="1" applyAlignment="1">
      <alignment horizontal="center"/>
    </xf>
    <xf numFmtId="0" fontId="1" fillId="0" borderId="0" xfId="1" applyFont="1"/>
    <xf numFmtId="0" fontId="8" fillId="0" borderId="0" xfId="1" applyFont="1"/>
    <xf numFmtId="0" fontId="1" fillId="0" borderId="0" xfId="1" applyFont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wrapText="1"/>
    </xf>
    <xf numFmtId="176" fontId="6" fillId="2" borderId="3" xfId="1" applyNumberFormat="1" applyFont="1" applyFill="1" applyBorder="1" applyAlignment="1">
      <alignment horizontal="center" vertical="center" wrapText="1"/>
    </xf>
    <xf numFmtId="176" fontId="6" fillId="2" borderId="7" xfId="1" applyNumberFormat="1" applyFont="1" applyFill="1" applyBorder="1" applyAlignment="1">
      <alignment horizontal="center" vertical="center" wrapText="1"/>
    </xf>
    <xf numFmtId="176" fontId="6" fillId="3" borderId="3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77" fontId="6" fillId="2" borderId="2" xfId="1" applyNumberFormat="1" applyFont="1" applyFill="1" applyBorder="1" applyAlignment="1">
      <alignment horizontal="center" vertical="center" wrapText="1"/>
    </xf>
    <xf numFmtId="176" fontId="6" fillId="2" borderId="4" xfId="1" applyNumberFormat="1" applyFont="1" applyFill="1" applyBorder="1" applyAlignment="1">
      <alignment vertical="center" wrapText="1"/>
    </xf>
    <xf numFmtId="0" fontId="9" fillId="0" borderId="8" xfId="1" applyFont="1" applyBorder="1" applyAlignment="1">
      <alignment vertical="top" wrapText="1"/>
    </xf>
    <xf numFmtId="177" fontId="9" fillId="0" borderId="8" xfId="1" applyNumberFormat="1" applyFont="1" applyBorder="1" applyAlignment="1">
      <alignment vertical="top" wrapText="1"/>
    </xf>
    <xf numFmtId="0" fontId="9" fillId="0" borderId="8" xfId="1" applyFont="1" applyBorder="1" applyAlignment="1">
      <alignment horizontal="center" vertical="top" wrapText="1"/>
    </xf>
    <xf numFmtId="176" fontId="9" fillId="0" borderId="8" xfId="1" applyNumberFormat="1" applyFont="1" applyBorder="1" applyAlignment="1">
      <alignment vertical="top" wrapText="1"/>
    </xf>
    <xf numFmtId="178" fontId="1" fillId="0" borderId="8" xfId="1" applyNumberFormat="1" applyFont="1" applyBorder="1"/>
    <xf numFmtId="0" fontId="9" fillId="0" borderId="5" xfId="1" applyFont="1" applyBorder="1" applyAlignment="1">
      <alignment vertical="top" wrapText="1"/>
    </xf>
    <xf numFmtId="177" fontId="9" fillId="0" borderId="5" xfId="1" applyNumberFormat="1" applyFont="1" applyBorder="1" applyAlignment="1">
      <alignment vertical="top" wrapText="1"/>
    </xf>
    <xf numFmtId="0" fontId="9" fillId="0" borderId="5" xfId="1" applyFont="1" applyBorder="1" applyAlignment="1">
      <alignment horizontal="center" vertical="top" wrapText="1"/>
    </xf>
    <xf numFmtId="176" fontId="9" fillId="0" borderId="5" xfId="1" applyNumberFormat="1" applyFont="1" applyBorder="1" applyAlignment="1">
      <alignment vertical="top" wrapText="1"/>
    </xf>
    <xf numFmtId="178" fontId="1" fillId="0" borderId="5" xfId="1" applyNumberFormat="1" applyFont="1" applyBorder="1"/>
    <xf numFmtId="0" fontId="9" fillId="0" borderId="6" xfId="1" applyFont="1" applyBorder="1" applyAlignment="1">
      <alignment vertical="top" wrapText="1"/>
    </xf>
    <xf numFmtId="177" fontId="9" fillId="0" borderId="6" xfId="1" applyNumberFormat="1" applyFont="1" applyBorder="1" applyAlignment="1">
      <alignment vertical="top" wrapText="1"/>
    </xf>
    <xf numFmtId="0" fontId="9" fillId="0" borderId="6" xfId="1" applyFont="1" applyBorder="1" applyAlignment="1">
      <alignment horizontal="center" vertical="top" wrapText="1"/>
    </xf>
    <xf numFmtId="176" fontId="9" fillId="0" borderId="6" xfId="1" applyNumberFormat="1" applyFont="1" applyBorder="1" applyAlignment="1">
      <alignment vertical="top" wrapText="1"/>
    </xf>
    <xf numFmtId="178" fontId="1" fillId="0" borderId="6" xfId="1" applyNumberFormat="1" applyFont="1" applyBorder="1"/>
    <xf numFmtId="176" fontId="1" fillId="0" borderId="0" xfId="1" applyNumberFormat="1" applyFont="1"/>
    <xf numFmtId="0" fontId="12" fillId="5" borderId="8" xfId="1" applyFont="1" applyFill="1" applyBorder="1" applyAlignment="1">
      <alignment vertical="top" wrapText="1"/>
    </xf>
    <xf numFmtId="177" fontId="12" fillId="5" borderId="8" xfId="1" applyNumberFormat="1" applyFont="1" applyFill="1" applyBorder="1" applyAlignment="1">
      <alignment vertical="top" wrapText="1"/>
    </xf>
    <xf numFmtId="0" fontId="12" fillId="5" borderId="8" xfId="1" applyFont="1" applyFill="1" applyBorder="1" applyAlignment="1">
      <alignment horizontal="center" vertical="top" wrapText="1"/>
    </xf>
    <xf numFmtId="176" fontId="12" fillId="5" borderId="8" xfId="1" applyNumberFormat="1" applyFont="1" applyFill="1" applyBorder="1" applyAlignment="1">
      <alignment vertical="top" wrapText="1"/>
    </xf>
    <xf numFmtId="178" fontId="12" fillId="5" borderId="8" xfId="1" applyNumberFormat="1" applyFont="1" applyFill="1" applyBorder="1"/>
    <xf numFmtId="176" fontId="6" fillId="3" borderId="7" xfId="1" applyNumberFormat="1" applyFont="1" applyFill="1" applyBorder="1" applyAlignment="1">
      <alignment horizontal="center" vertical="center" wrapText="1"/>
    </xf>
    <xf numFmtId="178" fontId="12" fillId="5" borderId="8" xfId="1" applyNumberFormat="1" applyFont="1" applyFill="1" applyBorder="1" applyAlignment="1">
      <alignment vertical="top" wrapText="1"/>
    </xf>
    <xf numFmtId="178" fontId="9" fillId="0" borderId="5" xfId="1" applyNumberFormat="1" applyFont="1" applyBorder="1" applyAlignment="1">
      <alignment vertical="top" wrapText="1"/>
    </xf>
    <xf numFmtId="0" fontId="9" fillId="0" borderId="9" xfId="1" applyFont="1" applyBorder="1" applyAlignment="1">
      <alignment vertical="top" wrapText="1"/>
    </xf>
    <xf numFmtId="177" fontId="9" fillId="0" borderId="9" xfId="1" applyNumberFormat="1" applyFont="1" applyBorder="1" applyAlignment="1">
      <alignment vertical="top" wrapText="1"/>
    </xf>
    <xf numFmtId="0" fontId="9" fillId="0" borderId="9" xfId="1" applyFont="1" applyBorder="1" applyAlignment="1">
      <alignment horizontal="center" vertical="top" wrapText="1"/>
    </xf>
    <xf numFmtId="176" fontId="9" fillId="0" borderId="9" xfId="1" applyNumberFormat="1" applyFont="1" applyBorder="1" applyAlignment="1">
      <alignment vertical="top" wrapText="1"/>
    </xf>
    <xf numFmtId="178" fontId="1" fillId="0" borderId="9" xfId="1" applyNumberFormat="1" applyFont="1" applyBorder="1"/>
    <xf numFmtId="0" fontId="6" fillId="4" borderId="2" xfId="1" applyFont="1" applyFill="1" applyBorder="1" applyAlignment="1">
      <alignment horizontal="center" vertical="top" wrapText="1"/>
    </xf>
    <xf numFmtId="0" fontId="6" fillId="4" borderId="2" xfId="1" applyFont="1" applyFill="1" applyBorder="1" applyAlignment="1">
      <alignment horizontal="right" vertical="top" wrapText="1"/>
    </xf>
    <xf numFmtId="0" fontId="6" fillId="4" borderId="2" xfId="1" applyFont="1" applyFill="1" applyBorder="1" applyAlignment="1">
      <alignment vertical="top" wrapText="1"/>
    </xf>
    <xf numFmtId="177" fontId="6" fillId="4" borderId="2" xfId="1" applyNumberFormat="1" applyFont="1" applyFill="1" applyBorder="1" applyAlignment="1">
      <alignment vertical="top" wrapText="1"/>
    </xf>
    <xf numFmtId="176" fontId="6" fillId="4" borderId="2" xfId="1" applyNumberFormat="1" applyFont="1" applyFill="1" applyBorder="1" applyAlignment="1">
      <alignment vertical="top" wrapText="1"/>
    </xf>
    <xf numFmtId="178" fontId="1" fillId="4" borderId="2" xfId="1" applyNumberFormat="1" applyFont="1" applyFill="1" applyBorder="1"/>
  </cellXfs>
  <cellStyles count="3">
    <cellStyle name="桁区切り 2" xfId="2" xr:uid="{8FCBF864-C367-456B-A022-D75E4AE00B1E}"/>
    <cellStyle name="標準" xfId="0" builtinId="0"/>
    <cellStyle name="標準 2" xfId="1" xr:uid="{6734D1F6-9771-419B-952F-136F32A4DFC5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178" formatCode="#,##0.00_);[Red]\(#,##0.00\)"/>
      <border diagonalUp="0" diagonalDown="0">
        <left style="thin">
          <color indexed="64"/>
        </left>
        <right/>
        <top style="hair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178" formatCode="#,##0.00_);[Red]\(#,##0.00\)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6" formatCode="#,##0.00_ 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6" formatCode="#,##0.00_ 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numFmt numFmtId="177" formatCode="[$-411]ge\.m\.d;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double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8" tint="0.59999389629810485"/>
        <name val="ＭＳ 明朝"/>
        <family val="1"/>
        <charset val="128"/>
        <scheme val="none"/>
      </font>
      <fill>
        <patternFill patternType="solid">
          <fgColor indexed="64"/>
          <bgColor theme="8" tint="0.59996337778862885"/>
        </patternFill>
      </fill>
    </dxf>
    <dxf>
      <border outline="0">
        <bottom style="hair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numFmt numFmtId="180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A374DF-F048-4FFD-B633-D568AFA04AA9}" name="テーブル2" displayName="テーブル2" ref="A5:J15" totalsRowShown="0" headerRowDxfId="10" headerRowBorderDxfId="11" tableBorderDxfId="12">
  <autoFilter ref="A5:J15" xr:uid="{1F81980E-D18B-4B9D-A7A9-34D57E7FEE1B}"/>
  <tableColumns count="10">
    <tableColumn id="1" xr3:uid="{9685E75F-3B4D-43CC-A6AB-6ADBB10FF438}" name="列1" dataDxfId="9"/>
    <tableColumn id="2" xr3:uid="{A876F97F-D851-49DF-AB06-A19789B88FA0}" name="列2" dataDxfId="8"/>
    <tableColumn id="3" xr3:uid="{31B0D2DF-4944-473A-AB34-DF17FC28743A}" name="列3" dataDxfId="7"/>
    <tableColumn id="4" xr3:uid="{BF252B66-45FD-4FA9-9C83-8E0D682B25C5}" name="列4" dataDxfId="6"/>
    <tableColumn id="5" xr3:uid="{056A488D-6DA3-449B-A251-F6ACA3389457}" name="列5" dataDxfId="5"/>
    <tableColumn id="6" xr3:uid="{56CD5B9D-D2D5-4AD4-8095-074C6FEB24BE}" name="列6" dataDxfId="4"/>
    <tableColumn id="7" xr3:uid="{B81819C1-DA71-4DD8-96AB-CD6451DEC2CD}" name="列7" dataDxfId="3"/>
    <tableColumn id="8" xr3:uid="{CAF145D1-4DD9-4C26-ABC5-9524EE0C5FBF}" name="列8" dataDxfId="2"/>
    <tableColumn id="9" xr3:uid="{7200BCBF-5B80-43C5-A2E0-4FEB521E5211}" name="列9" dataDxfId="1">
      <calculatedColumnFormula>CONVERT(G6,"m^2","ha")</calculatedColumnFormula>
    </tableColumn>
    <tableColumn id="10" xr3:uid="{F9BDC892-2196-4B83-B04B-BB37ACDCE662}" name="列10" dataDxfId="0">
      <calculatedColumnFormula>CONVERT(H6,"m^2","ha")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54A06-5D17-4170-BF2E-B262180459BA}">
  <dimension ref="A1:L17"/>
  <sheetViews>
    <sheetView tabSelected="1" zoomScaleNormal="100" workbookViewId="0"/>
  </sheetViews>
  <sheetFormatPr defaultColWidth="12.5703125" defaultRowHeight="12" x14ac:dyDescent="0.15"/>
  <cols>
    <col min="1" max="2" width="12.5703125" style="2"/>
    <col min="3" max="3" width="19.7109375" style="3" customWidth="1"/>
    <col min="4" max="4" width="11" style="3" bestFit="1" customWidth="1"/>
    <col min="5" max="5" width="14.85546875" style="3" customWidth="1"/>
    <col min="6" max="6" width="9.5703125" style="2" customWidth="1"/>
    <col min="7" max="7" width="11.7109375" style="3" hidden="1" customWidth="1"/>
    <col min="8" max="8" width="17.5703125" style="3" hidden="1" customWidth="1"/>
    <col min="9" max="16384" width="12.5703125" style="3"/>
  </cols>
  <sheetData>
    <row r="1" spans="1:12" ht="14.25" x14ac:dyDescent="0.15">
      <c r="A1" s="1" t="s">
        <v>41</v>
      </c>
      <c r="L1" s="4"/>
    </row>
    <row r="2" spans="1:12" x14ac:dyDescent="0.15">
      <c r="J2" s="5" t="s">
        <v>44</v>
      </c>
    </row>
    <row r="3" spans="1:12" x14ac:dyDescent="0.15">
      <c r="A3" s="6" t="s">
        <v>1</v>
      </c>
      <c r="B3" s="6" t="s">
        <v>2</v>
      </c>
      <c r="C3" s="6" t="s">
        <v>36</v>
      </c>
      <c r="D3" s="7" t="s">
        <v>3</v>
      </c>
      <c r="E3" s="6" t="s">
        <v>45</v>
      </c>
      <c r="F3" s="6" t="s">
        <v>4</v>
      </c>
      <c r="G3" s="8" t="s">
        <v>46</v>
      </c>
      <c r="H3" s="9"/>
      <c r="I3" s="10" t="s">
        <v>37</v>
      </c>
      <c r="J3" s="35"/>
    </row>
    <row r="4" spans="1:12" ht="60" x14ac:dyDescent="0.15">
      <c r="A4" s="11"/>
      <c r="B4" s="11"/>
      <c r="C4" s="11"/>
      <c r="D4" s="12"/>
      <c r="E4" s="11"/>
      <c r="F4" s="11"/>
      <c r="G4" s="13" t="s">
        <v>5</v>
      </c>
      <c r="H4" s="13" t="s">
        <v>6</v>
      </c>
      <c r="I4" s="13" t="s">
        <v>5</v>
      </c>
      <c r="J4" s="13" t="s">
        <v>6</v>
      </c>
    </row>
    <row r="5" spans="1:12" x14ac:dyDescent="0.15">
      <c r="A5" s="30" t="s">
        <v>47</v>
      </c>
      <c r="B5" s="30" t="s">
        <v>48</v>
      </c>
      <c r="C5" s="30" t="s">
        <v>49</v>
      </c>
      <c r="D5" s="31" t="s">
        <v>50</v>
      </c>
      <c r="E5" s="30" t="s">
        <v>51</v>
      </c>
      <c r="F5" s="32" t="s">
        <v>52</v>
      </c>
      <c r="G5" s="33" t="s">
        <v>53</v>
      </c>
      <c r="H5" s="33" t="s">
        <v>54</v>
      </c>
      <c r="I5" s="34" t="s">
        <v>55</v>
      </c>
      <c r="J5" s="36" t="s">
        <v>56</v>
      </c>
    </row>
    <row r="6" spans="1:12" ht="36" x14ac:dyDescent="0.15">
      <c r="A6" s="19" t="s">
        <v>7</v>
      </c>
      <c r="B6" s="19" t="s">
        <v>8</v>
      </c>
      <c r="C6" s="19" t="s">
        <v>9</v>
      </c>
      <c r="D6" s="20">
        <v>43504</v>
      </c>
      <c r="E6" s="19" t="s">
        <v>10</v>
      </c>
      <c r="F6" s="21" t="s">
        <v>13</v>
      </c>
      <c r="G6" s="22">
        <v>448.19</v>
      </c>
      <c r="H6" s="22" t="s">
        <v>11</v>
      </c>
      <c r="I6" s="23">
        <f>CONVERT(G6,"m^2","ha")</f>
        <v>4.4819000000000005E-2</v>
      </c>
      <c r="J6" s="37" t="s">
        <v>11</v>
      </c>
    </row>
    <row r="7" spans="1:12" ht="48" x14ac:dyDescent="0.15">
      <c r="A7" s="24" t="s">
        <v>0</v>
      </c>
      <c r="B7" s="24" t="s">
        <v>14</v>
      </c>
      <c r="C7" s="24" t="s">
        <v>15</v>
      </c>
      <c r="D7" s="25">
        <v>43054</v>
      </c>
      <c r="E7" s="24" t="s">
        <v>16</v>
      </c>
      <c r="F7" s="26" t="s">
        <v>17</v>
      </c>
      <c r="G7" s="27">
        <v>500</v>
      </c>
      <c r="H7" s="27"/>
      <c r="I7" s="28">
        <f t="shared" ref="I7:J15" si="0">CONVERT(G7,"m^2","ha")</f>
        <v>4.9999999999999996E-2</v>
      </c>
      <c r="J7" s="28">
        <f t="shared" si="0"/>
        <v>0</v>
      </c>
    </row>
    <row r="8" spans="1:12" ht="24" x14ac:dyDescent="0.15">
      <c r="A8" s="24" t="s">
        <v>29</v>
      </c>
      <c r="B8" s="24" t="s">
        <v>30</v>
      </c>
      <c r="C8" s="24" t="s">
        <v>31</v>
      </c>
      <c r="D8" s="25">
        <v>43817</v>
      </c>
      <c r="E8" s="24" t="s">
        <v>32</v>
      </c>
      <c r="F8" s="26" t="s">
        <v>33</v>
      </c>
      <c r="G8" s="27">
        <v>3199.01</v>
      </c>
      <c r="H8" s="27"/>
      <c r="I8" s="28">
        <f t="shared" si="0"/>
        <v>0.31990099999999999</v>
      </c>
      <c r="J8" s="28">
        <f t="shared" si="0"/>
        <v>0</v>
      </c>
    </row>
    <row r="9" spans="1:12" ht="24" x14ac:dyDescent="0.15">
      <c r="A9" s="24" t="s">
        <v>29</v>
      </c>
      <c r="B9" s="24" t="s">
        <v>30</v>
      </c>
      <c r="C9" s="24" t="s">
        <v>38</v>
      </c>
      <c r="D9" s="25">
        <v>44281</v>
      </c>
      <c r="E9" s="24" t="s">
        <v>34</v>
      </c>
      <c r="F9" s="26" t="s">
        <v>35</v>
      </c>
      <c r="G9" s="27">
        <v>2026.86</v>
      </c>
      <c r="H9" s="27"/>
      <c r="I9" s="28">
        <f t="shared" si="0"/>
        <v>0.20268600000000001</v>
      </c>
      <c r="J9" s="28">
        <f t="shared" si="0"/>
        <v>0</v>
      </c>
    </row>
    <row r="10" spans="1:12" ht="24" x14ac:dyDescent="0.15">
      <c r="A10" s="24" t="s">
        <v>29</v>
      </c>
      <c r="B10" s="24" t="s">
        <v>30</v>
      </c>
      <c r="C10" s="24" t="s">
        <v>39</v>
      </c>
      <c r="D10" s="25">
        <v>44281</v>
      </c>
      <c r="E10" s="24" t="s">
        <v>40</v>
      </c>
      <c r="F10" s="26" t="s">
        <v>35</v>
      </c>
      <c r="G10" s="27">
        <v>4865.08</v>
      </c>
      <c r="H10" s="27"/>
      <c r="I10" s="28">
        <f t="shared" si="0"/>
        <v>0.486508</v>
      </c>
      <c r="J10" s="28">
        <f t="shared" si="0"/>
        <v>0</v>
      </c>
    </row>
    <row r="11" spans="1:12" ht="60" x14ac:dyDescent="0.15">
      <c r="A11" s="24" t="s">
        <v>57</v>
      </c>
      <c r="B11" s="24" t="s">
        <v>42</v>
      </c>
      <c r="C11" s="24" t="s">
        <v>43</v>
      </c>
      <c r="D11" s="25">
        <v>44915</v>
      </c>
      <c r="E11" s="24" t="s">
        <v>58</v>
      </c>
      <c r="F11" s="26" t="s">
        <v>35</v>
      </c>
      <c r="G11" s="27">
        <v>697.52</v>
      </c>
      <c r="H11" s="27">
        <v>62.48</v>
      </c>
      <c r="I11" s="28">
        <f>CONVERT(G11,"m^2","ha")</f>
        <v>6.9752000000000008E-2</v>
      </c>
      <c r="J11" s="28">
        <f>CONVERT(H11,"m^2","ha")</f>
        <v>6.2480000000000001E-3</v>
      </c>
    </row>
    <row r="12" spans="1:12" ht="36" x14ac:dyDescent="0.15">
      <c r="A12" s="14" t="s">
        <v>18</v>
      </c>
      <c r="B12" s="14" t="s">
        <v>19</v>
      </c>
      <c r="C12" s="14" t="s">
        <v>20</v>
      </c>
      <c r="D12" s="15">
        <v>43447</v>
      </c>
      <c r="E12" s="14" t="s">
        <v>21</v>
      </c>
      <c r="F12" s="16" t="s">
        <v>12</v>
      </c>
      <c r="G12" s="17">
        <v>21330.07</v>
      </c>
      <c r="H12" s="17">
        <v>0</v>
      </c>
      <c r="I12" s="18">
        <f t="shared" si="0"/>
        <v>2.1330070000000001</v>
      </c>
      <c r="J12" s="18">
        <f t="shared" si="0"/>
        <v>0</v>
      </c>
    </row>
    <row r="13" spans="1:12" ht="36" x14ac:dyDescent="0.15">
      <c r="A13" s="24" t="s">
        <v>22</v>
      </c>
      <c r="B13" s="24" t="s">
        <v>59</v>
      </c>
      <c r="C13" s="24" t="s">
        <v>60</v>
      </c>
      <c r="D13" s="25">
        <v>43550</v>
      </c>
      <c r="E13" s="24" t="s">
        <v>23</v>
      </c>
      <c r="F13" s="26" t="s">
        <v>12</v>
      </c>
      <c r="G13" s="27">
        <v>1052</v>
      </c>
      <c r="H13" s="27">
        <v>0</v>
      </c>
      <c r="I13" s="28">
        <f t="shared" si="0"/>
        <v>0.1052</v>
      </c>
      <c r="J13" s="28">
        <f t="shared" si="0"/>
        <v>0</v>
      </c>
    </row>
    <row r="14" spans="1:12" ht="24" x14ac:dyDescent="0.15">
      <c r="A14" s="38" t="s">
        <v>24</v>
      </c>
      <c r="B14" s="38" t="s">
        <v>25</v>
      </c>
      <c r="C14" s="38" t="s">
        <v>26</v>
      </c>
      <c r="D14" s="39">
        <v>43374</v>
      </c>
      <c r="E14" s="38" t="s">
        <v>27</v>
      </c>
      <c r="F14" s="40" t="s">
        <v>12</v>
      </c>
      <c r="G14" s="41">
        <v>3960.58</v>
      </c>
      <c r="H14" s="41">
        <v>0</v>
      </c>
      <c r="I14" s="42">
        <f t="shared" si="0"/>
        <v>0.39605800000000002</v>
      </c>
      <c r="J14" s="42">
        <f t="shared" si="0"/>
        <v>0</v>
      </c>
    </row>
    <row r="15" spans="1:12" x14ac:dyDescent="0.15">
      <c r="A15" s="43" t="s">
        <v>28</v>
      </c>
      <c r="B15" s="44">
        <v>7</v>
      </c>
      <c r="C15" s="45">
        <f>COUNTA(C6:C14)</f>
        <v>9</v>
      </c>
      <c r="D15" s="46"/>
      <c r="E15" s="45"/>
      <c r="F15" s="43"/>
      <c r="G15" s="47">
        <f>SUM(G6:G14)</f>
        <v>38079.31</v>
      </c>
      <c r="H15" s="47">
        <f>SUM(H6:H14)+20</f>
        <v>82.47999999999999</v>
      </c>
      <c r="I15" s="48">
        <f>CONVERT(G15,"m^2","ha")</f>
        <v>3.807931</v>
      </c>
      <c r="J15" s="48">
        <f t="shared" si="0"/>
        <v>8.2479999999999984E-3</v>
      </c>
    </row>
    <row r="17" spans="7:7" x14ac:dyDescent="0.15">
      <c r="G17" s="29">
        <f>G15+H15</f>
        <v>38161.79</v>
      </c>
    </row>
  </sheetData>
  <mergeCells count="8">
    <mergeCell ref="G3:H3"/>
    <mergeCell ref="I3:J3"/>
    <mergeCell ref="A3:A4"/>
    <mergeCell ref="B3:B4"/>
    <mergeCell ref="C3:C4"/>
    <mergeCell ref="D3:D4"/>
    <mergeCell ref="E3:E4"/>
    <mergeCell ref="F3:F4"/>
  </mergeCells>
  <phoneticPr fontId="2"/>
  <conditionalFormatting sqref="I5:J15">
    <cfRule type="cellIs" dxfId="13" priority="1" operator="equal">
      <formula>0</formula>
    </cfRule>
  </conditionalFormatting>
  <pageMargins left="0.7" right="0.7" top="0.75" bottom="0.75" header="0.3" footer="0.3"/>
  <ignoredErrors>
    <ignoredError sqref="J6" calculatedColum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認定一覧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