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09都市計画調査室\01ＰＴ業務\106.HP更新\240401_PT関係\"/>
    </mc:Choice>
  </mc:AlternateContent>
  <xr:revisionPtr revIDLastSave="0" documentId="13_ncr:1_{5FFA182D-E51A-4159-AEA2-B11025D23A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（調査年度）" sheetId="6" r:id="rId1"/>
    <sheet name="一覧（調査種別）" sheetId="10" r:id="rId2"/>
    <sheet name="一覧 （経過年数）" sheetId="11" r:id="rId3"/>
    <sheet name="グラフ" sheetId="8" r:id="rId4"/>
    <sheet name="地図" sheetId="9" r:id="rId5"/>
    <sheet name="都道府県コード" sheetId="2" r:id="rId6"/>
  </sheets>
  <externalReferences>
    <externalReference r:id="rId7"/>
  </externalReferences>
  <definedNames>
    <definedName name="_xlnm._FilterDatabase" localSheetId="3" hidden="1">グラフ!$K$4:$N$69</definedName>
    <definedName name="_xlnm._FilterDatabase" localSheetId="2" hidden="1">'一覧 （経過年数）'!$A$2:$V$68</definedName>
    <definedName name="_xlnm._FilterDatabase" localSheetId="1" hidden="1">'一覧（調査種別）'!$A$2:$V$68</definedName>
    <definedName name="_xlnm._FilterDatabase" localSheetId="0" hidden="1">'一覧（調査年度）'!$A$2:$V$68</definedName>
    <definedName name="_xlnm.Print_Area" localSheetId="3">グラフ!$A$1:$I$55</definedName>
    <definedName name="_xlnm.Print_Area" localSheetId="2">'一覧 （経過年数）'!$A$1:$M$75</definedName>
    <definedName name="_xlnm.Print_Area" localSheetId="1">'一覧（調査種別）'!$A$1:$M$75</definedName>
    <definedName name="_xlnm.Print_Area" localSheetId="0">'一覧（調査年度）'!$A$1:$M$75</definedName>
    <definedName name="_xlnm.Print_Area" localSheetId="4">地図!$A$1:$J$59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0" l="1"/>
  <c r="J27" i="10"/>
  <c r="I27" i="10"/>
  <c r="K15" i="10"/>
  <c r="J15" i="10"/>
  <c r="I15" i="10"/>
  <c r="K11" i="10"/>
  <c r="J11" i="10"/>
  <c r="I11" i="10"/>
  <c r="H4" i="11" l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17" i="8"/>
  <c r="L13" i="8"/>
  <c r="L14" i="8"/>
  <c r="L15" i="8"/>
  <c r="L16" i="8"/>
  <c r="P27" i="6"/>
  <c r="K27" i="6"/>
  <c r="J27" i="6"/>
  <c r="I27" i="6"/>
  <c r="N29" i="8" s="1"/>
  <c r="P15" i="6"/>
  <c r="K15" i="6"/>
  <c r="J15" i="6"/>
  <c r="I15" i="6"/>
  <c r="N17" i="8" s="1"/>
  <c r="P11" i="6"/>
  <c r="K11" i="6"/>
  <c r="J11" i="6"/>
  <c r="I11" i="6"/>
  <c r="K26" i="10"/>
  <c r="J26" i="10"/>
  <c r="I26" i="10"/>
  <c r="J10" i="11" l="1"/>
  <c r="M10" i="11" s="1"/>
  <c r="H10" i="11"/>
  <c r="K25" i="10"/>
  <c r="J25" i="10"/>
  <c r="I25" i="10"/>
  <c r="P26" i="6"/>
  <c r="K26" i="6"/>
  <c r="J26" i="6"/>
  <c r="I26" i="6"/>
  <c r="N28" i="8" s="1"/>
  <c r="I3" i="6"/>
  <c r="M10" i="8" l="1"/>
  <c r="M9" i="8"/>
  <c r="M8" i="8"/>
  <c r="M7" i="8"/>
  <c r="M6" i="8"/>
  <c r="M5" i="8"/>
  <c r="L12" i="8"/>
  <c r="L11" i="8"/>
  <c r="L10" i="8"/>
  <c r="L9" i="8"/>
  <c r="L8" i="8"/>
  <c r="L7" i="8"/>
  <c r="L6" i="8"/>
  <c r="H67" i="11"/>
  <c r="H66" i="11"/>
  <c r="H65" i="11"/>
  <c r="H64" i="11"/>
  <c r="H63" i="11"/>
  <c r="H62" i="11"/>
  <c r="H61" i="11"/>
  <c r="H60" i="11"/>
  <c r="H59" i="11"/>
  <c r="H58" i="11"/>
  <c r="H57" i="11"/>
  <c r="H56" i="11"/>
  <c r="H21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8" i="11"/>
  <c r="H36" i="11"/>
  <c r="H35" i="11"/>
  <c r="H34" i="11"/>
  <c r="H33" i="11"/>
  <c r="H5" i="11"/>
  <c r="H32" i="11"/>
  <c r="H31" i="11"/>
  <c r="H7" i="11"/>
  <c r="H30" i="11"/>
  <c r="H29" i="11"/>
  <c r="H28" i="11"/>
  <c r="H27" i="11"/>
  <c r="H26" i="11"/>
  <c r="H6" i="11"/>
  <c r="H3" i="11"/>
  <c r="H25" i="11"/>
  <c r="H24" i="11"/>
  <c r="H23" i="11"/>
  <c r="H22" i="11"/>
  <c r="H20" i="11"/>
  <c r="H19" i="11"/>
  <c r="H18" i="11"/>
  <c r="H17" i="11"/>
  <c r="H16" i="11"/>
  <c r="H15" i="11"/>
  <c r="H14" i="11"/>
  <c r="H13" i="11"/>
  <c r="H12" i="11"/>
  <c r="H11" i="11"/>
  <c r="H9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21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8" i="11"/>
  <c r="M8" i="11" s="1"/>
  <c r="J36" i="11"/>
  <c r="J35" i="11"/>
  <c r="J34" i="11"/>
  <c r="J33" i="11"/>
  <c r="J5" i="11"/>
  <c r="J32" i="11"/>
  <c r="J4" i="11"/>
  <c r="J31" i="11"/>
  <c r="J7" i="11"/>
  <c r="J30" i="11"/>
  <c r="J29" i="11"/>
  <c r="J28" i="11"/>
  <c r="J27" i="11"/>
  <c r="J26" i="11"/>
  <c r="J6" i="11"/>
  <c r="M6" i="11" s="1"/>
  <c r="J3" i="11"/>
  <c r="J25" i="11"/>
  <c r="J24" i="11"/>
  <c r="J23" i="11"/>
  <c r="J22" i="11"/>
  <c r="J20" i="11"/>
  <c r="J19" i="11"/>
  <c r="J18" i="11"/>
  <c r="J17" i="11"/>
  <c r="J16" i="11"/>
  <c r="J15" i="11"/>
  <c r="J14" i="11"/>
  <c r="J13" i="11"/>
  <c r="J12" i="11"/>
  <c r="J11" i="11"/>
  <c r="J9" i="11"/>
  <c r="M1" i="11"/>
  <c r="M1" i="10"/>
  <c r="K38" i="10"/>
  <c r="J38" i="10"/>
  <c r="I38" i="10"/>
  <c r="K16" i="10"/>
  <c r="J16" i="10"/>
  <c r="I16" i="10"/>
  <c r="K10" i="10"/>
  <c r="J10" i="10"/>
  <c r="I10" i="10"/>
  <c r="K12" i="10"/>
  <c r="J12" i="10"/>
  <c r="I12" i="10"/>
  <c r="K7" i="10"/>
  <c r="J7" i="10"/>
  <c r="I7" i="10"/>
  <c r="K6" i="10"/>
  <c r="J6" i="10"/>
  <c r="I6" i="10"/>
  <c r="K8" i="10"/>
  <c r="J8" i="10"/>
  <c r="I8" i="10"/>
  <c r="P7" i="6"/>
  <c r="K7" i="6"/>
  <c r="J7" i="6"/>
  <c r="I7" i="6"/>
  <c r="P6" i="6"/>
  <c r="K6" i="6"/>
  <c r="J6" i="6"/>
  <c r="I6" i="6"/>
  <c r="P8" i="6"/>
  <c r="K8" i="6"/>
  <c r="J8" i="6"/>
  <c r="I8" i="6"/>
  <c r="P10" i="6"/>
  <c r="K10" i="6"/>
  <c r="J10" i="6"/>
  <c r="I10" i="6"/>
  <c r="N12" i="8" s="1"/>
  <c r="P12" i="6"/>
  <c r="K12" i="6"/>
  <c r="J12" i="6"/>
  <c r="I12" i="6"/>
  <c r="N14" i="8" s="1"/>
  <c r="P16" i="6"/>
  <c r="K16" i="6"/>
  <c r="J16" i="6"/>
  <c r="I16" i="6"/>
  <c r="N18" i="8" s="1"/>
  <c r="P25" i="6"/>
  <c r="K25" i="6"/>
  <c r="J25" i="6"/>
  <c r="I25" i="6"/>
  <c r="N27" i="8" s="1"/>
  <c r="P38" i="6"/>
  <c r="K38" i="6"/>
  <c r="J38" i="6"/>
  <c r="I38" i="6"/>
  <c r="N10" i="8" l="1"/>
  <c r="N13" i="8"/>
  <c r="N9" i="8"/>
  <c r="H68" i="11"/>
  <c r="M9" i="11"/>
  <c r="H68" i="10"/>
  <c r="M13" i="11"/>
  <c r="M14" i="11"/>
  <c r="M15" i="11"/>
  <c r="M16" i="11"/>
  <c r="M17" i="11"/>
  <c r="M18" i="11"/>
  <c r="M19" i="11"/>
  <c r="M20" i="11"/>
  <c r="M22" i="11"/>
  <c r="M23" i="11"/>
  <c r="M24" i="11"/>
  <c r="M25" i="11"/>
  <c r="M3" i="11"/>
  <c r="M26" i="11"/>
  <c r="M27" i="11"/>
  <c r="M28" i="11"/>
  <c r="M11" i="11"/>
  <c r="M29" i="11"/>
  <c r="M30" i="11"/>
  <c r="M7" i="11"/>
  <c r="M31" i="11"/>
  <c r="M4" i="11"/>
  <c r="M32" i="11"/>
  <c r="M5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12" i="11"/>
  <c r="M46" i="11"/>
  <c r="M47" i="11"/>
  <c r="M48" i="11"/>
  <c r="M49" i="11"/>
  <c r="M50" i="11"/>
  <c r="M51" i="11"/>
  <c r="M52" i="11"/>
  <c r="M53" i="11"/>
  <c r="M54" i="11"/>
  <c r="M55" i="11"/>
  <c r="M21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A68" i="11"/>
  <c r="B68" i="11"/>
  <c r="C68" i="11"/>
  <c r="D68" i="11"/>
  <c r="E68" i="11"/>
  <c r="F68" i="11"/>
  <c r="C71" i="11"/>
  <c r="C72" i="11"/>
  <c r="C73" i="11"/>
  <c r="C74" i="11"/>
  <c r="H76" i="11"/>
  <c r="C76" i="11" l="1"/>
  <c r="I3" i="10"/>
  <c r="J3" i="10"/>
  <c r="K3" i="10"/>
  <c r="I4" i="10"/>
  <c r="J4" i="10"/>
  <c r="K4" i="10"/>
  <c r="I5" i="10"/>
  <c r="J5" i="10"/>
  <c r="K5" i="10"/>
  <c r="I9" i="10"/>
  <c r="J9" i="10"/>
  <c r="K9" i="10"/>
  <c r="I13" i="10"/>
  <c r="J13" i="10"/>
  <c r="K13" i="10"/>
  <c r="I14" i="10"/>
  <c r="J14" i="10"/>
  <c r="K14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8" i="10"/>
  <c r="J28" i="10"/>
  <c r="K28" i="10"/>
  <c r="I29" i="10"/>
  <c r="J29" i="10"/>
  <c r="K29" i="10"/>
  <c r="I30" i="10"/>
  <c r="J30" i="10"/>
  <c r="K30" i="10"/>
  <c r="I31" i="10"/>
  <c r="J31" i="10"/>
  <c r="K31" i="10"/>
  <c r="I32" i="10"/>
  <c r="J32" i="10"/>
  <c r="K32" i="10"/>
  <c r="I33" i="10"/>
  <c r="J33" i="10"/>
  <c r="K33" i="10"/>
  <c r="I34" i="10"/>
  <c r="J34" i="10"/>
  <c r="K34" i="10"/>
  <c r="I35" i="10"/>
  <c r="J35" i="10"/>
  <c r="K35" i="10"/>
  <c r="I36" i="10"/>
  <c r="J36" i="10"/>
  <c r="K36" i="10"/>
  <c r="I37" i="10"/>
  <c r="J37" i="10"/>
  <c r="K37" i="10"/>
  <c r="I39" i="10"/>
  <c r="J39" i="10"/>
  <c r="K39" i="10"/>
  <c r="I40" i="10"/>
  <c r="J40" i="10"/>
  <c r="K40" i="10"/>
  <c r="I41" i="10"/>
  <c r="J41" i="10"/>
  <c r="K41" i="10"/>
  <c r="I42" i="10"/>
  <c r="J42" i="10"/>
  <c r="K42" i="10"/>
  <c r="P42" i="10"/>
  <c r="I43" i="10"/>
  <c r="J43" i="10"/>
  <c r="K43" i="10"/>
  <c r="I44" i="10"/>
  <c r="J44" i="10"/>
  <c r="K44" i="10"/>
  <c r="I45" i="10"/>
  <c r="J45" i="10"/>
  <c r="K45" i="10"/>
  <c r="I46" i="10"/>
  <c r="J46" i="10"/>
  <c r="K46" i="10"/>
  <c r="I47" i="10"/>
  <c r="J47" i="10"/>
  <c r="K47" i="10"/>
  <c r="I48" i="10"/>
  <c r="J48" i="10"/>
  <c r="K48" i="10"/>
  <c r="I49" i="10"/>
  <c r="J49" i="10"/>
  <c r="K49" i="10"/>
  <c r="I50" i="10"/>
  <c r="J50" i="10"/>
  <c r="K50" i="10"/>
  <c r="I51" i="10"/>
  <c r="J51" i="10"/>
  <c r="K51" i="10"/>
  <c r="I52" i="10"/>
  <c r="J52" i="10"/>
  <c r="K52" i="10"/>
  <c r="I53" i="10"/>
  <c r="J53" i="10"/>
  <c r="K53" i="10"/>
  <c r="I54" i="10"/>
  <c r="J54" i="10"/>
  <c r="K54" i="10"/>
  <c r="I55" i="10"/>
  <c r="J55" i="10"/>
  <c r="K55" i="10"/>
  <c r="I56" i="10"/>
  <c r="J56" i="10"/>
  <c r="K56" i="10"/>
  <c r="I57" i="10"/>
  <c r="J57" i="10"/>
  <c r="K57" i="10"/>
  <c r="I58" i="10"/>
  <c r="J58" i="10"/>
  <c r="K58" i="10"/>
  <c r="I59" i="10"/>
  <c r="J59" i="10"/>
  <c r="K59" i="10"/>
  <c r="I60" i="10"/>
  <c r="J60" i="10"/>
  <c r="K60" i="10"/>
  <c r="I61" i="10"/>
  <c r="J61" i="10"/>
  <c r="K61" i="10"/>
  <c r="I62" i="10"/>
  <c r="J62" i="10"/>
  <c r="K62" i="10"/>
  <c r="I63" i="10"/>
  <c r="J63" i="10"/>
  <c r="K63" i="10"/>
  <c r="I64" i="10"/>
  <c r="J64" i="10"/>
  <c r="K64" i="10"/>
  <c r="I65" i="10"/>
  <c r="J65" i="10"/>
  <c r="K65" i="10"/>
  <c r="I66" i="10"/>
  <c r="J66" i="10"/>
  <c r="K66" i="10"/>
  <c r="I67" i="10"/>
  <c r="J67" i="10"/>
  <c r="K67" i="10"/>
  <c r="B68" i="10"/>
  <c r="C68" i="10"/>
  <c r="D68" i="10"/>
  <c r="E68" i="10"/>
  <c r="F68" i="10"/>
  <c r="G68" i="10"/>
  <c r="D71" i="10" l="1"/>
  <c r="I76" i="10"/>
  <c r="D72" i="10"/>
  <c r="D74" i="10"/>
  <c r="I68" i="10"/>
  <c r="D73" i="10"/>
  <c r="H68" i="6"/>
  <c r="H18" i="8" s="1"/>
  <c r="D76" i="10" l="1"/>
  <c r="K3" i="6"/>
  <c r="K9" i="6" l="1"/>
  <c r="I9" i="6"/>
  <c r="N11" i="8" l="1"/>
  <c r="J4" i="6"/>
  <c r="J5" i="6"/>
  <c r="J9" i="6"/>
  <c r="J13" i="6"/>
  <c r="J14" i="6"/>
  <c r="J17" i="6"/>
  <c r="J18" i="6"/>
  <c r="J19" i="6"/>
  <c r="J20" i="6"/>
  <c r="J21" i="6"/>
  <c r="J22" i="6"/>
  <c r="J23" i="6"/>
  <c r="J24" i="6"/>
  <c r="J28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3" i="6"/>
  <c r="I1" i="8"/>
  <c r="J1" i="9"/>
  <c r="K4" i="6"/>
  <c r="K5" i="6"/>
  <c r="K13" i="6"/>
  <c r="K14" i="6"/>
  <c r="K17" i="6"/>
  <c r="K18" i="6"/>
  <c r="K19" i="6"/>
  <c r="K20" i="6"/>
  <c r="K21" i="6"/>
  <c r="K22" i="6"/>
  <c r="K23" i="6"/>
  <c r="K24" i="6"/>
  <c r="K28" i="6"/>
  <c r="K29" i="6"/>
  <c r="K30" i="6"/>
  <c r="K31" i="6"/>
  <c r="K32" i="6"/>
  <c r="K33" i="6"/>
  <c r="K34" i="6"/>
  <c r="K35" i="6"/>
  <c r="K36" i="6"/>
  <c r="K37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I4" i="6"/>
  <c r="N6" i="8" s="1"/>
  <c r="I5" i="6"/>
  <c r="I13" i="6"/>
  <c r="N15" i="8" s="1"/>
  <c r="I14" i="6"/>
  <c r="N16" i="8" s="1"/>
  <c r="I17" i="6"/>
  <c r="N19" i="8" s="1"/>
  <c r="I18" i="6"/>
  <c r="N20" i="8" s="1"/>
  <c r="I19" i="6"/>
  <c r="N21" i="8" s="1"/>
  <c r="I20" i="6"/>
  <c r="N22" i="8" s="1"/>
  <c r="I21" i="6"/>
  <c r="N23" i="8" s="1"/>
  <c r="I22" i="6"/>
  <c r="N24" i="8" s="1"/>
  <c r="I23" i="6"/>
  <c r="N25" i="8" s="1"/>
  <c r="I24" i="6"/>
  <c r="N26" i="8" s="1"/>
  <c r="I28" i="6"/>
  <c r="I29" i="6"/>
  <c r="I30" i="6"/>
  <c r="I31" i="6"/>
  <c r="I32" i="6"/>
  <c r="I33" i="6"/>
  <c r="I34" i="6"/>
  <c r="N38" i="8" s="1"/>
  <c r="I35" i="6"/>
  <c r="N39" i="8" s="1"/>
  <c r="I36" i="6"/>
  <c r="N40" i="8" s="1"/>
  <c r="I37" i="6"/>
  <c r="I39" i="6"/>
  <c r="I40" i="6"/>
  <c r="I41" i="6"/>
  <c r="N47" i="8" s="1"/>
  <c r="I42" i="6"/>
  <c r="N48" i="8" s="1"/>
  <c r="I43" i="6"/>
  <c r="N49" i="8" s="1"/>
  <c r="I44" i="6"/>
  <c r="N50" i="8" s="1"/>
  <c r="I45" i="6"/>
  <c r="I46" i="6"/>
  <c r="I47" i="6"/>
  <c r="I48" i="6"/>
  <c r="I49" i="6"/>
  <c r="N55" i="8" s="1"/>
  <c r="I50" i="6"/>
  <c r="N56" i="8" s="1"/>
  <c r="I51" i="6"/>
  <c r="N57" i="8" s="1"/>
  <c r="I52" i="6"/>
  <c r="N58" i="8" s="1"/>
  <c r="I53" i="6"/>
  <c r="I54" i="6"/>
  <c r="I55" i="6"/>
  <c r="N30" i="8" s="1"/>
  <c r="I56" i="6"/>
  <c r="I57" i="6"/>
  <c r="N44" i="8" s="1"/>
  <c r="I58" i="6"/>
  <c r="N61" i="8" s="1"/>
  <c r="I59" i="6"/>
  <c r="I60" i="6"/>
  <c r="N63" i="8" s="1"/>
  <c r="I61" i="6"/>
  <c r="N64" i="8" s="1"/>
  <c r="I62" i="6"/>
  <c r="I63" i="6"/>
  <c r="N66" i="8" s="1"/>
  <c r="I64" i="6"/>
  <c r="I65" i="6"/>
  <c r="I66" i="6"/>
  <c r="I67" i="6"/>
  <c r="P42" i="6"/>
  <c r="N37" i="8" l="1"/>
  <c r="N69" i="8"/>
  <c r="N36" i="8"/>
  <c r="N67" i="8"/>
  <c r="N43" i="8"/>
  <c r="N54" i="8"/>
  <c r="N46" i="8"/>
  <c r="N42" i="8"/>
  <c r="N35" i="8"/>
  <c r="N45" i="8"/>
  <c r="N34" i="8"/>
  <c r="N53" i="8"/>
  <c r="N65" i="8"/>
  <c r="N60" i="8"/>
  <c r="C41" i="8" s="1"/>
  <c r="N52" i="8"/>
  <c r="N41" i="8"/>
  <c r="G40" i="8" s="1"/>
  <c r="N33" i="8"/>
  <c r="N31" i="8"/>
  <c r="N62" i="8"/>
  <c r="N68" i="8"/>
  <c r="N59" i="8"/>
  <c r="E41" i="8" s="1"/>
  <c r="N51" i="8"/>
  <c r="N32" i="8"/>
  <c r="F40" i="8" s="1"/>
  <c r="N7" i="8"/>
  <c r="N8" i="8"/>
  <c r="G41" i="8"/>
  <c r="D41" i="8"/>
  <c r="E40" i="8"/>
  <c r="C68" i="6"/>
  <c r="C18" i="8" s="1"/>
  <c r="D68" i="6"/>
  <c r="D18" i="8" s="1"/>
  <c r="E68" i="6"/>
  <c r="E18" i="8" s="1"/>
  <c r="F68" i="6"/>
  <c r="F18" i="8" s="1"/>
  <c r="G68" i="6"/>
  <c r="G18" i="8" s="1"/>
  <c r="B68" i="6"/>
  <c r="L5" i="8" s="1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1" i="6"/>
  <c r="P40" i="6"/>
  <c r="P39" i="6"/>
  <c r="P37" i="6"/>
  <c r="P36" i="6"/>
  <c r="P35" i="6"/>
  <c r="P34" i="6"/>
  <c r="P33" i="6"/>
  <c r="P32" i="6"/>
  <c r="P31" i="6"/>
  <c r="P30" i="6"/>
  <c r="P29" i="6"/>
  <c r="P28" i="6"/>
  <c r="P24" i="6"/>
  <c r="P23" i="6"/>
  <c r="P22" i="6"/>
  <c r="P21" i="6"/>
  <c r="P20" i="6"/>
  <c r="P19" i="6"/>
  <c r="P18" i="6"/>
  <c r="P17" i="6"/>
  <c r="P14" i="6"/>
  <c r="P13" i="6"/>
  <c r="P9" i="6"/>
  <c r="P5" i="6"/>
  <c r="P4" i="6"/>
  <c r="P3" i="6"/>
  <c r="D40" i="8" l="1"/>
  <c r="F41" i="8"/>
  <c r="C40" i="8"/>
  <c r="H40" i="8" s="1"/>
  <c r="E39" i="8"/>
  <c r="F39" i="8"/>
  <c r="C39" i="8"/>
  <c r="G39" i="8"/>
  <c r="D39" i="8"/>
  <c r="J18" i="8"/>
  <c r="H41" i="8"/>
  <c r="I68" i="6"/>
  <c r="D74" i="6" s="1"/>
  <c r="I76" i="6" l="1"/>
  <c r="D71" i="6"/>
  <c r="N5" i="8"/>
  <c r="D70" i="6"/>
  <c r="D73" i="6"/>
  <c r="H39" i="8"/>
  <c r="D72" i="6"/>
  <c r="D76" i="6" l="1"/>
  <c r="C38" i="8"/>
  <c r="G38" i="8"/>
  <c r="G42" i="8" s="1"/>
  <c r="D38" i="8"/>
  <c r="D42" i="8" s="1"/>
  <c r="F38" i="8"/>
  <c r="F42" i="8" s="1"/>
  <c r="E38" i="8"/>
  <c r="E42" i="8" s="1"/>
  <c r="H38" i="8" l="1"/>
  <c r="C42" i="8"/>
  <c r="H42" i="8" s="1"/>
</calcChain>
</file>

<file path=xl/sharedStrings.xml><?xml version="1.0" encoding="utf-8"?>
<sst xmlns="http://schemas.openxmlformats.org/spreadsheetml/2006/main" count="1118" uniqueCount="417">
  <si>
    <t>都市圏名</t>
    <rPh sb="0" eb="4">
      <t>トシケンメイ</t>
    </rPh>
    <phoneticPr fontId="5"/>
  </si>
  <si>
    <t>～1979
（～S54）</t>
    <phoneticPr fontId="5"/>
  </si>
  <si>
    <t>1980～1989
（S55-H1）</t>
    <phoneticPr fontId="5"/>
  </si>
  <si>
    <t>1990～1999
(H2～H11)</t>
    <phoneticPr fontId="5"/>
  </si>
  <si>
    <t>2000～2009
(H12～H21）</t>
    <phoneticPr fontId="5"/>
  </si>
  <si>
    <t>実施回数</t>
    <rPh sb="0" eb="2">
      <t>ジッシ</t>
    </rPh>
    <rPh sb="2" eb="4">
      <t>カイスウ</t>
    </rPh>
    <phoneticPr fontId="5"/>
  </si>
  <si>
    <t>初回調査
実施年</t>
    <rPh sb="0" eb="2">
      <t>ショカイ</t>
    </rPh>
    <rPh sb="2" eb="4">
      <t>チョウサ</t>
    </rPh>
    <rPh sb="5" eb="7">
      <t>ジッシ</t>
    </rPh>
    <rPh sb="7" eb="8">
      <t>ネン</t>
    </rPh>
    <phoneticPr fontId="5"/>
  </si>
  <si>
    <t>中心都市</t>
    <rPh sb="0" eb="2">
      <t>チュウシン</t>
    </rPh>
    <rPh sb="2" eb="4">
      <t>トシ</t>
    </rPh>
    <phoneticPr fontId="5"/>
  </si>
  <si>
    <t>県名</t>
    <rPh sb="0" eb="2">
      <t>ケンメイ</t>
    </rPh>
    <phoneticPr fontId="5"/>
  </si>
  <si>
    <t>都道府県
コード</t>
    <rPh sb="0" eb="4">
      <t>トドウフケン</t>
    </rPh>
    <phoneticPr fontId="5"/>
  </si>
  <si>
    <t>三大　</t>
    <rPh sb="0" eb="1">
      <t>3</t>
    </rPh>
    <rPh sb="1" eb="2">
      <t>ダイ</t>
    </rPh>
    <phoneticPr fontId="5"/>
  </si>
  <si>
    <t>東京</t>
    <rPh sb="0" eb="2">
      <t>トウキョウ</t>
    </rPh>
    <phoneticPr fontId="5"/>
  </si>
  <si>
    <t>特別区部</t>
    <phoneticPr fontId="5"/>
  </si>
  <si>
    <t>東京都</t>
    <rPh sb="0" eb="3">
      <t>トウキョウト</t>
    </rPh>
    <phoneticPr fontId="5"/>
  </si>
  <si>
    <t>大阪市</t>
  </si>
  <si>
    <t>大阪府</t>
    <rPh sb="0" eb="3">
      <t>オオサカフ</t>
    </rPh>
    <phoneticPr fontId="5"/>
  </si>
  <si>
    <t>中京</t>
    <rPh sb="0" eb="2">
      <t>チュウキョウ</t>
    </rPh>
    <phoneticPr fontId="5"/>
  </si>
  <si>
    <t>名古屋市</t>
  </si>
  <si>
    <t>愛知県</t>
    <rPh sb="0" eb="3">
      <t>アイチケン</t>
    </rPh>
    <phoneticPr fontId="5"/>
  </si>
  <si>
    <t>地方中枢</t>
    <rPh sb="0" eb="2">
      <t>チホウ</t>
    </rPh>
    <rPh sb="2" eb="4">
      <t>チュウスウ</t>
    </rPh>
    <phoneticPr fontId="5"/>
  </si>
  <si>
    <t>道央</t>
    <rPh sb="0" eb="2">
      <t>ドウオウ</t>
    </rPh>
    <phoneticPr fontId="5"/>
  </si>
  <si>
    <t>札幌市</t>
    <phoneticPr fontId="5"/>
  </si>
  <si>
    <t>北海道</t>
    <rPh sb="0" eb="3">
      <t>ホッカイドウ</t>
    </rPh>
    <phoneticPr fontId="5"/>
  </si>
  <si>
    <t>仙台</t>
    <rPh sb="0" eb="2">
      <t>センダイ</t>
    </rPh>
    <phoneticPr fontId="5"/>
  </si>
  <si>
    <t>仙台市</t>
    <phoneticPr fontId="5"/>
  </si>
  <si>
    <t>宮城県</t>
    <rPh sb="0" eb="3">
      <t>ミヤギケン</t>
    </rPh>
    <phoneticPr fontId="5"/>
  </si>
  <si>
    <t>北部九州</t>
    <rPh sb="0" eb="2">
      <t>ホクブ</t>
    </rPh>
    <rPh sb="2" eb="4">
      <t>キュウシュウ</t>
    </rPh>
    <phoneticPr fontId="5"/>
  </si>
  <si>
    <t>福岡市</t>
  </si>
  <si>
    <t>福岡県</t>
    <rPh sb="0" eb="3">
      <t>フクオカケン</t>
    </rPh>
    <phoneticPr fontId="5"/>
  </si>
  <si>
    <t>広島</t>
    <rPh sb="0" eb="2">
      <t>ヒロシマ</t>
    </rPh>
    <phoneticPr fontId="5"/>
  </si>
  <si>
    <t>広島市</t>
  </si>
  <si>
    <t>広島県</t>
    <rPh sb="0" eb="3">
      <t>ヒロシマケン</t>
    </rPh>
    <phoneticPr fontId="5"/>
  </si>
  <si>
    <t>地方中核都市圏</t>
    <rPh sb="0" eb="2">
      <t>チホウ</t>
    </rPh>
    <rPh sb="2" eb="4">
      <t>チュウカク</t>
    </rPh>
    <rPh sb="4" eb="7">
      <t>トシケン</t>
    </rPh>
    <phoneticPr fontId="5"/>
  </si>
  <si>
    <t>静岡中部</t>
    <rPh sb="0" eb="2">
      <t>シズオカ</t>
    </rPh>
    <rPh sb="2" eb="4">
      <t>チュウブ</t>
    </rPh>
    <phoneticPr fontId="5"/>
  </si>
  <si>
    <t>静岡市</t>
  </si>
  <si>
    <t>静岡県</t>
    <rPh sb="0" eb="3">
      <t>シズオカケン</t>
    </rPh>
    <phoneticPr fontId="5"/>
  </si>
  <si>
    <t>熊本</t>
    <rPh sb="0" eb="2">
      <t>クマモト</t>
    </rPh>
    <phoneticPr fontId="5"/>
  </si>
  <si>
    <t>熊本市</t>
  </si>
  <si>
    <t>熊本県</t>
    <rPh sb="0" eb="3">
      <t>クマモトケン</t>
    </rPh>
    <phoneticPr fontId="5"/>
  </si>
  <si>
    <t>金沢</t>
    <rPh sb="0" eb="2">
      <t>カナザワ</t>
    </rPh>
    <phoneticPr fontId="5"/>
  </si>
  <si>
    <t>金沢市</t>
  </si>
  <si>
    <t>石川県</t>
    <rPh sb="0" eb="3">
      <t>イシカワケン</t>
    </rPh>
    <phoneticPr fontId="5"/>
  </si>
  <si>
    <t>高松</t>
    <rPh sb="0" eb="2">
      <t>タカマツ</t>
    </rPh>
    <phoneticPr fontId="5"/>
  </si>
  <si>
    <t>高松市</t>
  </si>
  <si>
    <t>香川県</t>
    <rPh sb="0" eb="3">
      <t>カガワケン</t>
    </rPh>
    <phoneticPr fontId="5"/>
  </si>
  <si>
    <t>西遠</t>
    <rPh sb="0" eb="2">
      <t>セイエン</t>
    </rPh>
    <phoneticPr fontId="5"/>
  </si>
  <si>
    <t>浜松市</t>
    <phoneticPr fontId="5"/>
  </si>
  <si>
    <t>岡山県南</t>
    <rPh sb="0" eb="2">
      <t>オカヤマ</t>
    </rPh>
    <rPh sb="2" eb="4">
      <t>ケンナン</t>
    </rPh>
    <phoneticPr fontId="5"/>
  </si>
  <si>
    <t>岡山市</t>
  </si>
  <si>
    <t>岡山県</t>
    <rPh sb="0" eb="3">
      <t>オカヤマケン</t>
    </rPh>
    <phoneticPr fontId="5"/>
  </si>
  <si>
    <t>富山・高岡</t>
    <rPh sb="0" eb="2">
      <t>トヤマ</t>
    </rPh>
    <rPh sb="3" eb="5">
      <t>タカオカ</t>
    </rPh>
    <phoneticPr fontId="5"/>
  </si>
  <si>
    <t>富山市</t>
  </si>
  <si>
    <t>富山県</t>
    <rPh sb="0" eb="3">
      <t>トヤマケン</t>
    </rPh>
    <phoneticPr fontId="5"/>
  </si>
  <si>
    <t>福井</t>
    <rPh sb="0" eb="2">
      <t>フクイ</t>
    </rPh>
    <phoneticPr fontId="5"/>
  </si>
  <si>
    <t>福井市</t>
  </si>
  <si>
    <t>福井県</t>
    <rPh sb="0" eb="3">
      <t>フクイケン</t>
    </rPh>
    <phoneticPr fontId="5"/>
  </si>
  <si>
    <t>沖縄中南部</t>
    <rPh sb="0" eb="2">
      <t>オキナワ</t>
    </rPh>
    <rPh sb="2" eb="5">
      <t>チュウナンブ</t>
    </rPh>
    <phoneticPr fontId="5"/>
  </si>
  <si>
    <t>那覇市</t>
  </si>
  <si>
    <t>沖縄県</t>
    <rPh sb="0" eb="3">
      <t>オキナワケン</t>
    </rPh>
    <phoneticPr fontId="5"/>
  </si>
  <si>
    <t>新潟</t>
    <rPh sb="0" eb="2">
      <t>ニイガタ</t>
    </rPh>
    <phoneticPr fontId="5"/>
  </si>
  <si>
    <t>新潟市</t>
  </si>
  <si>
    <t>新潟県</t>
    <rPh sb="0" eb="3">
      <t>ニイガタケン</t>
    </rPh>
    <phoneticPr fontId="5"/>
  </si>
  <si>
    <t>高知</t>
    <rPh sb="0" eb="2">
      <t>コウチ</t>
    </rPh>
    <phoneticPr fontId="5"/>
  </si>
  <si>
    <t>高知市</t>
  </si>
  <si>
    <t>高知県</t>
    <rPh sb="0" eb="3">
      <t>コウチケン</t>
    </rPh>
    <phoneticPr fontId="5"/>
  </si>
  <si>
    <t>鹿児島</t>
    <rPh sb="0" eb="3">
      <t>カゴシマ</t>
    </rPh>
    <phoneticPr fontId="5"/>
  </si>
  <si>
    <t>鹿児島市</t>
  </si>
  <si>
    <t>鹿児島県</t>
    <rPh sb="0" eb="4">
      <t>カゴシマケン</t>
    </rPh>
    <phoneticPr fontId="5"/>
  </si>
  <si>
    <t>宇都宮</t>
    <rPh sb="0" eb="3">
      <t>ウツノミヤ</t>
    </rPh>
    <phoneticPr fontId="5"/>
  </si>
  <si>
    <t>宇都宮市</t>
    <phoneticPr fontId="5"/>
  </si>
  <si>
    <t>栃木県</t>
    <rPh sb="0" eb="3">
      <t>トチギケン</t>
    </rPh>
    <phoneticPr fontId="5"/>
  </si>
  <si>
    <t>前橋・高崎</t>
    <rPh sb="0" eb="2">
      <t>マエバシ</t>
    </rPh>
    <rPh sb="3" eb="5">
      <t>タカサキ</t>
    </rPh>
    <phoneticPr fontId="5"/>
  </si>
  <si>
    <t>前橋市</t>
  </si>
  <si>
    <t>群馬県</t>
    <rPh sb="0" eb="3">
      <t>グンマケン</t>
    </rPh>
    <phoneticPr fontId="5"/>
  </si>
  <si>
    <t>備後・笠岡</t>
    <rPh sb="0" eb="2">
      <t>ビンゴ</t>
    </rPh>
    <rPh sb="3" eb="5">
      <t>カサオカ</t>
    </rPh>
    <phoneticPr fontId="5"/>
  </si>
  <si>
    <t>福山市</t>
  </si>
  <si>
    <t>松山</t>
    <rPh sb="0" eb="2">
      <t>マツヤマ</t>
    </rPh>
    <phoneticPr fontId="5"/>
  </si>
  <si>
    <t>松山市</t>
  </si>
  <si>
    <t>愛媛県</t>
    <rPh sb="0" eb="3">
      <t>エヒメケン</t>
    </rPh>
    <phoneticPr fontId="5"/>
  </si>
  <si>
    <t>宮崎</t>
    <rPh sb="0" eb="2">
      <t>ミヤザキ</t>
    </rPh>
    <phoneticPr fontId="5"/>
  </si>
  <si>
    <t>宮崎市</t>
  </si>
  <si>
    <t>宮崎県</t>
    <rPh sb="0" eb="3">
      <t>ミヤザキケン</t>
    </rPh>
    <phoneticPr fontId="5"/>
  </si>
  <si>
    <t>旭川</t>
    <rPh sb="0" eb="2">
      <t>アサヒカワ</t>
    </rPh>
    <phoneticPr fontId="5"/>
  </si>
  <si>
    <t>旭川市</t>
  </si>
  <si>
    <t>徳島</t>
    <rPh sb="0" eb="2">
      <t>トクシマ</t>
    </rPh>
    <phoneticPr fontId="5"/>
  </si>
  <si>
    <t>徳島市</t>
  </si>
  <si>
    <t>徳島県</t>
    <rPh sb="0" eb="3">
      <t>トクシマケン</t>
    </rPh>
    <phoneticPr fontId="5"/>
  </si>
  <si>
    <t>大分</t>
    <rPh sb="0" eb="2">
      <t>オオイタ</t>
    </rPh>
    <phoneticPr fontId="5"/>
  </si>
  <si>
    <t>大分市</t>
  </si>
  <si>
    <t>大分県</t>
    <rPh sb="0" eb="3">
      <t>オオイタケン</t>
    </rPh>
    <phoneticPr fontId="5"/>
  </si>
  <si>
    <t>郡山</t>
    <rPh sb="0" eb="2">
      <t>コオリヤマ</t>
    </rPh>
    <phoneticPr fontId="5"/>
  </si>
  <si>
    <t>郡山市</t>
  </si>
  <si>
    <t>福島県</t>
    <rPh sb="0" eb="3">
      <t>フクシマケン</t>
    </rPh>
    <phoneticPr fontId="5"/>
  </si>
  <si>
    <t>佐賀</t>
    <rPh sb="0" eb="2">
      <t>サガ</t>
    </rPh>
    <phoneticPr fontId="5"/>
  </si>
  <si>
    <t>佐賀市</t>
    <rPh sb="0" eb="3">
      <t>サガシ</t>
    </rPh>
    <phoneticPr fontId="5"/>
  </si>
  <si>
    <t>佐賀県</t>
    <rPh sb="0" eb="3">
      <t>サガケン</t>
    </rPh>
    <phoneticPr fontId="5"/>
  </si>
  <si>
    <t>長野</t>
    <rPh sb="0" eb="2">
      <t>ナガノ</t>
    </rPh>
    <phoneticPr fontId="5"/>
  </si>
  <si>
    <t>長野市</t>
  </si>
  <si>
    <t>長野県</t>
    <rPh sb="0" eb="3">
      <t>ナガノケン</t>
    </rPh>
    <phoneticPr fontId="5"/>
  </si>
  <si>
    <t>東駿河湾</t>
    <rPh sb="0" eb="1">
      <t>ヒガシ</t>
    </rPh>
    <rPh sb="1" eb="4">
      <t>スルガワン</t>
    </rPh>
    <phoneticPr fontId="5"/>
  </si>
  <si>
    <t>沼津市</t>
  </si>
  <si>
    <t>播磨</t>
    <rPh sb="0" eb="2">
      <t>ハリマ</t>
    </rPh>
    <phoneticPr fontId="5"/>
  </si>
  <si>
    <t>姫路市</t>
    <rPh sb="0" eb="3">
      <t>ヒメジシ</t>
    </rPh>
    <phoneticPr fontId="5"/>
  </si>
  <si>
    <t>兵庫県</t>
    <rPh sb="0" eb="3">
      <t>ヒョウゴケン</t>
    </rPh>
    <phoneticPr fontId="5"/>
  </si>
  <si>
    <t>秋田</t>
    <rPh sb="0" eb="2">
      <t>アキタ</t>
    </rPh>
    <phoneticPr fontId="5"/>
  </si>
  <si>
    <t>秋田市</t>
  </si>
  <si>
    <t>秋田県</t>
    <rPh sb="0" eb="3">
      <t>アキタケン</t>
    </rPh>
    <phoneticPr fontId="5"/>
  </si>
  <si>
    <t>盛岡</t>
    <rPh sb="0" eb="2">
      <t>モリオカ</t>
    </rPh>
    <phoneticPr fontId="5"/>
  </si>
  <si>
    <t>盛岡市</t>
  </si>
  <si>
    <t>岩手県</t>
    <rPh sb="0" eb="3">
      <t>イワテケン</t>
    </rPh>
    <phoneticPr fontId="5"/>
  </si>
  <si>
    <t>両毛</t>
    <rPh sb="0" eb="2">
      <t>リョウモウ</t>
    </rPh>
    <phoneticPr fontId="5"/>
  </si>
  <si>
    <t>太田市</t>
    <rPh sb="0" eb="3">
      <t>オオタシ</t>
    </rPh>
    <phoneticPr fontId="5"/>
  </si>
  <si>
    <t>水戸・勝田</t>
    <rPh sb="0" eb="2">
      <t>ミト</t>
    </rPh>
    <rPh sb="3" eb="5">
      <t>カツタ</t>
    </rPh>
    <phoneticPr fontId="5"/>
  </si>
  <si>
    <t>水戸市</t>
  </si>
  <si>
    <t>茨城県</t>
    <rPh sb="0" eb="3">
      <t>イバラギケン</t>
    </rPh>
    <phoneticPr fontId="5"/>
  </si>
  <si>
    <t>東三河</t>
    <rPh sb="0" eb="3">
      <t>ヒガシミカワ</t>
    </rPh>
    <phoneticPr fontId="5"/>
  </si>
  <si>
    <t>豊橋市</t>
    <rPh sb="0" eb="3">
      <t>トヨハシシ</t>
    </rPh>
    <phoneticPr fontId="5"/>
  </si>
  <si>
    <t>小山・栃木</t>
    <rPh sb="3" eb="5">
      <t>トチギ</t>
    </rPh>
    <phoneticPr fontId="5"/>
  </si>
  <si>
    <t>長岡</t>
    <rPh sb="0" eb="2">
      <t>ナガオカ</t>
    </rPh>
    <phoneticPr fontId="5"/>
  </si>
  <si>
    <t>長岡市</t>
  </si>
  <si>
    <t>宍道湖中海</t>
    <rPh sb="0" eb="3">
      <t>シンジコ</t>
    </rPh>
    <rPh sb="3" eb="5">
      <t>ナカウミ</t>
    </rPh>
    <phoneticPr fontId="5"/>
  </si>
  <si>
    <t>島根県</t>
    <rPh sb="0" eb="3">
      <t>シマネケン</t>
    </rPh>
    <phoneticPr fontId="5"/>
  </si>
  <si>
    <t>甲府</t>
    <phoneticPr fontId="5"/>
  </si>
  <si>
    <t>甲府市</t>
  </si>
  <si>
    <t>山梨県</t>
    <rPh sb="0" eb="3">
      <t>ヤマナシケン</t>
    </rPh>
    <phoneticPr fontId="5"/>
  </si>
  <si>
    <t>中南勢</t>
    <rPh sb="0" eb="1">
      <t>チュウ</t>
    </rPh>
    <rPh sb="1" eb="3">
      <t>ナンセイ</t>
    </rPh>
    <phoneticPr fontId="5"/>
  </si>
  <si>
    <t>津市</t>
  </si>
  <si>
    <t>三重県</t>
    <rPh sb="0" eb="3">
      <t>ミエケン</t>
    </rPh>
    <phoneticPr fontId="5"/>
  </si>
  <si>
    <t>松本</t>
    <rPh sb="0" eb="2">
      <t>マツモト</t>
    </rPh>
    <phoneticPr fontId="5"/>
  </si>
  <si>
    <t>松本市</t>
    <rPh sb="0" eb="3">
      <t>マツモトシ</t>
    </rPh>
    <phoneticPr fontId="5"/>
  </si>
  <si>
    <t>福島</t>
    <rPh sb="0" eb="2">
      <t>フクシマ</t>
    </rPh>
    <phoneticPr fontId="5"/>
  </si>
  <si>
    <t>福島市</t>
    <rPh sb="0" eb="2">
      <t>フクシマ</t>
    </rPh>
    <rPh sb="2" eb="3">
      <t>シ</t>
    </rPh>
    <phoneticPr fontId="5"/>
  </si>
  <si>
    <t>長崎</t>
    <rPh sb="0" eb="2">
      <t>ナガサキ</t>
    </rPh>
    <phoneticPr fontId="5"/>
  </si>
  <si>
    <t>長崎市</t>
  </si>
  <si>
    <t>長崎県</t>
  </si>
  <si>
    <t>函館</t>
    <rPh sb="0" eb="2">
      <t>ハコダテ</t>
    </rPh>
    <phoneticPr fontId="5"/>
  </si>
  <si>
    <t>函館市</t>
  </si>
  <si>
    <t>北海道</t>
  </si>
  <si>
    <t>日立</t>
    <rPh sb="0" eb="2">
      <t>ヒタチ</t>
    </rPh>
    <phoneticPr fontId="5"/>
  </si>
  <si>
    <t>日立市</t>
  </si>
  <si>
    <t>茨城県</t>
  </si>
  <si>
    <t>いわき</t>
  </si>
  <si>
    <t>いわき市</t>
  </si>
  <si>
    <t>福島県</t>
  </si>
  <si>
    <t>青森</t>
    <rPh sb="0" eb="2">
      <t>アオモリ</t>
    </rPh>
    <phoneticPr fontId="5"/>
  </si>
  <si>
    <t>青森市</t>
  </si>
  <si>
    <t>青森県</t>
  </si>
  <si>
    <t>山口・防府</t>
    <rPh sb="0" eb="2">
      <t>ヤマグチ</t>
    </rPh>
    <rPh sb="3" eb="4">
      <t>ボウ</t>
    </rPh>
    <rPh sb="4" eb="5">
      <t>フ</t>
    </rPh>
    <phoneticPr fontId="5"/>
  </si>
  <si>
    <t>山口市</t>
    <rPh sb="0" eb="2">
      <t>ヤマグチ</t>
    </rPh>
    <phoneticPr fontId="5"/>
  </si>
  <si>
    <t>山口県</t>
    <rPh sb="0" eb="2">
      <t>ヤマグチ</t>
    </rPh>
    <rPh sb="2" eb="3">
      <t>ケン</t>
    </rPh>
    <phoneticPr fontId="5"/>
  </si>
  <si>
    <t>岳南</t>
    <rPh sb="0" eb="2">
      <t>ガクナン</t>
    </rPh>
    <phoneticPr fontId="5"/>
  </si>
  <si>
    <t>富士市</t>
  </si>
  <si>
    <t>静岡県</t>
  </si>
  <si>
    <t>地方中心都市圏</t>
    <rPh sb="0" eb="2">
      <t>チホウ</t>
    </rPh>
    <rPh sb="2" eb="4">
      <t>チュウシン</t>
    </rPh>
    <rPh sb="4" eb="6">
      <t>トシ</t>
    </rPh>
    <rPh sb="6" eb="7">
      <t>ケン</t>
    </rPh>
    <phoneticPr fontId="5"/>
  </si>
  <si>
    <t>釧路</t>
    <phoneticPr fontId="5"/>
  </si>
  <si>
    <t>周南</t>
    <rPh sb="0" eb="2">
      <t>シュウナン</t>
    </rPh>
    <phoneticPr fontId="5"/>
  </si>
  <si>
    <t>徳山市　　　　</t>
  </si>
  <si>
    <t>山口県</t>
  </si>
  <si>
    <t>室蘭</t>
    <phoneticPr fontId="5"/>
  </si>
  <si>
    <t>室蘭市</t>
  </si>
  <si>
    <t>むつ</t>
    <phoneticPr fontId="5"/>
  </si>
  <si>
    <t>むつ市</t>
    <rPh sb="2" eb="3">
      <t>シ</t>
    </rPh>
    <phoneticPr fontId="5"/>
  </si>
  <si>
    <t>青森県</t>
    <rPh sb="0" eb="3">
      <t>アオモリケン</t>
    </rPh>
    <phoneticPr fontId="5"/>
  </si>
  <si>
    <t>花巻</t>
    <rPh sb="0" eb="2">
      <t>ハナマキ</t>
    </rPh>
    <phoneticPr fontId="5"/>
  </si>
  <si>
    <t>花巻市</t>
    <rPh sb="0" eb="3">
      <t>ハナマキシ</t>
    </rPh>
    <phoneticPr fontId="5"/>
  </si>
  <si>
    <t>七尾</t>
    <rPh sb="0" eb="2">
      <t>ナナオ</t>
    </rPh>
    <phoneticPr fontId="5"/>
  </si>
  <si>
    <t>七尾市</t>
    <rPh sb="0" eb="3">
      <t>ナナオシ</t>
    </rPh>
    <phoneticPr fontId="5"/>
  </si>
  <si>
    <t>飛騨</t>
    <rPh sb="0" eb="2">
      <t>ヒダ</t>
    </rPh>
    <phoneticPr fontId="5"/>
  </si>
  <si>
    <t>高山市</t>
  </si>
  <si>
    <t>岐阜県</t>
  </si>
  <si>
    <t>三原・本郷</t>
    <rPh sb="0" eb="2">
      <t>ミハラ</t>
    </rPh>
    <rPh sb="3" eb="5">
      <t>ホンゴウ</t>
    </rPh>
    <phoneticPr fontId="5"/>
  </si>
  <si>
    <t>三原市</t>
    <rPh sb="0" eb="2">
      <t>ミハラ</t>
    </rPh>
    <rPh sb="2" eb="3">
      <t>シ</t>
    </rPh>
    <phoneticPr fontId="5"/>
  </si>
  <si>
    <t>柳井・平生</t>
    <rPh sb="0" eb="2">
      <t>ヤナイ</t>
    </rPh>
    <rPh sb="3" eb="5">
      <t>ヒラオ</t>
    </rPh>
    <phoneticPr fontId="5"/>
  </si>
  <si>
    <t>柳井市</t>
    <rPh sb="0" eb="2">
      <t>ヤナイ</t>
    </rPh>
    <rPh sb="2" eb="3">
      <t>シ</t>
    </rPh>
    <phoneticPr fontId="5"/>
  </si>
  <si>
    <t>伊賀</t>
    <rPh sb="0" eb="2">
      <t>イガ</t>
    </rPh>
    <phoneticPr fontId="5"/>
  </si>
  <si>
    <t>伊賀市</t>
  </si>
  <si>
    <t>三重県</t>
  </si>
  <si>
    <t>帯広</t>
  </si>
  <si>
    <t>帯広市　　　</t>
  </si>
  <si>
    <t>苫小牧</t>
    <rPh sb="0" eb="3">
      <t>トマコマイ</t>
    </rPh>
    <phoneticPr fontId="5"/>
  </si>
  <si>
    <t>苫小牧市</t>
    <rPh sb="0" eb="4">
      <t>トマコマイシ</t>
    </rPh>
    <phoneticPr fontId="5"/>
  </si>
  <si>
    <t>北見網走</t>
    <rPh sb="0" eb="2">
      <t>キタミ</t>
    </rPh>
    <rPh sb="2" eb="4">
      <t>アバシリ</t>
    </rPh>
    <phoneticPr fontId="5"/>
  </si>
  <si>
    <t>過去4回実施</t>
    <rPh sb="0" eb="2">
      <t>カコ</t>
    </rPh>
    <rPh sb="3" eb="4">
      <t>カイ</t>
    </rPh>
    <rPh sb="4" eb="6">
      <t>ジッシ</t>
    </rPh>
    <phoneticPr fontId="5"/>
  </si>
  <si>
    <t>過去3回実施</t>
    <rPh sb="0" eb="2">
      <t>カコ</t>
    </rPh>
    <rPh sb="3" eb="4">
      <t>カイ</t>
    </rPh>
    <rPh sb="4" eb="6">
      <t>ジッシ</t>
    </rPh>
    <phoneticPr fontId="5"/>
  </si>
  <si>
    <t>過去2回実施</t>
    <rPh sb="0" eb="2">
      <t>カコ</t>
    </rPh>
    <rPh sb="3" eb="4">
      <t>カイ</t>
    </rPh>
    <rPh sb="4" eb="6">
      <t>ジッシ</t>
    </rPh>
    <phoneticPr fontId="5"/>
  </si>
  <si>
    <t>過去1回実施</t>
    <rPh sb="0" eb="2">
      <t>カコ</t>
    </rPh>
    <rPh sb="3" eb="4">
      <t>カイ</t>
    </rPh>
    <rPh sb="4" eb="6">
      <t>ジッシ</t>
    </rPh>
    <phoneticPr fontId="5"/>
  </si>
  <si>
    <t>青森県</t>
    <rPh sb="0" eb="2">
      <t>アオモリ</t>
    </rPh>
    <rPh sb="2" eb="3">
      <t>ケン</t>
    </rPh>
    <phoneticPr fontId="5"/>
  </si>
  <si>
    <t>岩手県</t>
    <rPh sb="0" eb="2">
      <t>イワテ</t>
    </rPh>
    <rPh sb="2" eb="3">
      <t>ケン</t>
    </rPh>
    <phoneticPr fontId="5"/>
  </si>
  <si>
    <t>宮城県</t>
    <rPh sb="0" eb="2">
      <t>ミヤギ</t>
    </rPh>
    <rPh sb="2" eb="3">
      <t>ケン</t>
    </rPh>
    <phoneticPr fontId="5"/>
  </si>
  <si>
    <t>秋田県</t>
    <rPh sb="0" eb="2">
      <t>アキタ</t>
    </rPh>
    <rPh sb="2" eb="3">
      <t>ケン</t>
    </rPh>
    <phoneticPr fontId="5"/>
  </si>
  <si>
    <t>山形県</t>
    <rPh sb="0" eb="2">
      <t>ヤマガタ</t>
    </rPh>
    <rPh sb="2" eb="3">
      <t>ケン</t>
    </rPh>
    <phoneticPr fontId="5"/>
  </si>
  <si>
    <t>福島県</t>
    <rPh sb="0" eb="2">
      <t>フクシマ</t>
    </rPh>
    <rPh sb="2" eb="3">
      <t>ケン</t>
    </rPh>
    <phoneticPr fontId="5"/>
  </si>
  <si>
    <t>茨城県</t>
    <rPh sb="0" eb="2">
      <t>イバラギ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</si>
  <si>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</si>
  <si>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phoneticPr fontId="5"/>
  </si>
  <si>
    <t>埼玉県</t>
    <rPh sb="0" eb="2">
      <t>サイタマ</t>
    </rPh>
    <phoneticPr fontId="5"/>
  </si>
  <si>
    <t>千葉県</t>
    <rPh sb="0" eb="2">
      <t>チバ</t>
    </rPh>
    <phoneticPr fontId="5"/>
  </si>
  <si>
    <t>東京都</t>
    <rPh sb="0" eb="2">
      <t>トウキョウ</t>
    </rPh>
    <rPh sb="2" eb="3">
      <t>ト</t>
    </rPh>
    <phoneticPr fontId="5"/>
  </si>
  <si>
    <t>神奈川県</t>
    <rPh sb="0" eb="3">
      <t>カナガワ</t>
    </rPh>
    <rPh sb="3" eb="4">
      <t>ケン</t>
    </rPh>
    <phoneticPr fontId="5"/>
  </si>
  <si>
    <t>新潟県</t>
    <rPh sb="0" eb="2">
      <t>ニイガタ</t>
    </rPh>
    <phoneticPr fontId="5"/>
  </si>
  <si>
    <t>富山県</t>
    <rPh sb="0" eb="2">
      <t>トヤマ</t>
    </rPh>
    <phoneticPr fontId="5"/>
  </si>
  <si>
    <t>石川県</t>
    <rPh sb="0" eb="2">
      <t>イシカワ</t>
    </rPh>
    <phoneticPr fontId="5"/>
  </si>
  <si>
    <t>福井県</t>
    <rPh sb="0" eb="2">
      <t>フクイ</t>
    </rPh>
    <phoneticPr fontId="5"/>
  </si>
  <si>
    <t>山梨県</t>
    <rPh sb="0" eb="2">
      <t>ヤマナシ</t>
    </rPh>
    <phoneticPr fontId="5"/>
  </si>
  <si>
    <t>長野県</t>
    <rPh sb="0" eb="2">
      <t>ナガノ</t>
    </rPh>
    <phoneticPr fontId="5"/>
  </si>
  <si>
    <t>岐阜県</t>
    <rPh sb="0" eb="2">
      <t>ギフ</t>
    </rPh>
    <phoneticPr fontId="5"/>
  </si>
  <si>
    <t>静岡県</t>
    <rPh sb="0" eb="2">
      <t>シズオカ</t>
    </rPh>
    <phoneticPr fontId="5"/>
  </si>
  <si>
    <t>愛知県</t>
    <rPh sb="0" eb="2">
      <t>アイチ</t>
    </rPh>
    <phoneticPr fontId="5"/>
  </si>
  <si>
    <t>三重県</t>
    <rPh sb="0" eb="2">
      <t>ミエ</t>
    </rPh>
    <phoneticPr fontId="5"/>
  </si>
  <si>
    <t>滋賀県</t>
    <rPh sb="0" eb="2">
      <t>シガ</t>
    </rPh>
    <phoneticPr fontId="5"/>
  </si>
  <si>
    <t>京都府</t>
    <rPh sb="0" eb="2">
      <t>キョウト</t>
    </rPh>
    <rPh sb="2" eb="3">
      <t>フ</t>
    </rPh>
    <phoneticPr fontId="5"/>
  </si>
  <si>
    <t>大阪府</t>
    <rPh sb="0" eb="2">
      <t>オオサカ</t>
    </rPh>
    <rPh sb="2" eb="3">
      <t>フ</t>
    </rPh>
    <phoneticPr fontId="5"/>
  </si>
  <si>
    <t>兵庫県</t>
    <rPh sb="0" eb="2">
      <t>ヒョウゴ</t>
    </rPh>
    <phoneticPr fontId="5"/>
  </si>
  <si>
    <t>奈良県</t>
    <rPh sb="0" eb="2">
      <t>ナラ</t>
    </rPh>
    <phoneticPr fontId="5"/>
  </si>
  <si>
    <t>和歌山県</t>
    <rPh sb="0" eb="3">
      <t>ワカヤマ</t>
    </rPh>
    <phoneticPr fontId="5"/>
  </si>
  <si>
    <t>鳥取県</t>
    <rPh sb="0" eb="2">
      <t>トットリ</t>
    </rPh>
    <phoneticPr fontId="5"/>
  </si>
  <si>
    <t>島根県</t>
    <rPh sb="0" eb="2">
      <t>シマネ</t>
    </rPh>
    <phoneticPr fontId="5"/>
  </si>
  <si>
    <t>岡山県</t>
    <rPh sb="0" eb="2">
      <t>オカヤマ</t>
    </rPh>
    <phoneticPr fontId="5"/>
  </si>
  <si>
    <t>広島県</t>
    <rPh sb="0" eb="2">
      <t>ヒロシマ</t>
    </rPh>
    <rPh sb="2" eb="3">
      <t>ケン</t>
    </rPh>
    <phoneticPr fontId="5"/>
  </si>
  <si>
    <t>山口県</t>
    <rPh sb="0" eb="2">
      <t>ヤマグチ</t>
    </rPh>
    <phoneticPr fontId="5"/>
  </si>
  <si>
    <t>徳島県</t>
    <rPh sb="0" eb="2">
      <t>トクシマ</t>
    </rPh>
    <phoneticPr fontId="5"/>
  </si>
  <si>
    <t>香川県</t>
    <rPh sb="0" eb="2">
      <t>カガワ</t>
    </rPh>
    <phoneticPr fontId="5"/>
  </si>
  <si>
    <t>愛媛県</t>
    <rPh sb="0" eb="2">
      <t>エヒメ</t>
    </rPh>
    <phoneticPr fontId="5"/>
  </si>
  <si>
    <t>高知県</t>
    <rPh sb="0" eb="2">
      <t>コウチ</t>
    </rPh>
    <phoneticPr fontId="5"/>
  </si>
  <si>
    <t>福岡県</t>
    <rPh sb="0" eb="2">
      <t>フクオカ</t>
    </rPh>
    <phoneticPr fontId="5"/>
  </si>
  <si>
    <t>佐賀県</t>
    <rPh sb="0" eb="2">
      <t>サガ</t>
    </rPh>
    <phoneticPr fontId="5"/>
  </si>
  <si>
    <t>長崎県</t>
    <rPh sb="0" eb="2">
      <t>ナガサキ</t>
    </rPh>
    <phoneticPr fontId="5"/>
  </si>
  <si>
    <t>熊本県</t>
    <rPh sb="0" eb="2">
      <t>クマモト</t>
    </rPh>
    <phoneticPr fontId="5"/>
  </si>
  <si>
    <t>大分県</t>
    <rPh sb="0" eb="2">
      <t>オオイタ</t>
    </rPh>
    <phoneticPr fontId="5"/>
  </si>
  <si>
    <t>宮崎県</t>
    <rPh sb="0" eb="2">
      <t>ミヤザキ</t>
    </rPh>
    <phoneticPr fontId="5"/>
  </si>
  <si>
    <t>鹿児島県</t>
    <rPh sb="0" eb="3">
      <t>カゴシマ</t>
    </rPh>
    <phoneticPr fontId="5"/>
  </si>
  <si>
    <t>沖縄県</t>
    <rPh sb="0" eb="2">
      <t>オキナワ</t>
    </rPh>
    <phoneticPr fontId="5"/>
  </si>
  <si>
    <t>小山市</t>
    <phoneticPr fontId="3"/>
  </si>
  <si>
    <t>釧路市　　　　</t>
    <phoneticPr fontId="3"/>
  </si>
  <si>
    <t>北見市</t>
    <rPh sb="0" eb="2">
      <t>キタミ</t>
    </rPh>
    <rPh sb="2" eb="3">
      <t>シ</t>
    </rPh>
    <phoneticPr fontId="5"/>
  </si>
  <si>
    <t>都市圏規模</t>
    <rPh sb="0" eb="3">
      <t>トシケン</t>
    </rPh>
    <rPh sb="3" eb="5">
      <t>キボ</t>
    </rPh>
    <phoneticPr fontId="3"/>
  </si>
  <si>
    <t>都市圏規模No.</t>
    <rPh sb="0" eb="3">
      <t>トシケン</t>
    </rPh>
    <rPh sb="3" eb="5">
      <t>キボ</t>
    </rPh>
    <phoneticPr fontId="3"/>
  </si>
  <si>
    <t>都市圏</t>
    <rPh sb="0" eb="3">
      <t>トシケン</t>
    </rPh>
    <phoneticPr fontId="5"/>
  </si>
  <si>
    <t>1968・1978</t>
  </si>
  <si>
    <t>近畿（京阪神）</t>
    <rPh sb="0" eb="2">
      <t>キンキ</t>
    </rPh>
    <rPh sb="3" eb="6">
      <t>ケイハンシン</t>
    </rPh>
    <phoneticPr fontId="5"/>
  </si>
  <si>
    <t>直近調査
実施年</t>
    <rPh sb="0" eb="2">
      <t>チョッキン</t>
    </rPh>
    <rPh sb="2" eb="4">
      <t>チョウサ</t>
    </rPh>
    <rPh sb="5" eb="7">
      <t>ジッシ</t>
    </rPh>
    <rPh sb="7" eb="8">
      <t>ネン</t>
    </rPh>
    <phoneticPr fontId="3"/>
  </si>
  <si>
    <t>第1回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</si>
  <si>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</si>
  <si>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</si>
  <si>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</si>
  <si>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</si>
  <si>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</si>
  <si>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都道府県名</t>
    <rPh sb="0" eb="4">
      <t>トドウフケン</t>
    </rPh>
    <rPh sb="4" eb="5">
      <t>メイ</t>
    </rPh>
    <phoneticPr fontId="3"/>
  </si>
  <si>
    <t>都道府県コード</t>
    <rPh sb="0" eb="4">
      <t>トドウフケン</t>
    </rPh>
    <phoneticPr fontId="3"/>
  </si>
  <si>
    <t>No.</t>
    <phoneticPr fontId="3"/>
  </si>
  <si>
    <t>三大都市圏</t>
    <rPh sb="0" eb="1">
      <t>3</t>
    </rPh>
    <rPh sb="1" eb="2">
      <t>ダイ</t>
    </rPh>
    <rPh sb="2" eb="5">
      <t>トシケン</t>
    </rPh>
    <phoneticPr fontId="5"/>
  </si>
  <si>
    <t>総計</t>
  </si>
  <si>
    <t>三大都市圏</t>
  </si>
  <si>
    <t>地方中核都市圏</t>
  </si>
  <si>
    <t>地方中枢都市圏</t>
    <rPh sb="0" eb="2">
      <t>チホウ</t>
    </rPh>
    <rPh sb="2" eb="4">
      <t>チュウスウ</t>
    </rPh>
    <rPh sb="4" eb="7">
      <t>トシケン</t>
    </rPh>
    <phoneticPr fontId="5"/>
  </si>
  <si>
    <t>地方中心都市圏</t>
  </si>
  <si>
    <t>地方中枢都市圏</t>
  </si>
  <si>
    <t>1回</t>
    <rPh sb="1" eb="2">
      <t>カイ</t>
    </rPh>
    <phoneticPr fontId="3"/>
  </si>
  <si>
    <t>2回</t>
    <rPh sb="1" eb="2">
      <t>カイ</t>
    </rPh>
    <phoneticPr fontId="3"/>
  </si>
  <si>
    <t>3回</t>
    <rPh sb="1" eb="2">
      <t>カイ</t>
    </rPh>
    <phoneticPr fontId="3"/>
  </si>
  <si>
    <t>4回</t>
    <rPh sb="1" eb="2">
      <t>カイ</t>
    </rPh>
    <phoneticPr fontId="3"/>
  </si>
  <si>
    <t>～1979
（～S54）</t>
  </si>
  <si>
    <t>1980～1989
（S55-H1）</t>
  </si>
  <si>
    <t>1990～1999
(H2～H11)</t>
  </si>
  <si>
    <t>2000～2009
(H12～H21）</t>
  </si>
  <si>
    <t>パーソントリップ調査の実施都市圏一覧</t>
    <phoneticPr fontId="3"/>
  </si>
  <si>
    <t>◎パーソントリップ調査の実施状況</t>
    <rPh sb="9" eb="11">
      <t>チョウサ</t>
    </rPh>
    <rPh sb="12" eb="14">
      <t>ジッシ</t>
    </rPh>
    <rPh sb="14" eb="16">
      <t>ジョウキョウ</t>
    </rPh>
    <phoneticPr fontId="3"/>
  </si>
  <si>
    <t>◎パーソントリップ調査実施状況の傾向分析</t>
    <rPh sb="9" eb="11">
      <t>チョウサ</t>
    </rPh>
    <rPh sb="11" eb="13">
      <t>ジッシ</t>
    </rPh>
    <rPh sb="13" eb="15">
      <t>ジョウキョウ</t>
    </rPh>
    <rPh sb="16" eb="18">
      <t>ケイコウ</t>
    </rPh>
    <rPh sb="18" eb="20">
      <t>ブンセキ</t>
    </rPh>
    <phoneticPr fontId="3"/>
  </si>
  <si>
    <t>回数</t>
    <rPh sb="0" eb="2">
      <t>カイスウ</t>
    </rPh>
    <phoneticPr fontId="3"/>
  </si>
  <si>
    <t>年代</t>
    <rPh sb="0" eb="2">
      <t>ネンダイ</t>
    </rPh>
    <phoneticPr fontId="3"/>
  </si>
  <si>
    <t>地方中心都市圏</t>
    <phoneticPr fontId="3"/>
  </si>
  <si>
    <t>（１）実施回数の経年推移</t>
    <rPh sb="3" eb="5">
      <t>ジッシ</t>
    </rPh>
    <rPh sb="5" eb="7">
      <t>カイスウ</t>
    </rPh>
    <rPh sb="8" eb="10">
      <t>ケイネン</t>
    </rPh>
    <rPh sb="10" eb="12">
      <t>スイイ</t>
    </rPh>
    <phoneticPr fontId="3"/>
  </si>
  <si>
    <t>（２）同一都市圏における調査継続回数</t>
    <rPh sb="3" eb="5">
      <t>ドウイツ</t>
    </rPh>
    <rPh sb="5" eb="8">
      <t>トシケン</t>
    </rPh>
    <rPh sb="12" eb="14">
      <t>チョウサ</t>
    </rPh>
    <rPh sb="14" eb="16">
      <t>ケイゾク</t>
    </rPh>
    <rPh sb="16" eb="18">
      <t>カイスウ</t>
    </rPh>
    <phoneticPr fontId="3"/>
  </si>
  <si>
    <t>山形</t>
    <rPh sb="0" eb="2">
      <t>ヤマガタ</t>
    </rPh>
    <phoneticPr fontId="3"/>
  </si>
  <si>
    <t>山形市</t>
    <rPh sb="0" eb="3">
      <t>ヤマガタシ</t>
    </rPh>
    <phoneticPr fontId="3"/>
  </si>
  <si>
    <t>山形県</t>
    <rPh sb="0" eb="3">
      <t>ヤマガタケン</t>
    </rPh>
    <phoneticPr fontId="3"/>
  </si>
  <si>
    <t>過去5回以上実施</t>
    <rPh sb="0" eb="2">
      <t>カコ</t>
    </rPh>
    <rPh sb="3" eb="4">
      <t>カイ</t>
    </rPh>
    <rPh sb="4" eb="6">
      <t>イジョウ</t>
    </rPh>
    <rPh sb="6" eb="8">
      <t>ジッシ</t>
    </rPh>
    <phoneticPr fontId="5"/>
  </si>
  <si>
    <t>5回以上</t>
    <rPh sb="1" eb="2">
      <t>カイ</t>
    </rPh>
    <rPh sb="2" eb="4">
      <t>イジョウ</t>
    </rPh>
    <phoneticPr fontId="3"/>
  </si>
  <si>
    <t>2010～2019
(H22～R1）</t>
    <phoneticPr fontId="5"/>
  </si>
  <si>
    <t>2020～
(R2～)</t>
    <phoneticPr fontId="3"/>
  </si>
  <si>
    <t>◎は新都市OD調査を示す</t>
    <rPh sb="2" eb="5">
      <t>シントシ</t>
    </rPh>
    <rPh sb="7" eb="9">
      <t>チョウサ</t>
    </rPh>
    <rPh sb="10" eb="11">
      <t>シメ</t>
    </rPh>
    <phoneticPr fontId="3"/>
  </si>
  <si>
    <t>◎</t>
    <phoneticPr fontId="3"/>
  </si>
  <si>
    <t>○</t>
    <phoneticPr fontId="5"/>
  </si>
  <si>
    <t>◎</t>
  </si>
  <si>
    <t>◎</t>
    <phoneticPr fontId="5"/>
  </si>
  <si>
    <t>○</t>
    <phoneticPr fontId="3"/>
  </si>
  <si>
    <t>○○</t>
    <phoneticPr fontId="5"/>
  </si>
  <si>
    <t>2010～
(H22～）</t>
    <phoneticPr fontId="5"/>
  </si>
  <si>
    <t>パーソントリップ調査の実施都市圏一覧</t>
  </si>
  <si>
    <t>周南</t>
  </si>
  <si>
    <t>兵庫県</t>
  </si>
  <si>
    <t>姫路市</t>
  </si>
  <si>
    <t>播磨</t>
  </si>
  <si>
    <t>秋田県</t>
  </si>
  <si>
    <t>秋田</t>
  </si>
  <si>
    <t>岩手県</t>
  </si>
  <si>
    <t>盛岡</t>
  </si>
  <si>
    <t>広島県</t>
  </si>
  <si>
    <t>広島</t>
  </si>
  <si>
    <t>群馬県</t>
  </si>
  <si>
    <t>太田市</t>
  </si>
  <si>
    <t>両毛</t>
  </si>
  <si>
    <t>水戸・勝田</t>
  </si>
  <si>
    <t>青森</t>
  </si>
  <si>
    <t>鹿児島県</t>
  </si>
  <si>
    <t>鹿児島</t>
  </si>
  <si>
    <t>備後・笠岡</t>
  </si>
  <si>
    <t>愛知県</t>
  </si>
  <si>
    <t>豊橋市</t>
  </si>
  <si>
    <t>東三河</t>
  </si>
  <si>
    <t>栃木県</t>
  </si>
  <si>
    <t>宇都宮市</t>
  </si>
  <si>
    <t>宇都宮</t>
  </si>
  <si>
    <t>岡山県</t>
  </si>
  <si>
    <t>岡山県南</t>
  </si>
  <si>
    <t>長崎</t>
  </si>
  <si>
    <t>柳井市</t>
  </si>
  <si>
    <t>柳井・平生</t>
  </si>
  <si>
    <t>三原市</t>
  </si>
  <si>
    <t>三原・本郷</t>
  </si>
  <si>
    <t>飛騨</t>
  </si>
  <si>
    <t>石川県</t>
  </si>
  <si>
    <t>七尾市</t>
  </si>
  <si>
    <t>七尾</t>
  </si>
  <si>
    <t>花巻市</t>
  </si>
  <si>
    <t>花巻</t>
  </si>
  <si>
    <t>むつ市</t>
  </si>
  <si>
    <t>むつ</t>
  </si>
  <si>
    <t>島根県</t>
  </si>
  <si>
    <t>宍道湖中海</t>
  </si>
  <si>
    <t>新潟県</t>
  </si>
  <si>
    <t>長岡</t>
  </si>
  <si>
    <t>小山市</t>
  </si>
  <si>
    <t>小山・栃木</t>
  </si>
  <si>
    <t>佐賀県</t>
  </si>
  <si>
    <t>佐賀市</t>
  </si>
  <si>
    <t>佐賀</t>
  </si>
  <si>
    <t>函館</t>
  </si>
  <si>
    <t>富山県</t>
  </si>
  <si>
    <t>富山・高岡</t>
  </si>
  <si>
    <t>徳島県</t>
  </si>
  <si>
    <t>徳島</t>
  </si>
  <si>
    <t>宮崎県</t>
  </si>
  <si>
    <t>宮崎</t>
  </si>
  <si>
    <t>日立</t>
  </si>
  <si>
    <t>旭川</t>
  </si>
  <si>
    <t>新潟</t>
  </si>
  <si>
    <t>伊賀</t>
  </si>
  <si>
    <t>山口市</t>
  </si>
  <si>
    <t>山口・防府</t>
  </si>
  <si>
    <t>中南勢</t>
  </si>
  <si>
    <t>山梨県</t>
  </si>
  <si>
    <t>甲府</t>
  </si>
  <si>
    <t>福井県</t>
  </si>
  <si>
    <t>福井</t>
  </si>
  <si>
    <t>郡山</t>
  </si>
  <si>
    <t>沖縄県</t>
  </si>
  <si>
    <t>沖縄中南部</t>
  </si>
  <si>
    <t>札幌市</t>
  </si>
  <si>
    <t>道央</t>
  </si>
  <si>
    <t>愛媛県</t>
  </si>
  <si>
    <t>松山</t>
  </si>
  <si>
    <t>高知県</t>
  </si>
  <si>
    <t>高知</t>
  </si>
  <si>
    <t>浜松市</t>
  </si>
  <si>
    <t>西遠</t>
  </si>
  <si>
    <t>金沢</t>
  </si>
  <si>
    <t>長野県</t>
  </si>
  <si>
    <t>松本市</t>
  </si>
  <si>
    <t>松本</t>
  </si>
  <si>
    <t>東京都</t>
  </si>
  <si>
    <t>特別区部</t>
  </si>
  <si>
    <t>東京</t>
  </si>
  <si>
    <t>苫小牧市</t>
  </si>
  <si>
    <t>苫小牧</t>
  </si>
  <si>
    <t>釧路市　　　　</t>
  </si>
  <si>
    <t>釧路</t>
  </si>
  <si>
    <t>福島市</t>
  </si>
  <si>
    <t>福島</t>
  </si>
  <si>
    <t>大阪府</t>
  </si>
  <si>
    <t>近畿（京阪神）</t>
  </si>
  <si>
    <t>中京</t>
  </si>
  <si>
    <t>熊本県</t>
  </si>
  <si>
    <t>熊本</t>
  </si>
  <si>
    <t>香川県</t>
  </si>
  <si>
    <t>高松</t>
  </si>
  <si>
    <t>静岡中部</t>
  </si>
  <si>
    <t>北見市</t>
  </si>
  <si>
    <t>北見網走</t>
  </si>
  <si>
    <t>大分県</t>
  </si>
  <si>
    <t>大分</t>
  </si>
  <si>
    <t>岳南</t>
  </si>
  <si>
    <t>東駿河湾</t>
  </si>
  <si>
    <t>前橋・高崎</t>
  </si>
  <si>
    <t>室蘭</t>
  </si>
  <si>
    <t>長野</t>
  </si>
  <si>
    <t>山形県</t>
  </si>
  <si>
    <t>山形市</t>
  </si>
  <si>
    <t>山形</t>
  </si>
  <si>
    <t>福岡県</t>
  </si>
  <si>
    <t>北部九州</t>
  </si>
  <si>
    <t>宮城県</t>
  </si>
  <si>
    <t>仙台市</t>
  </si>
  <si>
    <t>仙台</t>
  </si>
  <si>
    <t>前回調査からの経過年数</t>
    <rPh sb="0" eb="2">
      <t>ゼンカイ</t>
    </rPh>
    <rPh sb="2" eb="4">
      <t>チョウサ</t>
    </rPh>
    <rPh sb="7" eb="9">
      <t>ケイカ</t>
    </rPh>
    <rPh sb="9" eb="11">
      <t>ネンスウ</t>
    </rPh>
    <phoneticPr fontId="3"/>
  </si>
  <si>
    <t>都市圏名</t>
    <phoneticPr fontId="3"/>
  </si>
  <si>
    <t>←年度を更新すること</t>
    <rPh sb="1" eb="3">
      <t>ネンド</t>
    </rPh>
    <rPh sb="4" eb="6">
      <t>コウシン</t>
    </rPh>
    <phoneticPr fontId="3"/>
  </si>
  <si>
    <t>パーソントリップ調査の実施都市圏一覧（前回調査からの経過年数順）</t>
    <rPh sb="19" eb="21">
      <t>ゼンカイ</t>
    </rPh>
    <rPh sb="21" eb="23">
      <t>チョウサ</t>
    </rPh>
    <rPh sb="26" eb="28">
      <t>ケイカ</t>
    </rPh>
    <rPh sb="28" eb="30">
      <t>ネンスウ</t>
    </rPh>
    <rPh sb="30" eb="31">
      <t>ジュン</t>
    </rPh>
    <phoneticPr fontId="5"/>
  </si>
  <si>
    <t>熊本市</t>
    <phoneticPr fontId="5"/>
  </si>
  <si>
    <t>帯広</t>
    <phoneticPr fontId="5"/>
  </si>
  <si>
    <t>※広島（H30,20）はミニPT</t>
    <rPh sb="1" eb="3">
      <t>ヒロシマ</t>
    </rPh>
    <phoneticPr fontId="3"/>
  </si>
  <si>
    <t>※新潟（R4）はミニPT</t>
    <rPh sb="1" eb="3">
      <t>ニイガタ</t>
    </rPh>
    <phoneticPr fontId="3"/>
  </si>
  <si>
    <t>函館市</t>
    <phoneticPr fontId="5"/>
  </si>
  <si>
    <t>北海道</t>
    <phoneticPr fontId="5"/>
  </si>
  <si>
    <t>R6.3時点</t>
    <rPh sb="4" eb="6">
      <t>ジテン</t>
    </rPh>
    <phoneticPr fontId="3"/>
  </si>
  <si>
    <t>松江市</t>
    <rPh sb="0" eb="2">
      <t>マツエ</t>
    </rPh>
    <rPh sb="2" eb="3">
      <t>シ</t>
    </rPh>
    <phoneticPr fontId="5"/>
  </si>
  <si>
    <t>松江市</t>
    <rPh sb="0" eb="2">
      <t>マツエ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</si>
</sst>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2" borderId="0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1" xfId="2" applyBorder="1" applyAlignment="1"/>
    <xf numFmtId="0" fontId="1" fillId="0" borderId="0" xfId="2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2" fillId="4" borderId="1" xfId="1" applyFont="1" applyFill="1" applyBorder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/>
    </xf>
    <xf numFmtId="0" fontId="2" fillId="5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left" vertical="center" wrapText="1"/>
    </xf>
    <xf numFmtId="0" fontId="2" fillId="8" borderId="1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Protection="1">
      <alignment vertical="center"/>
      <protection locked="0"/>
    </xf>
    <xf numFmtId="0" fontId="1" fillId="0" borderId="4" xfId="2" applyBorder="1" applyAlignment="1"/>
    <xf numFmtId="0" fontId="1" fillId="0" borderId="5" xfId="2" applyBorder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2" fillId="0" borderId="1" xfId="1" applyFont="1" applyFill="1" applyBorder="1" applyAlignment="1">
      <alignment vertical="center" wrapText="1"/>
    </xf>
    <xf numFmtId="0" fontId="11" fillId="7" borderId="1" xfId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textRotation="255" wrapText="1"/>
    </xf>
    <xf numFmtId="0" fontId="6" fillId="2" borderId="3" xfId="1" applyFont="1" applyFill="1" applyBorder="1" applyAlignment="1">
      <alignment horizontal="center" vertical="center" textRotation="255" wrapText="1"/>
    </xf>
    <xf numFmtId="0" fontId="6" fillId="2" borderId="4" xfId="1" applyFont="1" applyFill="1" applyBorder="1" applyAlignment="1">
      <alignment horizontal="center" vertical="center" textRotation="255" wrapText="1"/>
    </xf>
    <xf numFmtId="0" fontId="6" fillId="2" borderId="2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4" xfId="1" applyFont="1" applyFill="1" applyBorder="1" applyAlignment="1">
      <alignment horizontal="center" vertical="center" textRotation="255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PT実施都市圏（H19時点）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181506173082E-2"/>
          <c:y val="5.3522258861535194E-2"/>
          <c:w val="0.90310099591879478"/>
          <c:h val="0.655567981505894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グラフ!$C$17:$H$17</c:f>
              <c:strCache>
                <c:ptCount val="6"/>
                <c:pt idx="0">
                  <c:v>～1979
（～S54）</c:v>
                </c:pt>
                <c:pt idx="1">
                  <c:v>1980～1989
（S55-H1）</c:v>
                </c:pt>
                <c:pt idx="2">
                  <c:v>1990～1999
(H2～H11)</c:v>
                </c:pt>
                <c:pt idx="3">
                  <c:v>2000～2009
(H12～H21）</c:v>
                </c:pt>
                <c:pt idx="4">
                  <c:v>2010～2019
(H22～R1）</c:v>
                </c:pt>
                <c:pt idx="5">
                  <c:v>2020～
(R2～)</c:v>
                </c:pt>
              </c:strCache>
            </c:strRef>
          </c:cat>
          <c:val>
            <c:numRef>
              <c:f>グラフ!$C$18:$H$18</c:f>
              <c:numCache>
                <c:formatCode>General</c:formatCode>
                <c:ptCount val="6"/>
                <c:pt idx="0">
                  <c:v>27</c:v>
                </c:pt>
                <c:pt idx="1">
                  <c:v>33</c:v>
                </c:pt>
                <c:pt idx="2">
                  <c:v>34</c:v>
                </c:pt>
                <c:pt idx="3">
                  <c:v>30</c:v>
                </c:pt>
                <c:pt idx="4">
                  <c:v>20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3-4FE1-9B0C-4BCF8918E9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73957400"/>
        <c:axId val="200564024"/>
      </c:barChart>
      <c:catAx>
        <c:axId val="37395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564024"/>
        <c:crosses val="autoZero"/>
        <c:auto val="1"/>
        <c:lblAlgn val="ctr"/>
        <c:lblOffset val="100"/>
        <c:noMultiLvlLbl val="0"/>
      </c:catAx>
      <c:valAx>
        <c:axId val="200564024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95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181506173082E-2"/>
          <c:y val="5.3522258861535194E-2"/>
          <c:w val="0.90310099591879478"/>
          <c:h val="0.56158951668700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グラフ!$B$38</c:f>
              <c:strCache>
                <c:ptCount val="1"/>
                <c:pt idx="0">
                  <c:v>三大都市圏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グラフ!$C$37:$G$37</c:f>
              <c:strCache>
                <c:ptCount val="5"/>
                <c:pt idx="0">
                  <c:v>1回</c:v>
                </c:pt>
                <c:pt idx="1">
                  <c:v>2回</c:v>
                </c:pt>
                <c:pt idx="2">
                  <c:v>3回</c:v>
                </c:pt>
                <c:pt idx="3">
                  <c:v>4回</c:v>
                </c:pt>
                <c:pt idx="4">
                  <c:v>5回以上</c:v>
                </c:pt>
              </c:strCache>
            </c:strRef>
          </c:cat>
          <c:val>
            <c:numRef>
              <c:f>グラフ!$C$38:$G$38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1-419A-AE94-FEE0392527F7}"/>
            </c:ext>
          </c:extLst>
        </c:ser>
        <c:ser>
          <c:idx val="1"/>
          <c:order val="1"/>
          <c:tx>
            <c:strRef>
              <c:f>グラフ!$B$39</c:f>
              <c:strCache>
                <c:ptCount val="1"/>
                <c:pt idx="0">
                  <c:v>地方中枢都市圏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グラフ!$C$37:$G$37</c:f>
              <c:strCache>
                <c:ptCount val="5"/>
                <c:pt idx="0">
                  <c:v>1回</c:v>
                </c:pt>
                <c:pt idx="1">
                  <c:v>2回</c:v>
                </c:pt>
                <c:pt idx="2">
                  <c:v>3回</c:v>
                </c:pt>
                <c:pt idx="3">
                  <c:v>4回</c:v>
                </c:pt>
                <c:pt idx="4">
                  <c:v>5回以上</c:v>
                </c:pt>
              </c:strCache>
            </c:strRef>
          </c:cat>
          <c:val>
            <c:numRef>
              <c:f>グラフ!$C$39:$G$39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1-419A-AE94-FEE0392527F7}"/>
            </c:ext>
          </c:extLst>
        </c:ser>
        <c:ser>
          <c:idx val="2"/>
          <c:order val="2"/>
          <c:tx>
            <c:strRef>
              <c:f>グラフ!$B$40</c:f>
              <c:strCache>
                <c:ptCount val="1"/>
                <c:pt idx="0">
                  <c:v>地方中核都市圏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グラフ!$C$37:$G$37</c:f>
              <c:strCache>
                <c:ptCount val="5"/>
                <c:pt idx="0">
                  <c:v>1回</c:v>
                </c:pt>
                <c:pt idx="1">
                  <c:v>2回</c:v>
                </c:pt>
                <c:pt idx="2">
                  <c:v>3回</c:v>
                </c:pt>
                <c:pt idx="3">
                  <c:v>4回</c:v>
                </c:pt>
                <c:pt idx="4">
                  <c:v>5回以上</c:v>
                </c:pt>
              </c:strCache>
            </c:strRef>
          </c:cat>
          <c:val>
            <c:numRef>
              <c:f>グラフ!$C$40:$G$40</c:f>
              <c:numCache>
                <c:formatCode>General</c:formatCode>
                <c:ptCount val="5"/>
                <c:pt idx="0">
                  <c:v>16</c:v>
                </c:pt>
                <c:pt idx="1">
                  <c:v>11</c:v>
                </c:pt>
                <c:pt idx="2">
                  <c:v>12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1-419A-AE94-FEE0392527F7}"/>
            </c:ext>
          </c:extLst>
        </c:ser>
        <c:ser>
          <c:idx val="3"/>
          <c:order val="3"/>
          <c:tx>
            <c:strRef>
              <c:f>グラフ!$B$41</c:f>
              <c:strCache>
                <c:ptCount val="1"/>
                <c:pt idx="0">
                  <c:v>地方中心都市圏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グラフ!$C$37:$G$37</c:f>
              <c:strCache>
                <c:ptCount val="5"/>
                <c:pt idx="0">
                  <c:v>1回</c:v>
                </c:pt>
                <c:pt idx="1">
                  <c:v>2回</c:v>
                </c:pt>
                <c:pt idx="2">
                  <c:v>3回</c:v>
                </c:pt>
                <c:pt idx="3">
                  <c:v>4回</c:v>
                </c:pt>
                <c:pt idx="4">
                  <c:v>5回以上</c:v>
                </c:pt>
              </c:strCache>
            </c:strRef>
          </c:cat>
          <c:val>
            <c:numRef>
              <c:f>グラフ!$C$41:$G$41</c:f>
              <c:numCache>
                <c:formatCode>General</c:formatCode>
                <c:ptCount val="5"/>
                <c:pt idx="0">
                  <c:v>10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1-419A-AE94-FEE0392527F7}"/>
            </c:ext>
          </c:extLst>
        </c:ser>
        <c:ser>
          <c:idx val="4"/>
          <c:order val="4"/>
          <c:tx>
            <c:strRef>
              <c:f>グラフ!$B$42</c:f>
              <c:strCache>
                <c:ptCount val="1"/>
                <c:pt idx="0">
                  <c:v>総計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グラフ!$C$37:$G$37</c:f>
              <c:strCache>
                <c:ptCount val="5"/>
                <c:pt idx="0">
                  <c:v>1回</c:v>
                </c:pt>
                <c:pt idx="1">
                  <c:v>2回</c:v>
                </c:pt>
                <c:pt idx="2">
                  <c:v>3回</c:v>
                </c:pt>
                <c:pt idx="3">
                  <c:v>4回</c:v>
                </c:pt>
                <c:pt idx="4">
                  <c:v>5回以上</c:v>
                </c:pt>
              </c:strCache>
            </c:strRef>
          </c:cat>
          <c:val>
            <c:numRef>
              <c:f>グラフ!$C$42:$G$42</c:f>
              <c:numCache>
                <c:formatCode>General</c:formatCode>
                <c:ptCount val="5"/>
                <c:pt idx="0">
                  <c:v>26</c:v>
                </c:pt>
                <c:pt idx="1">
                  <c:v>14</c:v>
                </c:pt>
                <c:pt idx="2">
                  <c:v>13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E1-419A-AE94-FEE0392527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75046960"/>
        <c:axId val="374919312"/>
      </c:barChart>
      <c:catAx>
        <c:axId val="3750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4919312"/>
        <c:crosses val="autoZero"/>
        <c:auto val="1"/>
        <c:lblAlgn val="ctr"/>
        <c:lblOffset val="100"/>
        <c:noMultiLvlLbl val="0"/>
      </c:catAx>
      <c:valAx>
        <c:axId val="37491931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504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7228958774482042E-2"/>
          <c:y val="0.7851670339300636"/>
          <c:w val="0.67331686187604844"/>
          <c:h val="0.21483296606993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</xdr:colOff>
      <xdr:row>76</xdr:row>
      <xdr:rowOff>15875</xdr:rowOff>
    </xdr:from>
    <xdr:ext cx="4339971" cy="109260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875" y="13046075"/>
          <a:ext cx="4339971" cy="109260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000"/>
            <a:t>◎は１９９９年に実施された「新都市</a:t>
          </a:r>
          <a:r>
            <a:rPr kumimoji="1" lang="en-US" altLang="ja-JP" sz="1000"/>
            <a:t>OD</a:t>
          </a:r>
          <a:r>
            <a:rPr kumimoji="1" lang="ja-JP" altLang="en-US" sz="1000"/>
            <a:t>調査」</a:t>
          </a:r>
          <a:endParaRPr kumimoji="1" lang="en-US" altLang="ja-JP" sz="1000"/>
        </a:p>
        <a:p>
          <a:r>
            <a:rPr kumimoji="1" lang="ja-JP" altLang="en-US" sz="1000"/>
            <a:t>調査内容は</a:t>
          </a:r>
          <a:r>
            <a:rPr kumimoji="1" lang="en-US" altLang="ja-JP" sz="1000"/>
            <a:t>PT</a:t>
          </a:r>
          <a:r>
            <a:rPr kumimoji="1" lang="ja-JP" altLang="en-US" sz="1000"/>
            <a:t>調査と同様。</a:t>
          </a:r>
          <a:endParaRPr kumimoji="1" lang="en-US" altLang="ja-JP" sz="1000"/>
        </a:p>
        <a:p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通常都市圏ＰＴ調査は一定程度人口規模のある都市圏（３０万人程度以上）で</a:t>
          </a:r>
        </a:p>
        <a:p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実施されて</a:t>
          </a:r>
          <a:r>
            <a:rPr lang="ja-JP" alt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いるが</a:t>
          </a:r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、１９９９年ごろは、それよりも規模の小さい地域でもＰＴ調査</a:t>
          </a:r>
          <a:endParaRPr lang="en-US" altLang="ja-JP" sz="10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が必要ではないか、という問題意識のもと、実施された</a:t>
          </a:r>
          <a:r>
            <a:rPr lang="ja-JP" alt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模様。</a:t>
          </a:r>
          <a:endParaRPr lang="ja-JP" altLang="ja-JP" sz="10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２０００年も募集したよう</a:t>
          </a:r>
          <a:r>
            <a:rPr lang="ja-JP" alt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だ</a:t>
          </a:r>
          <a:r>
            <a:rPr lang="ja-JP" altLang="ja-JP" sz="1000">
              <a:solidFill>
                <a:schemeClr val="tx1"/>
              </a:solidFill>
              <a:latin typeface="+mn-lt"/>
              <a:ea typeface="+mn-ea"/>
              <a:cs typeface="+mn-cs"/>
            </a:rPr>
            <a:t>が、どこからも手があがらず、終了</a:t>
          </a:r>
          <a:r>
            <a:rPr lang="ja-JP" alt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した。</a:t>
          </a:r>
          <a:endParaRPr lang="ja-JP" altLang="ja-JP" sz="10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285750</xdr:colOff>
      <xdr:row>14</xdr:row>
      <xdr:rowOff>140386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5</xdr:col>
      <xdr:colOff>298450</xdr:colOff>
      <xdr:row>33</xdr:row>
      <xdr:rowOff>129499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0.84107</cdr:x>
      <cdr:y>0.91446</cdr:y>
    </cdr:from>
    <cdr:to>
      <cdr:x>0.98179</cdr:x>
      <cdr:y>0.98495</cdr:y>
    </cdr:to>
    <cdr:sp macro="" textlink="">
      <cdr:nvSpPr>
        <cdr:cNvPr id="2" name="テキスト ボックス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580746" y="1730086"/>
          <a:ext cx="431776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3600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/>
            <a:t>単位：回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0.76814</cdr:x>
      <cdr:y>0.91446</cdr:y>
    </cdr:from>
    <cdr:to>
      <cdr:x>0.97688</cdr:x>
      <cdr:y>0.98495</cdr:y>
    </cdr:to>
    <cdr:sp macro="" textlink="">
      <cdr:nvSpPr>
        <cdr:cNvPr id="2" name="テキスト ボックス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343847" y="1730082"/>
          <a:ext cx="63696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3600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/>
            <a:t>単位：都市圏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235965</xdr:colOff>
      <xdr:row>40</xdr:row>
      <xdr:rowOff>37629</xdr:rowOff>
    </xdr:to>
    <xdr:grpSp>
      <xdr:nvGrpSpPr>
        <xdr:cNvPr id="593" name="グループ化 592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GrpSpPr/>
      </xdr:nvGrpSpPr>
      <xdr:grpSpPr>
        <a:xfrm>
          <a:off x="0" y="383309"/>
          <a:ext cx="6348629" cy="5944299"/>
          <a:chOff x="1309028" y="-27385"/>
          <a:chExt cx="7093965" cy="6552729"/>
        </a:xfrm>
      </xdr:grpSpPr>
      <xdr:pic>
        <xdr:nvPicPr>
          <xdr:cNvPr id="594" name="Picture 2" descr="\\nas07\作業用\都市地域計画\H29_P16086_東京PT\201703map-赤(新都市OD区別無し)-01.png">
            <a:extLst>
              <a:ext uri="{FF2B5EF4-FFF2-40B4-BE49-F238E27FC236}">
                <a16:creationId xmlns:a16="http://schemas.microsoft.com/office/drawing/2014/main" id="{00000000-0008-0000-0400-00005202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7" b="5060"/>
          <a:stretch/>
        </xdr:blipFill>
        <xdr:spPr bwMode="auto">
          <a:xfrm>
            <a:off x="1490993" y="-27385"/>
            <a:ext cx="6912000" cy="65527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95" name="グループ化 594">
            <a:extLst>
              <a:ext uri="{FF2B5EF4-FFF2-40B4-BE49-F238E27FC236}">
                <a16:creationId xmlns:a16="http://schemas.microsoft.com/office/drawing/2014/main" id="{00000000-0008-0000-0400-000053020000}"/>
              </a:ext>
            </a:extLst>
          </xdr:cNvPr>
          <xdr:cNvGrpSpPr/>
        </xdr:nvGrpSpPr>
        <xdr:grpSpPr>
          <a:xfrm>
            <a:off x="2020932" y="892044"/>
            <a:ext cx="4710336" cy="5381330"/>
            <a:chOff x="2020932" y="892044"/>
            <a:chExt cx="4710336" cy="5381330"/>
          </a:xfrm>
          <a:solidFill>
            <a:srgbClr val="FF0000"/>
          </a:solidFill>
        </xdr:grpSpPr>
        <xdr:sp macro="" textlink="">
          <xdr:nvSpPr>
            <xdr:cNvPr id="724" name="円/楕円 723">
              <a:extLst>
                <a:ext uri="{FF2B5EF4-FFF2-40B4-BE49-F238E27FC236}">
                  <a16:creationId xmlns:a16="http://schemas.microsoft.com/office/drawing/2014/main" id="{00000000-0008-0000-0400-0000D4020000}"/>
                </a:ext>
              </a:extLst>
            </xdr:cNvPr>
            <xdr:cNvSpPr/>
          </xdr:nvSpPr>
          <xdr:spPr>
            <a:xfrm>
              <a:off x="6509871" y="89204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25" name="円/楕円 724">
              <a:extLst>
                <a:ext uri="{FF2B5EF4-FFF2-40B4-BE49-F238E27FC236}">
                  <a16:creationId xmlns:a16="http://schemas.microsoft.com/office/drawing/2014/main" id="{00000000-0008-0000-0400-0000D5020000}"/>
                </a:ext>
              </a:extLst>
            </xdr:cNvPr>
            <xdr:cNvSpPr/>
          </xdr:nvSpPr>
          <xdr:spPr>
            <a:xfrm>
              <a:off x="6623268" y="116578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26" name="円/楕円 725">
              <a:extLst>
                <a:ext uri="{FF2B5EF4-FFF2-40B4-BE49-F238E27FC236}">
                  <a16:creationId xmlns:a16="http://schemas.microsoft.com/office/drawing/2014/main" id="{00000000-0008-0000-0400-0000D6020000}"/>
                </a:ext>
              </a:extLst>
            </xdr:cNvPr>
            <xdr:cNvSpPr/>
          </xdr:nvSpPr>
          <xdr:spPr>
            <a:xfrm>
              <a:off x="6259964" y="129218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27" name="円/楕円 726">
              <a:extLst>
                <a:ext uri="{FF2B5EF4-FFF2-40B4-BE49-F238E27FC236}">
                  <a16:creationId xmlns:a16="http://schemas.microsoft.com/office/drawing/2014/main" id="{00000000-0008-0000-0400-0000D7020000}"/>
                </a:ext>
              </a:extLst>
            </xdr:cNvPr>
            <xdr:cNvSpPr/>
          </xdr:nvSpPr>
          <xdr:spPr>
            <a:xfrm>
              <a:off x="5766650" y="1236569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28" name="円/楕円 727">
              <a:extLst>
                <a:ext uri="{FF2B5EF4-FFF2-40B4-BE49-F238E27FC236}">
                  <a16:creationId xmlns:a16="http://schemas.microsoft.com/office/drawing/2014/main" id="{00000000-0008-0000-0400-0000D8020000}"/>
                </a:ext>
              </a:extLst>
            </xdr:cNvPr>
            <xdr:cNvSpPr/>
          </xdr:nvSpPr>
          <xdr:spPr>
            <a:xfrm>
              <a:off x="5910383" y="136296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29" name="円/楕円 728">
              <a:extLst>
                <a:ext uri="{FF2B5EF4-FFF2-40B4-BE49-F238E27FC236}">
                  <a16:creationId xmlns:a16="http://schemas.microsoft.com/office/drawing/2014/main" id="{00000000-0008-0000-0400-0000D9020000}"/>
                </a:ext>
              </a:extLst>
            </xdr:cNvPr>
            <xdr:cNvSpPr/>
          </xdr:nvSpPr>
          <xdr:spPr>
            <a:xfrm>
              <a:off x="5690089" y="143736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0" name="円/楕円 729">
              <a:extLst>
                <a:ext uri="{FF2B5EF4-FFF2-40B4-BE49-F238E27FC236}">
                  <a16:creationId xmlns:a16="http://schemas.microsoft.com/office/drawing/2014/main" id="{00000000-0008-0000-0400-0000DA020000}"/>
                </a:ext>
              </a:extLst>
            </xdr:cNvPr>
            <xdr:cNvSpPr/>
          </xdr:nvSpPr>
          <xdr:spPr>
            <a:xfrm>
              <a:off x="5591137" y="168510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1" name="円/楕円 730">
              <a:extLst>
                <a:ext uri="{FF2B5EF4-FFF2-40B4-BE49-F238E27FC236}">
                  <a16:creationId xmlns:a16="http://schemas.microsoft.com/office/drawing/2014/main" id="{00000000-0008-0000-0400-0000DB020000}"/>
                </a:ext>
              </a:extLst>
            </xdr:cNvPr>
            <xdr:cNvSpPr/>
          </xdr:nvSpPr>
          <xdr:spPr>
            <a:xfrm>
              <a:off x="5739204" y="1954510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2" name="円/楕円 731">
              <a:extLst>
                <a:ext uri="{FF2B5EF4-FFF2-40B4-BE49-F238E27FC236}">
                  <a16:creationId xmlns:a16="http://schemas.microsoft.com/office/drawing/2014/main" id="{00000000-0008-0000-0400-0000DC020000}"/>
                </a:ext>
              </a:extLst>
            </xdr:cNvPr>
            <xdr:cNvSpPr/>
          </xdr:nvSpPr>
          <xdr:spPr>
            <a:xfrm>
              <a:off x="6112620" y="97149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3" name="円/楕円 732">
              <a:extLst>
                <a:ext uri="{FF2B5EF4-FFF2-40B4-BE49-F238E27FC236}">
                  <a16:creationId xmlns:a16="http://schemas.microsoft.com/office/drawing/2014/main" id="{00000000-0008-0000-0400-0000DD020000}"/>
                </a:ext>
              </a:extLst>
            </xdr:cNvPr>
            <xdr:cNvSpPr/>
          </xdr:nvSpPr>
          <xdr:spPr>
            <a:xfrm>
              <a:off x="5604861" y="2171193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4" name="円/楕円 733">
              <a:extLst>
                <a:ext uri="{FF2B5EF4-FFF2-40B4-BE49-F238E27FC236}">
                  <a16:creationId xmlns:a16="http://schemas.microsoft.com/office/drawing/2014/main" id="{00000000-0008-0000-0400-0000DE020000}"/>
                </a:ext>
              </a:extLst>
            </xdr:cNvPr>
            <xdr:cNvSpPr/>
          </xdr:nvSpPr>
          <xdr:spPr>
            <a:xfrm>
              <a:off x="5440904" y="256194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5" name="円/楕円 734">
              <a:extLst>
                <a:ext uri="{FF2B5EF4-FFF2-40B4-BE49-F238E27FC236}">
                  <a16:creationId xmlns:a16="http://schemas.microsoft.com/office/drawing/2014/main" id="{00000000-0008-0000-0400-0000DF020000}"/>
                </a:ext>
              </a:extLst>
            </xdr:cNvPr>
            <xdr:cNvSpPr/>
          </xdr:nvSpPr>
          <xdr:spPr>
            <a:xfrm>
              <a:off x="5779652" y="254966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6" name="円/楕円 735">
              <a:extLst>
                <a:ext uri="{FF2B5EF4-FFF2-40B4-BE49-F238E27FC236}">
                  <a16:creationId xmlns:a16="http://schemas.microsoft.com/office/drawing/2014/main" id="{00000000-0008-0000-0400-0000E0020000}"/>
                </a:ext>
              </a:extLst>
            </xdr:cNvPr>
            <xdr:cNvSpPr/>
          </xdr:nvSpPr>
          <xdr:spPr>
            <a:xfrm>
              <a:off x="5705979" y="267967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7" name="円/楕円 736">
              <a:extLst>
                <a:ext uri="{FF2B5EF4-FFF2-40B4-BE49-F238E27FC236}">
                  <a16:creationId xmlns:a16="http://schemas.microsoft.com/office/drawing/2014/main" id="{00000000-0008-0000-0400-0000E1020000}"/>
                </a:ext>
              </a:extLst>
            </xdr:cNvPr>
            <xdr:cNvSpPr/>
          </xdr:nvSpPr>
          <xdr:spPr>
            <a:xfrm>
              <a:off x="5668420" y="310581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8" name="円/楕円 737">
              <a:extLst>
                <a:ext uri="{FF2B5EF4-FFF2-40B4-BE49-F238E27FC236}">
                  <a16:creationId xmlns:a16="http://schemas.microsoft.com/office/drawing/2014/main" id="{00000000-0008-0000-0400-0000E2020000}"/>
                </a:ext>
              </a:extLst>
            </xdr:cNvPr>
            <xdr:cNvSpPr/>
          </xdr:nvSpPr>
          <xdr:spPr>
            <a:xfrm>
              <a:off x="5547801" y="338822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39" name="円/楕円 738">
              <a:extLst>
                <a:ext uri="{FF2B5EF4-FFF2-40B4-BE49-F238E27FC236}">
                  <a16:creationId xmlns:a16="http://schemas.microsoft.com/office/drawing/2014/main" id="{00000000-0008-0000-0400-0000E3020000}"/>
                </a:ext>
              </a:extLst>
            </xdr:cNvPr>
            <xdr:cNvSpPr/>
          </xdr:nvSpPr>
          <xdr:spPr>
            <a:xfrm>
              <a:off x="4781468" y="3761643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0" name="円/楕円 739">
              <a:extLst>
                <a:ext uri="{FF2B5EF4-FFF2-40B4-BE49-F238E27FC236}">
                  <a16:creationId xmlns:a16="http://schemas.microsoft.com/office/drawing/2014/main" id="{00000000-0008-0000-0400-0000E4020000}"/>
                </a:ext>
              </a:extLst>
            </xdr:cNvPr>
            <xdr:cNvSpPr/>
          </xdr:nvSpPr>
          <xdr:spPr>
            <a:xfrm>
              <a:off x="5557912" y="377536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1" name="円/楕円 740">
              <a:extLst>
                <a:ext uri="{FF2B5EF4-FFF2-40B4-BE49-F238E27FC236}">
                  <a16:creationId xmlns:a16="http://schemas.microsoft.com/office/drawing/2014/main" id="{00000000-0008-0000-0400-0000E5020000}"/>
                </a:ext>
              </a:extLst>
            </xdr:cNvPr>
            <xdr:cNvSpPr/>
          </xdr:nvSpPr>
          <xdr:spPr>
            <a:xfrm>
              <a:off x="4327878" y="437846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2" name="円/楕円 741">
              <a:extLst>
                <a:ext uri="{FF2B5EF4-FFF2-40B4-BE49-F238E27FC236}">
                  <a16:creationId xmlns:a16="http://schemas.microsoft.com/office/drawing/2014/main" id="{00000000-0008-0000-0400-0000E6020000}"/>
                </a:ext>
              </a:extLst>
            </xdr:cNvPr>
            <xdr:cNvSpPr/>
          </xdr:nvSpPr>
          <xdr:spPr>
            <a:xfrm>
              <a:off x="4146587" y="400649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3" name="円/楕円 742">
              <a:extLst>
                <a:ext uri="{FF2B5EF4-FFF2-40B4-BE49-F238E27FC236}">
                  <a16:creationId xmlns:a16="http://schemas.microsoft.com/office/drawing/2014/main" id="{00000000-0008-0000-0400-0000E7020000}"/>
                </a:ext>
              </a:extLst>
            </xdr:cNvPr>
            <xdr:cNvSpPr/>
          </xdr:nvSpPr>
          <xdr:spPr>
            <a:xfrm>
              <a:off x="4827693" y="445358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4" name="円/楕円 743">
              <a:extLst>
                <a:ext uri="{FF2B5EF4-FFF2-40B4-BE49-F238E27FC236}">
                  <a16:creationId xmlns:a16="http://schemas.microsoft.com/office/drawing/2014/main" id="{00000000-0008-0000-0400-0000E8020000}"/>
                </a:ext>
              </a:extLst>
            </xdr:cNvPr>
            <xdr:cNvSpPr/>
          </xdr:nvSpPr>
          <xdr:spPr>
            <a:xfrm>
              <a:off x="5040763" y="441096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5" name="円/楕円 744">
              <a:extLst>
                <a:ext uri="{FF2B5EF4-FFF2-40B4-BE49-F238E27FC236}">
                  <a16:creationId xmlns:a16="http://schemas.microsoft.com/office/drawing/2014/main" id="{00000000-0008-0000-0400-0000E9020000}"/>
                </a:ext>
              </a:extLst>
            </xdr:cNvPr>
            <xdr:cNvSpPr/>
          </xdr:nvSpPr>
          <xdr:spPr>
            <a:xfrm>
              <a:off x="4928811" y="419500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6" name="円/楕円 745">
              <a:extLst>
                <a:ext uri="{FF2B5EF4-FFF2-40B4-BE49-F238E27FC236}">
                  <a16:creationId xmlns:a16="http://schemas.microsoft.com/office/drawing/2014/main" id="{00000000-0008-0000-0400-0000EA020000}"/>
                </a:ext>
              </a:extLst>
            </xdr:cNvPr>
            <xdr:cNvSpPr/>
          </xdr:nvSpPr>
          <xdr:spPr>
            <a:xfrm>
              <a:off x="4340157" y="3779700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7" name="円/楕円 746">
              <a:extLst>
                <a:ext uri="{FF2B5EF4-FFF2-40B4-BE49-F238E27FC236}">
                  <a16:creationId xmlns:a16="http://schemas.microsoft.com/office/drawing/2014/main" id="{00000000-0008-0000-0400-0000EB020000}"/>
                </a:ext>
              </a:extLst>
            </xdr:cNvPr>
            <xdr:cNvSpPr/>
          </xdr:nvSpPr>
          <xdr:spPr>
            <a:xfrm>
              <a:off x="4418885" y="360707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8" name="円/楕円 747">
              <a:extLst>
                <a:ext uri="{FF2B5EF4-FFF2-40B4-BE49-F238E27FC236}">
                  <a16:creationId xmlns:a16="http://schemas.microsoft.com/office/drawing/2014/main" id="{00000000-0008-0000-0400-0000EC020000}"/>
                </a:ext>
              </a:extLst>
            </xdr:cNvPr>
            <xdr:cNvSpPr/>
          </xdr:nvSpPr>
          <xdr:spPr>
            <a:xfrm>
              <a:off x="5290671" y="388948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49" name="円/楕円 748">
              <a:extLst>
                <a:ext uri="{FF2B5EF4-FFF2-40B4-BE49-F238E27FC236}">
                  <a16:creationId xmlns:a16="http://schemas.microsoft.com/office/drawing/2014/main" id="{00000000-0008-0000-0400-0000ED020000}"/>
                </a:ext>
              </a:extLst>
            </xdr:cNvPr>
            <xdr:cNvSpPr/>
          </xdr:nvSpPr>
          <xdr:spPr>
            <a:xfrm>
              <a:off x="5044376" y="3855539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0" name="円/楕円 749">
              <a:extLst>
                <a:ext uri="{FF2B5EF4-FFF2-40B4-BE49-F238E27FC236}">
                  <a16:creationId xmlns:a16="http://schemas.microsoft.com/office/drawing/2014/main" id="{00000000-0008-0000-0400-0000EE020000}"/>
                </a:ext>
              </a:extLst>
            </xdr:cNvPr>
            <xdr:cNvSpPr/>
          </xdr:nvSpPr>
          <xdr:spPr>
            <a:xfrm>
              <a:off x="5482796" y="348356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1" name="円/楕円 750">
              <a:extLst>
                <a:ext uri="{FF2B5EF4-FFF2-40B4-BE49-F238E27FC236}">
                  <a16:creationId xmlns:a16="http://schemas.microsoft.com/office/drawing/2014/main" id="{00000000-0008-0000-0400-0000EF020000}"/>
                </a:ext>
              </a:extLst>
            </xdr:cNvPr>
            <xdr:cNvSpPr/>
          </xdr:nvSpPr>
          <xdr:spPr>
            <a:xfrm>
              <a:off x="5618421" y="362822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2" name="円/楕円 751">
              <a:extLst>
                <a:ext uri="{FF2B5EF4-FFF2-40B4-BE49-F238E27FC236}">
                  <a16:creationId xmlns:a16="http://schemas.microsoft.com/office/drawing/2014/main" id="{00000000-0008-0000-0400-0000F0020000}"/>
                </a:ext>
              </a:extLst>
            </xdr:cNvPr>
            <xdr:cNvSpPr/>
          </xdr:nvSpPr>
          <xdr:spPr>
            <a:xfrm>
              <a:off x="5077437" y="332992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3" name="円/楕円 752">
              <a:extLst>
                <a:ext uri="{FF2B5EF4-FFF2-40B4-BE49-F238E27FC236}">
                  <a16:creationId xmlns:a16="http://schemas.microsoft.com/office/drawing/2014/main" id="{00000000-0008-0000-0400-0000F1020000}"/>
                </a:ext>
              </a:extLst>
            </xdr:cNvPr>
            <xdr:cNvSpPr/>
          </xdr:nvSpPr>
          <xdr:spPr>
            <a:xfrm>
              <a:off x="5008820" y="3508330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4" name="円/楕円 753">
              <a:extLst>
                <a:ext uri="{FF2B5EF4-FFF2-40B4-BE49-F238E27FC236}">
                  <a16:creationId xmlns:a16="http://schemas.microsoft.com/office/drawing/2014/main" id="{00000000-0008-0000-0400-0000F2020000}"/>
                </a:ext>
              </a:extLst>
            </xdr:cNvPr>
            <xdr:cNvSpPr/>
          </xdr:nvSpPr>
          <xdr:spPr>
            <a:xfrm>
              <a:off x="5533914" y="3886080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5" name="円/楕円 754">
              <a:extLst>
                <a:ext uri="{FF2B5EF4-FFF2-40B4-BE49-F238E27FC236}">
                  <a16:creationId xmlns:a16="http://schemas.microsoft.com/office/drawing/2014/main" id="{00000000-0008-0000-0400-0000F3020000}"/>
                </a:ext>
              </a:extLst>
            </xdr:cNvPr>
            <xdr:cNvSpPr/>
          </xdr:nvSpPr>
          <xdr:spPr>
            <a:xfrm>
              <a:off x="5352623" y="379579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6" name="円/楕円 755">
              <a:extLst>
                <a:ext uri="{FF2B5EF4-FFF2-40B4-BE49-F238E27FC236}">
                  <a16:creationId xmlns:a16="http://schemas.microsoft.com/office/drawing/2014/main" id="{00000000-0008-0000-0400-0000F4020000}"/>
                </a:ext>
              </a:extLst>
            </xdr:cNvPr>
            <xdr:cNvSpPr/>
          </xdr:nvSpPr>
          <xdr:spPr>
            <a:xfrm>
              <a:off x="4941649" y="4346891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7" name="円/楕円 756">
              <a:extLst>
                <a:ext uri="{FF2B5EF4-FFF2-40B4-BE49-F238E27FC236}">
                  <a16:creationId xmlns:a16="http://schemas.microsoft.com/office/drawing/2014/main" id="{00000000-0008-0000-0400-0000F5020000}"/>
                </a:ext>
              </a:extLst>
            </xdr:cNvPr>
            <xdr:cNvSpPr/>
          </xdr:nvSpPr>
          <xdr:spPr>
            <a:xfrm>
              <a:off x="4756025" y="4009589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8" name="円/楕円 757">
              <a:extLst>
                <a:ext uri="{FF2B5EF4-FFF2-40B4-BE49-F238E27FC236}">
                  <a16:creationId xmlns:a16="http://schemas.microsoft.com/office/drawing/2014/main" id="{00000000-0008-0000-0400-0000F6020000}"/>
                </a:ext>
              </a:extLst>
            </xdr:cNvPr>
            <xdr:cNvSpPr/>
          </xdr:nvSpPr>
          <xdr:spPr>
            <a:xfrm>
              <a:off x="4496728" y="399297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59" name="円/楕円 758">
              <a:extLst>
                <a:ext uri="{FF2B5EF4-FFF2-40B4-BE49-F238E27FC236}">
                  <a16:creationId xmlns:a16="http://schemas.microsoft.com/office/drawing/2014/main" id="{00000000-0008-0000-0400-0000F7020000}"/>
                </a:ext>
              </a:extLst>
            </xdr:cNvPr>
            <xdr:cNvSpPr/>
          </xdr:nvSpPr>
          <xdr:spPr>
            <a:xfrm>
              <a:off x="4497450" y="3772683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0" name="円/楕円 759">
              <a:extLst>
                <a:ext uri="{FF2B5EF4-FFF2-40B4-BE49-F238E27FC236}">
                  <a16:creationId xmlns:a16="http://schemas.microsoft.com/office/drawing/2014/main" id="{00000000-0008-0000-0400-0000F8020000}"/>
                </a:ext>
              </a:extLst>
            </xdr:cNvPr>
            <xdr:cNvSpPr/>
          </xdr:nvSpPr>
          <xdr:spPr>
            <a:xfrm>
              <a:off x="5343234" y="4159099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1" name="円/楕円 760">
              <a:extLst>
                <a:ext uri="{FF2B5EF4-FFF2-40B4-BE49-F238E27FC236}">
                  <a16:creationId xmlns:a16="http://schemas.microsoft.com/office/drawing/2014/main" id="{00000000-0008-0000-0400-0000F9020000}"/>
                </a:ext>
              </a:extLst>
            </xdr:cNvPr>
            <xdr:cNvSpPr/>
          </xdr:nvSpPr>
          <xdr:spPr>
            <a:xfrm>
              <a:off x="5179277" y="392580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2" name="円/楕円 761">
              <a:extLst>
                <a:ext uri="{FF2B5EF4-FFF2-40B4-BE49-F238E27FC236}">
                  <a16:creationId xmlns:a16="http://schemas.microsoft.com/office/drawing/2014/main" id="{00000000-0008-0000-0400-0000FA020000}"/>
                </a:ext>
              </a:extLst>
            </xdr:cNvPr>
            <xdr:cNvSpPr/>
          </xdr:nvSpPr>
          <xdr:spPr>
            <a:xfrm>
              <a:off x="4103973" y="455325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3" name="円/楕円 762">
              <a:extLst>
                <a:ext uri="{FF2B5EF4-FFF2-40B4-BE49-F238E27FC236}">
                  <a16:creationId xmlns:a16="http://schemas.microsoft.com/office/drawing/2014/main" id="{00000000-0008-0000-0400-0000FB020000}"/>
                </a:ext>
              </a:extLst>
            </xdr:cNvPr>
            <xdr:cNvSpPr/>
          </xdr:nvSpPr>
          <xdr:spPr>
            <a:xfrm>
              <a:off x="4217370" y="455397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4" name="円/楕円 763">
              <a:extLst>
                <a:ext uri="{FF2B5EF4-FFF2-40B4-BE49-F238E27FC236}">
                  <a16:creationId xmlns:a16="http://schemas.microsoft.com/office/drawing/2014/main" id="{00000000-0008-0000-0400-0000FC020000}"/>
                </a:ext>
              </a:extLst>
            </xdr:cNvPr>
            <xdr:cNvSpPr/>
          </xdr:nvSpPr>
          <xdr:spPr>
            <a:xfrm>
              <a:off x="4530115" y="451136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5" name="円/楕円 764">
              <a:extLst>
                <a:ext uri="{FF2B5EF4-FFF2-40B4-BE49-F238E27FC236}">
                  <a16:creationId xmlns:a16="http://schemas.microsoft.com/office/drawing/2014/main" id="{00000000-0008-0000-0400-0000FD020000}"/>
                </a:ext>
              </a:extLst>
            </xdr:cNvPr>
            <xdr:cNvSpPr/>
          </xdr:nvSpPr>
          <xdr:spPr>
            <a:xfrm>
              <a:off x="5009706" y="616537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6" name="円/楕円 765">
              <a:extLst>
                <a:ext uri="{FF2B5EF4-FFF2-40B4-BE49-F238E27FC236}">
                  <a16:creationId xmlns:a16="http://schemas.microsoft.com/office/drawing/2014/main" id="{00000000-0008-0000-0400-0000FE020000}"/>
                </a:ext>
              </a:extLst>
            </xdr:cNvPr>
            <xdr:cNvSpPr/>
          </xdr:nvSpPr>
          <xdr:spPr>
            <a:xfrm>
              <a:off x="3631605" y="443624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7" name="円/楕円 766">
              <a:extLst>
                <a:ext uri="{FF2B5EF4-FFF2-40B4-BE49-F238E27FC236}">
                  <a16:creationId xmlns:a16="http://schemas.microsoft.com/office/drawing/2014/main" id="{00000000-0008-0000-0400-0000FF020000}"/>
                </a:ext>
              </a:extLst>
            </xdr:cNvPr>
            <xdr:cNvSpPr/>
          </xdr:nvSpPr>
          <xdr:spPr>
            <a:xfrm>
              <a:off x="3909681" y="454964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8" name="円/楕円 767">
              <a:extLst>
                <a:ext uri="{FF2B5EF4-FFF2-40B4-BE49-F238E27FC236}">
                  <a16:creationId xmlns:a16="http://schemas.microsoft.com/office/drawing/2014/main" id="{00000000-0008-0000-0400-000000030000}"/>
                </a:ext>
              </a:extLst>
            </xdr:cNvPr>
            <xdr:cNvSpPr/>
          </xdr:nvSpPr>
          <xdr:spPr>
            <a:xfrm>
              <a:off x="4660125" y="4520031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69" name="円/楕円 768">
              <a:extLst>
                <a:ext uri="{FF2B5EF4-FFF2-40B4-BE49-F238E27FC236}">
                  <a16:creationId xmlns:a16="http://schemas.microsoft.com/office/drawing/2014/main" id="{00000000-0008-0000-0400-000001030000}"/>
                </a:ext>
              </a:extLst>
            </xdr:cNvPr>
            <xdr:cNvSpPr/>
          </xdr:nvSpPr>
          <xdr:spPr>
            <a:xfrm>
              <a:off x="2093881" y="496567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0" name="円/楕円 769">
              <a:extLst>
                <a:ext uri="{FF2B5EF4-FFF2-40B4-BE49-F238E27FC236}">
                  <a16:creationId xmlns:a16="http://schemas.microsoft.com/office/drawing/2014/main" id="{00000000-0008-0000-0400-000002030000}"/>
                </a:ext>
              </a:extLst>
            </xdr:cNvPr>
            <xdr:cNvSpPr/>
          </xdr:nvSpPr>
          <xdr:spPr>
            <a:xfrm>
              <a:off x="2623309" y="507907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1" name="円/楕円 770">
              <a:extLst>
                <a:ext uri="{FF2B5EF4-FFF2-40B4-BE49-F238E27FC236}">
                  <a16:creationId xmlns:a16="http://schemas.microsoft.com/office/drawing/2014/main" id="{00000000-0008-0000-0400-000003030000}"/>
                </a:ext>
              </a:extLst>
            </xdr:cNvPr>
            <xdr:cNvSpPr/>
          </xdr:nvSpPr>
          <xdr:spPr>
            <a:xfrm>
              <a:off x="2286729" y="5180191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2" name="円/楕円 771">
              <a:extLst>
                <a:ext uri="{FF2B5EF4-FFF2-40B4-BE49-F238E27FC236}">
                  <a16:creationId xmlns:a16="http://schemas.microsoft.com/office/drawing/2014/main" id="{00000000-0008-0000-0400-000004030000}"/>
                </a:ext>
              </a:extLst>
            </xdr:cNvPr>
            <xdr:cNvSpPr/>
          </xdr:nvSpPr>
          <xdr:spPr>
            <a:xfrm>
              <a:off x="2283117" y="484722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3" name="円/楕円 772">
              <a:extLst>
                <a:ext uri="{FF2B5EF4-FFF2-40B4-BE49-F238E27FC236}">
                  <a16:creationId xmlns:a16="http://schemas.microsoft.com/office/drawing/2014/main" id="{00000000-0008-0000-0400-000005030000}"/>
                </a:ext>
              </a:extLst>
            </xdr:cNvPr>
            <xdr:cNvSpPr/>
          </xdr:nvSpPr>
          <xdr:spPr>
            <a:xfrm>
              <a:off x="3579600" y="477427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4" name="円/楕円 773">
              <a:extLst>
                <a:ext uri="{FF2B5EF4-FFF2-40B4-BE49-F238E27FC236}">
                  <a16:creationId xmlns:a16="http://schemas.microsoft.com/office/drawing/2014/main" id="{00000000-0008-0000-0400-000006030000}"/>
                </a:ext>
              </a:extLst>
            </xdr:cNvPr>
            <xdr:cNvSpPr/>
          </xdr:nvSpPr>
          <xdr:spPr>
            <a:xfrm>
              <a:off x="3411310" y="470565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5" name="円/楕円 774">
              <a:extLst>
                <a:ext uri="{FF2B5EF4-FFF2-40B4-BE49-F238E27FC236}">
                  <a16:creationId xmlns:a16="http://schemas.microsoft.com/office/drawing/2014/main" id="{00000000-0008-0000-0400-000007030000}"/>
                </a:ext>
              </a:extLst>
            </xdr:cNvPr>
            <xdr:cNvSpPr/>
          </xdr:nvSpPr>
          <xdr:spPr>
            <a:xfrm>
              <a:off x="2020932" y="5165746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6" name="円/楕円 775">
              <a:extLst>
                <a:ext uri="{FF2B5EF4-FFF2-40B4-BE49-F238E27FC236}">
                  <a16:creationId xmlns:a16="http://schemas.microsoft.com/office/drawing/2014/main" id="{00000000-0008-0000-0400-000008030000}"/>
                </a:ext>
              </a:extLst>
            </xdr:cNvPr>
            <xdr:cNvSpPr/>
          </xdr:nvSpPr>
          <xdr:spPr>
            <a:xfrm>
              <a:off x="2463686" y="552182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7" name="円/楕円 776">
              <a:extLst>
                <a:ext uri="{FF2B5EF4-FFF2-40B4-BE49-F238E27FC236}">
                  <a16:creationId xmlns:a16="http://schemas.microsoft.com/office/drawing/2014/main" id="{00000000-0008-0000-0400-000009030000}"/>
                </a:ext>
              </a:extLst>
            </xdr:cNvPr>
            <xdr:cNvSpPr/>
          </xdr:nvSpPr>
          <xdr:spPr>
            <a:xfrm>
              <a:off x="2195722" y="5583220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8" name="円/楕円 777">
              <a:extLst>
                <a:ext uri="{FF2B5EF4-FFF2-40B4-BE49-F238E27FC236}">
                  <a16:creationId xmlns:a16="http://schemas.microsoft.com/office/drawing/2014/main" id="{00000000-0008-0000-0400-00000A030000}"/>
                </a:ext>
              </a:extLst>
            </xdr:cNvPr>
            <xdr:cNvSpPr/>
          </xdr:nvSpPr>
          <xdr:spPr>
            <a:xfrm>
              <a:off x="3048005" y="457636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79" name="円/楕円 778">
              <a:extLst>
                <a:ext uri="{FF2B5EF4-FFF2-40B4-BE49-F238E27FC236}">
                  <a16:creationId xmlns:a16="http://schemas.microsoft.com/office/drawing/2014/main" id="{00000000-0008-0000-0400-00000B030000}"/>
                </a:ext>
              </a:extLst>
            </xdr:cNvPr>
            <xdr:cNvSpPr/>
          </xdr:nvSpPr>
          <xdr:spPr>
            <a:xfrm>
              <a:off x="3217741" y="4949785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0" name="円/楕円 779">
              <a:extLst>
                <a:ext uri="{FF2B5EF4-FFF2-40B4-BE49-F238E27FC236}">
                  <a16:creationId xmlns:a16="http://schemas.microsoft.com/office/drawing/2014/main" id="{00000000-0008-0000-0400-00000C030000}"/>
                </a:ext>
              </a:extLst>
            </xdr:cNvPr>
            <xdr:cNvSpPr/>
          </xdr:nvSpPr>
          <xdr:spPr>
            <a:xfrm>
              <a:off x="3006114" y="4855167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1" name="円/楕円 780">
              <a:extLst>
                <a:ext uri="{FF2B5EF4-FFF2-40B4-BE49-F238E27FC236}">
                  <a16:creationId xmlns:a16="http://schemas.microsoft.com/office/drawing/2014/main" id="{00000000-0008-0000-0400-00000D030000}"/>
                </a:ext>
              </a:extLst>
            </xdr:cNvPr>
            <xdr:cNvSpPr/>
          </xdr:nvSpPr>
          <xdr:spPr>
            <a:xfrm>
              <a:off x="2937498" y="4569868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2" name="円/楕円 781">
              <a:extLst>
                <a:ext uri="{FF2B5EF4-FFF2-40B4-BE49-F238E27FC236}">
                  <a16:creationId xmlns:a16="http://schemas.microsoft.com/office/drawing/2014/main" id="{00000000-0008-0000-0400-00000E030000}"/>
                </a:ext>
              </a:extLst>
            </xdr:cNvPr>
            <xdr:cNvSpPr/>
          </xdr:nvSpPr>
          <xdr:spPr>
            <a:xfrm>
              <a:off x="2751873" y="470493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3" name="円/楕円 782">
              <a:extLst>
                <a:ext uri="{FF2B5EF4-FFF2-40B4-BE49-F238E27FC236}">
                  <a16:creationId xmlns:a16="http://schemas.microsoft.com/office/drawing/2014/main" id="{00000000-0008-0000-0400-00000F030000}"/>
                </a:ext>
              </a:extLst>
            </xdr:cNvPr>
            <xdr:cNvSpPr/>
          </xdr:nvSpPr>
          <xdr:spPr>
            <a:xfrm>
              <a:off x="2631253" y="4688322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4" name="円/楕円 783">
              <a:extLst>
                <a:ext uri="{FF2B5EF4-FFF2-40B4-BE49-F238E27FC236}">
                  <a16:creationId xmlns:a16="http://schemas.microsoft.com/office/drawing/2014/main" id="{00000000-0008-0000-0400-000010030000}"/>
                </a:ext>
              </a:extLst>
            </xdr:cNvPr>
            <xdr:cNvSpPr/>
          </xdr:nvSpPr>
          <xdr:spPr>
            <a:xfrm>
              <a:off x="2523634" y="4676043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5" name="円/楕円 784">
              <a:extLst>
                <a:ext uri="{FF2B5EF4-FFF2-40B4-BE49-F238E27FC236}">
                  <a16:creationId xmlns:a16="http://schemas.microsoft.com/office/drawing/2014/main" id="{00000000-0008-0000-0400-000011030000}"/>
                </a:ext>
              </a:extLst>
            </xdr:cNvPr>
            <xdr:cNvSpPr/>
          </xdr:nvSpPr>
          <xdr:spPr>
            <a:xfrm>
              <a:off x="3200405" y="4546754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6" name="円/楕円 785">
              <a:extLst>
                <a:ext uri="{FF2B5EF4-FFF2-40B4-BE49-F238E27FC236}">
                  <a16:creationId xmlns:a16="http://schemas.microsoft.com/office/drawing/2014/main" id="{00000000-0008-0000-0400-000012030000}"/>
                </a:ext>
              </a:extLst>
            </xdr:cNvPr>
            <xdr:cNvSpPr/>
          </xdr:nvSpPr>
          <xdr:spPr>
            <a:xfrm>
              <a:off x="3348471" y="4543143"/>
              <a:ext cx="108000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787" name="円/楕円 786">
              <a:extLst>
                <a:ext uri="{FF2B5EF4-FFF2-40B4-BE49-F238E27FC236}">
                  <a16:creationId xmlns:a16="http://schemas.microsoft.com/office/drawing/2014/main" id="{00000000-0008-0000-0400-000013030000}"/>
                </a:ext>
              </a:extLst>
            </xdr:cNvPr>
            <xdr:cNvSpPr/>
          </xdr:nvSpPr>
          <xdr:spPr>
            <a:xfrm>
              <a:off x="3129394" y="4170848"/>
              <a:ext cx="108001" cy="108000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r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  <xdr:grpSp>
        <xdr:nvGrpSpPr>
          <xdr:cNvPr id="596" name="グループ化 595">
            <a:extLst>
              <a:ext uri="{FF2B5EF4-FFF2-40B4-BE49-F238E27FC236}">
                <a16:creationId xmlns:a16="http://schemas.microsoft.com/office/drawing/2014/main" id="{00000000-0008-0000-0400-000054020000}"/>
              </a:ext>
            </a:extLst>
          </xdr:cNvPr>
          <xdr:cNvGrpSpPr/>
        </xdr:nvGrpSpPr>
        <xdr:grpSpPr>
          <a:xfrm>
            <a:off x="1928388" y="692590"/>
            <a:ext cx="4866238" cy="5201216"/>
            <a:chOff x="1928388" y="692590"/>
            <a:chExt cx="4866238" cy="5201216"/>
          </a:xfrm>
        </xdr:grpSpPr>
        <xdr:cxnSp macro="">
          <xdr:nvCxnSpPr>
            <xdr:cNvPr id="662" name="直線コネクタ 661">
              <a:extLst>
                <a:ext uri="{FF2B5EF4-FFF2-40B4-BE49-F238E27FC236}">
                  <a16:creationId xmlns:a16="http://schemas.microsoft.com/office/drawing/2014/main" id="{00000000-0008-0000-0400-000096020000}"/>
                </a:ext>
              </a:extLst>
            </xdr:cNvPr>
            <xdr:cNvCxnSpPr/>
          </xdr:nvCxnSpPr>
          <xdr:spPr>
            <a:xfrm flipV="1">
              <a:off x="6588224" y="692590"/>
              <a:ext cx="88707" cy="21613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3" name="直線コネクタ 662">
              <a:extLst>
                <a:ext uri="{FF2B5EF4-FFF2-40B4-BE49-F238E27FC236}">
                  <a16:creationId xmlns:a16="http://schemas.microsoft.com/office/drawing/2014/main" id="{00000000-0008-0000-0400-000097020000}"/>
                </a:ext>
              </a:extLst>
            </xdr:cNvPr>
            <xdr:cNvCxnSpPr/>
          </xdr:nvCxnSpPr>
          <xdr:spPr>
            <a:xfrm>
              <a:off x="5530738" y="1012415"/>
              <a:ext cx="625619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4" name="直線コネクタ 663">
              <a:extLst>
                <a:ext uri="{FF2B5EF4-FFF2-40B4-BE49-F238E27FC236}">
                  <a16:creationId xmlns:a16="http://schemas.microsoft.com/office/drawing/2014/main" id="{00000000-0008-0000-0400-000098020000}"/>
                </a:ext>
              </a:extLst>
            </xdr:cNvPr>
            <xdr:cNvCxnSpPr/>
          </xdr:nvCxnSpPr>
          <xdr:spPr>
            <a:xfrm>
              <a:off x="5342185" y="2346339"/>
              <a:ext cx="108857" cy="22504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5" name="直線コネクタ 664">
              <a:extLst>
                <a:ext uri="{FF2B5EF4-FFF2-40B4-BE49-F238E27FC236}">
                  <a16:creationId xmlns:a16="http://schemas.microsoft.com/office/drawing/2014/main" id="{00000000-0008-0000-0400-000099020000}"/>
                </a:ext>
              </a:extLst>
            </xdr:cNvPr>
            <xdr:cNvCxnSpPr/>
          </xdr:nvCxnSpPr>
          <xdr:spPr>
            <a:xfrm>
              <a:off x="5532247" y="1285528"/>
              <a:ext cx="263889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6" name="直線コネクタ 665">
              <a:extLst>
                <a:ext uri="{FF2B5EF4-FFF2-40B4-BE49-F238E27FC236}">
                  <a16:creationId xmlns:a16="http://schemas.microsoft.com/office/drawing/2014/main" id="{00000000-0008-0000-0400-00009A020000}"/>
                </a:ext>
              </a:extLst>
            </xdr:cNvPr>
            <xdr:cNvCxnSpPr/>
          </xdr:nvCxnSpPr>
          <xdr:spPr>
            <a:xfrm>
              <a:off x="6681457" y="1235798"/>
              <a:ext cx="113169" cy="13580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7" name="直線コネクタ 666">
              <a:extLst>
                <a:ext uri="{FF2B5EF4-FFF2-40B4-BE49-F238E27FC236}">
                  <a16:creationId xmlns:a16="http://schemas.microsoft.com/office/drawing/2014/main" id="{00000000-0008-0000-0400-00009B020000}"/>
                </a:ext>
              </a:extLst>
            </xdr:cNvPr>
            <xdr:cNvCxnSpPr/>
          </xdr:nvCxnSpPr>
          <xdr:spPr>
            <a:xfrm>
              <a:off x="6328372" y="1358020"/>
              <a:ext cx="217283" cy="18559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8" name="直線コネクタ 667">
              <a:extLst>
                <a:ext uri="{FF2B5EF4-FFF2-40B4-BE49-F238E27FC236}">
                  <a16:creationId xmlns:a16="http://schemas.microsoft.com/office/drawing/2014/main" id="{00000000-0008-0000-0400-00009C020000}"/>
                </a:ext>
              </a:extLst>
            </xdr:cNvPr>
            <xdr:cNvCxnSpPr/>
          </xdr:nvCxnSpPr>
          <xdr:spPr>
            <a:xfrm>
              <a:off x="5970760" y="1439501"/>
              <a:ext cx="67901" cy="95061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9" name="直線コネクタ 668">
              <a:extLst>
                <a:ext uri="{FF2B5EF4-FFF2-40B4-BE49-F238E27FC236}">
                  <a16:creationId xmlns:a16="http://schemas.microsoft.com/office/drawing/2014/main" id="{00000000-0008-0000-0400-00009D020000}"/>
                </a:ext>
              </a:extLst>
            </xdr:cNvPr>
            <xdr:cNvCxnSpPr/>
          </xdr:nvCxnSpPr>
          <xdr:spPr>
            <a:xfrm>
              <a:off x="5793289" y="2008296"/>
              <a:ext cx="146863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0" name="直線コネクタ 669">
              <a:extLst>
                <a:ext uri="{FF2B5EF4-FFF2-40B4-BE49-F238E27FC236}">
                  <a16:creationId xmlns:a16="http://schemas.microsoft.com/office/drawing/2014/main" id="{00000000-0008-0000-0400-00009E020000}"/>
                </a:ext>
              </a:extLst>
            </xdr:cNvPr>
            <xdr:cNvCxnSpPr/>
          </xdr:nvCxnSpPr>
          <xdr:spPr>
            <a:xfrm>
              <a:off x="5687665" y="2215017"/>
              <a:ext cx="252487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1" name="直線コネクタ 670">
              <a:extLst>
                <a:ext uri="{FF2B5EF4-FFF2-40B4-BE49-F238E27FC236}">
                  <a16:creationId xmlns:a16="http://schemas.microsoft.com/office/drawing/2014/main" id="{00000000-0008-0000-0400-00009F020000}"/>
                </a:ext>
              </a:extLst>
            </xdr:cNvPr>
            <xdr:cNvCxnSpPr/>
          </xdr:nvCxnSpPr>
          <xdr:spPr>
            <a:xfrm>
              <a:off x="5758583" y="1511864"/>
              <a:ext cx="117116" cy="13134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2" name="直線コネクタ 671">
              <a:extLst>
                <a:ext uri="{FF2B5EF4-FFF2-40B4-BE49-F238E27FC236}">
                  <a16:creationId xmlns:a16="http://schemas.microsoft.com/office/drawing/2014/main" id="{00000000-0008-0000-0400-0000A0020000}"/>
                </a:ext>
              </a:extLst>
            </xdr:cNvPr>
            <xdr:cNvCxnSpPr/>
          </xdr:nvCxnSpPr>
          <xdr:spPr>
            <a:xfrm>
              <a:off x="5843082" y="2608779"/>
              <a:ext cx="241086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3" name="直線コネクタ 672">
              <a:extLst>
                <a:ext uri="{FF2B5EF4-FFF2-40B4-BE49-F238E27FC236}">
                  <a16:creationId xmlns:a16="http://schemas.microsoft.com/office/drawing/2014/main" id="{00000000-0008-0000-0400-0000A1020000}"/>
                </a:ext>
              </a:extLst>
            </xdr:cNvPr>
            <xdr:cNvCxnSpPr/>
          </xdr:nvCxnSpPr>
          <xdr:spPr>
            <a:xfrm>
              <a:off x="5796306" y="2740118"/>
              <a:ext cx="312809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4" name="直線コネクタ 673">
              <a:extLst>
                <a:ext uri="{FF2B5EF4-FFF2-40B4-BE49-F238E27FC236}">
                  <a16:creationId xmlns:a16="http://schemas.microsoft.com/office/drawing/2014/main" id="{00000000-0008-0000-0400-0000A2020000}"/>
                </a:ext>
              </a:extLst>
            </xdr:cNvPr>
            <xdr:cNvCxnSpPr/>
          </xdr:nvCxnSpPr>
          <xdr:spPr>
            <a:xfrm flipV="1">
              <a:off x="5726896" y="3014805"/>
              <a:ext cx="230284" cy="162899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5" name="直線コネクタ 674">
              <a:extLst>
                <a:ext uri="{FF2B5EF4-FFF2-40B4-BE49-F238E27FC236}">
                  <a16:creationId xmlns:a16="http://schemas.microsoft.com/office/drawing/2014/main" id="{00000000-0008-0000-0400-0000A3020000}"/>
                </a:ext>
              </a:extLst>
            </xdr:cNvPr>
            <xdr:cNvCxnSpPr/>
          </xdr:nvCxnSpPr>
          <xdr:spPr>
            <a:xfrm>
              <a:off x="5367776" y="1745745"/>
              <a:ext cx="284344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6" name="直線コネクタ 675">
              <a:extLst>
                <a:ext uri="{FF2B5EF4-FFF2-40B4-BE49-F238E27FC236}">
                  <a16:creationId xmlns:a16="http://schemas.microsoft.com/office/drawing/2014/main" id="{00000000-0008-0000-0400-0000A4020000}"/>
                </a:ext>
              </a:extLst>
            </xdr:cNvPr>
            <xdr:cNvCxnSpPr/>
          </xdr:nvCxnSpPr>
          <xdr:spPr>
            <a:xfrm flipV="1">
              <a:off x="5553371" y="3395051"/>
              <a:ext cx="340435" cy="13875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7" name="直線コネクタ 676">
              <a:extLst>
                <a:ext uri="{FF2B5EF4-FFF2-40B4-BE49-F238E27FC236}">
                  <a16:creationId xmlns:a16="http://schemas.microsoft.com/office/drawing/2014/main" id="{00000000-0008-0000-0400-0000A5020000}"/>
                </a:ext>
              </a:extLst>
            </xdr:cNvPr>
            <xdr:cNvCxnSpPr/>
          </xdr:nvCxnSpPr>
          <xdr:spPr>
            <a:xfrm flipV="1">
              <a:off x="5696717" y="3548958"/>
              <a:ext cx="178982" cy="11914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8" name="直線コネクタ 677">
              <a:extLst>
                <a:ext uri="{FF2B5EF4-FFF2-40B4-BE49-F238E27FC236}">
                  <a16:creationId xmlns:a16="http://schemas.microsoft.com/office/drawing/2014/main" id="{00000000-0008-0000-0400-0000A6020000}"/>
                </a:ext>
              </a:extLst>
            </xdr:cNvPr>
            <xdr:cNvCxnSpPr/>
          </xdr:nvCxnSpPr>
          <xdr:spPr>
            <a:xfrm flipV="1">
              <a:off x="5419079" y="3666654"/>
              <a:ext cx="488307" cy="16742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9" name="直線コネクタ 678">
              <a:extLst>
                <a:ext uri="{FF2B5EF4-FFF2-40B4-BE49-F238E27FC236}">
                  <a16:creationId xmlns:a16="http://schemas.microsoft.com/office/drawing/2014/main" id="{00000000-0008-0000-0400-0000A7020000}"/>
                </a:ext>
              </a:extLst>
            </xdr:cNvPr>
            <xdr:cNvCxnSpPr/>
          </xdr:nvCxnSpPr>
          <xdr:spPr>
            <a:xfrm flipV="1">
              <a:off x="5625799" y="3784349"/>
              <a:ext cx="268007" cy="4822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0" name="直線コネクタ 679">
              <a:extLst>
                <a:ext uri="{FF2B5EF4-FFF2-40B4-BE49-F238E27FC236}">
                  <a16:creationId xmlns:a16="http://schemas.microsoft.com/office/drawing/2014/main" id="{00000000-0008-0000-0400-0000A8020000}"/>
                </a:ext>
              </a:extLst>
            </xdr:cNvPr>
            <xdr:cNvCxnSpPr/>
          </xdr:nvCxnSpPr>
          <xdr:spPr>
            <a:xfrm flipV="1">
              <a:off x="5615236" y="3906570"/>
              <a:ext cx="260463" cy="3766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1" name="直線コネクタ 680">
              <a:extLst>
                <a:ext uri="{FF2B5EF4-FFF2-40B4-BE49-F238E27FC236}">
                  <a16:creationId xmlns:a16="http://schemas.microsoft.com/office/drawing/2014/main" id="{00000000-0008-0000-0400-0000A9020000}"/>
                </a:ext>
              </a:extLst>
            </xdr:cNvPr>
            <xdr:cNvCxnSpPr/>
          </xdr:nvCxnSpPr>
          <xdr:spPr>
            <a:xfrm>
              <a:off x="5369285" y="3956302"/>
              <a:ext cx="506414" cy="7249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2" name="直線コネクタ 681">
              <a:extLst>
                <a:ext uri="{FF2B5EF4-FFF2-40B4-BE49-F238E27FC236}">
                  <a16:creationId xmlns:a16="http://schemas.microsoft.com/office/drawing/2014/main" id="{00000000-0008-0000-0400-0000AA020000}"/>
                </a:ext>
              </a:extLst>
            </xdr:cNvPr>
            <xdr:cNvCxnSpPr/>
          </xdr:nvCxnSpPr>
          <xdr:spPr>
            <a:xfrm flipH="1" flipV="1">
              <a:off x="5030022" y="2893292"/>
              <a:ext cx="115944" cy="482079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3" name="直線コネクタ 682">
              <a:extLst>
                <a:ext uri="{FF2B5EF4-FFF2-40B4-BE49-F238E27FC236}">
                  <a16:creationId xmlns:a16="http://schemas.microsoft.com/office/drawing/2014/main" id="{00000000-0008-0000-0400-0000AB020000}"/>
                </a:ext>
              </a:extLst>
            </xdr:cNvPr>
            <xdr:cNvCxnSpPr/>
          </xdr:nvCxnSpPr>
          <xdr:spPr>
            <a:xfrm>
              <a:off x="5248571" y="3994024"/>
              <a:ext cx="622601" cy="13888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4" name="直線コネクタ 683">
              <a:extLst>
                <a:ext uri="{FF2B5EF4-FFF2-40B4-BE49-F238E27FC236}">
                  <a16:creationId xmlns:a16="http://schemas.microsoft.com/office/drawing/2014/main" id="{00000000-0008-0000-0400-0000AC020000}"/>
                </a:ext>
              </a:extLst>
            </xdr:cNvPr>
            <xdr:cNvCxnSpPr/>
          </xdr:nvCxnSpPr>
          <xdr:spPr>
            <a:xfrm>
              <a:off x="5414552" y="4209799"/>
              <a:ext cx="266498" cy="5891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5" name="直線コネクタ 684">
              <a:extLst>
                <a:ext uri="{FF2B5EF4-FFF2-40B4-BE49-F238E27FC236}">
                  <a16:creationId xmlns:a16="http://schemas.microsoft.com/office/drawing/2014/main" id="{00000000-0008-0000-0400-0000AD020000}"/>
                </a:ext>
              </a:extLst>
            </xdr:cNvPr>
            <xdr:cNvCxnSpPr/>
          </xdr:nvCxnSpPr>
          <xdr:spPr>
            <a:xfrm flipH="1" flipV="1">
              <a:off x="4938665" y="3069126"/>
              <a:ext cx="107712" cy="482789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6" name="直線コネクタ 685">
              <a:extLst>
                <a:ext uri="{FF2B5EF4-FFF2-40B4-BE49-F238E27FC236}">
                  <a16:creationId xmlns:a16="http://schemas.microsoft.com/office/drawing/2014/main" id="{00000000-0008-0000-0400-0000AE020000}"/>
                </a:ext>
              </a:extLst>
            </xdr:cNvPr>
            <xdr:cNvCxnSpPr/>
          </xdr:nvCxnSpPr>
          <xdr:spPr>
            <a:xfrm>
              <a:off x="4976967" y="4247522"/>
              <a:ext cx="640708" cy="12982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7" name="直線コネクタ 686">
              <a:extLst>
                <a:ext uri="{FF2B5EF4-FFF2-40B4-BE49-F238E27FC236}">
                  <a16:creationId xmlns:a16="http://schemas.microsoft.com/office/drawing/2014/main" id="{00000000-0008-0000-0400-0000AF020000}"/>
                </a:ext>
              </a:extLst>
            </xdr:cNvPr>
            <xdr:cNvCxnSpPr/>
          </xdr:nvCxnSpPr>
          <xdr:spPr>
            <a:xfrm flipV="1">
              <a:off x="5622781" y="3295461"/>
              <a:ext cx="234811" cy="13574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8" name="直線コネクタ 687">
              <a:extLst>
                <a:ext uri="{FF2B5EF4-FFF2-40B4-BE49-F238E27FC236}">
                  <a16:creationId xmlns:a16="http://schemas.microsoft.com/office/drawing/2014/main" id="{00000000-0008-0000-0400-0000B0020000}"/>
                </a:ext>
              </a:extLst>
            </xdr:cNvPr>
            <xdr:cNvCxnSpPr/>
          </xdr:nvCxnSpPr>
          <xdr:spPr>
            <a:xfrm flipH="1" flipV="1">
              <a:off x="4576527" y="3286408"/>
              <a:ext cx="278218" cy="53560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9" name="直線コネクタ 688">
              <a:extLst>
                <a:ext uri="{FF2B5EF4-FFF2-40B4-BE49-F238E27FC236}">
                  <a16:creationId xmlns:a16="http://schemas.microsoft.com/office/drawing/2014/main" id="{00000000-0008-0000-0400-0000B1020000}"/>
                </a:ext>
              </a:extLst>
            </xdr:cNvPr>
            <xdr:cNvCxnSpPr/>
          </xdr:nvCxnSpPr>
          <xdr:spPr>
            <a:xfrm flipH="1" flipV="1">
              <a:off x="4744016" y="3177767"/>
              <a:ext cx="331030" cy="70158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0" name="直線コネクタ 689">
              <a:extLst>
                <a:ext uri="{FF2B5EF4-FFF2-40B4-BE49-F238E27FC236}">
                  <a16:creationId xmlns:a16="http://schemas.microsoft.com/office/drawing/2014/main" id="{00000000-0008-0000-0400-0000B2020000}"/>
                </a:ext>
              </a:extLst>
            </xdr:cNvPr>
            <xdr:cNvCxnSpPr/>
          </xdr:nvCxnSpPr>
          <xdr:spPr>
            <a:xfrm>
              <a:off x="4901521" y="4525163"/>
              <a:ext cx="258954" cy="17358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1" name="直線コネクタ 690">
              <a:extLst>
                <a:ext uri="{FF2B5EF4-FFF2-40B4-BE49-F238E27FC236}">
                  <a16:creationId xmlns:a16="http://schemas.microsoft.com/office/drawing/2014/main" id="{00000000-0008-0000-0400-0000B3020000}"/>
                </a:ext>
              </a:extLst>
            </xdr:cNvPr>
            <xdr:cNvCxnSpPr/>
          </xdr:nvCxnSpPr>
          <xdr:spPr>
            <a:xfrm flipH="1" flipV="1">
              <a:off x="4178174" y="3761715"/>
              <a:ext cx="210318" cy="7387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2" name="直線コネクタ 691">
              <a:extLst>
                <a:ext uri="{FF2B5EF4-FFF2-40B4-BE49-F238E27FC236}">
                  <a16:creationId xmlns:a16="http://schemas.microsoft.com/office/drawing/2014/main" id="{00000000-0008-0000-0400-0000B4020000}"/>
                </a:ext>
              </a:extLst>
            </xdr:cNvPr>
            <xdr:cNvCxnSpPr/>
          </xdr:nvCxnSpPr>
          <xdr:spPr>
            <a:xfrm flipH="1" flipV="1">
              <a:off x="4992987" y="4418092"/>
              <a:ext cx="172595" cy="190061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3" name="直線コネクタ 692">
              <a:extLst>
                <a:ext uri="{FF2B5EF4-FFF2-40B4-BE49-F238E27FC236}">
                  <a16:creationId xmlns:a16="http://schemas.microsoft.com/office/drawing/2014/main" id="{00000000-0008-0000-0400-0000B5020000}"/>
                </a:ext>
              </a:extLst>
            </xdr:cNvPr>
            <xdr:cNvCxnSpPr/>
          </xdr:nvCxnSpPr>
          <xdr:spPr>
            <a:xfrm>
              <a:off x="5123332" y="4479895"/>
              <a:ext cx="372121" cy="33257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4" name="直線コネクタ 693">
              <a:extLst>
                <a:ext uri="{FF2B5EF4-FFF2-40B4-BE49-F238E27FC236}">
                  <a16:creationId xmlns:a16="http://schemas.microsoft.com/office/drawing/2014/main" id="{00000000-0008-0000-0400-0000B6020000}"/>
                </a:ext>
              </a:extLst>
            </xdr:cNvPr>
            <xdr:cNvCxnSpPr/>
          </xdr:nvCxnSpPr>
          <xdr:spPr>
            <a:xfrm flipH="1" flipV="1">
              <a:off x="4354718" y="3535378"/>
              <a:ext cx="106203" cy="11461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5" name="直線コネクタ 694">
              <a:extLst>
                <a:ext uri="{FF2B5EF4-FFF2-40B4-BE49-F238E27FC236}">
                  <a16:creationId xmlns:a16="http://schemas.microsoft.com/office/drawing/2014/main" id="{00000000-0008-0000-0400-0000B7020000}"/>
                </a:ext>
              </a:extLst>
            </xdr:cNvPr>
            <xdr:cNvCxnSpPr/>
          </xdr:nvCxnSpPr>
          <xdr:spPr>
            <a:xfrm flipH="1" flipV="1">
              <a:off x="4323031" y="3671180"/>
              <a:ext cx="222389" cy="15384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6" name="直線コネクタ 695">
              <a:extLst>
                <a:ext uri="{FF2B5EF4-FFF2-40B4-BE49-F238E27FC236}">
                  <a16:creationId xmlns:a16="http://schemas.microsoft.com/office/drawing/2014/main" id="{00000000-0008-0000-0400-0000B8020000}"/>
                </a:ext>
              </a:extLst>
            </xdr:cNvPr>
            <xdr:cNvCxnSpPr/>
          </xdr:nvCxnSpPr>
          <xdr:spPr>
            <a:xfrm flipH="1" flipV="1">
              <a:off x="4169121" y="3897517"/>
              <a:ext cx="356682" cy="14328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7" name="直線コネクタ 696">
              <a:extLst>
                <a:ext uri="{FF2B5EF4-FFF2-40B4-BE49-F238E27FC236}">
                  <a16:creationId xmlns:a16="http://schemas.microsoft.com/office/drawing/2014/main" id="{00000000-0008-0000-0400-0000B9020000}"/>
                </a:ext>
              </a:extLst>
            </xdr:cNvPr>
            <xdr:cNvCxnSpPr/>
          </xdr:nvCxnSpPr>
          <xdr:spPr>
            <a:xfrm flipH="1" flipV="1">
              <a:off x="4101220" y="4010685"/>
              <a:ext cx="79042" cy="5124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8" name="直線コネクタ 697">
              <a:extLst>
                <a:ext uri="{FF2B5EF4-FFF2-40B4-BE49-F238E27FC236}">
                  <a16:creationId xmlns:a16="http://schemas.microsoft.com/office/drawing/2014/main" id="{00000000-0008-0000-0400-0000BA020000}"/>
                </a:ext>
              </a:extLst>
            </xdr:cNvPr>
            <xdr:cNvCxnSpPr/>
          </xdr:nvCxnSpPr>
          <xdr:spPr>
            <a:xfrm flipH="1" flipV="1">
              <a:off x="4467885" y="3426737"/>
              <a:ext cx="326504" cy="60199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9" name="直線コネクタ 698">
              <a:extLst>
                <a:ext uri="{FF2B5EF4-FFF2-40B4-BE49-F238E27FC236}">
                  <a16:creationId xmlns:a16="http://schemas.microsoft.com/office/drawing/2014/main" id="{00000000-0008-0000-0400-0000BB020000}"/>
                </a:ext>
              </a:extLst>
            </xdr:cNvPr>
            <xdr:cNvCxnSpPr/>
          </xdr:nvCxnSpPr>
          <xdr:spPr>
            <a:xfrm flipH="1" flipV="1">
              <a:off x="2126056" y="4796828"/>
              <a:ext cx="182578" cy="8299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0" name="直線コネクタ 699">
              <a:extLst>
                <a:ext uri="{FF2B5EF4-FFF2-40B4-BE49-F238E27FC236}">
                  <a16:creationId xmlns:a16="http://schemas.microsoft.com/office/drawing/2014/main" id="{00000000-0008-0000-0400-0000BC020000}"/>
                </a:ext>
              </a:extLst>
            </xdr:cNvPr>
            <xdr:cNvCxnSpPr/>
          </xdr:nvCxnSpPr>
          <xdr:spPr>
            <a:xfrm flipH="1" flipV="1">
              <a:off x="2459525" y="4686679"/>
              <a:ext cx="102606" cy="3923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1" name="直線コネクタ 700">
              <a:extLst>
                <a:ext uri="{FF2B5EF4-FFF2-40B4-BE49-F238E27FC236}">
                  <a16:creationId xmlns:a16="http://schemas.microsoft.com/office/drawing/2014/main" id="{00000000-0008-0000-0400-0000BD020000}"/>
                </a:ext>
              </a:extLst>
            </xdr:cNvPr>
            <xdr:cNvCxnSpPr/>
          </xdr:nvCxnSpPr>
          <xdr:spPr>
            <a:xfrm flipH="1" flipV="1">
              <a:off x="1978184" y="4897925"/>
              <a:ext cx="144855" cy="11316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2" name="直線コネクタ 701">
              <a:extLst>
                <a:ext uri="{FF2B5EF4-FFF2-40B4-BE49-F238E27FC236}">
                  <a16:creationId xmlns:a16="http://schemas.microsoft.com/office/drawing/2014/main" id="{00000000-0008-0000-0400-0000BE020000}"/>
                </a:ext>
              </a:extLst>
            </xdr:cNvPr>
            <xdr:cNvCxnSpPr/>
          </xdr:nvCxnSpPr>
          <xdr:spPr>
            <a:xfrm flipH="1" flipV="1">
              <a:off x="2415767" y="4579546"/>
              <a:ext cx="259532" cy="150891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3" name="直線コネクタ 702">
              <a:extLst>
                <a:ext uri="{FF2B5EF4-FFF2-40B4-BE49-F238E27FC236}">
                  <a16:creationId xmlns:a16="http://schemas.microsoft.com/office/drawing/2014/main" id="{00000000-0008-0000-0400-0000BF020000}"/>
                </a:ext>
              </a:extLst>
            </xdr:cNvPr>
            <xdr:cNvCxnSpPr/>
          </xdr:nvCxnSpPr>
          <xdr:spPr>
            <a:xfrm flipH="1" flipV="1">
              <a:off x="2645121" y="4464869"/>
              <a:ext cx="351576" cy="14787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4" name="直線コネクタ 703">
              <a:extLst>
                <a:ext uri="{FF2B5EF4-FFF2-40B4-BE49-F238E27FC236}">
                  <a16:creationId xmlns:a16="http://schemas.microsoft.com/office/drawing/2014/main" id="{00000000-0008-0000-0400-0000C0020000}"/>
                </a:ext>
              </a:extLst>
            </xdr:cNvPr>
            <xdr:cNvCxnSpPr/>
          </xdr:nvCxnSpPr>
          <xdr:spPr>
            <a:xfrm flipH="1" flipV="1">
              <a:off x="2838262" y="4363770"/>
              <a:ext cx="253496" cy="24444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5" name="直線コネクタ 704">
              <a:extLst>
                <a:ext uri="{FF2B5EF4-FFF2-40B4-BE49-F238E27FC236}">
                  <a16:creationId xmlns:a16="http://schemas.microsoft.com/office/drawing/2014/main" id="{00000000-0008-0000-0400-0000C1020000}"/>
                </a:ext>
              </a:extLst>
            </xdr:cNvPr>
            <xdr:cNvCxnSpPr/>
          </xdr:nvCxnSpPr>
          <xdr:spPr>
            <a:xfrm flipH="1" flipV="1">
              <a:off x="2986136" y="4249095"/>
              <a:ext cx="250479" cy="331959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6" name="直線コネクタ 705">
              <a:extLst>
                <a:ext uri="{FF2B5EF4-FFF2-40B4-BE49-F238E27FC236}">
                  <a16:creationId xmlns:a16="http://schemas.microsoft.com/office/drawing/2014/main" id="{00000000-0008-0000-0400-0000C2020000}"/>
                </a:ext>
              </a:extLst>
            </xdr:cNvPr>
            <xdr:cNvCxnSpPr/>
          </xdr:nvCxnSpPr>
          <xdr:spPr>
            <a:xfrm flipV="1">
              <a:off x="4703275" y="4570433"/>
              <a:ext cx="12362" cy="9210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7" name="直線コネクタ 706">
              <a:extLst>
                <a:ext uri="{FF2B5EF4-FFF2-40B4-BE49-F238E27FC236}">
                  <a16:creationId xmlns:a16="http://schemas.microsoft.com/office/drawing/2014/main" id="{00000000-0008-0000-0400-0000C3020000}"/>
                </a:ext>
              </a:extLst>
            </xdr:cNvPr>
            <xdr:cNvCxnSpPr/>
          </xdr:nvCxnSpPr>
          <xdr:spPr>
            <a:xfrm flipH="1" flipV="1">
              <a:off x="3064601" y="4132909"/>
              <a:ext cx="312343" cy="44361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8" name="直線コネクタ 707">
              <a:extLst>
                <a:ext uri="{FF2B5EF4-FFF2-40B4-BE49-F238E27FC236}">
                  <a16:creationId xmlns:a16="http://schemas.microsoft.com/office/drawing/2014/main" id="{00000000-0008-0000-0400-0000C4020000}"/>
                </a:ext>
              </a:extLst>
            </xdr:cNvPr>
            <xdr:cNvCxnSpPr/>
          </xdr:nvCxnSpPr>
          <xdr:spPr>
            <a:xfrm flipH="1" flipV="1">
              <a:off x="3583665" y="4154034"/>
              <a:ext cx="82988" cy="304799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9" name="直線コネクタ 708">
              <a:extLst>
                <a:ext uri="{FF2B5EF4-FFF2-40B4-BE49-F238E27FC236}">
                  <a16:creationId xmlns:a16="http://schemas.microsoft.com/office/drawing/2014/main" id="{00000000-0008-0000-0400-0000C5020000}"/>
                </a:ext>
              </a:extLst>
            </xdr:cNvPr>
            <xdr:cNvCxnSpPr/>
          </xdr:nvCxnSpPr>
          <xdr:spPr>
            <a:xfrm rot="1440000" flipH="1" flipV="1">
              <a:off x="3255132" y="3994138"/>
              <a:ext cx="3015" cy="24293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0" name="直線コネクタ 709">
              <a:extLst>
                <a:ext uri="{FF2B5EF4-FFF2-40B4-BE49-F238E27FC236}">
                  <a16:creationId xmlns:a16="http://schemas.microsoft.com/office/drawing/2014/main" id="{00000000-0008-0000-0400-0000C6020000}"/>
                </a:ext>
              </a:extLst>
            </xdr:cNvPr>
            <xdr:cNvCxnSpPr/>
          </xdr:nvCxnSpPr>
          <xdr:spPr>
            <a:xfrm flipH="1" flipV="1">
              <a:off x="4378861" y="4451291"/>
              <a:ext cx="111658" cy="424001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1" name="直線コネクタ 710">
              <a:extLst>
                <a:ext uri="{FF2B5EF4-FFF2-40B4-BE49-F238E27FC236}">
                  <a16:creationId xmlns:a16="http://schemas.microsoft.com/office/drawing/2014/main" id="{00000000-0008-0000-0400-0000C7020000}"/>
                </a:ext>
              </a:extLst>
            </xdr:cNvPr>
            <xdr:cNvCxnSpPr/>
          </xdr:nvCxnSpPr>
          <xdr:spPr>
            <a:xfrm flipH="1" flipV="1">
              <a:off x="4268710" y="4603692"/>
              <a:ext cx="153908" cy="348555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2" name="直線コネクタ 711">
              <a:extLst>
                <a:ext uri="{FF2B5EF4-FFF2-40B4-BE49-F238E27FC236}">
                  <a16:creationId xmlns:a16="http://schemas.microsoft.com/office/drawing/2014/main" id="{00000000-0008-0000-0400-0000C8020000}"/>
                </a:ext>
              </a:extLst>
            </xdr:cNvPr>
            <xdr:cNvCxnSpPr/>
          </xdr:nvCxnSpPr>
          <xdr:spPr>
            <a:xfrm flipH="1" flipV="1">
              <a:off x="4158559" y="4611237"/>
              <a:ext cx="182578" cy="45870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3" name="直線コネクタ 712">
              <a:extLst>
                <a:ext uri="{FF2B5EF4-FFF2-40B4-BE49-F238E27FC236}">
                  <a16:creationId xmlns:a16="http://schemas.microsoft.com/office/drawing/2014/main" id="{00000000-0008-0000-0400-0000C9020000}"/>
                </a:ext>
              </a:extLst>
            </xdr:cNvPr>
            <xdr:cNvCxnSpPr/>
          </xdr:nvCxnSpPr>
          <xdr:spPr>
            <a:xfrm flipH="1" flipV="1">
              <a:off x="3953348" y="4614254"/>
              <a:ext cx="333469" cy="70918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4" name="直線コネクタ 713">
              <a:extLst>
                <a:ext uri="{FF2B5EF4-FFF2-40B4-BE49-F238E27FC236}">
                  <a16:creationId xmlns:a16="http://schemas.microsoft.com/office/drawing/2014/main" id="{00000000-0008-0000-0400-0000CA020000}"/>
                </a:ext>
              </a:extLst>
            </xdr:cNvPr>
            <xdr:cNvCxnSpPr/>
          </xdr:nvCxnSpPr>
          <xdr:spPr>
            <a:xfrm flipH="1" flipV="1">
              <a:off x="3634969" y="4834555"/>
              <a:ext cx="13579" cy="23991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5" name="直線コネクタ 714">
              <a:extLst>
                <a:ext uri="{FF2B5EF4-FFF2-40B4-BE49-F238E27FC236}">
                  <a16:creationId xmlns:a16="http://schemas.microsoft.com/office/drawing/2014/main" id="{00000000-0008-0000-0400-0000CB020000}"/>
                </a:ext>
              </a:extLst>
            </xdr:cNvPr>
            <xdr:cNvCxnSpPr/>
          </xdr:nvCxnSpPr>
          <xdr:spPr>
            <a:xfrm flipH="1" flipV="1">
              <a:off x="3461444" y="4760618"/>
              <a:ext cx="46774" cy="41796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6" name="直線コネクタ 715">
              <a:extLst>
                <a:ext uri="{FF2B5EF4-FFF2-40B4-BE49-F238E27FC236}">
                  <a16:creationId xmlns:a16="http://schemas.microsoft.com/office/drawing/2014/main" id="{00000000-0008-0000-0400-0000CC020000}"/>
                </a:ext>
              </a:extLst>
            </xdr:cNvPr>
            <xdr:cNvCxnSpPr/>
          </xdr:nvCxnSpPr>
          <xdr:spPr>
            <a:xfrm flipH="1" flipV="1">
              <a:off x="3278866" y="5012606"/>
              <a:ext cx="179558" cy="32441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7" name="直線コネクタ 716">
              <a:extLst>
                <a:ext uri="{FF2B5EF4-FFF2-40B4-BE49-F238E27FC236}">
                  <a16:creationId xmlns:a16="http://schemas.microsoft.com/office/drawing/2014/main" id="{00000000-0008-0000-0400-0000CD020000}"/>
                </a:ext>
              </a:extLst>
            </xdr:cNvPr>
            <xdr:cNvCxnSpPr/>
          </xdr:nvCxnSpPr>
          <xdr:spPr>
            <a:xfrm flipV="1">
              <a:off x="3028384" y="4916036"/>
              <a:ext cx="22637" cy="40740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8" name="直線コネクタ 717">
              <a:extLst>
                <a:ext uri="{FF2B5EF4-FFF2-40B4-BE49-F238E27FC236}">
                  <a16:creationId xmlns:a16="http://schemas.microsoft.com/office/drawing/2014/main" id="{00000000-0008-0000-0400-0000CE020000}"/>
                </a:ext>
              </a:extLst>
            </xdr:cNvPr>
            <xdr:cNvCxnSpPr/>
          </xdr:nvCxnSpPr>
          <xdr:spPr>
            <a:xfrm flipH="1" flipV="1">
              <a:off x="2805068" y="4778725"/>
              <a:ext cx="10560" cy="66240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9" name="直線コネクタ 718">
              <a:extLst>
                <a:ext uri="{FF2B5EF4-FFF2-40B4-BE49-F238E27FC236}">
                  <a16:creationId xmlns:a16="http://schemas.microsoft.com/office/drawing/2014/main" id="{00000000-0008-0000-0400-0000CF020000}"/>
                </a:ext>
              </a:extLst>
            </xdr:cNvPr>
            <xdr:cNvCxnSpPr/>
          </xdr:nvCxnSpPr>
          <xdr:spPr>
            <a:xfrm flipH="1" flipV="1">
              <a:off x="2672283" y="5139354"/>
              <a:ext cx="30176" cy="446634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0" name="直線コネクタ 719">
              <a:extLst>
                <a:ext uri="{FF2B5EF4-FFF2-40B4-BE49-F238E27FC236}">
                  <a16:creationId xmlns:a16="http://schemas.microsoft.com/office/drawing/2014/main" id="{00000000-0008-0000-0400-0000D0020000}"/>
                </a:ext>
              </a:extLst>
            </xdr:cNvPr>
            <xdr:cNvCxnSpPr/>
          </xdr:nvCxnSpPr>
          <xdr:spPr>
            <a:xfrm flipV="1">
              <a:off x="1928388" y="5223853"/>
              <a:ext cx="135804" cy="9505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1" name="直線コネクタ 720">
              <a:extLst>
                <a:ext uri="{FF2B5EF4-FFF2-40B4-BE49-F238E27FC236}">
                  <a16:creationId xmlns:a16="http://schemas.microsoft.com/office/drawing/2014/main" id="{00000000-0008-0000-0400-0000D1020000}"/>
                </a:ext>
              </a:extLst>
            </xdr:cNvPr>
            <xdr:cNvCxnSpPr/>
          </xdr:nvCxnSpPr>
          <xdr:spPr>
            <a:xfrm flipV="1">
              <a:off x="1940459" y="5251010"/>
              <a:ext cx="377228" cy="247462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2" name="直線コネクタ 721">
              <a:extLst>
                <a:ext uri="{FF2B5EF4-FFF2-40B4-BE49-F238E27FC236}">
                  <a16:creationId xmlns:a16="http://schemas.microsoft.com/office/drawing/2014/main" id="{00000000-0008-0000-0400-0000D2020000}"/>
                </a:ext>
              </a:extLst>
            </xdr:cNvPr>
            <xdr:cNvCxnSpPr/>
          </xdr:nvCxnSpPr>
          <xdr:spPr>
            <a:xfrm>
              <a:off x="2522898" y="5596551"/>
              <a:ext cx="107134" cy="17956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3" name="直線コネクタ 722">
              <a:extLst>
                <a:ext uri="{FF2B5EF4-FFF2-40B4-BE49-F238E27FC236}">
                  <a16:creationId xmlns:a16="http://schemas.microsoft.com/office/drawing/2014/main" id="{00000000-0008-0000-0400-0000D3020000}"/>
                </a:ext>
              </a:extLst>
            </xdr:cNvPr>
            <xdr:cNvCxnSpPr/>
          </xdr:nvCxnSpPr>
          <xdr:spPr>
            <a:xfrm>
              <a:off x="2258838" y="5649363"/>
              <a:ext cx="353087" cy="244443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97" name="グループ化 596">
            <a:extLst>
              <a:ext uri="{FF2B5EF4-FFF2-40B4-BE49-F238E27FC236}">
                <a16:creationId xmlns:a16="http://schemas.microsoft.com/office/drawing/2014/main" id="{00000000-0008-0000-0400-000055020000}"/>
              </a:ext>
            </a:extLst>
          </xdr:cNvPr>
          <xdr:cNvGrpSpPr/>
        </xdr:nvGrpSpPr>
        <xdr:grpSpPr>
          <a:xfrm>
            <a:off x="1309028" y="510933"/>
            <a:ext cx="6066944" cy="5879460"/>
            <a:chOff x="1309028" y="510933"/>
            <a:chExt cx="6066944" cy="5879460"/>
          </a:xfrm>
        </xdr:grpSpPr>
        <xdr:sp macro="" textlink="">
          <xdr:nvSpPr>
            <xdr:cNvPr id="639" name="テキスト ボックス 177">
              <a:extLst>
                <a:ext uri="{FF2B5EF4-FFF2-40B4-BE49-F238E27FC236}">
                  <a16:creationId xmlns:a16="http://schemas.microsoft.com/office/drawing/2014/main" id="{00000000-0008-0000-0400-00007F020000}"/>
                </a:ext>
              </a:extLst>
            </xdr:cNvPr>
            <xdr:cNvSpPr txBox="1"/>
          </xdr:nvSpPr>
          <xdr:spPr>
            <a:xfrm>
              <a:off x="4308950" y="491477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津（１回）</a:t>
              </a:r>
              <a:endParaRPr kumimoji="1" lang="ja-JP" altLang="en-US" sz="800"/>
            </a:p>
          </xdr:txBody>
        </xdr:sp>
        <xdr:sp macro="" textlink="">
          <xdr:nvSpPr>
            <xdr:cNvPr id="598" name="テキスト ボックス 136">
              <a:extLst>
                <a:ext uri="{FF2B5EF4-FFF2-40B4-BE49-F238E27FC236}">
                  <a16:creationId xmlns:a16="http://schemas.microsoft.com/office/drawing/2014/main" id="{00000000-0008-0000-0400-000056020000}"/>
                </a:ext>
              </a:extLst>
            </xdr:cNvPr>
            <xdr:cNvSpPr txBox="1"/>
          </xdr:nvSpPr>
          <xdr:spPr>
            <a:xfrm>
              <a:off x="6439369" y="510933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北見（１回）</a:t>
              </a:r>
              <a:endParaRPr kumimoji="1" lang="ja-JP" altLang="en-US" sz="800"/>
            </a:p>
          </xdr:txBody>
        </xdr:sp>
        <xdr:sp macro="" textlink="">
          <xdr:nvSpPr>
            <xdr:cNvPr id="599" name="テキスト ボックス 137">
              <a:extLst>
                <a:ext uri="{FF2B5EF4-FFF2-40B4-BE49-F238E27FC236}">
                  <a16:creationId xmlns:a16="http://schemas.microsoft.com/office/drawing/2014/main" id="{00000000-0008-0000-0400-000057020000}"/>
                </a:ext>
              </a:extLst>
            </xdr:cNvPr>
            <xdr:cNvSpPr txBox="1"/>
          </xdr:nvSpPr>
          <xdr:spPr>
            <a:xfrm>
              <a:off x="4759559" y="2172548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秋田（１回）</a:t>
              </a:r>
              <a:endParaRPr kumimoji="1" lang="ja-JP" altLang="en-US" sz="800"/>
            </a:p>
          </xdr:txBody>
        </xdr:sp>
        <xdr:sp macro="" textlink="">
          <xdr:nvSpPr>
            <xdr:cNvPr id="600" name="テキスト ボックス 138">
              <a:extLst>
                <a:ext uri="{FF2B5EF4-FFF2-40B4-BE49-F238E27FC236}">
                  <a16:creationId xmlns:a16="http://schemas.microsoft.com/office/drawing/2014/main" id="{00000000-0008-0000-0400-000058020000}"/>
                </a:ext>
              </a:extLst>
            </xdr:cNvPr>
            <xdr:cNvSpPr txBox="1"/>
          </xdr:nvSpPr>
          <xdr:spPr>
            <a:xfrm>
              <a:off x="5897437" y="2913963"/>
              <a:ext cx="757296" cy="2224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仙台（５回）</a:t>
              </a:r>
              <a:endParaRPr kumimoji="1" lang="ja-JP" altLang="en-US" sz="800"/>
            </a:p>
          </xdr:txBody>
        </xdr:sp>
        <xdr:sp macro="" textlink="">
          <xdr:nvSpPr>
            <xdr:cNvPr id="601" name="テキスト ボックス 139">
              <a:extLst>
                <a:ext uri="{FF2B5EF4-FFF2-40B4-BE49-F238E27FC236}">
                  <a16:creationId xmlns:a16="http://schemas.microsoft.com/office/drawing/2014/main" id="{00000000-0008-0000-0400-000059020000}"/>
                </a:ext>
              </a:extLst>
            </xdr:cNvPr>
            <xdr:cNvSpPr txBox="1"/>
          </xdr:nvSpPr>
          <xdr:spPr>
            <a:xfrm>
              <a:off x="4676299" y="272629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新潟（３回）</a:t>
              </a:r>
              <a:endParaRPr kumimoji="1" lang="ja-JP" altLang="en-US" sz="800"/>
            </a:p>
          </xdr:txBody>
        </xdr:sp>
        <xdr:sp macro="" textlink="">
          <xdr:nvSpPr>
            <xdr:cNvPr id="602" name="テキスト ボックス 140">
              <a:extLst>
                <a:ext uri="{FF2B5EF4-FFF2-40B4-BE49-F238E27FC236}">
                  <a16:creationId xmlns:a16="http://schemas.microsoft.com/office/drawing/2014/main" id="{00000000-0008-0000-0400-00005A020000}"/>
                </a:ext>
              </a:extLst>
            </xdr:cNvPr>
            <xdr:cNvSpPr txBox="1"/>
          </xdr:nvSpPr>
          <xdr:spPr>
            <a:xfrm>
              <a:off x="5811839" y="3143798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福島（１回）</a:t>
              </a:r>
              <a:endParaRPr kumimoji="1" lang="ja-JP" altLang="en-US" sz="800"/>
            </a:p>
          </xdr:txBody>
        </xdr:sp>
        <xdr:sp macro="" textlink="">
          <xdr:nvSpPr>
            <xdr:cNvPr id="603" name="テキスト ボックス 141">
              <a:extLst>
                <a:ext uri="{FF2B5EF4-FFF2-40B4-BE49-F238E27FC236}">
                  <a16:creationId xmlns:a16="http://schemas.microsoft.com/office/drawing/2014/main" id="{00000000-0008-0000-0400-00005B020000}"/>
                </a:ext>
              </a:extLst>
            </xdr:cNvPr>
            <xdr:cNvSpPr txBox="1"/>
          </xdr:nvSpPr>
          <xdr:spPr>
            <a:xfrm>
              <a:off x="6042163" y="2633736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花巻（１回）</a:t>
              </a:r>
              <a:endParaRPr kumimoji="1" lang="ja-JP" altLang="en-US" sz="800"/>
            </a:p>
          </xdr:txBody>
        </xdr:sp>
        <xdr:sp macro="" textlink="">
          <xdr:nvSpPr>
            <xdr:cNvPr id="604" name="テキスト ボックス 142">
              <a:extLst>
                <a:ext uri="{FF2B5EF4-FFF2-40B4-BE49-F238E27FC236}">
                  <a16:creationId xmlns:a16="http://schemas.microsoft.com/office/drawing/2014/main" id="{00000000-0008-0000-0400-00005C020000}"/>
                </a:ext>
              </a:extLst>
            </xdr:cNvPr>
            <xdr:cNvSpPr txBox="1"/>
          </xdr:nvSpPr>
          <xdr:spPr>
            <a:xfrm>
              <a:off x="6042163" y="2488686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盛岡（１回）</a:t>
              </a:r>
              <a:endParaRPr kumimoji="1" lang="ja-JP" altLang="en-US" sz="800"/>
            </a:p>
          </xdr:txBody>
        </xdr:sp>
        <xdr:sp macro="" textlink="">
          <xdr:nvSpPr>
            <xdr:cNvPr id="605" name="テキスト ボックス 143">
              <a:extLst>
                <a:ext uri="{FF2B5EF4-FFF2-40B4-BE49-F238E27FC236}">
                  <a16:creationId xmlns:a16="http://schemas.microsoft.com/office/drawing/2014/main" id="{00000000-0008-0000-0400-00005D020000}"/>
                </a:ext>
              </a:extLst>
            </xdr:cNvPr>
            <xdr:cNvSpPr txBox="1"/>
          </xdr:nvSpPr>
          <xdr:spPr>
            <a:xfrm>
              <a:off x="5863559" y="2115616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青森（１回）</a:t>
              </a:r>
              <a:endParaRPr kumimoji="1" lang="ja-JP" altLang="en-US" sz="800"/>
            </a:p>
          </xdr:txBody>
        </xdr:sp>
        <xdr:sp macro="" textlink="">
          <xdr:nvSpPr>
            <xdr:cNvPr id="606" name="テキスト ボックス 144">
              <a:extLst>
                <a:ext uri="{FF2B5EF4-FFF2-40B4-BE49-F238E27FC236}">
                  <a16:creationId xmlns:a16="http://schemas.microsoft.com/office/drawing/2014/main" id="{00000000-0008-0000-0400-00005E020000}"/>
                </a:ext>
              </a:extLst>
            </xdr:cNvPr>
            <xdr:cNvSpPr txBox="1"/>
          </xdr:nvSpPr>
          <xdr:spPr>
            <a:xfrm>
              <a:off x="5867007" y="189563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むつ（１回）</a:t>
              </a:r>
              <a:endParaRPr kumimoji="1" lang="ja-JP" altLang="en-US" sz="800"/>
            </a:p>
          </xdr:txBody>
        </xdr:sp>
        <xdr:sp macro="" textlink="">
          <xdr:nvSpPr>
            <xdr:cNvPr id="607" name="テキスト ボックス 145">
              <a:extLst>
                <a:ext uri="{FF2B5EF4-FFF2-40B4-BE49-F238E27FC236}">
                  <a16:creationId xmlns:a16="http://schemas.microsoft.com/office/drawing/2014/main" id="{00000000-0008-0000-0400-00005F020000}"/>
                </a:ext>
              </a:extLst>
            </xdr:cNvPr>
            <xdr:cNvSpPr txBox="1"/>
          </xdr:nvSpPr>
          <xdr:spPr>
            <a:xfrm>
              <a:off x="4878516" y="1184374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道央（４回）</a:t>
              </a:r>
              <a:endParaRPr kumimoji="1" lang="ja-JP" altLang="en-US" sz="800"/>
            </a:p>
          </xdr:txBody>
        </xdr:sp>
        <xdr:sp macro="" textlink="">
          <xdr:nvSpPr>
            <xdr:cNvPr id="608" name="テキスト ボックス 146">
              <a:extLst>
                <a:ext uri="{FF2B5EF4-FFF2-40B4-BE49-F238E27FC236}">
                  <a16:creationId xmlns:a16="http://schemas.microsoft.com/office/drawing/2014/main" id="{00000000-0008-0000-0400-000060020000}"/>
                </a:ext>
              </a:extLst>
            </xdr:cNvPr>
            <xdr:cNvSpPr txBox="1"/>
          </xdr:nvSpPr>
          <xdr:spPr>
            <a:xfrm>
              <a:off x="4932040" y="90508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旭川（２回）</a:t>
              </a:r>
              <a:endParaRPr kumimoji="1" lang="ja-JP" altLang="en-US" sz="800"/>
            </a:p>
          </xdr:txBody>
        </xdr:sp>
        <xdr:sp macro="" textlink="">
          <xdr:nvSpPr>
            <xdr:cNvPr id="609" name="テキスト ボックス 147">
              <a:extLst>
                <a:ext uri="{FF2B5EF4-FFF2-40B4-BE49-F238E27FC236}">
                  <a16:creationId xmlns:a16="http://schemas.microsoft.com/office/drawing/2014/main" id="{00000000-0008-0000-0400-000061020000}"/>
                </a:ext>
              </a:extLst>
            </xdr:cNvPr>
            <xdr:cNvSpPr txBox="1"/>
          </xdr:nvSpPr>
          <xdr:spPr>
            <a:xfrm>
              <a:off x="4788024" y="1645483"/>
              <a:ext cx="757296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函館（３回）</a:t>
              </a:r>
              <a:endParaRPr kumimoji="1" lang="ja-JP" altLang="en-US" sz="800"/>
            </a:p>
          </xdr:txBody>
        </xdr:sp>
        <xdr:sp macro="" textlink="">
          <xdr:nvSpPr>
            <xdr:cNvPr id="610" name="テキスト ボックス 148">
              <a:extLst>
                <a:ext uri="{FF2B5EF4-FFF2-40B4-BE49-F238E27FC236}">
                  <a16:creationId xmlns:a16="http://schemas.microsoft.com/office/drawing/2014/main" id="{00000000-0008-0000-0400-000062020000}"/>
                </a:ext>
              </a:extLst>
            </xdr:cNvPr>
            <xdr:cNvSpPr txBox="1"/>
          </xdr:nvSpPr>
          <xdr:spPr>
            <a:xfrm>
              <a:off x="5731904" y="1622411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室蘭（２回）</a:t>
              </a:r>
              <a:endParaRPr kumimoji="1" lang="ja-JP" altLang="en-US" sz="800"/>
            </a:p>
          </xdr:txBody>
        </xdr:sp>
        <xdr:sp macro="" textlink="">
          <xdr:nvSpPr>
            <xdr:cNvPr id="611" name="テキスト ボックス 149">
              <a:extLst>
                <a:ext uri="{FF2B5EF4-FFF2-40B4-BE49-F238E27FC236}">
                  <a16:creationId xmlns:a16="http://schemas.microsoft.com/office/drawing/2014/main" id="{00000000-0008-0000-0400-000063020000}"/>
                </a:ext>
              </a:extLst>
            </xdr:cNvPr>
            <xdr:cNvSpPr txBox="1"/>
          </xdr:nvSpPr>
          <xdr:spPr>
            <a:xfrm>
              <a:off x="5826428" y="1488377"/>
              <a:ext cx="789441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苫小牧（１回）</a:t>
              </a:r>
              <a:endParaRPr kumimoji="1" lang="ja-JP" altLang="en-US" sz="800"/>
            </a:p>
          </xdr:txBody>
        </xdr:sp>
        <xdr:sp macro="" textlink="">
          <xdr:nvSpPr>
            <xdr:cNvPr id="612" name="テキスト ボックス 150">
              <a:extLst>
                <a:ext uri="{FF2B5EF4-FFF2-40B4-BE49-F238E27FC236}">
                  <a16:creationId xmlns:a16="http://schemas.microsoft.com/office/drawing/2014/main" id="{00000000-0008-0000-0400-000064020000}"/>
                </a:ext>
              </a:extLst>
            </xdr:cNvPr>
            <xdr:cNvSpPr txBox="1"/>
          </xdr:nvSpPr>
          <xdr:spPr>
            <a:xfrm>
              <a:off x="6618676" y="1315542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釧路（３回）</a:t>
              </a:r>
              <a:endParaRPr kumimoji="1" lang="ja-JP" altLang="en-US" sz="800"/>
            </a:p>
          </xdr:txBody>
        </xdr:sp>
        <xdr:sp macro="" textlink="">
          <xdr:nvSpPr>
            <xdr:cNvPr id="613" name="テキスト ボックス 151">
              <a:extLst>
                <a:ext uri="{FF2B5EF4-FFF2-40B4-BE49-F238E27FC236}">
                  <a16:creationId xmlns:a16="http://schemas.microsoft.com/office/drawing/2014/main" id="{00000000-0008-0000-0400-000065020000}"/>
                </a:ext>
              </a:extLst>
            </xdr:cNvPr>
            <xdr:cNvSpPr txBox="1"/>
          </xdr:nvSpPr>
          <xdr:spPr>
            <a:xfrm>
              <a:off x="6468222" y="1488377"/>
              <a:ext cx="757296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帯広（２回）</a:t>
              </a:r>
              <a:endParaRPr kumimoji="1" lang="ja-JP" altLang="en-US" sz="800"/>
            </a:p>
          </xdr:txBody>
        </xdr:sp>
        <xdr:sp macro="" textlink="">
          <xdr:nvSpPr>
            <xdr:cNvPr id="614" name="テキスト ボックス 152">
              <a:extLst>
                <a:ext uri="{FF2B5EF4-FFF2-40B4-BE49-F238E27FC236}">
                  <a16:creationId xmlns:a16="http://schemas.microsoft.com/office/drawing/2014/main" id="{00000000-0008-0000-0400-000066020000}"/>
                </a:ext>
              </a:extLst>
            </xdr:cNvPr>
            <xdr:cNvSpPr txBox="1"/>
          </xdr:nvSpPr>
          <xdr:spPr>
            <a:xfrm>
              <a:off x="5806534" y="3279602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郡山（２回）</a:t>
              </a:r>
              <a:endParaRPr kumimoji="1" lang="ja-JP" altLang="en-US" sz="800"/>
            </a:p>
          </xdr:txBody>
        </xdr:sp>
        <xdr:sp macro="" textlink="">
          <xdr:nvSpPr>
            <xdr:cNvPr id="615" name="テキスト ボックス 153">
              <a:extLst>
                <a:ext uri="{FF2B5EF4-FFF2-40B4-BE49-F238E27FC236}">
                  <a16:creationId xmlns:a16="http://schemas.microsoft.com/office/drawing/2014/main" id="{00000000-0008-0000-0400-000067020000}"/>
                </a:ext>
              </a:extLst>
            </xdr:cNvPr>
            <xdr:cNvSpPr txBox="1"/>
          </xdr:nvSpPr>
          <xdr:spPr>
            <a:xfrm>
              <a:off x="5814720" y="341214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いわき（１回）</a:t>
              </a:r>
              <a:endParaRPr kumimoji="1" lang="ja-JP" altLang="en-US" sz="800"/>
            </a:p>
          </xdr:txBody>
        </xdr:sp>
        <xdr:sp macro="" textlink="">
          <xdr:nvSpPr>
            <xdr:cNvPr id="616" name="テキスト ボックス 154">
              <a:extLst>
                <a:ext uri="{FF2B5EF4-FFF2-40B4-BE49-F238E27FC236}">
                  <a16:creationId xmlns:a16="http://schemas.microsoft.com/office/drawing/2014/main" id="{00000000-0008-0000-0400-000068020000}"/>
                </a:ext>
              </a:extLst>
            </xdr:cNvPr>
            <xdr:cNvSpPr txBox="1"/>
          </xdr:nvSpPr>
          <xdr:spPr>
            <a:xfrm>
              <a:off x="5830458" y="3555484"/>
              <a:ext cx="785411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宇都宮（３回）</a:t>
              </a:r>
              <a:endParaRPr kumimoji="1" lang="ja-JP" altLang="en-US" sz="800"/>
            </a:p>
          </xdr:txBody>
        </xdr:sp>
        <xdr:sp macro="" textlink="">
          <xdr:nvSpPr>
            <xdr:cNvPr id="617" name="テキスト ボックス 155">
              <a:extLst>
                <a:ext uri="{FF2B5EF4-FFF2-40B4-BE49-F238E27FC236}">
                  <a16:creationId xmlns:a16="http://schemas.microsoft.com/office/drawing/2014/main" id="{00000000-0008-0000-0400-000069020000}"/>
                </a:ext>
              </a:extLst>
            </xdr:cNvPr>
            <xdr:cNvSpPr txBox="1"/>
          </xdr:nvSpPr>
          <xdr:spPr>
            <a:xfrm>
              <a:off x="5800402" y="3662617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日立（２回）</a:t>
              </a:r>
              <a:endParaRPr kumimoji="1" lang="ja-JP" altLang="en-US" sz="800"/>
            </a:p>
          </xdr:txBody>
        </xdr:sp>
        <xdr:sp macro="" textlink="">
          <xdr:nvSpPr>
            <xdr:cNvPr id="618" name="テキスト ボックス 156">
              <a:extLst>
                <a:ext uri="{FF2B5EF4-FFF2-40B4-BE49-F238E27FC236}">
                  <a16:creationId xmlns:a16="http://schemas.microsoft.com/office/drawing/2014/main" id="{00000000-0008-0000-0400-00006A020000}"/>
                </a:ext>
              </a:extLst>
            </xdr:cNvPr>
            <xdr:cNvSpPr txBox="1"/>
          </xdr:nvSpPr>
          <xdr:spPr>
            <a:xfrm>
              <a:off x="5831837" y="3790680"/>
              <a:ext cx="1005730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水戸・勝田（１回）</a:t>
              </a:r>
              <a:endParaRPr kumimoji="1" lang="ja-JP" altLang="en-US" sz="800"/>
            </a:p>
          </xdr:txBody>
        </xdr:sp>
        <xdr:sp macro="" textlink="">
          <xdr:nvSpPr>
            <xdr:cNvPr id="619" name="テキスト ボックス 157">
              <a:extLst>
                <a:ext uri="{FF2B5EF4-FFF2-40B4-BE49-F238E27FC236}">
                  <a16:creationId xmlns:a16="http://schemas.microsoft.com/office/drawing/2014/main" id="{00000000-0008-0000-0400-00006B020000}"/>
                </a:ext>
              </a:extLst>
            </xdr:cNvPr>
            <xdr:cNvSpPr txBox="1"/>
          </xdr:nvSpPr>
          <xdr:spPr>
            <a:xfrm>
              <a:off x="5828390" y="3917521"/>
              <a:ext cx="1062096" cy="229605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小山・栃木（２回）</a:t>
              </a:r>
              <a:endParaRPr kumimoji="1" lang="ja-JP" altLang="en-US" sz="800"/>
            </a:p>
          </xdr:txBody>
        </xdr:sp>
        <xdr:sp macro="" textlink="">
          <xdr:nvSpPr>
            <xdr:cNvPr id="620" name="テキスト ボックス 158">
              <a:extLst>
                <a:ext uri="{FF2B5EF4-FFF2-40B4-BE49-F238E27FC236}">
                  <a16:creationId xmlns:a16="http://schemas.microsoft.com/office/drawing/2014/main" id="{00000000-0008-0000-0400-00006C020000}"/>
                </a:ext>
              </a:extLst>
            </xdr:cNvPr>
            <xdr:cNvSpPr txBox="1"/>
          </xdr:nvSpPr>
          <xdr:spPr>
            <a:xfrm>
              <a:off x="5800402" y="4040013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両毛（１回）</a:t>
              </a:r>
              <a:endParaRPr kumimoji="1" lang="ja-JP" altLang="en-US" sz="800"/>
            </a:p>
          </xdr:txBody>
        </xdr:sp>
        <xdr:sp macro="" textlink="">
          <xdr:nvSpPr>
            <xdr:cNvPr id="621" name="テキスト ボックス 159">
              <a:extLst>
                <a:ext uri="{FF2B5EF4-FFF2-40B4-BE49-F238E27FC236}">
                  <a16:creationId xmlns:a16="http://schemas.microsoft.com/office/drawing/2014/main" id="{00000000-0008-0000-0400-00006D020000}"/>
                </a:ext>
              </a:extLst>
            </xdr:cNvPr>
            <xdr:cNvSpPr txBox="1"/>
          </xdr:nvSpPr>
          <xdr:spPr>
            <a:xfrm>
              <a:off x="4416297" y="2868616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長岡（１回）</a:t>
              </a:r>
              <a:endParaRPr kumimoji="1" lang="ja-JP" altLang="en-US" sz="800"/>
            </a:p>
          </xdr:txBody>
        </xdr:sp>
        <xdr:sp macro="" textlink="">
          <xdr:nvSpPr>
            <xdr:cNvPr id="622" name="テキスト ボックス 160">
              <a:extLst>
                <a:ext uri="{FF2B5EF4-FFF2-40B4-BE49-F238E27FC236}">
                  <a16:creationId xmlns:a16="http://schemas.microsoft.com/office/drawing/2014/main" id="{00000000-0008-0000-0400-00006E020000}"/>
                </a:ext>
              </a:extLst>
            </xdr:cNvPr>
            <xdr:cNvSpPr txBox="1"/>
          </xdr:nvSpPr>
          <xdr:spPr>
            <a:xfrm>
              <a:off x="5627718" y="4163706"/>
              <a:ext cx="757296" cy="229605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東京（６回）</a:t>
              </a:r>
              <a:endParaRPr kumimoji="1" lang="ja-JP" altLang="en-US" sz="800"/>
            </a:p>
          </xdr:txBody>
        </xdr:sp>
        <xdr:sp macro="" textlink="">
          <xdr:nvSpPr>
            <xdr:cNvPr id="623" name="テキスト ボックス 161">
              <a:extLst>
                <a:ext uri="{FF2B5EF4-FFF2-40B4-BE49-F238E27FC236}">
                  <a16:creationId xmlns:a16="http://schemas.microsoft.com/office/drawing/2014/main" id="{00000000-0008-0000-0400-00006F020000}"/>
                </a:ext>
              </a:extLst>
            </xdr:cNvPr>
            <xdr:cNvSpPr txBox="1"/>
          </xdr:nvSpPr>
          <xdr:spPr>
            <a:xfrm>
              <a:off x="5536002" y="4287143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甲府（１回）</a:t>
              </a:r>
              <a:endParaRPr kumimoji="1" lang="ja-JP" altLang="en-US" sz="800"/>
            </a:p>
          </xdr:txBody>
        </xdr:sp>
        <xdr:sp macro="" textlink="">
          <xdr:nvSpPr>
            <xdr:cNvPr id="624" name="テキスト ボックス 162">
              <a:extLst>
                <a:ext uri="{FF2B5EF4-FFF2-40B4-BE49-F238E27FC236}">
                  <a16:creationId xmlns:a16="http://schemas.microsoft.com/office/drawing/2014/main" id="{00000000-0008-0000-0400-000070020000}"/>
                </a:ext>
              </a:extLst>
            </xdr:cNvPr>
            <xdr:cNvSpPr txBox="1"/>
          </xdr:nvSpPr>
          <xdr:spPr>
            <a:xfrm>
              <a:off x="5430432" y="4402014"/>
              <a:ext cx="9096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東駿河湾（３回）</a:t>
              </a:r>
              <a:endParaRPr kumimoji="1" lang="ja-JP" altLang="en-US" sz="800"/>
            </a:p>
          </xdr:txBody>
        </xdr:sp>
        <xdr:sp macro="" textlink="">
          <xdr:nvSpPr>
            <xdr:cNvPr id="625" name="テキスト ボックス 163">
              <a:extLst>
                <a:ext uri="{FF2B5EF4-FFF2-40B4-BE49-F238E27FC236}">
                  <a16:creationId xmlns:a16="http://schemas.microsoft.com/office/drawing/2014/main" id="{00000000-0008-0000-0400-000071020000}"/>
                </a:ext>
              </a:extLst>
            </xdr:cNvPr>
            <xdr:cNvSpPr txBox="1"/>
          </xdr:nvSpPr>
          <xdr:spPr>
            <a:xfrm>
              <a:off x="5144879" y="6157900"/>
              <a:ext cx="1282257" cy="232493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沖縄本島中南部（４回）</a:t>
              </a:r>
              <a:endParaRPr kumimoji="1" lang="ja-JP" altLang="en-US" sz="800"/>
            </a:p>
          </xdr:txBody>
        </xdr:sp>
        <xdr:sp macro="" textlink="">
          <xdr:nvSpPr>
            <xdr:cNvPr id="626" name="テキスト ボックス 164">
              <a:extLst>
                <a:ext uri="{FF2B5EF4-FFF2-40B4-BE49-F238E27FC236}">
                  <a16:creationId xmlns:a16="http://schemas.microsoft.com/office/drawing/2014/main" id="{00000000-0008-0000-0400-000072020000}"/>
                </a:ext>
              </a:extLst>
            </xdr:cNvPr>
            <xdr:cNvSpPr txBox="1"/>
          </xdr:nvSpPr>
          <xdr:spPr>
            <a:xfrm>
              <a:off x="4356321" y="4826042"/>
              <a:ext cx="757296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中京（６回）</a:t>
              </a:r>
              <a:endParaRPr kumimoji="1" lang="ja-JP" altLang="en-US" sz="800"/>
            </a:p>
          </xdr:txBody>
        </xdr:sp>
        <xdr:sp macro="" textlink="">
          <xdr:nvSpPr>
            <xdr:cNvPr id="627" name="テキスト ボックス 165">
              <a:extLst>
                <a:ext uri="{FF2B5EF4-FFF2-40B4-BE49-F238E27FC236}">
                  <a16:creationId xmlns:a16="http://schemas.microsoft.com/office/drawing/2014/main" id="{00000000-0008-0000-0400-000073020000}"/>
                </a:ext>
              </a:extLst>
            </xdr:cNvPr>
            <xdr:cNvSpPr txBox="1"/>
          </xdr:nvSpPr>
          <xdr:spPr>
            <a:xfrm>
              <a:off x="5079492" y="4529880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岳南（２回）</a:t>
              </a:r>
              <a:endParaRPr kumimoji="1" lang="ja-JP" altLang="en-US" sz="800"/>
            </a:p>
          </xdr:txBody>
        </xdr:sp>
        <xdr:sp macro="" textlink="">
          <xdr:nvSpPr>
            <xdr:cNvPr id="628" name="テキスト ボックス 166">
              <a:extLst>
                <a:ext uri="{FF2B5EF4-FFF2-40B4-BE49-F238E27FC236}">
                  <a16:creationId xmlns:a16="http://schemas.microsoft.com/office/drawing/2014/main" id="{00000000-0008-0000-0400-000074020000}"/>
                </a:ext>
              </a:extLst>
            </xdr:cNvPr>
            <xdr:cNvSpPr txBox="1"/>
          </xdr:nvSpPr>
          <xdr:spPr>
            <a:xfrm>
              <a:off x="5074664" y="4653316"/>
              <a:ext cx="988248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静岡中部（４回）</a:t>
              </a:r>
              <a:endParaRPr kumimoji="1" lang="ja-JP" altLang="en-US" sz="800"/>
            </a:p>
          </xdr:txBody>
        </xdr:sp>
        <xdr:sp macro="" textlink="">
          <xdr:nvSpPr>
            <xdr:cNvPr id="629" name="テキスト ボックス 167">
              <a:extLst>
                <a:ext uri="{FF2B5EF4-FFF2-40B4-BE49-F238E27FC236}">
                  <a16:creationId xmlns:a16="http://schemas.microsoft.com/office/drawing/2014/main" id="{00000000-0008-0000-0400-000075020000}"/>
                </a:ext>
              </a:extLst>
            </xdr:cNvPr>
            <xdr:cNvSpPr txBox="1"/>
          </xdr:nvSpPr>
          <xdr:spPr>
            <a:xfrm>
              <a:off x="4440929" y="4722966"/>
              <a:ext cx="874670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東三河（１回）</a:t>
              </a:r>
              <a:endParaRPr kumimoji="1" lang="ja-JP" altLang="en-US" sz="800"/>
            </a:p>
          </xdr:txBody>
        </xdr:sp>
        <xdr:sp macro="" textlink="">
          <xdr:nvSpPr>
            <xdr:cNvPr id="630" name="テキスト ボックス 168">
              <a:extLst>
                <a:ext uri="{FF2B5EF4-FFF2-40B4-BE49-F238E27FC236}">
                  <a16:creationId xmlns:a16="http://schemas.microsoft.com/office/drawing/2014/main" id="{00000000-0008-0000-0400-000076020000}"/>
                </a:ext>
              </a:extLst>
            </xdr:cNvPr>
            <xdr:cNvSpPr txBox="1"/>
          </xdr:nvSpPr>
          <xdr:spPr>
            <a:xfrm>
              <a:off x="3525839" y="387821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福井（３回）</a:t>
              </a:r>
              <a:endParaRPr kumimoji="1" lang="ja-JP" altLang="en-US" sz="800"/>
            </a:p>
          </xdr:txBody>
        </xdr:sp>
        <xdr:sp macro="" textlink="">
          <xdr:nvSpPr>
            <xdr:cNvPr id="631" name="テキスト ボックス 169">
              <a:extLst>
                <a:ext uri="{FF2B5EF4-FFF2-40B4-BE49-F238E27FC236}">
                  <a16:creationId xmlns:a16="http://schemas.microsoft.com/office/drawing/2014/main" id="{00000000-0008-0000-0400-000077020000}"/>
                </a:ext>
              </a:extLst>
            </xdr:cNvPr>
            <xdr:cNvSpPr txBox="1"/>
          </xdr:nvSpPr>
          <xdr:spPr>
            <a:xfrm>
              <a:off x="3541700" y="375753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飛騨（１回）</a:t>
              </a:r>
              <a:endParaRPr kumimoji="1" lang="ja-JP" altLang="en-US" sz="800"/>
            </a:p>
          </xdr:txBody>
        </xdr:sp>
        <xdr:sp macro="" textlink="">
          <xdr:nvSpPr>
            <xdr:cNvPr id="632" name="テキスト ボックス 170">
              <a:extLst>
                <a:ext uri="{FF2B5EF4-FFF2-40B4-BE49-F238E27FC236}">
                  <a16:creationId xmlns:a16="http://schemas.microsoft.com/office/drawing/2014/main" id="{00000000-0008-0000-0400-000078020000}"/>
                </a:ext>
              </a:extLst>
            </xdr:cNvPr>
            <xdr:cNvSpPr txBox="1"/>
          </xdr:nvSpPr>
          <xdr:spPr>
            <a:xfrm>
              <a:off x="3569973" y="363271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金沢（４回）</a:t>
              </a:r>
              <a:endParaRPr kumimoji="1" lang="ja-JP" altLang="en-US" sz="800"/>
            </a:p>
          </xdr:txBody>
        </xdr:sp>
        <xdr:sp macro="" textlink="">
          <xdr:nvSpPr>
            <xdr:cNvPr id="633" name="テキスト ボックス 171">
              <a:extLst>
                <a:ext uri="{FF2B5EF4-FFF2-40B4-BE49-F238E27FC236}">
                  <a16:creationId xmlns:a16="http://schemas.microsoft.com/office/drawing/2014/main" id="{00000000-0008-0000-0400-000079020000}"/>
                </a:ext>
              </a:extLst>
            </xdr:cNvPr>
            <xdr:cNvSpPr txBox="1"/>
          </xdr:nvSpPr>
          <xdr:spPr>
            <a:xfrm>
              <a:off x="3493211" y="3507022"/>
              <a:ext cx="985150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富山・高岡（３回）</a:t>
              </a:r>
              <a:endParaRPr kumimoji="1" lang="ja-JP" altLang="en-US" sz="800"/>
            </a:p>
          </xdr:txBody>
        </xdr:sp>
        <xdr:sp macro="" textlink="">
          <xdr:nvSpPr>
            <xdr:cNvPr id="634" name="テキスト ボックス 172">
              <a:extLst>
                <a:ext uri="{FF2B5EF4-FFF2-40B4-BE49-F238E27FC236}">
                  <a16:creationId xmlns:a16="http://schemas.microsoft.com/office/drawing/2014/main" id="{00000000-0008-0000-0400-00007A020000}"/>
                </a:ext>
              </a:extLst>
            </xdr:cNvPr>
            <xdr:cNvSpPr txBox="1"/>
          </xdr:nvSpPr>
          <xdr:spPr>
            <a:xfrm>
              <a:off x="3783748" y="337067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七尾（１回）</a:t>
              </a:r>
              <a:endParaRPr kumimoji="1" lang="ja-JP" altLang="en-US" sz="800"/>
            </a:p>
          </xdr:txBody>
        </xdr:sp>
        <xdr:sp macro="" textlink="">
          <xdr:nvSpPr>
            <xdr:cNvPr id="635" name="テキスト ボックス 173">
              <a:extLst>
                <a:ext uri="{FF2B5EF4-FFF2-40B4-BE49-F238E27FC236}">
                  <a16:creationId xmlns:a16="http://schemas.microsoft.com/office/drawing/2014/main" id="{00000000-0008-0000-0400-00007B020000}"/>
                </a:ext>
              </a:extLst>
            </xdr:cNvPr>
            <xdr:cNvSpPr txBox="1"/>
          </xdr:nvSpPr>
          <xdr:spPr>
            <a:xfrm>
              <a:off x="4527816" y="4607114"/>
              <a:ext cx="757296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西遠（５回）</a:t>
              </a:r>
              <a:endParaRPr kumimoji="1" lang="ja-JP" altLang="en-US" sz="800"/>
            </a:p>
          </xdr:txBody>
        </xdr:sp>
        <xdr:sp macro="" textlink="">
          <xdr:nvSpPr>
            <xdr:cNvPr id="636" name="テキスト ボックス 174">
              <a:extLst>
                <a:ext uri="{FF2B5EF4-FFF2-40B4-BE49-F238E27FC236}">
                  <a16:creationId xmlns:a16="http://schemas.microsoft.com/office/drawing/2014/main" id="{00000000-0008-0000-0400-00007C020000}"/>
                </a:ext>
              </a:extLst>
            </xdr:cNvPr>
            <xdr:cNvSpPr txBox="1"/>
          </xdr:nvSpPr>
          <xdr:spPr>
            <a:xfrm>
              <a:off x="4010889" y="2995288"/>
              <a:ext cx="936104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前橋・高崎（３回）</a:t>
              </a:r>
              <a:endParaRPr kumimoji="1" lang="ja-JP" altLang="en-US" sz="800"/>
            </a:p>
          </xdr:txBody>
        </xdr:sp>
        <xdr:sp macro="" textlink="">
          <xdr:nvSpPr>
            <xdr:cNvPr id="637" name="テキスト ボックス 175">
              <a:extLst>
                <a:ext uri="{FF2B5EF4-FFF2-40B4-BE49-F238E27FC236}">
                  <a16:creationId xmlns:a16="http://schemas.microsoft.com/office/drawing/2014/main" id="{00000000-0008-0000-0400-00007D020000}"/>
                </a:ext>
              </a:extLst>
            </xdr:cNvPr>
            <xdr:cNvSpPr txBox="1"/>
          </xdr:nvSpPr>
          <xdr:spPr>
            <a:xfrm>
              <a:off x="4097777" y="3121298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長野（３回）</a:t>
              </a:r>
              <a:endParaRPr kumimoji="1" lang="ja-JP" altLang="en-US" sz="800"/>
            </a:p>
          </xdr:txBody>
        </xdr:sp>
        <xdr:sp macro="" textlink="">
          <xdr:nvSpPr>
            <xdr:cNvPr id="638" name="テキスト ボックス 176">
              <a:extLst>
                <a:ext uri="{FF2B5EF4-FFF2-40B4-BE49-F238E27FC236}">
                  <a16:creationId xmlns:a16="http://schemas.microsoft.com/office/drawing/2014/main" id="{00000000-0008-0000-0400-00007E020000}"/>
                </a:ext>
              </a:extLst>
            </xdr:cNvPr>
            <xdr:cNvSpPr txBox="1"/>
          </xdr:nvSpPr>
          <xdr:spPr>
            <a:xfrm>
              <a:off x="3952567" y="323703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松本（１回）</a:t>
              </a:r>
              <a:endParaRPr kumimoji="1" lang="ja-JP" altLang="en-US" sz="800"/>
            </a:p>
          </xdr:txBody>
        </xdr:sp>
        <xdr:sp macro="" textlink="">
          <xdr:nvSpPr>
            <xdr:cNvPr id="640" name="テキスト ボックス 178">
              <a:extLst>
                <a:ext uri="{FF2B5EF4-FFF2-40B4-BE49-F238E27FC236}">
                  <a16:creationId xmlns:a16="http://schemas.microsoft.com/office/drawing/2014/main" id="{00000000-0008-0000-0400-000080020000}"/>
                </a:ext>
              </a:extLst>
            </xdr:cNvPr>
            <xdr:cNvSpPr txBox="1"/>
          </xdr:nvSpPr>
          <xdr:spPr>
            <a:xfrm>
              <a:off x="4208625" y="504416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伊賀（１回）</a:t>
              </a:r>
              <a:endParaRPr kumimoji="1" lang="ja-JP" altLang="en-US" sz="800"/>
            </a:p>
          </xdr:txBody>
        </xdr:sp>
        <xdr:sp macro="" textlink="">
          <xdr:nvSpPr>
            <xdr:cNvPr id="641" name="テキスト ボックス 179">
              <a:extLst>
                <a:ext uri="{FF2B5EF4-FFF2-40B4-BE49-F238E27FC236}">
                  <a16:creationId xmlns:a16="http://schemas.microsoft.com/office/drawing/2014/main" id="{00000000-0008-0000-0400-000081020000}"/>
                </a:ext>
              </a:extLst>
            </xdr:cNvPr>
            <xdr:cNvSpPr txBox="1"/>
          </xdr:nvSpPr>
          <xdr:spPr>
            <a:xfrm>
              <a:off x="2113906" y="4072986"/>
              <a:ext cx="946584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備後・笠岡（２回）</a:t>
              </a:r>
              <a:endParaRPr kumimoji="1" lang="ja-JP" altLang="en-US" sz="800"/>
            </a:p>
          </xdr:txBody>
        </xdr:sp>
        <xdr:sp macro="" textlink="">
          <xdr:nvSpPr>
            <xdr:cNvPr id="642" name="テキスト ボックス 180">
              <a:extLst>
                <a:ext uri="{FF2B5EF4-FFF2-40B4-BE49-F238E27FC236}">
                  <a16:creationId xmlns:a16="http://schemas.microsoft.com/office/drawing/2014/main" id="{00000000-0008-0000-0400-000082020000}"/>
                </a:ext>
              </a:extLst>
            </xdr:cNvPr>
            <xdr:cNvSpPr txBox="1"/>
          </xdr:nvSpPr>
          <xdr:spPr>
            <a:xfrm>
              <a:off x="2654520" y="3810355"/>
              <a:ext cx="1004318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宍道湖中海（１回）</a:t>
              </a:r>
              <a:endParaRPr kumimoji="1" lang="ja-JP" altLang="en-US" sz="800"/>
            </a:p>
          </xdr:txBody>
        </xdr:sp>
        <xdr:sp macro="" textlink="">
          <xdr:nvSpPr>
            <xdr:cNvPr id="643" name="テキスト ボックス 181">
              <a:extLst>
                <a:ext uri="{FF2B5EF4-FFF2-40B4-BE49-F238E27FC236}">
                  <a16:creationId xmlns:a16="http://schemas.microsoft.com/office/drawing/2014/main" id="{00000000-0008-0000-0400-000083020000}"/>
                </a:ext>
              </a:extLst>
            </xdr:cNvPr>
            <xdr:cNvSpPr txBox="1"/>
          </xdr:nvSpPr>
          <xdr:spPr>
            <a:xfrm>
              <a:off x="3497124" y="504768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徳島（２回）</a:t>
              </a:r>
              <a:endParaRPr kumimoji="1" lang="ja-JP" altLang="en-US" sz="800"/>
            </a:p>
          </xdr:txBody>
        </xdr:sp>
        <xdr:sp macro="" textlink="">
          <xdr:nvSpPr>
            <xdr:cNvPr id="644" name="テキスト ボックス 182">
              <a:extLst>
                <a:ext uri="{FF2B5EF4-FFF2-40B4-BE49-F238E27FC236}">
                  <a16:creationId xmlns:a16="http://schemas.microsoft.com/office/drawing/2014/main" id="{00000000-0008-0000-0400-000084020000}"/>
                </a:ext>
              </a:extLst>
            </xdr:cNvPr>
            <xdr:cNvSpPr txBox="1"/>
          </xdr:nvSpPr>
          <xdr:spPr>
            <a:xfrm>
              <a:off x="3975634" y="5283963"/>
              <a:ext cx="789592" cy="230191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京阪神（６回）</a:t>
              </a:r>
              <a:endParaRPr kumimoji="1" lang="ja-JP" altLang="en-US" sz="800"/>
            </a:p>
          </xdr:txBody>
        </xdr:sp>
        <xdr:sp macro="" textlink="">
          <xdr:nvSpPr>
            <xdr:cNvPr id="645" name="テキスト ボックス 183">
              <a:extLst>
                <a:ext uri="{FF2B5EF4-FFF2-40B4-BE49-F238E27FC236}">
                  <a16:creationId xmlns:a16="http://schemas.microsoft.com/office/drawing/2014/main" id="{00000000-0008-0000-0400-000085020000}"/>
                </a:ext>
              </a:extLst>
            </xdr:cNvPr>
            <xdr:cNvSpPr txBox="1"/>
          </xdr:nvSpPr>
          <xdr:spPr>
            <a:xfrm>
              <a:off x="3398718" y="5164183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高松（４回）</a:t>
              </a:r>
              <a:endParaRPr kumimoji="1" lang="ja-JP" altLang="en-US" sz="800"/>
            </a:p>
          </xdr:txBody>
        </xdr:sp>
        <xdr:sp macro="" textlink="">
          <xdr:nvSpPr>
            <xdr:cNvPr id="646" name="テキスト ボックス 184">
              <a:extLst>
                <a:ext uri="{FF2B5EF4-FFF2-40B4-BE49-F238E27FC236}">
                  <a16:creationId xmlns:a16="http://schemas.microsoft.com/office/drawing/2014/main" id="{00000000-0008-0000-0400-000086020000}"/>
                </a:ext>
              </a:extLst>
            </xdr:cNvPr>
            <xdr:cNvSpPr txBox="1"/>
          </xdr:nvSpPr>
          <xdr:spPr>
            <a:xfrm>
              <a:off x="3337382" y="5284222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高知（３回）</a:t>
              </a:r>
              <a:endParaRPr kumimoji="1" lang="ja-JP" altLang="en-US" sz="800"/>
            </a:p>
          </xdr:txBody>
        </xdr:sp>
        <xdr:sp macro="" textlink="">
          <xdr:nvSpPr>
            <xdr:cNvPr id="647" name="テキスト ボックス 185">
              <a:extLst>
                <a:ext uri="{FF2B5EF4-FFF2-40B4-BE49-F238E27FC236}">
                  <a16:creationId xmlns:a16="http://schemas.microsoft.com/office/drawing/2014/main" id="{00000000-0008-0000-0400-000087020000}"/>
                </a:ext>
              </a:extLst>
            </xdr:cNvPr>
            <xdr:cNvSpPr txBox="1"/>
          </xdr:nvSpPr>
          <xdr:spPr>
            <a:xfrm>
              <a:off x="2439356" y="3936379"/>
              <a:ext cx="1004318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岡山県南（３回）</a:t>
              </a:r>
              <a:endParaRPr kumimoji="1" lang="ja-JP" altLang="en-US" sz="800"/>
            </a:p>
          </xdr:txBody>
        </xdr:sp>
        <xdr:sp macro="" textlink="">
          <xdr:nvSpPr>
            <xdr:cNvPr id="648" name="テキスト ボックス 186">
              <a:extLst>
                <a:ext uri="{FF2B5EF4-FFF2-40B4-BE49-F238E27FC236}">
                  <a16:creationId xmlns:a16="http://schemas.microsoft.com/office/drawing/2014/main" id="{00000000-0008-0000-0400-000088020000}"/>
                </a:ext>
              </a:extLst>
            </xdr:cNvPr>
            <xdr:cNvSpPr txBox="1"/>
          </xdr:nvSpPr>
          <xdr:spPr>
            <a:xfrm>
              <a:off x="2032721" y="4187374"/>
              <a:ext cx="975051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三原・本郷（１回）</a:t>
              </a:r>
              <a:endParaRPr kumimoji="1" lang="ja-JP" altLang="en-US" sz="800"/>
            </a:p>
          </xdr:txBody>
        </xdr:sp>
        <xdr:sp macro="" textlink="">
          <xdr:nvSpPr>
            <xdr:cNvPr id="649" name="テキスト ボックス 187">
              <a:extLst>
                <a:ext uri="{FF2B5EF4-FFF2-40B4-BE49-F238E27FC236}">
                  <a16:creationId xmlns:a16="http://schemas.microsoft.com/office/drawing/2014/main" id="{00000000-0008-0000-0400-000089020000}"/>
                </a:ext>
              </a:extLst>
            </xdr:cNvPr>
            <xdr:cNvSpPr txBox="1"/>
          </xdr:nvSpPr>
          <xdr:spPr>
            <a:xfrm>
              <a:off x="1999126" y="4424932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周南（１回）</a:t>
              </a:r>
              <a:endParaRPr kumimoji="1" lang="ja-JP" altLang="en-US" sz="800"/>
            </a:p>
          </xdr:txBody>
        </xdr:sp>
        <xdr:sp macro="" textlink="">
          <xdr:nvSpPr>
            <xdr:cNvPr id="650" name="テキスト ボックス 188">
              <a:extLst>
                <a:ext uri="{FF2B5EF4-FFF2-40B4-BE49-F238E27FC236}">
                  <a16:creationId xmlns:a16="http://schemas.microsoft.com/office/drawing/2014/main" id="{00000000-0008-0000-0400-00008A020000}"/>
                </a:ext>
              </a:extLst>
            </xdr:cNvPr>
            <xdr:cNvSpPr txBox="1"/>
          </xdr:nvSpPr>
          <xdr:spPr>
            <a:xfrm>
              <a:off x="2065245" y="4314080"/>
              <a:ext cx="757296" cy="229605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広島（２回）</a:t>
              </a:r>
              <a:endParaRPr kumimoji="1" lang="ja-JP" altLang="en-US" sz="800"/>
            </a:p>
          </xdr:txBody>
        </xdr:sp>
        <xdr:sp macro="" textlink="">
          <xdr:nvSpPr>
            <xdr:cNvPr id="651" name="テキスト ボックス 189">
              <a:extLst>
                <a:ext uri="{FF2B5EF4-FFF2-40B4-BE49-F238E27FC236}">
                  <a16:creationId xmlns:a16="http://schemas.microsoft.com/office/drawing/2014/main" id="{00000000-0008-0000-0400-00008B020000}"/>
                </a:ext>
              </a:extLst>
            </xdr:cNvPr>
            <xdr:cNvSpPr txBox="1"/>
          </xdr:nvSpPr>
          <xdr:spPr>
            <a:xfrm>
              <a:off x="3270329" y="3993013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播磨（１回）</a:t>
              </a:r>
              <a:endParaRPr kumimoji="1" lang="ja-JP" altLang="en-US" sz="800"/>
            </a:p>
          </xdr:txBody>
        </xdr:sp>
        <xdr:sp macro="" textlink="">
          <xdr:nvSpPr>
            <xdr:cNvPr id="652" name="テキスト ボックス 190">
              <a:extLst>
                <a:ext uri="{FF2B5EF4-FFF2-40B4-BE49-F238E27FC236}">
                  <a16:creationId xmlns:a16="http://schemas.microsoft.com/office/drawing/2014/main" id="{00000000-0008-0000-0400-00008C020000}"/>
                </a:ext>
              </a:extLst>
            </xdr:cNvPr>
            <xdr:cNvSpPr txBox="1"/>
          </xdr:nvSpPr>
          <xdr:spPr>
            <a:xfrm>
              <a:off x="2651811" y="5398445"/>
              <a:ext cx="974230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柳井・平生（１回）</a:t>
              </a:r>
              <a:endParaRPr kumimoji="1" lang="ja-JP" altLang="en-US" sz="800"/>
            </a:p>
          </xdr:txBody>
        </xdr:sp>
        <xdr:sp macro="" textlink="">
          <xdr:nvSpPr>
            <xdr:cNvPr id="653" name="テキスト ボックス 191">
              <a:extLst>
                <a:ext uri="{FF2B5EF4-FFF2-40B4-BE49-F238E27FC236}">
                  <a16:creationId xmlns:a16="http://schemas.microsoft.com/office/drawing/2014/main" id="{00000000-0008-0000-0400-00008D020000}"/>
                </a:ext>
              </a:extLst>
            </xdr:cNvPr>
            <xdr:cNvSpPr txBox="1"/>
          </xdr:nvSpPr>
          <xdr:spPr>
            <a:xfrm>
              <a:off x="1645674" y="4532113"/>
              <a:ext cx="900574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山口防府（１回）</a:t>
              </a:r>
              <a:endParaRPr kumimoji="1" lang="ja-JP" altLang="en-US" sz="800"/>
            </a:p>
          </xdr:txBody>
        </xdr:sp>
        <xdr:sp macro="" textlink="">
          <xdr:nvSpPr>
            <xdr:cNvPr id="654" name="テキスト ボックス 192">
              <a:extLst>
                <a:ext uri="{FF2B5EF4-FFF2-40B4-BE49-F238E27FC236}">
                  <a16:creationId xmlns:a16="http://schemas.microsoft.com/office/drawing/2014/main" id="{00000000-0008-0000-0400-00008E020000}"/>
                </a:ext>
              </a:extLst>
            </xdr:cNvPr>
            <xdr:cNvSpPr txBox="1"/>
          </xdr:nvSpPr>
          <xdr:spPr>
            <a:xfrm>
              <a:off x="1450078" y="4627674"/>
              <a:ext cx="909696" cy="226566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北部九州（５回）</a:t>
              </a:r>
              <a:endParaRPr kumimoji="1" lang="ja-JP" altLang="en-US" sz="800"/>
            </a:p>
          </xdr:txBody>
        </xdr:sp>
        <xdr:sp macro="" textlink="">
          <xdr:nvSpPr>
            <xdr:cNvPr id="655" name="テキスト ボックス 193">
              <a:extLst>
                <a:ext uri="{FF2B5EF4-FFF2-40B4-BE49-F238E27FC236}">
                  <a16:creationId xmlns:a16="http://schemas.microsoft.com/office/drawing/2014/main" id="{00000000-0008-0000-0400-00008F020000}"/>
                </a:ext>
              </a:extLst>
            </xdr:cNvPr>
            <xdr:cNvSpPr txBox="1"/>
          </xdr:nvSpPr>
          <xdr:spPr>
            <a:xfrm>
              <a:off x="1338126" y="4745405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佐賀（２回）</a:t>
              </a:r>
              <a:endParaRPr kumimoji="1" lang="ja-JP" altLang="en-US" sz="800"/>
            </a:p>
          </xdr:txBody>
        </xdr:sp>
        <xdr:sp macro="" textlink="">
          <xdr:nvSpPr>
            <xdr:cNvPr id="656" name="テキスト ボックス 194">
              <a:extLst>
                <a:ext uri="{FF2B5EF4-FFF2-40B4-BE49-F238E27FC236}">
                  <a16:creationId xmlns:a16="http://schemas.microsoft.com/office/drawing/2014/main" id="{00000000-0008-0000-0400-000090020000}"/>
                </a:ext>
              </a:extLst>
            </xdr:cNvPr>
            <xdr:cNvSpPr txBox="1"/>
          </xdr:nvSpPr>
          <xdr:spPr>
            <a:xfrm>
              <a:off x="2547936" y="5543519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大分（２回）</a:t>
              </a:r>
              <a:endParaRPr kumimoji="1" lang="ja-JP" altLang="en-US" sz="800"/>
            </a:p>
          </xdr:txBody>
        </xdr:sp>
        <xdr:sp macro="" textlink="">
          <xdr:nvSpPr>
            <xdr:cNvPr id="657" name="テキスト ボックス 195">
              <a:extLst>
                <a:ext uri="{FF2B5EF4-FFF2-40B4-BE49-F238E27FC236}">
                  <a16:creationId xmlns:a16="http://schemas.microsoft.com/office/drawing/2014/main" id="{00000000-0008-0000-0400-000091020000}"/>
                </a:ext>
              </a:extLst>
            </xdr:cNvPr>
            <xdr:cNvSpPr txBox="1"/>
          </xdr:nvSpPr>
          <xdr:spPr>
            <a:xfrm>
              <a:off x="2797236" y="5280293"/>
              <a:ext cx="757296" cy="232493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松山（３回）</a:t>
              </a:r>
              <a:endParaRPr kumimoji="1" lang="ja-JP" altLang="en-US" sz="800"/>
            </a:p>
          </xdr:txBody>
        </xdr:sp>
        <xdr:sp macro="" textlink="">
          <xdr:nvSpPr>
            <xdr:cNvPr id="658" name="テキスト ボックス 196">
              <a:extLst>
                <a:ext uri="{FF2B5EF4-FFF2-40B4-BE49-F238E27FC236}">
                  <a16:creationId xmlns:a16="http://schemas.microsoft.com/office/drawing/2014/main" id="{00000000-0008-0000-0400-000092020000}"/>
                </a:ext>
              </a:extLst>
            </xdr:cNvPr>
            <xdr:cNvSpPr txBox="1"/>
          </xdr:nvSpPr>
          <xdr:spPr>
            <a:xfrm>
              <a:off x="2537574" y="5798826"/>
              <a:ext cx="866433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鹿児島（２回）</a:t>
              </a:r>
              <a:endParaRPr kumimoji="1" lang="ja-JP" altLang="en-US" sz="800"/>
            </a:p>
          </xdr:txBody>
        </xdr:sp>
        <xdr:sp macro="" textlink="">
          <xdr:nvSpPr>
            <xdr:cNvPr id="659" name="テキスト ボックス 197">
              <a:extLst>
                <a:ext uri="{FF2B5EF4-FFF2-40B4-BE49-F238E27FC236}">
                  <a16:creationId xmlns:a16="http://schemas.microsoft.com/office/drawing/2014/main" id="{00000000-0008-0000-0400-000093020000}"/>
                </a:ext>
              </a:extLst>
            </xdr:cNvPr>
            <xdr:cNvSpPr txBox="1"/>
          </xdr:nvSpPr>
          <xdr:spPr>
            <a:xfrm>
              <a:off x="2559623" y="5678850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宮崎（２回）</a:t>
              </a:r>
              <a:endParaRPr kumimoji="1" lang="ja-JP" altLang="en-US" sz="800"/>
            </a:p>
          </xdr:txBody>
        </xdr:sp>
        <xdr:sp macro="" textlink="">
          <xdr:nvSpPr>
            <xdr:cNvPr id="660" name="テキスト ボックス 198">
              <a:extLst>
                <a:ext uri="{FF2B5EF4-FFF2-40B4-BE49-F238E27FC236}">
                  <a16:creationId xmlns:a16="http://schemas.microsoft.com/office/drawing/2014/main" id="{00000000-0008-0000-0400-000094020000}"/>
                </a:ext>
              </a:extLst>
            </xdr:cNvPr>
            <xdr:cNvSpPr txBox="1"/>
          </xdr:nvSpPr>
          <xdr:spPr>
            <a:xfrm>
              <a:off x="1319345" y="5255331"/>
              <a:ext cx="757296" cy="218797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長崎（３回）</a:t>
              </a:r>
              <a:endParaRPr kumimoji="1" lang="ja-JP" altLang="en-US" sz="800"/>
            </a:p>
          </xdr:txBody>
        </xdr:sp>
        <xdr:sp macro="" textlink="">
          <xdr:nvSpPr>
            <xdr:cNvPr id="661" name="テキスト ボックス 199">
              <a:extLst>
                <a:ext uri="{FF2B5EF4-FFF2-40B4-BE49-F238E27FC236}">
                  <a16:creationId xmlns:a16="http://schemas.microsoft.com/office/drawing/2014/main" id="{00000000-0008-0000-0400-000095020000}"/>
                </a:ext>
              </a:extLst>
            </xdr:cNvPr>
            <xdr:cNvSpPr txBox="1"/>
          </xdr:nvSpPr>
          <xdr:spPr>
            <a:xfrm>
              <a:off x="1309028" y="5422796"/>
              <a:ext cx="757296" cy="232493"/>
            </a:xfrm>
            <a:prstGeom prst="rect">
              <a:avLst/>
            </a:prstGeom>
            <a:noFill/>
          </xdr:spPr>
          <xdr:txBody>
            <a:bodyPr wrap="square" lIns="36000" r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熊本（５回）</a:t>
              </a:r>
              <a:endParaRPr kumimoji="1" lang="ja-JP" altLang="en-US" sz="800"/>
            </a:p>
          </xdr:txBody>
        </xdr:sp>
      </xdr:grpSp>
    </xdr:grpSp>
    <xdr:clientData/>
  </xdr:twoCellAnchor>
  <xdr:twoCellAnchor>
    <xdr:from>
      <xdr:col>1</xdr:col>
      <xdr:colOff>0</xdr:colOff>
      <xdr:row>4</xdr:row>
      <xdr:rowOff>158125</xdr:rowOff>
    </xdr:from>
    <xdr:to>
      <xdr:col>3</xdr:col>
      <xdr:colOff>507074</xdr:colOff>
      <xdr:row>10</xdr:row>
      <xdr:rowOff>135430</xdr:rowOff>
    </xdr:to>
    <xdr:sp macro="" textlink="">
      <xdr:nvSpPr>
        <xdr:cNvPr id="7" name="テキスト ボックス 1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 bwMode="auto">
        <a:xfrm>
          <a:off x="692727" y="920125"/>
          <a:ext cx="1892529" cy="1016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36000" rIns="36000" bIns="36000" anchor="ctr">
          <a:noAutofit/>
        </a:bodyPr>
        <a:lstStyle/>
        <a:p>
          <a:pPr algn="ctr">
            <a:spcAft>
              <a:spcPts val="0"/>
            </a:spcAft>
          </a:pPr>
          <a:r>
            <a:rPr lang="ja-JP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これまで</a:t>
          </a:r>
          <a:r>
            <a:rPr lang="en-US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65</a:t>
          </a:r>
          <a:r>
            <a:rPr lang="ja-JP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都市圏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ctr">
            <a:spcAft>
              <a:spcPts val="0"/>
            </a:spcAft>
          </a:pPr>
          <a:r>
            <a:rPr lang="ja-JP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延べ</a:t>
          </a:r>
          <a:r>
            <a:rPr lang="en-US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151</a:t>
          </a:r>
          <a:r>
            <a:rPr lang="ja-JP" sz="16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回実施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ctr"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+mn-cs"/>
            </a:rPr>
            <a:t>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ctr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sz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2024</a:t>
          </a:r>
          <a:r>
            <a:rPr lang="ja-JP" sz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年</a:t>
          </a:r>
          <a:r>
            <a:rPr lang="en-US" altLang="ja-JP" sz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3</a:t>
          </a:r>
          <a:r>
            <a:rPr lang="ja-JP" sz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+mn-cs"/>
            </a:rPr>
            <a:t>月時点）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5895</xdr:colOff>
      <xdr:row>20</xdr:row>
      <xdr:rowOff>15144</xdr:rowOff>
    </xdr:from>
    <xdr:to>
      <xdr:col>6</xdr:col>
      <xdr:colOff>116826</xdr:colOff>
      <xdr:row>20</xdr:row>
      <xdr:rowOff>128968</xdr:rowOff>
    </xdr:to>
    <xdr:sp macro="" textlink="">
      <xdr:nvSpPr>
        <xdr:cNvPr id="788" name="円/楕円 787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/>
      </xdr:nvSpPr>
      <xdr:spPr>
        <a:xfrm>
          <a:off x="4113551" y="3533441"/>
          <a:ext cx="110931" cy="11382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565547</xdr:colOff>
      <xdr:row>18</xdr:row>
      <xdr:rowOff>5953</xdr:rowOff>
    </xdr:from>
    <xdr:to>
      <xdr:col>6</xdr:col>
      <xdr:colOff>42776</xdr:colOff>
      <xdr:row>20</xdr:row>
      <xdr:rowOff>18783</xdr:rowOff>
    </xdr:to>
    <xdr:cxnSp macro="">
      <xdr:nvCxnSpPr>
        <xdr:cNvPr id="789" name="直線コネクタ 788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CxnSpPr/>
      </xdr:nvCxnSpPr>
      <xdr:spPr>
        <a:xfrm>
          <a:off x="3988594" y="3178969"/>
          <a:ext cx="161838" cy="35811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17</xdr:row>
      <xdr:rowOff>15570</xdr:rowOff>
    </xdr:from>
    <xdr:to>
      <xdr:col>6</xdr:col>
      <xdr:colOff>78823</xdr:colOff>
      <xdr:row>18</xdr:row>
      <xdr:rowOff>60242</xdr:rowOff>
    </xdr:to>
    <xdr:sp macro="" textlink="">
      <xdr:nvSpPr>
        <xdr:cNvPr id="790" name="テキスト ボックス 137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/>
      </xdr:nvSpPr>
      <xdr:spPr>
        <a:xfrm>
          <a:off x="3430374" y="3015945"/>
          <a:ext cx="756105" cy="2173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山形（１回）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9&#37117;&#24066;&#35336;&#30011;&#35519;&#26619;&#23460;/01&#65328;&#65332;&#26989;&#21209;/106.HP&#26356;&#26032;/200401%20PT&#38306;&#20418;/&#12497;&#12540;&#12477;&#12531;&#12488;&#12522;&#12483;&#12503;&#35519;&#26619;&#12398;&#23455;&#26045;&#37117;&#24066;&#22287;&#19968;&#35239;&#65288;R2.4&#26178;&#28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（調査年度）"/>
      <sheetName val="一覧（調査種別）"/>
      <sheetName val="一覧 （経過年数）"/>
      <sheetName val="グラフ"/>
      <sheetName val="地図"/>
      <sheetName val="都道府県コー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北海道</v>
          </cell>
          <cell r="B2">
            <v>1</v>
          </cell>
        </row>
        <row r="3">
          <cell r="A3" t="str">
            <v>青森県</v>
          </cell>
          <cell r="B3">
            <v>2</v>
          </cell>
        </row>
        <row r="4">
          <cell r="A4" t="str">
            <v>岩手県</v>
          </cell>
          <cell r="B4">
            <v>3</v>
          </cell>
        </row>
        <row r="5">
          <cell r="A5" t="str">
            <v>宮城県</v>
          </cell>
          <cell r="B5">
            <v>4</v>
          </cell>
        </row>
        <row r="6">
          <cell r="A6" t="str">
            <v>秋田県</v>
          </cell>
          <cell r="B6">
            <v>5</v>
          </cell>
        </row>
        <row r="7">
          <cell r="A7" t="str">
            <v>山形県</v>
          </cell>
          <cell r="B7">
            <v>6</v>
          </cell>
        </row>
        <row r="8">
          <cell r="A8" t="str">
            <v>福島県</v>
          </cell>
          <cell r="B8">
            <v>7</v>
          </cell>
        </row>
        <row r="9">
          <cell r="A9" t="str">
            <v>茨城県</v>
          </cell>
          <cell r="B9">
            <v>8</v>
          </cell>
        </row>
        <row r="10">
          <cell r="A10" t="str">
            <v>栃木県</v>
          </cell>
          <cell r="B10">
            <v>9</v>
          </cell>
        </row>
        <row r="11">
          <cell r="A11" t="str">
            <v>群馬県</v>
          </cell>
          <cell r="B11">
            <v>10</v>
          </cell>
        </row>
        <row r="12">
          <cell r="A12" t="str">
            <v>埼玉県</v>
          </cell>
          <cell r="B12">
            <v>11</v>
          </cell>
        </row>
        <row r="13">
          <cell r="A13" t="str">
            <v>千葉県</v>
          </cell>
          <cell r="B13">
            <v>12</v>
          </cell>
        </row>
        <row r="14">
          <cell r="A14" t="str">
            <v>東京都</v>
          </cell>
          <cell r="B14">
            <v>13</v>
          </cell>
        </row>
        <row r="15">
          <cell r="A15" t="str">
            <v>神奈川県</v>
          </cell>
          <cell r="B15">
            <v>14</v>
          </cell>
        </row>
        <row r="16">
          <cell r="A16" t="str">
            <v>新潟県</v>
          </cell>
          <cell r="B16">
            <v>15</v>
          </cell>
        </row>
        <row r="17">
          <cell r="A17" t="str">
            <v>富山県</v>
          </cell>
          <cell r="B17">
            <v>16</v>
          </cell>
        </row>
        <row r="18">
          <cell r="A18" t="str">
            <v>石川県</v>
          </cell>
          <cell r="B18">
            <v>17</v>
          </cell>
        </row>
        <row r="19">
          <cell r="A19" t="str">
            <v>福井県</v>
          </cell>
          <cell r="B19">
            <v>18</v>
          </cell>
        </row>
        <row r="20">
          <cell r="A20" t="str">
            <v>山梨県</v>
          </cell>
          <cell r="B20">
            <v>19</v>
          </cell>
        </row>
        <row r="21">
          <cell r="A21" t="str">
            <v>長野県</v>
          </cell>
          <cell r="B21">
            <v>20</v>
          </cell>
        </row>
        <row r="22">
          <cell r="A22" t="str">
            <v>岐阜県</v>
          </cell>
          <cell r="B22">
            <v>21</v>
          </cell>
        </row>
        <row r="23">
          <cell r="A23" t="str">
            <v>静岡県</v>
          </cell>
          <cell r="B23">
            <v>22</v>
          </cell>
        </row>
        <row r="24">
          <cell r="A24" t="str">
            <v>愛知県</v>
          </cell>
          <cell r="B24">
            <v>23</v>
          </cell>
        </row>
        <row r="25">
          <cell r="A25" t="str">
            <v>三重県</v>
          </cell>
          <cell r="B25">
            <v>24</v>
          </cell>
        </row>
        <row r="26">
          <cell r="A26" t="str">
            <v>滋賀県</v>
          </cell>
          <cell r="B26">
            <v>25</v>
          </cell>
        </row>
        <row r="27">
          <cell r="A27" t="str">
            <v>京都府</v>
          </cell>
          <cell r="B27">
            <v>26</v>
          </cell>
        </row>
        <row r="28">
          <cell r="A28" t="str">
            <v>大阪府</v>
          </cell>
          <cell r="B28">
            <v>27</v>
          </cell>
        </row>
        <row r="29">
          <cell r="A29" t="str">
            <v>兵庫県</v>
          </cell>
          <cell r="B29">
            <v>28</v>
          </cell>
        </row>
        <row r="30">
          <cell r="A30" t="str">
            <v>奈良県</v>
          </cell>
          <cell r="B30">
            <v>29</v>
          </cell>
        </row>
        <row r="31">
          <cell r="A31" t="str">
            <v>和歌山県</v>
          </cell>
          <cell r="B31">
            <v>30</v>
          </cell>
        </row>
        <row r="32">
          <cell r="A32" t="str">
            <v>鳥取県</v>
          </cell>
          <cell r="B32">
            <v>31</v>
          </cell>
        </row>
        <row r="33">
          <cell r="A33" t="str">
            <v>島根県</v>
          </cell>
          <cell r="B33">
            <v>32</v>
          </cell>
        </row>
        <row r="34">
          <cell r="A34" t="str">
            <v>岡山県</v>
          </cell>
          <cell r="B34">
            <v>33</v>
          </cell>
        </row>
        <row r="35">
          <cell r="A35" t="str">
            <v>広島県</v>
          </cell>
          <cell r="B35">
            <v>34</v>
          </cell>
        </row>
        <row r="36">
          <cell r="A36" t="str">
            <v>山口県</v>
          </cell>
          <cell r="B36">
            <v>35</v>
          </cell>
        </row>
        <row r="37">
          <cell r="A37" t="str">
            <v>徳島県</v>
          </cell>
          <cell r="B37">
            <v>36</v>
          </cell>
        </row>
        <row r="38">
          <cell r="A38" t="str">
            <v>香川県</v>
          </cell>
          <cell r="B38">
            <v>37</v>
          </cell>
        </row>
        <row r="39">
          <cell r="A39" t="str">
            <v>愛媛県</v>
          </cell>
          <cell r="B39">
            <v>38</v>
          </cell>
        </row>
        <row r="40">
          <cell r="A40" t="str">
            <v>高知県</v>
          </cell>
          <cell r="B40">
            <v>39</v>
          </cell>
        </row>
        <row r="41">
          <cell r="A41" t="str">
            <v>福岡県</v>
          </cell>
          <cell r="B41">
            <v>40</v>
          </cell>
        </row>
        <row r="42">
          <cell r="A42" t="str">
            <v>佐賀県</v>
          </cell>
          <cell r="B42">
            <v>41</v>
          </cell>
        </row>
        <row r="43">
          <cell r="A43" t="str">
            <v>長崎県</v>
          </cell>
          <cell r="B43">
            <v>42</v>
          </cell>
        </row>
        <row r="44">
          <cell r="A44" t="str">
            <v>熊本県</v>
          </cell>
          <cell r="B44">
            <v>43</v>
          </cell>
        </row>
        <row r="45">
          <cell r="A45" t="str">
            <v>大分県</v>
          </cell>
          <cell r="B45">
            <v>44</v>
          </cell>
        </row>
        <row r="46">
          <cell r="A46" t="str">
            <v>宮崎県</v>
          </cell>
          <cell r="B46">
            <v>45</v>
          </cell>
        </row>
        <row r="47">
          <cell r="A47" t="str">
            <v>鹿児島県</v>
          </cell>
          <cell r="B47">
            <v>46</v>
          </cell>
        </row>
        <row r="48">
          <cell r="A48" t="str">
            <v>沖縄県</v>
          </cell>
          <cell r="B48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5"/>
  <sheetViews>
    <sheetView tabSelected="1" view="pageBreakPreview" zoomScaleNormal="11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8" sqref="E48"/>
    </sheetView>
  </sheetViews>
  <sheetFormatPr defaultColWidth="9" defaultRowHeight="12" x14ac:dyDescent="0.2"/>
  <cols>
    <col min="1" max="1" width="3.453125" style="1" customWidth="1"/>
    <col min="2" max="2" width="13.90625" style="2" customWidth="1"/>
    <col min="3" max="8" width="11.36328125" style="1" customWidth="1"/>
    <col min="9" max="11" width="9.7265625" style="1" customWidth="1"/>
    <col min="12" max="13" width="9.7265625" style="3" customWidth="1"/>
    <col min="14" max="14" width="14.08984375" style="1" bestFit="1" customWidth="1"/>
    <col min="15" max="22" width="7.453125" style="1" customWidth="1"/>
    <col min="23" max="16384" width="9" style="1"/>
  </cols>
  <sheetData>
    <row r="1" spans="1:24" s="5" customFormat="1" ht="20.149999999999999" customHeight="1" x14ac:dyDescent="0.2">
      <c r="A1" s="38" t="s">
        <v>265</v>
      </c>
      <c r="B1" s="4"/>
      <c r="L1" s="4"/>
      <c r="M1" s="6" t="s">
        <v>414</v>
      </c>
      <c r="Q1"/>
      <c r="R1"/>
      <c r="S1"/>
      <c r="T1"/>
      <c r="U1"/>
    </row>
    <row r="2" spans="1:24" s="5" customFormat="1" ht="36.75" customHeight="1" x14ac:dyDescent="0.2">
      <c r="A2" s="67" t="s">
        <v>0</v>
      </c>
      <c r="B2" s="68"/>
      <c r="C2" s="7" t="s">
        <v>1</v>
      </c>
      <c r="D2" s="7" t="s">
        <v>2</v>
      </c>
      <c r="E2" s="7" t="s">
        <v>3</v>
      </c>
      <c r="F2" s="7" t="s">
        <v>4</v>
      </c>
      <c r="G2" s="7" t="s">
        <v>278</v>
      </c>
      <c r="H2" s="7" t="s">
        <v>279</v>
      </c>
      <c r="I2" s="7" t="s">
        <v>5</v>
      </c>
      <c r="J2" s="7" t="s">
        <v>6</v>
      </c>
      <c r="K2" s="7" t="s">
        <v>240</v>
      </c>
      <c r="L2" s="18" t="s">
        <v>7</v>
      </c>
      <c r="M2" s="18" t="s">
        <v>8</v>
      </c>
      <c r="N2" s="41" t="s">
        <v>235</v>
      </c>
      <c r="O2" s="7" t="s">
        <v>236</v>
      </c>
      <c r="P2" s="7" t="s">
        <v>9</v>
      </c>
      <c r="Q2" s="40" t="s">
        <v>241</v>
      </c>
      <c r="R2" s="40" t="s">
        <v>242</v>
      </c>
      <c r="S2" s="40" t="s">
        <v>243</v>
      </c>
      <c r="T2" s="40" t="s">
        <v>244</v>
      </c>
      <c r="U2" s="40" t="s">
        <v>245</v>
      </c>
      <c r="V2" s="40" t="s">
        <v>246</v>
      </c>
    </row>
    <row r="3" spans="1:24" s="9" customFormat="1" ht="15" customHeight="1" x14ac:dyDescent="0.2">
      <c r="A3" s="69" t="s">
        <v>10</v>
      </c>
      <c r="B3" s="29" t="s">
        <v>11</v>
      </c>
      <c r="C3" s="30" t="s">
        <v>238</v>
      </c>
      <c r="D3" s="30">
        <v>1988</v>
      </c>
      <c r="E3" s="30">
        <v>1998</v>
      </c>
      <c r="F3" s="30">
        <v>2008</v>
      </c>
      <c r="G3" s="30">
        <v>2018</v>
      </c>
      <c r="H3" s="30"/>
      <c r="I3" s="30">
        <f t="shared" ref="I3:I34" si="0">COUNT(Q3:V3)</f>
        <v>6</v>
      </c>
      <c r="J3" s="30">
        <f t="shared" ref="J3:J34" si="1">Q3</f>
        <v>1968</v>
      </c>
      <c r="K3" s="30">
        <f t="shared" ref="K3:K34" si="2">MAX(Q3:V3)</f>
        <v>2018</v>
      </c>
      <c r="L3" s="31" t="s">
        <v>12</v>
      </c>
      <c r="M3" s="31" t="s">
        <v>13</v>
      </c>
      <c r="N3" s="23" t="s">
        <v>250</v>
      </c>
      <c r="O3" s="23">
        <v>1</v>
      </c>
      <c r="P3" s="8">
        <f>VLOOKUP(M3,都道府県コード!$A$2:$B$48,2,FALSE)</f>
        <v>13</v>
      </c>
      <c r="Q3" s="8">
        <v>1968</v>
      </c>
      <c r="R3" s="8">
        <v>1978</v>
      </c>
      <c r="S3" s="8">
        <v>1988</v>
      </c>
      <c r="T3" s="8">
        <v>1998</v>
      </c>
      <c r="U3" s="8">
        <v>2008</v>
      </c>
      <c r="V3" s="8">
        <v>2018</v>
      </c>
    </row>
    <row r="4" spans="1:24" s="9" customFormat="1" ht="15" customHeight="1" x14ac:dyDescent="0.2">
      <c r="A4" s="70"/>
      <c r="B4" s="29" t="s">
        <v>239</v>
      </c>
      <c r="C4" s="30">
        <v>1970</v>
      </c>
      <c r="D4" s="30">
        <v>1980</v>
      </c>
      <c r="E4" s="30">
        <v>1990</v>
      </c>
      <c r="F4" s="30">
        <v>2000</v>
      </c>
      <c r="G4" s="30">
        <v>2010</v>
      </c>
      <c r="H4" s="30">
        <v>2021</v>
      </c>
      <c r="I4" s="30">
        <f t="shared" si="0"/>
        <v>6</v>
      </c>
      <c r="J4" s="30">
        <f t="shared" si="1"/>
        <v>1970</v>
      </c>
      <c r="K4" s="30">
        <f t="shared" si="2"/>
        <v>2021</v>
      </c>
      <c r="L4" s="31" t="s">
        <v>14</v>
      </c>
      <c r="M4" s="31" t="s">
        <v>15</v>
      </c>
      <c r="N4" s="23" t="s">
        <v>250</v>
      </c>
      <c r="O4" s="23">
        <v>2</v>
      </c>
      <c r="P4" s="8">
        <f>VLOOKUP(M4,都道府県コード!$A$2:$B$48,2,FALSE)</f>
        <v>27</v>
      </c>
      <c r="Q4" s="8">
        <v>1970</v>
      </c>
      <c r="R4" s="8">
        <v>1980</v>
      </c>
      <c r="S4" s="8">
        <v>1990</v>
      </c>
      <c r="T4" s="8">
        <v>2000</v>
      </c>
      <c r="U4" s="8">
        <v>2010</v>
      </c>
      <c r="V4" s="8">
        <v>2021</v>
      </c>
    </row>
    <row r="5" spans="1:24" s="9" customFormat="1" ht="15" customHeight="1" x14ac:dyDescent="0.2">
      <c r="A5" s="71"/>
      <c r="B5" s="29" t="s">
        <v>16</v>
      </c>
      <c r="C5" s="30">
        <v>1971</v>
      </c>
      <c r="D5" s="30">
        <v>1981</v>
      </c>
      <c r="E5" s="30">
        <v>1991</v>
      </c>
      <c r="F5" s="30">
        <v>2001</v>
      </c>
      <c r="G5" s="30">
        <v>2011</v>
      </c>
      <c r="H5" s="30">
        <v>2022</v>
      </c>
      <c r="I5" s="30">
        <f t="shared" si="0"/>
        <v>6</v>
      </c>
      <c r="J5" s="30">
        <f t="shared" si="1"/>
        <v>1971</v>
      </c>
      <c r="K5" s="30">
        <f t="shared" si="2"/>
        <v>2022</v>
      </c>
      <c r="L5" s="31" t="s">
        <v>17</v>
      </c>
      <c r="M5" s="31" t="s">
        <v>18</v>
      </c>
      <c r="N5" s="23" t="s">
        <v>250</v>
      </c>
      <c r="O5" s="23">
        <v>3</v>
      </c>
      <c r="P5" s="8">
        <f>VLOOKUP(M5,都道府県コード!$A$2:$B$48,2,FALSE)</f>
        <v>23</v>
      </c>
      <c r="Q5" s="8">
        <v>1971</v>
      </c>
      <c r="R5" s="8">
        <v>1981</v>
      </c>
      <c r="S5" s="8">
        <v>1991</v>
      </c>
      <c r="T5" s="8">
        <v>2001</v>
      </c>
      <c r="U5" s="8">
        <v>2011</v>
      </c>
      <c r="V5" s="8">
        <v>2022</v>
      </c>
    </row>
    <row r="6" spans="1:24" s="9" customFormat="1" ht="15" customHeight="1" x14ac:dyDescent="0.2">
      <c r="A6" s="69" t="s">
        <v>19</v>
      </c>
      <c r="B6" s="29" t="s">
        <v>23</v>
      </c>
      <c r="C6" s="30">
        <v>1972</v>
      </c>
      <c r="D6" s="30">
        <v>1982</v>
      </c>
      <c r="E6" s="30">
        <v>1992</v>
      </c>
      <c r="F6" s="30">
        <v>2002</v>
      </c>
      <c r="G6" s="30">
        <v>2017</v>
      </c>
      <c r="H6" s="30"/>
      <c r="I6" s="30">
        <f t="shared" si="0"/>
        <v>5</v>
      </c>
      <c r="J6" s="30">
        <f t="shared" si="1"/>
        <v>1972</v>
      </c>
      <c r="K6" s="30">
        <f t="shared" si="2"/>
        <v>2017</v>
      </c>
      <c r="L6" s="31" t="s">
        <v>24</v>
      </c>
      <c r="M6" s="31" t="s">
        <v>25</v>
      </c>
      <c r="N6" s="23" t="s">
        <v>254</v>
      </c>
      <c r="O6" s="23">
        <v>4</v>
      </c>
      <c r="P6" s="8">
        <f>VLOOKUP(M6,都道府県コード!$A$2:$B$48,2,FALSE)</f>
        <v>4</v>
      </c>
      <c r="Q6" s="8">
        <v>1972</v>
      </c>
      <c r="R6" s="8">
        <v>1982</v>
      </c>
      <c r="S6" s="8">
        <v>1992</v>
      </c>
      <c r="T6" s="8">
        <v>2002</v>
      </c>
      <c r="U6" s="8">
        <v>2017</v>
      </c>
      <c r="V6" s="8"/>
    </row>
    <row r="7" spans="1:24" s="9" customFormat="1" ht="15" customHeight="1" x14ac:dyDescent="0.2">
      <c r="A7" s="70"/>
      <c r="B7" s="29" t="s">
        <v>26</v>
      </c>
      <c r="C7" s="30">
        <v>1972</v>
      </c>
      <c r="D7" s="30">
        <v>1983</v>
      </c>
      <c r="E7" s="30">
        <v>1993</v>
      </c>
      <c r="F7" s="30">
        <v>2005</v>
      </c>
      <c r="G7" s="30">
        <v>2017</v>
      </c>
      <c r="H7" s="30"/>
      <c r="I7" s="30">
        <f t="shared" si="0"/>
        <v>5</v>
      </c>
      <c r="J7" s="30">
        <f t="shared" si="1"/>
        <v>1972</v>
      </c>
      <c r="K7" s="30">
        <f t="shared" si="2"/>
        <v>2017</v>
      </c>
      <c r="L7" s="31" t="s">
        <v>27</v>
      </c>
      <c r="M7" s="31" t="s">
        <v>28</v>
      </c>
      <c r="N7" s="23" t="s">
        <v>254</v>
      </c>
      <c r="O7" s="23">
        <v>4</v>
      </c>
      <c r="P7" s="8">
        <f>VLOOKUP(M7,都道府県コード!$A$2:$B$48,2,FALSE)</f>
        <v>40</v>
      </c>
      <c r="Q7" s="8">
        <v>1972</v>
      </c>
      <c r="R7" s="8">
        <v>1983</v>
      </c>
      <c r="S7" s="8">
        <v>1993</v>
      </c>
      <c r="T7" s="8">
        <v>2005</v>
      </c>
      <c r="U7" s="8">
        <v>2017</v>
      </c>
      <c r="V7" s="8"/>
    </row>
    <row r="8" spans="1:24" s="9" customFormat="1" ht="15" customHeight="1" x14ac:dyDescent="0.2">
      <c r="A8" s="70"/>
      <c r="B8" s="26" t="s">
        <v>20</v>
      </c>
      <c r="C8" s="27">
        <v>1972</v>
      </c>
      <c r="D8" s="27">
        <v>1983</v>
      </c>
      <c r="E8" s="27">
        <v>1994</v>
      </c>
      <c r="F8" s="27">
        <v>2006</v>
      </c>
      <c r="G8" s="27"/>
      <c r="H8" s="27"/>
      <c r="I8" s="27">
        <f t="shared" si="0"/>
        <v>4</v>
      </c>
      <c r="J8" s="27">
        <f t="shared" si="1"/>
        <v>1972</v>
      </c>
      <c r="K8" s="27">
        <f t="shared" si="2"/>
        <v>2006</v>
      </c>
      <c r="L8" s="28" t="s">
        <v>21</v>
      </c>
      <c r="M8" s="28" t="s">
        <v>22</v>
      </c>
      <c r="N8" s="23" t="s">
        <v>254</v>
      </c>
      <c r="O8" s="23">
        <v>4</v>
      </c>
      <c r="P8" s="8">
        <f>VLOOKUP(M8,都道府県コード!$A$2:$B$48,2,FALSE)</f>
        <v>1</v>
      </c>
      <c r="Q8" s="8">
        <v>1972</v>
      </c>
      <c r="R8" s="8">
        <v>1983</v>
      </c>
      <c r="S8" s="8">
        <v>1994</v>
      </c>
      <c r="T8" s="8">
        <v>2006</v>
      </c>
      <c r="U8" s="8"/>
      <c r="V8" s="8"/>
    </row>
    <row r="9" spans="1:24" s="9" customFormat="1" ht="15" customHeight="1" x14ac:dyDescent="0.2">
      <c r="A9" s="71"/>
      <c r="B9" s="34" t="s">
        <v>29</v>
      </c>
      <c r="C9" s="35">
        <v>1967</v>
      </c>
      <c r="D9" s="35">
        <v>1987</v>
      </c>
      <c r="E9" s="35"/>
      <c r="F9" s="35"/>
      <c r="G9" s="35"/>
      <c r="H9" s="35"/>
      <c r="I9" s="35">
        <f t="shared" si="0"/>
        <v>2</v>
      </c>
      <c r="J9" s="35">
        <f t="shared" si="1"/>
        <v>1967</v>
      </c>
      <c r="K9" s="35">
        <f t="shared" si="2"/>
        <v>1987</v>
      </c>
      <c r="L9" s="36" t="s">
        <v>30</v>
      </c>
      <c r="M9" s="36" t="s">
        <v>31</v>
      </c>
      <c r="N9" s="23" t="s">
        <v>254</v>
      </c>
      <c r="O9" s="23">
        <v>4</v>
      </c>
      <c r="P9" s="8">
        <f>VLOOKUP(M9,都道府県コード!$A$2:$B$48,2,FALSE)</f>
        <v>34</v>
      </c>
      <c r="Q9" s="8">
        <v>1967</v>
      </c>
      <c r="R9" s="8">
        <v>1987</v>
      </c>
      <c r="S9" s="8"/>
      <c r="T9" s="8"/>
      <c r="U9" s="8"/>
      <c r="V9" s="8"/>
      <c r="X9" s="9" t="s">
        <v>410</v>
      </c>
    </row>
    <row r="10" spans="1:24" s="9" customFormat="1" ht="15" customHeight="1" x14ac:dyDescent="0.2">
      <c r="A10" s="72" t="s">
        <v>32</v>
      </c>
      <c r="B10" s="29" t="s">
        <v>45</v>
      </c>
      <c r="C10" s="30">
        <v>1975</v>
      </c>
      <c r="D10" s="30">
        <v>1985</v>
      </c>
      <c r="E10" s="30">
        <v>1995</v>
      </c>
      <c r="F10" s="30">
        <v>2007</v>
      </c>
      <c r="G10" s="30"/>
      <c r="H10" s="30">
        <v>2022</v>
      </c>
      <c r="I10" s="30">
        <f t="shared" si="0"/>
        <v>5</v>
      </c>
      <c r="J10" s="30">
        <f t="shared" si="1"/>
        <v>1975</v>
      </c>
      <c r="K10" s="30">
        <f t="shared" si="2"/>
        <v>2022</v>
      </c>
      <c r="L10" s="31" t="s">
        <v>46</v>
      </c>
      <c r="M10" s="31" t="s">
        <v>35</v>
      </c>
      <c r="N10" s="24" t="s">
        <v>32</v>
      </c>
      <c r="O10" s="24">
        <v>5</v>
      </c>
      <c r="P10" s="8">
        <f>VLOOKUP(M10,都道府県コード!$A$2:$B$48,2,FALSE)</f>
        <v>22</v>
      </c>
      <c r="Q10" s="8">
        <v>1975</v>
      </c>
      <c r="R10" s="8">
        <v>1985</v>
      </c>
      <c r="S10" s="8">
        <v>1995</v>
      </c>
      <c r="T10" s="8">
        <v>2007</v>
      </c>
      <c r="U10" s="8">
        <v>2022</v>
      </c>
      <c r="V10" s="8"/>
    </row>
    <row r="11" spans="1:24" s="9" customFormat="1" ht="15" customHeight="1" x14ac:dyDescent="0.2">
      <c r="A11" s="73"/>
      <c r="B11" s="29" t="s">
        <v>36</v>
      </c>
      <c r="C11" s="30">
        <v>1973</v>
      </c>
      <c r="D11" s="30">
        <v>1984</v>
      </c>
      <c r="E11" s="30">
        <v>1997</v>
      </c>
      <c r="F11" s="30"/>
      <c r="G11" s="30">
        <v>2012</v>
      </c>
      <c r="H11" s="60">
        <v>2023</v>
      </c>
      <c r="I11" s="30">
        <f t="shared" si="0"/>
        <v>5</v>
      </c>
      <c r="J11" s="30">
        <f t="shared" si="1"/>
        <v>1973</v>
      </c>
      <c r="K11" s="30">
        <f t="shared" si="2"/>
        <v>2023</v>
      </c>
      <c r="L11" s="31" t="s">
        <v>408</v>
      </c>
      <c r="M11" s="31" t="s">
        <v>38</v>
      </c>
      <c r="N11" s="24" t="s">
        <v>32</v>
      </c>
      <c r="O11" s="24">
        <v>5</v>
      </c>
      <c r="P11" s="8">
        <f>VLOOKUP(M11,都道府県コード!$A$2:$B$48,2,FALSE)</f>
        <v>43</v>
      </c>
      <c r="Q11" s="8">
        <v>1973</v>
      </c>
      <c r="R11" s="8">
        <v>1984</v>
      </c>
      <c r="S11" s="8">
        <v>1997</v>
      </c>
      <c r="T11" s="8">
        <v>2012</v>
      </c>
      <c r="U11" s="8">
        <v>2023</v>
      </c>
      <c r="V11" s="8"/>
    </row>
    <row r="12" spans="1:24" s="9" customFormat="1" ht="15" customHeight="1" x14ac:dyDescent="0.2">
      <c r="A12" s="73"/>
      <c r="B12" s="26" t="s">
        <v>39</v>
      </c>
      <c r="C12" s="27">
        <v>1974</v>
      </c>
      <c r="D12" s="27">
        <v>1984</v>
      </c>
      <c r="E12" s="27">
        <v>1995</v>
      </c>
      <c r="F12" s="27">
        <v>2007</v>
      </c>
      <c r="G12" s="27"/>
      <c r="H12" s="27"/>
      <c r="I12" s="27">
        <f t="shared" si="0"/>
        <v>4</v>
      </c>
      <c r="J12" s="27">
        <f t="shared" si="1"/>
        <v>1974</v>
      </c>
      <c r="K12" s="27">
        <f t="shared" si="2"/>
        <v>2007</v>
      </c>
      <c r="L12" s="28" t="s">
        <v>40</v>
      </c>
      <c r="M12" s="28" t="s">
        <v>41</v>
      </c>
      <c r="N12" s="24" t="s">
        <v>32</v>
      </c>
      <c r="O12" s="24">
        <v>5</v>
      </c>
      <c r="P12" s="8">
        <f>VLOOKUP(M12,都道府県コード!$A$2:$B$48,2,FALSE)</f>
        <v>17</v>
      </c>
      <c r="Q12" s="8">
        <v>1974</v>
      </c>
      <c r="R12" s="8">
        <v>1984</v>
      </c>
      <c r="S12" s="8">
        <v>1995</v>
      </c>
      <c r="T12" s="8">
        <v>2007</v>
      </c>
      <c r="U12" s="8"/>
      <c r="V12" s="8"/>
    </row>
    <row r="13" spans="1:24" s="9" customFormat="1" ht="15" customHeight="1" x14ac:dyDescent="0.2">
      <c r="A13" s="73"/>
      <c r="B13" s="26" t="s">
        <v>33</v>
      </c>
      <c r="C13" s="27">
        <v>1971</v>
      </c>
      <c r="D13" s="27">
        <v>1988</v>
      </c>
      <c r="E13" s="27"/>
      <c r="F13" s="27">
        <v>2001</v>
      </c>
      <c r="G13" s="27">
        <v>2012</v>
      </c>
      <c r="H13" s="27"/>
      <c r="I13" s="27">
        <f t="shared" si="0"/>
        <v>4</v>
      </c>
      <c r="J13" s="27">
        <f t="shared" si="1"/>
        <v>1971</v>
      </c>
      <c r="K13" s="27">
        <f t="shared" si="2"/>
        <v>2012</v>
      </c>
      <c r="L13" s="28" t="s">
        <v>34</v>
      </c>
      <c r="M13" s="28" t="s">
        <v>35</v>
      </c>
      <c r="N13" s="24" t="s">
        <v>32</v>
      </c>
      <c r="O13" s="24">
        <v>5</v>
      </c>
      <c r="P13" s="8">
        <f>VLOOKUP(M13,都道府県コード!$A$2:$B$48,2,FALSE)</f>
        <v>22</v>
      </c>
      <c r="Q13" s="8">
        <v>1971</v>
      </c>
      <c r="R13" s="8">
        <v>1988</v>
      </c>
      <c r="S13" s="8">
        <v>2001</v>
      </c>
      <c r="T13" s="8">
        <v>2012</v>
      </c>
      <c r="U13" s="8"/>
      <c r="V13" s="8"/>
    </row>
    <row r="14" spans="1:24" s="9" customFormat="1" ht="15" customHeight="1" x14ac:dyDescent="0.2">
      <c r="A14" s="73"/>
      <c r="B14" s="26" t="s">
        <v>42</v>
      </c>
      <c r="C14" s="27">
        <v>1974</v>
      </c>
      <c r="D14" s="27">
        <v>1989</v>
      </c>
      <c r="E14" s="27">
        <v>1999</v>
      </c>
      <c r="F14" s="27"/>
      <c r="G14" s="27">
        <v>2012</v>
      </c>
      <c r="H14" s="27"/>
      <c r="I14" s="27">
        <f t="shared" si="0"/>
        <v>4</v>
      </c>
      <c r="J14" s="27">
        <f t="shared" si="1"/>
        <v>1974</v>
      </c>
      <c r="K14" s="27">
        <f t="shared" si="2"/>
        <v>2012</v>
      </c>
      <c r="L14" s="28" t="s">
        <v>43</v>
      </c>
      <c r="M14" s="28" t="s">
        <v>44</v>
      </c>
      <c r="N14" s="24" t="s">
        <v>32</v>
      </c>
      <c r="O14" s="24">
        <v>5</v>
      </c>
      <c r="P14" s="8">
        <f>VLOOKUP(M14,都道府県コード!$A$2:$B$48,2,FALSE)</f>
        <v>37</v>
      </c>
      <c r="Q14" s="8">
        <v>1974</v>
      </c>
      <c r="R14" s="8">
        <v>1989</v>
      </c>
      <c r="S14" s="8">
        <v>1999</v>
      </c>
      <c r="T14" s="8">
        <v>2012</v>
      </c>
      <c r="U14" s="8"/>
      <c r="V14" s="8"/>
    </row>
    <row r="15" spans="1:24" s="9" customFormat="1" ht="15" customHeight="1" x14ac:dyDescent="0.2">
      <c r="A15" s="73"/>
      <c r="B15" s="26" t="s">
        <v>56</v>
      </c>
      <c r="C15" s="27">
        <v>1977</v>
      </c>
      <c r="D15" s="27">
        <v>1989</v>
      </c>
      <c r="E15" s="27"/>
      <c r="F15" s="27">
        <v>2006</v>
      </c>
      <c r="G15" s="27"/>
      <c r="H15" s="65">
        <v>2023</v>
      </c>
      <c r="I15" s="27">
        <f t="shared" si="0"/>
        <v>4</v>
      </c>
      <c r="J15" s="27">
        <f t="shared" si="1"/>
        <v>1977</v>
      </c>
      <c r="K15" s="27">
        <f t="shared" si="2"/>
        <v>2023</v>
      </c>
      <c r="L15" s="28" t="s">
        <v>57</v>
      </c>
      <c r="M15" s="28" t="s">
        <v>58</v>
      </c>
      <c r="N15" s="24" t="s">
        <v>32</v>
      </c>
      <c r="O15" s="24">
        <v>5</v>
      </c>
      <c r="P15" s="8">
        <f>VLOOKUP(M15,都道府県コード!$A$2:$B$48,2,FALSE)</f>
        <v>47</v>
      </c>
      <c r="Q15" s="8">
        <v>1977</v>
      </c>
      <c r="R15" s="8">
        <v>1989</v>
      </c>
      <c r="S15" s="8">
        <v>2006</v>
      </c>
      <c r="T15" s="8">
        <v>2023</v>
      </c>
      <c r="U15" s="8"/>
      <c r="V15" s="8"/>
    </row>
    <row r="16" spans="1:24" s="9" customFormat="1" ht="15" customHeight="1" x14ac:dyDescent="0.2">
      <c r="A16" s="73"/>
      <c r="B16" s="32" t="s">
        <v>47</v>
      </c>
      <c r="C16" s="25">
        <v>1971</v>
      </c>
      <c r="D16" s="25">
        <v>1982</v>
      </c>
      <c r="E16" s="25">
        <v>1994</v>
      </c>
      <c r="F16" s="25"/>
      <c r="G16" s="25"/>
      <c r="H16" s="25"/>
      <c r="I16" s="25">
        <f t="shared" si="0"/>
        <v>3</v>
      </c>
      <c r="J16" s="25">
        <f t="shared" si="1"/>
        <v>1971</v>
      </c>
      <c r="K16" s="25">
        <f t="shared" si="2"/>
        <v>1994</v>
      </c>
      <c r="L16" s="33" t="s">
        <v>48</v>
      </c>
      <c r="M16" s="33" t="s">
        <v>49</v>
      </c>
      <c r="N16" s="24" t="s">
        <v>32</v>
      </c>
      <c r="O16" s="24">
        <v>5</v>
      </c>
      <c r="P16" s="8">
        <f>VLOOKUP(M16,都道府県コード!$A$2:$B$48,2,FALSE)</f>
        <v>33</v>
      </c>
      <c r="Q16" s="8">
        <v>1971</v>
      </c>
      <c r="R16" s="8">
        <v>1982</v>
      </c>
      <c r="S16" s="8">
        <v>1994</v>
      </c>
      <c r="T16" s="8"/>
      <c r="U16" s="8"/>
      <c r="V16" s="8"/>
    </row>
    <row r="17" spans="1:24" s="9" customFormat="1" ht="15" customHeight="1" x14ac:dyDescent="0.2">
      <c r="A17" s="73"/>
      <c r="B17" s="32" t="s">
        <v>71</v>
      </c>
      <c r="C17" s="25">
        <v>1977</v>
      </c>
      <c r="D17" s="25"/>
      <c r="E17" s="25">
        <v>1993</v>
      </c>
      <c r="F17" s="25"/>
      <c r="G17" s="25">
        <v>2015</v>
      </c>
      <c r="H17" s="25"/>
      <c r="I17" s="25">
        <f t="shared" si="0"/>
        <v>3</v>
      </c>
      <c r="J17" s="25">
        <f t="shared" si="1"/>
        <v>1977</v>
      </c>
      <c r="K17" s="25">
        <f t="shared" si="2"/>
        <v>2015</v>
      </c>
      <c r="L17" s="33" t="s">
        <v>72</v>
      </c>
      <c r="M17" s="33" t="s">
        <v>73</v>
      </c>
      <c r="N17" s="24" t="s">
        <v>32</v>
      </c>
      <c r="O17" s="24">
        <v>5</v>
      </c>
      <c r="P17" s="8">
        <f>VLOOKUP(M17,都道府県コード!$A$2:$B$48,2,FALSE)</f>
        <v>10</v>
      </c>
      <c r="Q17" s="8">
        <v>1977</v>
      </c>
      <c r="R17" s="8">
        <v>1993</v>
      </c>
      <c r="S17" s="8">
        <v>2015</v>
      </c>
      <c r="T17" s="8"/>
      <c r="U17" s="8"/>
      <c r="V17" s="8"/>
    </row>
    <row r="18" spans="1:24" s="9" customFormat="1" ht="15" customHeight="1" x14ac:dyDescent="0.2">
      <c r="A18" s="73"/>
      <c r="B18" s="32" t="s">
        <v>59</v>
      </c>
      <c r="C18" s="25">
        <v>1978</v>
      </c>
      <c r="D18" s="25">
        <v>1988</v>
      </c>
      <c r="E18" s="25"/>
      <c r="F18" s="25">
        <v>2002</v>
      </c>
      <c r="G18" s="25"/>
      <c r="H18" s="25"/>
      <c r="I18" s="25">
        <f t="shared" si="0"/>
        <v>3</v>
      </c>
      <c r="J18" s="25">
        <f t="shared" si="1"/>
        <v>1978</v>
      </c>
      <c r="K18" s="25">
        <f t="shared" si="2"/>
        <v>2002</v>
      </c>
      <c r="L18" s="33" t="s">
        <v>60</v>
      </c>
      <c r="M18" s="33" t="s">
        <v>61</v>
      </c>
      <c r="N18" s="24" t="s">
        <v>32</v>
      </c>
      <c r="O18" s="24">
        <v>5</v>
      </c>
      <c r="P18" s="8">
        <f>VLOOKUP(M18,都道府県コード!$A$2:$B$48,2,FALSE)</f>
        <v>15</v>
      </c>
      <c r="Q18" s="8">
        <v>1978</v>
      </c>
      <c r="R18" s="8">
        <v>1988</v>
      </c>
      <c r="S18" s="8">
        <v>2002</v>
      </c>
      <c r="T18" s="8"/>
      <c r="U18" s="8"/>
      <c r="V18" s="8"/>
      <c r="X18" s="9" t="s">
        <v>411</v>
      </c>
    </row>
    <row r="19" spans="1:24" s="9" customFormat="1" ht="15" customHeight="1" x14ac:dyDescent="0.2">
      <c r="A19" s="73"/>
      <c r="B19" s="32" t="s">
        <v>50</v>
      </c>
      <c r="C19" s="25">
        <v>1974</v>
      </c>
      <c r="D19" s="25">
        <v>1983</v>
      </c>
      <c r="E19" s="25">
        <v>1999</v>
      </c>
      <c r="F19" s="25"/>
      <c r="G19" s="25"/>
      <c r="H19" s="25"/>
      <c r="I19" s="25">
        <f t="shared" si="0"/>
        <v>3</v>
      </c>
      <c r="J19" s="25">
        <f t="shared" si="1"/>
        <v>1974</v>
      </c>
      <c r="K19" s="25">
        <f t="shared" si="2"/>
        <v>1999</v>
      </c>
      <c r="L19" s="33" t="s">
        <v>51</v>
      </c>
      <c r="M19" s="33" t="s">
        <v>52</v>
      </c>
      <c r="N19" s="24" t="s">
        <v>32</v>
      </c>
      <c r="O19" s="24">
        <v>5</v>
      </c>
      <c r="P19" s="8">
        <f>VLOOKUP(M19,都道府県コード!$A$2:$B$48,2,FALSE)</f>
        <v>16</v>
      </c>
      <c r="Q19" s="8">
        <v>1974</v>
      </c>
      <c r="R19" s="8">
        <v>1983</v>
      </c>
      <c r="S19" s="8">
        <v>1999</v>
      </c>
      <c r="T19" s="8"/>
      <c r="U19" s="8"/>
      <c r="V19" s="8"/>
    </row>
    <row r="20" spans="1:24" s="9" customFormat="1" ht="15" customHeight="1" x14ac:dyDescent="0.2">
      <c r="A20" s="73"/>
      <c r="B20" s="32" t="s">
        <v>53</v>
      </c>
      <c r="C20" s="25">
        <v>1977</v>
      </c>
      <c r="D20" s="25">
        <v>1989</v>
      </c>
      <c r="E20" s="25"/>
      <c r="F20" s="25">
        <v>2005</v>
      </c>
      <c r="G20" s="25"/>
      <c r="H20" s="25"/>
      <c r="I20" s="25">
        <f t="shared" si="0"/>
        <v>3</v>
      </c>
      <c r="J20" s="25">
        <f t="shared" si="1"/>
        <v>1977</v>
      </c>
      <c r="K20" s="25">
        <f t="shared" si="2"/>
        <v>2005</v>
      </c>
      <c r="L20" s="33" t="s">
        <v>54</v>
      </c>
      <c r="M20" s="33" t="s">
        <v>55</v>
      </c>
      <c r="N20" s="24" t="s">
        <v>32</v>
      </c>
      <c r="O20" s="24">
        <v>5</v>
      </c>
      <c r="P20" s="8">
        <f>VLOOKUP(M20,都道府県コード!$A$2:$B$48,2,FALSE)</f>
        <v>18</v>
      </c>
      <c r="Q20" s="8">
        <v>1977</v>
      </c>
      <c r="R20" s="8">
        <v>1989</v>
      </c>
      <c r="S20" s="8">
        <v>2005</v>
      </c>
      <c r="T20" s="8"/>
      <c r="U20" s="8"/>
      <c r="V20" s="8"/>
    </row>
    <row r="21" spans="1:24" s="9" customFormat="1" ht="15" customHeight="1" x14ac:dyDescent="0.2">
      <c r="A21" s="73"/>
      <c r="B21" s="32" t="s">
        <v>96</v>
      </c>
      <c r="C21" s="25"/>
      <c r="D21" s="25">
        <v>1989</v>
      </c>
      <c r="E21" s="25"/>
      <c r="F21" s="25">
        <v>2001</v>
      </c>
      <c r="G21" s="25">
        <v>2016</v>
      </c>
      <c r="H21" s="25"/>
      <c r="I21" s="25">
        <f t="shared" si="0"/>
        <v>3</v>
      </c>
      <c r="J21" s="25">
        <f t="shared" si="1"/>
        <v>1989</v>
      </c>
      <c r="K21" s="25">
        <f t="shared" si="2"/>
        <v>2016</v>
      </c>
      <c r="L21" s="33" t="s">
        <v>97</v>
      </c>
      <c r="M21" s="33" t="s">
        <v>98</v>
      </c>
      <c r="N21" s="24" t="s">
        <v>32</v>
      </c>
      <c r="O21" s="24">
        <v>5</v>
      </c>
      <c r="P21" s="8">
        <f>VLOOKUP(M21,都道府県コード!$A$2:$B$48,2,FALSE)</f>
        <v>20</v>
      </c>
      <c r="Q21" s="8">
        <v>1989</v>
      </c>
      <c r="R21" s="8">
        <v>2001</v>
      </c>
      <c r="S21" s="22">
        <v>2016</v>
      </c>
      <c r="T21" s="8"/>
      <c r="U21" s="8"/>
      <c r="V21" s="8"/>
    </row>
    <row r="22" spans="1:24" s="9" customFormat="1" ht="15" customHeight="1" x14ac:dyDescent="0.2">
      <c r="A22" s="73"/>
      <c r="B22" s="32" t="s">
        <v>99</v>
      </c>
      <c r="C22" s="25"/>
      <c r="D22" s="25"/>
      <c r="E22" s="25">
        <v>1991</v>
      </c>
      <c r="F22" s="25">
        <v>2004</v>
      </c>
      <c r="G22" s="25">
        <v>2015</v>
      </c>
      <c r="H22" s="25"/>
      <c r="I22" s="25">
        <f t="shared" si="0"/>
        <v>3</v>
      </c>
      <c r="J22" s="25">
        <f t="shared" si="1"/>
        <v>1991</v>
      </c>
      <c r="K22" s="25">
        <f t="shared" si="2"/>
        <v>2015</v>
      </c>
      <c r="L22" s="33" t="s">
        <v>100</v>
      </c>
      <c r="M22" s="33" t="s">
        <v>35</v>
      </c>
      <c r="N22" s="24" t="s">
        <v>32</v>
      </c>
      <c r="O22" s="24">
        <v>5</v>
      </c>
      <c r="P22" s="8">
        <f>VLOOKUP(M22,都道府県コード!$A$2:$B$48,2,FALSE)</f>
        <v>22</v>
      </c>
      <c r="Q22" s="8">
        <v>1991</v>
      </c>
      <c r="R22" s="8">
        <v>2004</v>
      </c>
      <c r="S22" s="8">
        <v>2015</v>
      </c>
      <c r="T22" s="8"/>
      <c r="U22" s="8"/>
      <c r="V22" s="8"/>
    </row>
    <row r="23" spans="1:24" s="9" customFormat="1" ht="15" customHeight="1" x14ac:dyDescent="0.2">
      <c r="A23" s="73"/>
      <c r="B23" s="32" t="s">
        <v>62</v>
      </c>
      <c r="C23" s="25"/>
      <c r="D23" s="25">
        <v>1980</v>
      </c>
      <c r="E23" s="25">
        <v>1997</v>
      </c>
      <c r="F23" s="25">
        <v>2007</v>
      </c>
      <c r="G23" s="25"/>
      <c r="H23" s="25"/>
      <c r="I23" s="25">
        <f t="shared" si="0"/>
        <v>3</v>
      </c>
      <c r="J23" s="25">
        <f t="shared" si="1"/>
        <v>1980</v>
      </c>
      <c r="K23" s="25">
        <f t="shared" si="2"/>
        <v>2007</v>
      </c>
      <c r="L23" s="33" t="s">
        <v>63</v>
      </c>
      <c r="M23" s="33" t="s">
        <v>64</v>
      </c>
      <c r="N23" s="24" t="s">
        <v>32</v>
      </c>
      <c r="O23" s="24">
        <v>5</v>
      </c>
      <c r="P23" s="8">
        <f>VLOOKUP(M23,都道府県コード!$A$2:$B$48,2,FALSE)</f>
        <v>39</v>
      </c>
      <c r="Q23" s="8">
        <v>1980</v>
      </c>
      <c r="R23" s="8">
        <v>1997</v>
      </c>
      <c r="S23" s="8">
        <v>2007</v>
      </c>
      <c r="T23" s="8"/>
      <c r="U23" s="8"/>
      <c r="V23" s="8"/>
    </row>
    <row r="24" spans="1:24" s="9" customFormat="1" ht="15" customHeight="1" x14ac:dyDescent="0.2">
      <c r="A24" s="73"/>
      <c r="B24" s="32" t="s">
        <v>132</v>
      </c>
      <c r="C24" s="25">
        <v>1974</v>
      </c>
      <c r="D24" s="25">
        <v>1985</v>
      </c>
      <c r="E24" s="25">
        <v>1996</v>
      </c>
      <c r="F24" s="25"/>
      <c r="G24" s="25"/>
      <c r="H24" s="25"/>
      <c r="I24" s="25">
        <f t="shared" si="0"/>
        <v>3</v>
      </c>
      <c r="J24" s="25">
        <f t="shared" si="1"/>
        <v>1974</v>
      </c>
      <c r="K24" s="25">
        <f t="shared" si="2"/>
        <v>1996</v>
      </c>
      <c r="L24" s="33" t="s">
        <v>133</v>
      </c>
      <c r="M24" s="33" t="s">
        <v>134</v>
      </c>
      <c r="N24" s="24" t="s">
        <v>32</v>
      </c>
      <c r="O24" s="24">
        <v>5</v>
      </c>
      <c r="P24" s="8">
        <f>VLOOKUP(M24,都道府県コード!$A$2:$B$48,2,FALSE)</f>
        <v>42</v>
      </c>
      <c r="Q24" s="8">
        <v>1974</v>
      </c>
      <c r="R24" s="8">
        <v>1985</v>
      </c>
      <c r="S24" s="8">
        <v>1996</v>
      </c>
      <c r="T24" s="8"/>
      <c r="U24" s="8"/>
      <c r="V24" s="8"/>
    </row>
    <row r="25" spans="1:24" s="9" customFormat="1" ht="15" customHeight="1" x14ac:dyDescent="0.2">
      <c r="A25" s="73"/>
      <c r="B25" s="32" t="s">
        <v>68</v>
      </c>
      <c r="C25" s="25">
        <v>1975</v>
      </c>
      <c r="D25" s="25"/>
      <c r="E25" s="25">
        <v>1992</v>
      </c>
      <c r="F25" s="25"/>
      <c r="G25" s="25">
        <v>2014</v>
      </c>
      <c r="H25" s="25"/>
      <c r="I25" s="25">
        <f t="shared" si="0"/>
        <v>3</v>
      </c>
      <c r="J25" s="25">
        <f t="shared" si="1"/>
        <v>1975</v>
      </c>
      <c r="K25" s="25">
        <f t="shared" si="2"/>
        <v>2014</v>
      </c>
      <c r="L25" s="33" t="s">
        <v>69</v>
      </c>
      <c r="M25" s="33" t="s">
        <v>70</v>
      </c>
      <c r="N25" s="24" t="s">
        <v>32</v>
      </c>
      <c r="O25" s="24">
        <v>5</v>
      </c>
      <c r="P25" s="8">
        <f>VLOOKUP(M25,都道府県コード!$A$2:$B$48,2,FALSE)</f>
        <v>9</v>
      </c>
      <c r="Q25" s="8">
        <v>1975</v>
      </c>
      <c r="R25" s="8">
        <v>1992</v>
      </c>
      <c r="S25" s="8">
        <v>2014</v>
      </c>
      <c r="T25" s="8"/>
      <c r="U25" s="8"/>
      <c r="V25" s="8"/>
    </row>
    <row r="26" spans="1:24" s="9" customFormat="1" ht="15" customHeight="1" x14ac:dyDescent="0.2">
      <c r="A26" s="73"/>
      <c r="B26" s="32" t="s">
        <v>135</v>
      </c>
      <c r="C26" s="25"/>
      <c r="D26" s="25">
        <v>1986</v>
      </c>
      <c r="E26" s="25">
        <v>1999</v>
      </c>
      <c r="F26" s="25"/>
      <c r="G26" s="25">
        <v>2019</v>
      </c>
      <c r="H26" s="25"/>
      <c r="I26" s="25">
        <f t="shared" si="0"/>
        <v>3</v>
      </c>
      <c r="J26" s="25">
        <f t="shared" si="1"/>
        <v>1986</v>
      </c>
      <c r="K26" s="25">
        <f t="shared" si="2"/>
        <v>2019</v>
      </c>
      <c r="L26" s="33" t="s">
        <v>412</v>
      </c>
      <c r="M26" s="33" t="s">
        <v>413</v>
      </c>
      <c r="N26" s="24" t="s">
        <v>32</v>
      </c>
      <c r="O26" s="24">
        <v>5</v>
      </c>
      <c r="P26" s="8">
        <f>VLOOKUP(M26,都道府県コード!$A$2:$B$48,2,FALSE)</f>
        <v>1</v>
      </c>
      <c r="Q26" s="8">
        <v>1986</v>
      </c>
      <c r="R26" s="8">
        <v>1999</v>
      </c>
      <c r="S26" s="8">
        <v>2019</v>
      </c>
      <c r="T26" s="8"/>
      <c r="U26" s="8"/>
      <c r="V26" s="8"/>
    </row>
    <row r="27" spans="1:24" s="9" customFormat="1" ht="15" customHeight="1" x14ac:dyDescent="0.2">
      <c r="A27" s="73"/>
      <c r="B27" s="32" t="s">
        <v>76</v>
      </c>
      <c r="C27" s="25">
        <v>1979</v>
      </c>
      <c r="D27" s="25"/>
      <c r="E27" s="25"/>
      <c r="F27" s="25">
        <v>2007</v>
      </c>
      <c r="G27" s="25"/>
      <c r="H27" s="66">
        <v>2023</v>
      </c>
      <c r="I27" s="25">
        <f t="shared" si="0"/>
        <v>3</v>
      </c>
      <c r="J27" s="25">
        <f t="shared" si="1"/>
        <v>1979</v>
      </c>
      <c r="K27" s="25">
        <f t="shared" si="2"/>
        <v>2023</v>
      </c>
      <c r="L27" s="33" t="s">
        <v>77</v>
      </c>
      <c r="M27" s="33" t="s">
        <v>78</v>
      </c>
      <c r="N27" s="24" t="s">
        <v>32</v>
      </c>
      <c r="O27" s="24">
        <v>5</v>
      </c>
      <c r="P27" s="8">
        <f>VLOOKUP(M27,都道府県コード!$A$2:$B$48,2,FALSE)</f>
        <v>38</v>
      </c>
      <c r="Q27" s="8">
        <v>1979</v>
      </c>
      <c r="R27" s="8">
        <v>2007</v>
      </c>
      <c r="S27" s="8">
        <v>2023</v>
      </c>
      <c r="T27" s="8"/>
      <c r="U27" s="8"/>
      <c r="V27" s="8"/>
    </row>
    <row r="28" spans="1:24" s="9" customFormat="1" ht="15" customHeight="1" x14ac:dyDescent="0.2">
      <c r="A28" s="73"/>
      <c r="B28" s="34" t="s">
        <v>82</v>
      </c>
      <c r="C28" s="35"/>
      <c r="D28" s="35">
        <v>1982</v>
      </c>
      <c r="E28" s="35"/>
      <c r="F28" s="35">
        <v>2002</v>
      </c>
      <c r="G28" s="35"/>
      <c r="H28" s="35"/>
      <c r="I28" s="35">
        <f t="shared" si="0"/>
        <v>2</v>
      </c>
      <c r="J28" s="35">
        <f t="shared" si="1"/>
        <v>1982</v>
      </c>
      <c r="K28" s="35">
        <f t="shared" si="2"/>
        <v>2002</v>
      </c>
      <c r="L28" s="36" t="s">
        <v>83</v>
      </c>
      <c r="M28" s="36" t="s">
        <v>22</v>
      </c>
      <c r="N28" s="24" t="s">
        <v>32</v>
      </c>
      <c r="O28" s="24">
        <v>5</v>
      </c>
      <c r="P28" s="8">
        <f>VLOOKUP(M28,都道府県コード!$A$2:$B$48,2,FALSE)</f>
        <v>1</v>
      </c>
      <c r="Q28" s="8">
        <v>1982</v>
      </c>
      <c r="R28" s="8">
        <v>2002</v>
      </c>
      <c r="S28" s="8"/>
      <c r="T28" s="8"/>
      <c r="U28" s="8"/>
      <c r="V28" s="8"/>
    </row>
    <row r="29" spans="1:24" s="9" customFormat="1" ht="15" customHeight="1" x14ac:dyDescent="0.2">
      <c r="A29" s="73"/>
      <c r="B29" s="34" t="s">
        <v>90</v>
      </c>
      <c r="C29" s="35"/>
      <c r="D29" s="35">
        <v>1986</v>
      </c>
      <c r="E29" s="35"/>
      <c r="F29" s="35">
        <v>2006</v>
      </c>
      <c r="G29" s="35"/>
      <c r="H29" s="35"/>
      <c r="I29" s="35">
        <f t="shared" si="0"/>
        <v>2</v>
      </c>
      <c r="J29" s="35">
        <f t="shared" si="1"/>
        <v>1986</v>
      </c>
      <c r="K29" s="35">
        <f t="shared" si="2"/>
        <v>2006</v>
      </c>
      <c r="L29" s="36" t="s">
        <v>91</v>
      </c>
      <c r="M29" s="36" t="s">
        <v>92</v>
      </c>
      <c r="N29" s="24" t="s">
        <v>32</v>
      </c>
      <c r="O29" s="24">
        <v>5</v>
      </c>
      <c r="P29" s="8">
        <f>VLOOKUP(M29,都道府県コード!$A$2:$B$48,2,FALSE)</f>
        <v>7</v>
      </c>
      <c r="Q29" s="8">
        <v>1986</v>
      </c>
      <c r="R29" s="8">
        <v>2006</v>
      </c>
      <c r="S29" s="8"/>
      <c r="T29" s="8"/>
      <c r="U29" s="8"/>
      <c r="V29" s="8"/>
    </row>
    <row r="30" spans="1:24" s="9" customFormat="1" ht="15" customHeight="1" x14ac:dyDescent="0.2">
      <c r="A30" s="73"/>
      <c r="B30" s="34" t="s">
        <v>138</v>
      </c>
      <c r="C30" s="35"/>
      <c r="D30" s="35">
        <v>1986</v>
      </c>
      <c r="E30" s="35"/>
      <c r="F30" s="35">
        <v>2001</v>
      </c>
      <c r="G30" s="35"/>
      <c r="H30" s="35"/>
      <c r="I30" s="35">
        <f t="shared" si="0"/>
        <v>2</v>
      </c>
      <c r="J30" s="35">
        <f t="shared" si="1"/>
        <v>1986</v>
      </c>
      <c r="K30" s="35">
        <f t="shared" si="2"/>
        <v>2001</v>
      </c>
      <c r="L30" s="36" t="s">
        <v>139</v>
      </c>
      <c r="M30" s="36" t="s">
        <v>140</v>
      </c>
      <c r="N30" s="24" t="s">
        <v>32</v>
      </c>
      <c r="O30" s="24">
        <v>5</v>
      </c>
      <c r="P30" s="8">
        <f>VLOOKUP(M30,都道府県コード!$A$2:$B$48,2,FALSE)</f>
        <v>8</v>
      </c>
      <c r="Q30" s="8">
        <v>1986</v>
      </c>
      <c r="R30" s="8">
        <v>2001</v>
      </c>
      <c r="S30" s="8"/>
      <c r="T30" s="8"/>
      <c r="U30" s="8"/>
      <c r="V30" s="8"/>
    </row>
    <row r="31" spans="1:24" s="9" customFormat="1" ht="15" customHeight="1" x14ac:dyDescent="0.2">
      <c r="A31" s="73"/>
      <c r="B31" s="34" t="s">
        <v>150</v>
      </c>
      <c r="C31" s="35"/>
      <c r="D31" s="35"/>
      <c r="E31" s="35"/>
      <c r="F31" s="35">
        <v>2004</v>
      </c>
      <c r="G31" s="35">
        <v>2015</v>
      </c>
      <c r="H31" s="35"/>
      <c r="I31" s="35">
        <f t="shared" si="0"/>
        <v>2</v>
      </c>
      <c r="J31" s="35">
        <f t="shared" si="1"/>
        <v>2004</v>
      </c>
      <c r="K31" s="35">
        <f t="shared" si="2"/>
        <v>2015</v>
      </c>
      <c r="L31" s="36" t="s">
        <v>151</v>
      </c>
      <c r="M31" s="36" t="s">
        <v>152</v>
      </c>
      <c r="N31" s="24" t="s">
        <v>32</v>
      </c>
      <c r="O31" s="24">
        <v>5</v>
      </c>
      <c r="P31" s="8">
        <f>VLOOKUP(M31,都道府県コード!$A$2:$B$48,2,FALSE)</f>
        <v>22</v>
      </c>
      <c r="Q31" s="8">
        <v>2004</v>
      </c>
      <c r="R31" s="8">
        <v>2015</v>
      </c>
      <c r="S31" s="8"/>
      <c r="T31" s="8"/>
      <c r="U31" s="8"/>
      <c r="V31" s="8"/>
    </row>
    <row r="32" spans="1:24" s="9" customFormat="1" ht="15" customHeight="1" x14ac:dyDescent="0.2">
      <c r="A32" s="73"/>
      <c r="B32" s="34" t="s">
        <v>74</v>
      </c>
      <c r="C32" s="35">
        <v>1979</v>
      </c>
      <c r="D32" s="35"/>
      <c r="E32" s="35">
        <v>1991</v>
      </c>
      <c r="F32" s="35"/>
      <c r="G32" s="35"/>
      <c r="H32" s="35"/>
      <c r="I32" s="35">
        <f t="shared" si="0"/>
        <v>2</v>
      </c>
      <c r="J32" s="35">
        <f t="shared" si="1"/>
        <v>1979</v>
      </c>
      <c r="K32" s="35">
        <f t="shared" si="2"/>
        <v>1991</v>
      </c>
      <c r="L32" s="36" t="s">
        <v>75</v>
      </c>
      <c r="M32" s="36" t="s">
        <v>31</v>
      </c>
      <c r="N32" s="24" t="s">
        <v>32</v>
      </c>
      <c r="O32" s="24">
        <v>5</v>
      </c>
      <c r="P32" s="8">
        <f>VLOOKUP(M32,都道府県コード!$A$2:$B$48,2,FALSE)</f>
        <v>34</v>
      </c>
      <c r="Q32" s="8">
        <v>1979</v>
      </c>
      <c r="R32" s="8">
        <v>1991</v>
      </c>
      <c r="S32" s="8"/>
      <c r="T32" s="8"/>
      <c r="U32" s="8"/>
      <c r="V32" s="8"/>
    </row>
    <row r="33" spans="1:22" s="9" customFormat="1" ht="15" customHeight="1" x14ac:dyDescent="0.2">
      <c r="A33" s="73"/>
      <c r="B33" s="34" t="s">
        <v>84</v>
      </c>
      <c r="C33" s="35"/>
      <c r="D33" s="35">
        <v>1983</v>
      </c>
      <c r="E33" s="35"/>
      <c r="F33" s="35">
        <v>2000</v>
      </c>
      <c r="G33" s="35"/>
      <c r="H33" s="35"/>
      <c r="I33" s="35">
        <f t="shared" si="0"/>
        <v>2</v>
      </c>
      <c r="J33" s="35">
        <f t="shared" si="1"/>
        <v>1983</v>
      </c>
      <c r="K33" s="35">
        <f t="shared" si="2"/>
        <v>2000</v>
      </c>
      <c r="L33" s="36" t="s">
        <v>85</v>
      </c>
      <c r="M33" s="36" t="s">
        <v>86</v>
      </c>
      <c r="N33" s="24" t="s">
        <v>32</v>
      </c>
      <c r="O33" s="24">
        <v>5</v>
      </c>
      <c r="P33" s="8">
        <f>VLOOKUP(M33,都道府県コード!$A$2:$B$48,2,FALSE)</f>
        <v>36</v>
      </c>
      <c r="Q33" s="8">
        <v>1983</v>
      </c>
      <c r="R33" s="8">
        <v>2000</v>
      </c>
      <c r="S33" s="8"/>
      <c r="T33" s="8"/>
      <c r="U33" s="8"/>
      <c r="V33" s="8"/>
    </row>
    <row r="34" spans="1:22" s="9" customFormat="1" ht="15" customHeight="1" x14ac:dyDescent="0.2">
      <c r="A34" s="73"/>
      <c r="B34" s="34" t="s">
        <v>93</v>
      </c>
      <c r="C34" s="35"/>
      <c r="D34" s="35">
        <v>1987</v>
      </c>
      <c r="E34" s="35">
        <v>1999</v>
      </c>
      <c r="F34" s="35"/>
      <c r="G34" s="35"/>
      <c r="H34" s="35"/>
      <c r="I34" s="35">
        <f t="shared" si="0"/>
        <v>2</v>
      </c>
      <c r="J34" s="35">
        <f t="shared" si="1"/>
        <v>1987</v>
      </c>
      <c r="K34" s="35">
        <f t="shared" si="2"/>
        <v>1999</v>
      </c>
      <c r="L34" s="36" t="s">
        <v>94</v>
      </c>
      <c r="M34" s="36" t="s">
        <v>95</v>
      </c>
      <c r="N34" s="24" t="s">
        <v>32</v>
      </c>
      <c r="O34" s="24">
        <v>5</v>
      </c>
      <c r="P34" s="8">
        <f>VLOOKUP(M34,都道府県コード!$A$2:$B$48,2,FALSE)</f>
        <v>41</v>
      </c>
      <c r="Q34" s="8">
        <v>1987</v>
      </c>
      <c r="R34" s="8">
        <v>1999</v>
      </c>
      <c r="S34" s="8"/>
      <c r="T34" s="8"/>
      <c r="U34" s="8"/>
      <c r="V34" s="8"/>
    </row>
    <row r="35" spans="1:22" s="9" customFormat="1" ht="15" customHeight="1" x14ac:dyDescent="0.2">
      <c r="A35" s="73"/>
      <c r="B35" s="34" t="s">
        <v>87</v>
      </c>
      <c r="C35" s="35"/>
      <c r="D35" s="35">
        <v>1983</v>
      </c>
      <c r="E35" s="35"/>
      <c r="F35" s="35"/>
      <c r="G35" s="35">
        <v>2013</v>
      </c>
      <c r="H35" s="35"/>
      <c r="I35" s="35">
        <f t="shared" ref="I35:I67" si="3">COUNT(Q35:V35)</f>
        <v>2</v>
      </c>
      <c r="J35" s="35">
        <f t="shared" ref="J35:J67" si="4">Q35</f>
        <v>1983</v>
      </c>
      <c r="K35" s="35">
        <f t="shared" ref="K35:K67" si="5">MAX(Q35:V35)</f>
        <v>2013</v>
      </c>
      <c r="L35" s="36" t="s">
        <v>88</v>
      </c>
      <c r="M35" s="36" t="s">
        <v>89</v>
      </c>
      <c r="N35" s="24" t="s">
        <v>32</v>
      </c>
      <c r="O35" s="24">
        <v>5</v>
      </c>
      <c r="P35" s="8">
        <f>VLOOKUP(M35,都道府県コード!$A$2:$B$48,2,FALSE)</f>
        <v>44</v>
      </c>
      <c r="Q35" s="8">
        <v>1983</v>
      </c>
      <c r="R35" s="8">
        <v>2013</v>
      </c>
      <c r="S35" s="8"/>
      <c r="T35" s="8"/>
      <c r="U35" s="8"/>
      <c r="V35" s="8"/>
    </row>
    <row r="36" spans="1:22" s="9" customFormat="1" ht="15" customHeight="1" x14ac:dyDescent="0.2">
      <c r="A36" s="73"/>
      <c r="B36" s="34" t="s">
        <v>79</v>
      </c>
      <c r="C36" s="35"/>
      <c r="D36" s="35">
        <v>1981</v>
      </c>
      <c r="E36" s="35"/>
      <c r="F36" s="35">
        <v>2001</v>
      </c>
      <c r="G36" s="35"/>
      <c r="H36" s="35"/>
      <c r="I36" s="35">
        <f t="shared" si="3"/>
        <v>2</v>
      </c>
      <c r="J36" s="35">
        <f t="shared" si="4"/>
        <v>1981</v>
      </c>
      <c r="K36" s="35">
        <f t="shared" si="5"/>
        <v>2001</v>
      </c>
      <c r="L36" s="36" t="s">
        <v>80</v>
      </c>
      <c r="M36" s="36" t="s">
        <v>81</v>
      </c>
      <c r="N36" s="24" t="s">
        <v>32</v>
      </c>
      <c r="O36" s="24">
        <v>5</v>
      </c>
      <c r="P36" s="8">
        <f>VLOOKUP(M36,都道府県コード!$A$2:$B$48,2,FALSE)</f>
        <v>45</v>
      </c>
      <c r="Q36" s="8">
        <v>1981</v>
      </c>
      <c r="R36" s="8">
        <v>2001</v>
      </c>
      <c r="S36" s="8"/>
      <c r="T36" s="8"/>
      <c r="U36" s="8"/>
      <c r="V36" s="8"/>
    </row>
    <row r="37" spans="1:22" s="9" customFormat="1" ht="15" customHeight="1" x14ac:dyDescent="0.2">
      <c r="A37" s="73"/>
      <c r="B37" s="34" t="s">
        <v>65</v>
      </c>
      <c r="C37" s="35">
        <v>1974</v>
      </c>
      <c r="D37" s="35">
        <v>1990</v>
      </c>
      <c r="E37" s="35"/>
      <c r="F37" s="35"/>
      <c r="G37" s="35"/>
      <c r="H37" s="35"/>
      <c r="I37" s="35">
        <f t="shared" si="3"/>
        <v>2</v>
      </c>
      <c r="J37" s="35">
        <f t="shared" si="4"/>
        <v>1974</v>
      </c>
      <c r="K37" s="35">
        <f t="shared" si="5"/>
        <v>1990</v>
      </c>
      <c r="L37" s="36" t="s">
        <v>66</v>
      </c>
      <c r="M37" s="36" t="s">
        <v>67</v>
      </c>
      <c r="N37" s="24" t="s">
        <v>32</v>
      </c>
      <c r="O37" s="24">
        <v>5</v>
      </c>
      <c r="P37" s="8">
        <f>VLOOKUP(M37,都道府県コード!$A$2:$B$48,2,FALSE)</f>
        <v>46</v>
      </c>
      <c r="Q37" s="8">
        <v>1974</v>
      </c>
      <c r="R37" s="8">
        <v>1990</v>
      </c>
      <c r="S37" s="8"/>
      <c r="T37" s="8"/>
      <c r="U37" s="8"/>
      <c r="V37" s="8"/>
    </row>
    <row r="38" spans="1:22" s="9" customFormat="1" ht="15" customHeight="1" x14ac:dyDescent="0.2">
      <c r="A38" s="73"/>
      <c r="B38" s="34" t="s">
        <v>117</v>
      </c>
      <c r="C38" s="35"/>
      <c r="D38" s="35"/>
      <c r="E38" s="35">
        <v>1999</v>
      </c>
      <c r="F38" s="35"/>
      <c r="G38" s="35">
        <v>2018</v>
      </c>
      <c r="H38" s="35"/>
      <c r="I38" s="35">
        <f t="shared" si="3"/>
        <v>2</v>
      </c>
      <c r="J38" s="35">
        <f t="shared" si="4"/>
        <v>1999</v>
      </c>
      <c r="K38" s="35">
        <f t="shared" si="5"/>
        <v>2018</v>
      </c>
      <c r="L38" s="36" t="s">
        <v>232</v>
      </c>
      <c r="M38" s="36" t="s">
        <v>70</v>
      </c>
      <c r="N38" s="24" t="s">
        <v>32</v>
      </c>
      <c r="O38" s="24">
        <v>5</v>
      </c>
      <c r="P38" s="8">
        <f>VLOOKUP(M38,都道府県コード!$A$2:$B$48,2,FALSE)</f>
        <v>9</v>
      </c>
      <c r="Q38" s="8">
        <v>1999</v>
      </c>
      <c r="R38" s="8">
        <v>2018</v>
      </c>
      <c r="S38" s="8"/>
      <c r="T38" s="8"/>
      <c r="U38" s="8"/>
      <c r="V38" s="8"/>
    </row>
    <row r="39" spans="1:22" s="9" customFormat="1" ht="15" customHeight="1" x14ac:dyDescent="0.2">
      <c r="A39" s="73"/>
      <c r="B39" s="21" t="s">
        <v>144</v>
      </c>
      <c r="C39" s="20"/>
      <c r="D39" s="20"/>
      <c r="E39" s="20">
        <v>1990</v>
      </c>
      <c r="F39" s="20"/>
      <c r="G39" s="20"/>
      <c r="H39" s="20"/>
      <c r="I39" s="20">
        <f t="shared" si="3"/>
        <v>1</v>
      </c>
      <c r="J39" s="20">
        <f t="shared" si="4"/>
        <v>1990</v>
      </c>
      <c r="K39" s="20">
        <f t="shared" si="5"/>
        <v>1990</v>
      </c>
      <c r="L39" s="19" t="s">
        <v>145</v>
      </c>
      <c r="M39" s="19" t="s">
        <v>146</v>
      </c>
      <c r="N39" s="24" t="s">
        <v>32</v>
      </c>
      <c r="O39" s="24">
        <v>5</v>
      </c>
      <c r="P39" s="8">
        <f>VLOOKUP(M39,都道府県コード!$A$2:$B$48,2,FALSE)</f>
        <v>2</v>
      </c>
      <c r="Q39" s="8">
        <v>1990</v>
      </c>
      <c r="R39" s="8"/>
      <c r="S39" s="8"/>
      <c r="T39" s="8"/>
      <c r="U39" s="8"/>
      <c r="V39" s="8"/>
    </row>
    <row r="40" spans="1:22" s="9" customFormat="1" ht="15" customHeight="1" x14ac:dyDescent="0.2">
      <c r="A40" s="73"/>
      <c r="B40" s="21" t="s">
        <v>107</v>
      </c>
      <c r="C40" s="20"/>
      <c r="D40" s="20">
        <v>1984</v>
      </c>
      <c r="E40" s="20"/>
      <c r="F40" s="20"/>
      <c r="G40" s="20"/>
      <c r="H40" s="20"/>
      <c r="I40" s="20">
        <f t="shared" si="3"/>
        <v>1</v>
      </c>
      <c r="J40" s="20">
        <f t="shared" si="4"/>
        <v>1984</v>
      </c>
      <c r="K40" s="20">
        <f t="shared" si="5"/>
        <v>1984</v>
      </c>
      <c r="L40" s="19" t="s">
        <v>108</v>
      </c>
      <c r="M40" s="19" t="s">
        <v>109</v>
      </c>
      <c r="N40" s="24" t="s">
        <v>32</v>
      </c>
      <c r="O40" s="24">
        <v>5</v>
      </c>
      <c r="P40" s="8">
        <f>VLOOKUP(M40,都道府県コード!$A$2:$B$48,2,FALSE)</f>
        <v>3</v>
      </c>
      <c r="Q40" s="8">
        <v>1984</v>
      </c>
      <c r="R40" s="8"/>
      <c r="S40" s="8"/>
      <c r="T40" s="8"/>
      <c r="U40" s="8"/>
      <c r="V40" s="8"/>
    </row>
    <row r="41" spans="1:22" s="9" customFormat="1" ht="15" customHeight="1" x14ac:dyDescent="0.2">
      <c r="A41" s="73"/>
      <c r="B41" s="21" t="s">
        <v>104</v>
      </c>
      <c r="C41" s="20">
        <v>1979</v>
      </c>
      <c r="D41" s="20"/>
      <c r="E41" s="20"/>
      <c r="F41" s="20"/>
      <c r="G41" s="20"/>
      <c r="H41" s="20"/>
      <c r="I41" s="20">
        <f t="shared" si="3"/>
        <v>1</v>
      </c>
      <c r="J41" s="20">
        <f t="shared" si="4"/>
        <v>1979</v>
      </c>
      <c r="K41" s="20">
        <f t="shared" si="5"/>
        <v>1979</v>
      </c>
      <c r="L41" s="19" t="s">
        <v>105</v>
      </c>
      <c r="M41" s="19" t="s">
        <v>106</v>
      </c>
      <c r="N41" s="24" t="s">
        <v>32</v>
      </c>
      <c r="O41" s="24">
        <v>5</v>
      </c>
      <c r="P41" s="8">
        <f>VLOOKUP(M41,都道府県コード!$A$2:$B$48,2,FALSE)</f>
        <v>5</v>
      </c>
      <c r="Q41" s="8">
        <v>1979</v>
      </c>
      <c r="R41" s="8"/>
      <c r="S41" s="8"/>
      <c r="T41" s="8"/>
      <c r="U41" s="8"/>
      <c r="V41" s="8"/>
    </row>
    <row r="42" spans="1:22" s="9" customFormat="1" ht="15" customHeight="1" x14ac:dyDescent="0.2">
      <c r="A42" s="73"/>
      <c r="B42" s="21" t="s">
        <v>273</v>
      </c>
      <c r="C42" s="20"/>
      <c r="D42" s="20"/>
      <c r="E42" s="20"/>
      <c r="F42" s="20"/>
      <c r="G42" s="20">
        <v>2017</v>
      </c>
      <c r="H42" s="20"/>
      <c r="I42" s="20">
        <f t="shared" si="3"/>
        <v>1</v>
      </c>
      <c r="J42" s="20">
        <f t="shared" si="4"/>
        <v>2017</v>
      </c>
      <c r="K42" s="20">
        <f t="shared" si="5"/>
        <v>2017</v>
      </c>
      <c r="L42" s="19" t="s">
        <v>274</v>
      </c>
      <c r="M42" s="19" t="s">
        <v>275</v>
      </c>
      <c r="N42" s="24" t="s">
        <v>32</v>
      </c>
      <c r="O42" s="24">
        <v>5</v>
      </c>
      <c r="P42" s="8">
        <f>VLOOKUP(M42,都道府県コード!$A$2:$B$48,2,FALSE)</f>
        <v>6</v>
      </c>
      <c r="Q42" s="8">
        <v>2017</v>
      </c>
      <c r="R42" s="8"/>
      <c r="S42" s="8"/>
      <c r="T42" s="8"/>
      <c r="U42" s="8"/>
      <c r="V42" s="8"/>
    </row>
    <row r="43" spans="1:22" s="9" customFormat="1" ht="15" customHeight="1" x14ac:dyDescent="0.2">
      <c r="A43" s="73"/>
      <c r="B43" s="21" t="s">
        <v>141</v>
      </c>
      <c r="C43" s="20"/>
      <c r="D43" s="20">
        <v>1989</v>
      </c>
      <c r="E43" s="20"/>
      <c r="F43" s="20"/>
      <c r="G43" s="20"/>
      <c r="H43" s="20"/>
      <c r="I43" s="20">
        <f t="shared" si="3"/>
        <v>1</v>
      </c>
      <c r="J43" s="20">
        <f t="shared" si="4"/>
        <v>1989</v>
      </c>
      <c r="K43" s="20">
        <f t="shared" si="5"/>
        <v>1989</v>
      </c>
      <c r="L43" s="19" t="s">
        <v>142</v>
      </c>
      <c r="M43" s="19" t="s">
        <v>143</v>
      </c>
      <c r="N43" s="24" t="s">
        <v>32</v>
      </c>
      <c r="O43" s="24">
        <v>5</v>
      </c>
      <c r="P43" s="8">
        <f>VLOOKUP(M43,都道府県コード!$A$2:$B$48,2,FALSE)</f>
        <v>7</v>
      </c>
      <c r="Q43" s="8">
        <v>1989</v>
      </c>
      <c r="R43" s="8"/>
      <c r="S43" s="8"/>
      <c r="T43" s="8"/>
      <c r="U43" s="8"/>
      <c r="V43" s="8"/>
    </row>
    <row r="44" spans="1:22" s="9" customFormat="1" ht="15" customHeight="1" x14ac:dyDescent="0.2">
      <c r="A44" s="73"/>
      <c r="B44" s="21" t="s">
        <v>130</v>
      </c>
      <c r="C44" s="20"/>
      <c r="D44" s="20"/>
      <c r="E44" s="20"/>
      <c r="F44" s="20">
        <v>2010</v>
      </c>
      <c r="G44" s="20"/>
      <c r="H44" s="20"/>
      <c r="I44" s="20">
        <f t="shared" si="3"/>
        <v>1</v>
      </c>
      <c r="J44" s="20">
        <f t="shared" si="4"/>
        <v>2010</v>
      </c>
      <c r="K44" s="20">
        <f t="shared" si="5"/>
        <v>2010</v>
      </c>
      <c r="L44" s="19" t="s">
        <v>131</v>
      </c>
      <c r="M44" s="19" t="s">
        <v>92</v>
      </c>
      <c r="N44" s="24" t="s">
        <v>32</v>
      </c>
      <c r="O44" s="24">
        <v>5</v>
      </c>
      <c r="P44" s="8">
        <f>VLOOKUP(M44,都道府県コード!$A$2:$B$48,2,FALSE)</f>
        <v>7</v>
      </c>
      <c r="Q44" s="8">
        <v>2010</v>
      </c>
      <c r="R44" s="8"/>
      <c r="S44" s="8"/>
      <c r="T44" s="8"/>
      <c r="U44" s="8"/>
      <c r="V44" s="8"/>
    </row>
    <row r="45" spans="1:22" s="9" customFormat="1" ht="15" customHeight="1" x14ac:dyDescent="0.2">
      <c r="A45" s="73"/>
      <c r="B45" s="21" t="s">
        <v>112</v>
      </c>
      <c r="C45" s="20"/>
      <c r="D45" s="20"/>
      <c r="E45" s="20">
        <v>1990</v>
      </c>
      <c r="F45" s="20"/>
      <c r="G45" s="20"/>
      <c r="H45" s="20"/>
      <c r="I45" s="20">
        <f t="shared" si="3"/>
        <v>1</v>
      </c>
      <c r="J45" s="20">
        <f t="shared" si="4"/>
        <v>1990</v>
      </c>
      <c r="K45" s="20">
        <f t="shared" si="5"/>
        <v>1990</v>
      </c>
      <c r="L45" s="19" t="s">
        <v>113</v>
      </c>
      <c r="M45" s="19" t="s">
        <v>114</v>
      </c>
      <c r="N45" s="24" t="s">
        <v>32</v>
      </c>
      <c r="O45" s="24">
        <v>5</v>
      </c>
      <c r="P45" s="8">
        <f>VLOOKUP(M45,都道府県コード!$A$2:$B$48,2,FALSE)</f>
        <v>8</v>
      </c>
      <c r="Q45" s="8">
        <v>1990</v>
      </c>
      <c r="R45" s="8"/>
      <c r="S45" s="8"/>
      <c r="T45" s="8"/>
      <c r="U45" s="8"/>
      <c r="V45" s="8"/>
    </row>
    <row r="46" spans="1:22" s="9" customFormat="1" ht="15" customHeight="1" x14ac:dyDescent="0.2">
      <c r="A46" s="73"/>
      <c r="B46" s="21" t="s">
        <v>110</v>
      </c>
      <c r="C46" s="20"/>
      <c r="D46" s="20">
        <v>1989</v>
      </c>
      <c r="E46" s="20"/>
      <c r="F46" s="20"/>
      <c r="G46" s="20"/>
      <c r="H46" s="20"/>
      <c r="I46" s="20">
        <f t="shared" si="3"/>
        <v>1</v>
      </c>
      <c r="J46" s="20">
        <f t="shared" si="4"/>
        <v>1989</v>
      </c>
      <c r="K46" s="20">
        <f t="shared" si="5"/>
        <v>1989</v>
      </c>
      <c r="L46" s="19" t="s">
        <v>111</v>
      </c>
      <c r="M46" s="19" t="s">
        <v>73</v>
      </c>
      <c r="N46" s="24" t="s">
        <v>32</v>
      </c>
      <c r="O46" s="24">
        <v>5</v>
      </c>
      <c r="P46" s="8">
        <f>VLOOKUP(M46,都道府県コード!$A$2:$B$48,2,FALSE)</f>
        <v>10</v>
      </c>
      <c r="Q46" s="8">
        <v>1989</v>
      </c>
      <c r="R46" s="8"/>
      <c r="S46" s="8"/>
      <c r="T46" s="8"/>
      <c r="U46" s="8"/>
      <c r="V46" s="8"/>
    </row>
    <row r="47" spans="1:22" s="9" customFormat="1" ht="15" customHeight="1" x14ac:dyDescent="0.2">
      <c r="A47" s="73"/>
      <c r="B47" s="21" t="s">
        <v>118</v>
      </c>
      <c r="C47" s="20"/>
      <c r="D47" s="20"/>
      <c r="E47" s="20">
        <v>1999</v>
      </c>
      <c r="F47" s="20"/>
      <c r="G47" s="20"/>
      <c r="H47" s="20"/>
      <c r="I47" s="20">
        <f t="shared" si="3"/>
        <v>1</v>
      </c>
      <c r="J47" s="20">
        <f t="shared" si="4"/>
        <v>1999</v>
      </c>
      <c r="K47" s="20">
        <f t="shared" si="5"/>
        <v>1999</v>
      </c>
      <c r="L47" s="19" t="s">
        <v>119</v>
      </c>
      <c r="M47" s="19" t="s">
        <v>61</v>
      </c>
      <c r="N47" s="24" t="s">
        <v>32</v>
      </c>
      <c r="O47" s="24">
        <v>5</v>
      </c>
      <c r="P47" s="8">
        <f>VLOOKUP(M47,都道府県コード!$A$2:$B$48,2,FALSE)</f>
        <v>15</v>
      </c>
      <c r="Q47" s="8">
        <v>1999</v>
      </c>
      <c r="R47" s="8"/>
      <c r="S47" s="8"/>
      <c r="T47" s="8"/>
      <c r="U47" s="8"/>
      <c r="V47" s="8"/>
    </row>
    <row r="48" spans="1:22" s="9" customFormat="1" ht="15" customHeight="1" x14ac:dyDescent="0.2">
      <c r="A48" s="73"/>
      <c r="B48" s="21" t="s">
        <v>122</v>
      </c>
      <c r="C48" s="20"/>
      <c r="D48" s="20"/>
      <c r="E48" s="20"/>
      <c r="F48" s="20">
        <v>2005</v>
      </c>
      <c r="G48" s="20"/>
      <c r="H48" s="20"/>
      <c r="I48" s="20">
        <f t="shared" si="3"/>
        <v>1</v>
      </c>
      <c r="J48" s="20">
        <f t="shared" si="4"/>
        <v>2005</v>
      </c>
      <c r="K48" s="20">
        <f t="shared" si="5"/>
        <v>2005</v>
      </c>
      <c r="L48" s="19" t="s">
        <v>123</v>
      </c>
      <c r="M48" s="19" t="s">
        <v>124</v>
      </c>
      <c r="N48" s="24" t="s">
        <v>32</v>
      </c>
      <c r="O48" s="24">
        <v>5</v>
      </c>
      <c r="P48" s="8">
        <f>VLOOKUP(M48,都道府県コード!$A$2:$B$48,2,FALSE)</f>
        <v>19</v>
      </c>
      <c r="Q48" s="8">
        <v>2005</v>
      </c>
      <c r="R48" s="8"/>
      <c r="S48" s="8"/>
      <c r="T48" s="8"/>
      <c r="U48" s="8"/>
      <c r="V48" s="8"/>
    </row>
    <row r="49" spans="1:22" s="9" customFormat="1" ht="15" customHeight="1" x14ac:dyDescent="0.2">
      <c r="A49" s="73"/>
      <c r="B49" s="21" t="s">
        <v>128</v>
      </c>
      <c r="C49" s="20"/>
      <c r="D49" s="20"/>
      <c r="E49" s="20"/>
      <c r="F49" s="20">
        <v>2008</v>
      </c>
      <c r="G49" s="20"/>
      <c r="H49" s="20"/>
      <c r="I49" s="20">
        <f t="shared" si="3"/>
        <v>1</v>
      </c>
      <c r="J49" s="20">
        <f t="shared" si="4"/>
        <v>2008</v>
      </c>
      <c r="K49" s="20">
        <f t="shared" si="5"/>
        <v>2008</v>
      </c>
      <c r="L49" s="19" t="s">
        <v>129</v>
      </c>
      <c r="M49" s="19" t="s">
        <v>98</v>
      </c>
      <c r="N49" s="24" t="s">
        <v>32</v>
      </c>
      <c r="O49" s="24">
        <v>5</v>
      </c>
      <c r="P49" s="8">
        <f>VLOOKUP(M49,都道府県コード!$A$2:$B$48,2,FALSE)</f>
        <v>20</v>
      </c>
      <c r="Q49" s="8">
        <v>2008</v>
      </c>
      <c r="R49" s="8"/>
      <c r="S49" s="8"/>
      <c r="T49" s="8"/>
      <c r="U49" s="8"/>
      <c r="V49" s="8"/>
    </row>
    <row r="50" spans="1:22" s="9" customFormat="1" ht="15" customHeight="1" x14ac:dyDescent="0.2">
      <c r="A50" s="73"/>
      <c r="B50" s="21" t="s">
        <v>115</v>
      </c>
      <c r="C50" s="20"/>
      <c r="D50" s="20"/>
      <c r="E50" s="20">
        <v>1992</v>
      </c>
      <c r="F50" s="20"/>
      <c r="G50" s="20"/>
      <c r="H50" s="20"/>
      <c r="I50" s="20">
        <f t="shared" si="3"/>
        <v>1</v>
      </c>
      <c r="J50" s="20">
        <f t="shared" si="4"/>
        <v>1992</v>
      </c>
      <c r="K50" s="20">
        <f t="shared" si="5"/>
        <v>1992</v>
      </c>
      <c r="L50" s="19" t="s">
        <v>116</v>
      </c>
      <c r="M50" s="19" t="s">
        <v>18</v>
      </c>
      <c r="N50" s="24" t="s">
        <v>32</v>
      </c>
      <c r="O50" s="24">
        <v>5</v>
      </c>
      <c r="P50" s="8">
        <f>VLOOKUP(M50,都道府県コード!$A$2:$B$48,2,FALSE)</f>
        <v>23</v>
      </c>
      <c r="Q50" s="8">
        <v>1992</v>
      </c>
      <c r="R50" s="8"/>
      <c r="S50" s="8"/>
      <c r="T50" s="8"/>
      <c r="U50" s="8"/>
      <c r="V50" s="8"/>
    </row>
    <row r="51" spans="1:22" s="9" customFormat="1" ht="15" customHeight="1" x14ac:dyDescent="0.2">
      <c r="A51" s="73"/>
      <c r="B51" s="21" t="s">
        <v>125</v>
      </c>
      <c r="C51" s="20"/>
      <c r="D51" s="20"/>
      <c r="E51" s="20"/>
      <c r="F51" s="20">
        <v>2005</v>
      </c>
      <c r="G51" s="20"/>
      <c r="H51" s="20"/>
      <c r="I51" s="20">
        <f t="shared" si="3"/>
        <v>1</v>
      </c>
      <c r="J51" s="20">
        <f t="shared" si="4"/>
        <v>2005</v>
      </c>
      <c r="K51" s="20">
        <f t="shared" si="5"/>
        <v>2005</v>
      </c>
      <c r="L51" s="19" t="s">
        <v>126</v>
      </c>
      <c r="M51" s="19" t="s">
        <v>127</v>
      </c>
      <c r="N51" s="24" t="s">
        <v>32</v>
      </c>
      <c r="O51" s="24">
        <v>5</v>
      </c>
      <c r="P51" s="8">
        <f>VLOOKUP(M51,都道府県コード!$A$2:$B$48,2,FALSE)</f>
        <v>24</v>
      </c>
      <c r="Q51" s="8">
        <v>2005</v>
      </c>
      <c r="R51" s="8"/>
      <c r="S51" s="8"/>
      <c r="T51" s="8"/>
      <c r="U51" s="8"/>
      <c r="V51" s="8"/>
    </row>
    <row r="52" spans="1:22" s="9" customFormat="1" ht="15" customHeight="1" x14ac:dyDescent="0.2">
      <c r="A52" s="73"/>
      <c r="B52" s="21" t="s">
        <v>101</v>
      </c>
      <c r="C52" s="20">
        <v>1978</v>
      </c>
      <c r="D52" s="20"/>
      <c r="E52" s="20"/>
      <c r="F52" s="20"/>
      <c r="G52" s="20"/>
      <c r="H52" s="20"/>
      <c r="I52" s="20">
        <f t="shared" si="3"/>
        <v>1</v>
      </c>
      <c r="J52" s="20">
        <f t="shared" si="4"/>
        <v>1978</v>
      </c>
      <c r="K52" s="20">
        <f t="shared" si="5"/>
        <v>1978</v>
      </c>
      <c r="L52" s="19" t="s">
        <v>102</v>
      </c>
      <c r="M52" s="19" t="s">
        <v>103</v>
      </c>
      <c r="N52" s="24" t="s">
        <v>32</v>
      </c>
      <c r="O52" s="24">
        <v>5</v>
      </c>
      <c r="P52" s="8">
        <f>VLOOKUP(M52,都道府県コード!$A$2:$B$48,2,FALSE)</f>
        <v>28</v>
      </c>
      <c r="Q52" s="8">
        <v>1978</v>
      </c>
      <c r="R52" s="8"/>
      <c r="S52" s="8"/>
      <c r="T52" s="8"/>
      <c r="U52" s="8"/>
      <c r="V52" s="8"/>
    </row>
    <row r="53" spans="1:22" s="9" customFormat="1" ht="15" customHeight="1" x14ac:dyDescent="0.2">
      <c r="A53" s="73"/>
      <c r="B53" s="21" t="s">
        <v>120</v>
      </c>
      <c r="C53" s="20"/>
      <c r="D53" s="20"/>
      <c r="E53" s="20">
        <v>1999</v>
      </c>
      <c r="F53" s="20"/>
      <c r="G53" s="20"/>
      <c r="H53" s="20"/>
      <c r="I53" s="20">
        <f t="shared" si="3"/>
        <v>1</v>
      </c>
      <c r="J53" s="20">
        <f t="shared" si="4"/>
        <v>1999</v>
      </c>
      <c r="K53" s="20">
        <f t="shared" si="5"/>
        <v>1999</v>
      </c>
      <c r="L53" s="19" t="s">
        <v>415</v>
      </c>
      <c r="M53" s="19" t="s">
        <v>121</v>
      </c>
      <c r="N53" s="24" t="s">
        <v>32</v>
      </c>
      <c r="O53" s="24">
        <v>5</v>
      </c>
      <c r="P53" s="8">
        <f>VLOOKUP(M53,都道府県コード!$A$2:$B$48,2,FALSE)</f>
        <v>32</v>
      </c>
      <c r="Q53" s="8">
        <v>1999</v>
      </c>
      <c r="R53" s="8"/>
      <c r="S53" s="8"/>
      <c r="T53" s="8"/>
      <c r="U53" s="8"/>
      <c r="V53" s="8"/>
    </row>
    <row r="54" spans="1:22" s="9" customFormat="1" ht="15" customHeight="1" x14ac:dyDescent="0.2">
      <c r="A54" s="74"/>
      <c r="B54" s="21" t="s">
        <v>147</v>
      </c>
      <c r="C54" s="20"/>
      <c r="D54" s="20"/>
      <c r="E54" s="20"/>
      <c r="F54" s="20">
        <v>2003</v>
      </c>
      <c r="G54" s="20"/>
      <c r="H54" s="20"/>
      <c r="I54" s="20">
        <f t="shared" si="3"/>
        <v>1</v>
      </c>
      <c r="J54" s="20">
        <f t="shared" si="4"/>
        <v>2003</v>
      </c>
      <c r="K54" s="20">
        <f t="shared" si="5"/>
        <v>2003</v>
      </c>
      <c r="L54" s="19" t="s">
        <v>148</v>
      </c>
      <c r="M54" s="19" t="s">
        <v>149</v>
      </c>
      <c r="N54" s="24" t="s">
        <v>32</v>
      </c>
      <c r="O54" s="24">
        <v>5</v>
      </c>
      <c r="P54" s="8">
        <f>VLOOKUP(M54,都道府県コード!$A$2:$B$48,2,FALSE)</f>
        <v>35</v>
      </c>
      <c r="Q54" s="8">
        <v>2003</v>
      </c>
      <c r="R54" s="8"/>
      <c r="S54" s="8"/>
      <c r="T54" s="8"/>
      <c r="U54" s="8"/>
      <c r="V54" s="8"/>
    </row>
    <row r="55" spans="1:22" s="9" customFormat="1" ht="15" customHeight="1" x14ac:dyDescent="0.2">
      <c r="A55" s="69" t="s">
        <v>153</v>
      </c>
      <c r="B55" s="32" t="s">
        <v>154</v>
      </c>
      <c r="C55" s="25"/>
      <c r="D55" s="25">
        <v>1987</v>
      </c>
      <c r="E55" s="25">
        <v>1999</v>
      </c>
      <c r="F55" s="25"/>
      <c r="G55" s="25">
        <v>2010</v>
      </c>
      <c r="H55" s="25"/>
      <c r="I55" s="25">
        <f t="shared" si="3"/>
        <v>3</v>
      </c>
      <c r="J55" s="25">
        <f t="shared" si="4"/>
        <v>1987</v>
      </c>
      <c r="K55" s="25">
        <f t="shared" si="5"/>
        <v>2010</v>
      </c>
      <c r="L55" s="33" t="s">
        <v>233</v>
      </c>
      <c r="M55" s="33" t="s">
        <v>137</v>
      </c>
      <c r="N55" s="23" t="s">
        <v>153</v>
      </c>
      <c r="O55" s="23">
        <v>6</v>
      </c>
      <c r="P55" s="8">
        <f>VLOOKUP(M55,都道府県コード!$A$2:$B$48,2,FALSE)</f>
        <v>1</v>
      </c>
      <c r="Q55" s="8">
        <v>1987</v>
      </c>
      <c r="R55" s="8">
        <v>1999</v>
      </c>
      <c r="S55" s="8">
        <v>2010</v>
      </c>
      <c r="T55" s="8"/>
      <c r="U55" s="8"/>
      <c r="V55" s="8"/>
    </row>
    <row r="56" spans="1:22" s="9" customFormat="1" ht="15" customHeight="1" x14ac:dyDescent="0.2">
      <c r="A56" s="70"/>
      <c r="B56" s="34" t="s">
        <v>158</v>
      </c>
      <c r="C56" s="35"/>
      <c r="D56" s="35"/>
      <c r="E56" s="35">
        <v>1999</v>
      </c>
      <c r="F56" s="35"/>
      <c r="G56" s="35">
        <v>2016</v>
      </c>
      <c r="H56" s="35"/>
      <c r="I56" s="35">
        <f t="shared" si="3"/>
        <v>2</v>
      </c>
      <c r="J56" s="35">
        <f t="shared" si="4"/>
        <v>1999</v>
      </c>
      <c r="K56" s="35">
        <f t="shared" si="5"/>
        <v>2016</v>
      </c>
      <c r="L56" s="36" t="s">
        <v>159</v>
      </c>
      <c r="M56" s="36" t="s">
        <v>137</v>
      </c>
      <c r="N56" s="23" t="s">
        <v>153</v>
      </c>
      <c r="O56" s="23">
        <v>6</v>
      </c>
      <c r="P56" s="8">
        <f>VLOOKUP(M56,都道府県コード!$A$2:$B$48,2,FALSE)</f>
        <v>1</v>
      </c>
      <c r="Q56" s="8">
        <v>1999</v>
      </c>
      <c r="R56" s="22">
        <v>2016</v>
      </c>
      <c r="S56" s="8"/>
      <c r="T56" s="8"/>
      <c r="U56" s="8"/>
      <c r="V56" s="8"/>
    </row>
    <row r="57" spans="1:22" s="9" customFormat="1" ht="15" customHeight="1" x14ac:dyDescent="0.2">
      <c r="A57" s="70"/>
      <c r="B57" s="34" t="s">
        <v>409</v>
      </c>
      <c r="C57" s="35"/>
      <c r="D57" s="35"/>
      <c r="E57" s="35"/>
      <c r="F57" s="35">
        <v>2005</v>
      </c>
      <c r="G57" s="35"/>
      <c r="H57" s="35">
        <v>2022</v>
      </c>
      <c r="I57" s="35">
        <f t="shared" si="3"/>
        <v>2</v>
      </c>
      <c r="J57" s="35">
        <f t="shared" si="4"/>
        <v>2005</v>
      </c>
      <c r="K57" s="35">
        <f t="shared" si="5"/>
        <v>2022</v>
      </c>
      <c r="L57" s="36" t="s">
        <v>178</v>
      </c>
      <c r="M57" s="36" t="s">
        <v>137</v>
      </c>
      <c r="N57" s="23" t="s">
        <v>153</v>
      </c>
      <c r="O57" s="23">
        <v>6</v>
      </c>
      <c r="P57" s="8">
        <f>VLOOKUP(M57,都道府県コード!$A$2:$B$48,2,FALSE)</f>
        <v>1</v>
      </c>
      <c r="Q57" s="8">
        <v>2005</v>
      </c>
      <c r="R57" s="8">
        <v>2022</v>
      </c>
      <c r="S57" s="8"/>
      <c r="T57" s="8"/>
      <c r="U57" s="8"/>
      <c r="V57" s="8"/>
    </row>
    <row r="58" spans="1:22" s="9" customFormat="1" ht="15" customHeight="1" x14ac:dyDescent="0.2">
      <c r="A58" s="70"/>
      <c r="B58" s="21" t="s">
        <v>179</v>
      </c>
      <c r="C58" s="20"/>
      <c r="D58" s="20"/>
      <c r="E58" s="20"/>
      <c r="F58" s="20">
        <v>2009</v>
      </c>
      <c r="G58" s="20"/>
      <c r="H58" s="20"/>
      <c r="I58" s="20">
        <f t="shared" si="3"/>
        <v>1</v>
      </c>
      <c r="J58" s="20">
        <f t="shared" si="4"/>
        <v>2009</v>
      </c>
      <c r="K58" s="20">
        <f t="shared" si="5"/>
        <v>2009</v>
      </c>
      <c r="L58" s="19" t="s">
        <v>180</v>
      </c>
      <c r="M58" s="19" t="s">
        <v>22</v>
      </c>
      <c r="N58" s="23" t="s">
        <v>153</v>
      </c>
      <c r="O58" s="23">
        <v>6</v>
      </c>
      <c r="P58" s="8">
        <f>VLOOKUP(M58,都道府県コード!$A$2:$B$48,2,FALSE)</f>
        <v>1</v>
      </c>
      <c r="Q58" s="8">
        <v>2009</v>
      </c>
      <c r="R58" s="8"/>
      <c r="S58" s="8"/>
      <c r="T58" s="8"/>
      <c r="U58" s="8"/>
      <c r="V58" s="8"/>
    </row>
    <row r="59" spans="1:22" s="9" customFormat="1" ht="15" customHeight="1" x14ac:dyDescent="0.2">
      <c r="A59" s="70"/>
      <c r="B59" s="21" t="s">
        <v>181</v>
      </c>
      <c r="C59" s="20"/>
      <c r="D59" s="20"/>
      <c r="E59" s="20"/>
      <c r="F59" s="20"/>
      <c r="G59" s="20">
        <v>2013</v>
      </c>
      <c r="H59" s="20"/>
      <c r="I59" s="20">
        <f t="shared" si="3"/>
        <v>1</v>
      </c>
      <c r="J59" s="20">
        <f t="shared" si="4"/>
        <v>2013</v>
      </c>
      <c r="K59" s="20">
        <f t="shared" si="5"/>
        <v>2013</v>
      </c>
      <c r="L59" s="19" t="s">
        <v>234</v>
      </c>
      <c r="M59" s="19" t="s">
        <v>137</v>
      </c>
      <c r="N59" s="23" t="s">
        <v>153</v>
      </c>
      <c r="O59" s="23">
        <v>6</v>
      </c>
      <c r="P59" s="8">
        <f>VLOOKUP(M59,都道府県コード!$A$2:$B$48,2,FALSE)</f>
        <v>1</v>
      </c>
      <c r="Q59" s="8">
        <v>2013</v>
      </c>
      <c r="R59" s="8"/>
      <c r="S59" s="8"/>
      <c r="T59" s="8"/>
      <c r="U59" s="8"/>
      <c r="V59" s="8"/>
    </row>
    <row r="60" spans="1:22" s="9" customFormat="1" ht="15" customHeight="1" x14ac:dyDescent="0.2">
      <c r="A60" s="70"/>
      <c r="B60" s="21" t="s">
        <v>160</v>
      </c>
      <c r="C60" s="20"/>
      <c r="D60" s="20"/>
      <c r="E60" s="20">
        <v>1999</v>
      </c>
      <c r="F60" s="20"/>
      <c r="G60" s="20"/>
      <c r="H60" s="20"/>
      <c r="I60" s="20">
        <f t="shared" si="3"/>
        <v>1</v>
      </c>
      <c r="J60" s="20">
        <f t="shared" si="4"/>
        <v>1999</v>
      </c>
      <c r="K60" s="20">
        <f t="shared" si="5"/>
        <v>1999</v>
      </c>
      <c r="L60" s="19" t="s">
        <v>161</v>
      </c>
      <c r="M60" s="19" t="s">
        <v>162</v>
      </c>
      <c r="N60" s="23" t="s">
        <v>153</v>
      </c>
      <c r="O60" s="23">
        <v>6</v>
      </c>
      <c r="P60" s="8">
        <f>VLOOKUP(M60,都道府県コード!$A$2:$B$48,2,FALSE)</f>
        <v>2</v>
      </c>
      <c r="Q60" s="8">
        <v>1999</v>
      </c>
      <c r="R60" s="8"/>
      <c r="S60" s="8"/>
      <c r="T60" s="8"/>
      <c r="U60" s="8"/>
      <c r="V60" s="8"/>
    </row>
    <row r="61" spans="1:22" s="9" customFormat="1" ht="15" customHeight="1" x14ac:dyDescent="0.2">
      <c r="A61" s="70"/>
      <c r="B61" s="21" t="s">
        <v>163</v>
      </c>
      <c r="C61" s="20"/>
      <c r="D61" s="20"/>
      <c r="E61" s="20">
        <v>1999</v>
      </c>
      <c r="F61" s="20"/>
      <c r="G61" s="20"/>
      <c r="H61" s="20"/>
      <c r="I61" s="20">
        <f t="shared" si="3"/>
        <v>1</v>
      </c>
      <c r="J61" s="20">
        <f t="shared" si="4"/>
        <v>1999</v>
      </c>
      <c r="K61" s="20">
        <f t="shared" si="5"/>
        <v>1999</v>
      </c>
      <c r="L61" s="19" t="s">
        <v>164</v>
      </c>
      <c r="M61" s="19" t="s">
        <v>109</v>
      </c>
      <c r="N61" s="23" t="s">
        <v>153</v>
      </c>
      <c r="O61" s="23">
        <v>6</v>
      </c>
      <c r="P61" s="8">
        <f>VLOOKUP(M61,都道府県コード!$A$2:$B$48,2,FALSE)</f>
        <v>3</v>
      </c>
      <c r="Q61" s="8">
        <v>1999</v>
      </c>
      <c r="R61" s="8"/>
      <c r="S61" s="8"/>
      <c r="T61" s="8"/>
      <c r="U61" s="8"/>
      <c r="V61" s="8"/>
    </row>
    <row r="62" spans="1:22" s="9" customFormat="1" ht="15" customHeight="1" x14ac:dyDescent="0.2">
      <c r="A62" s="70"/>
      <c r="B62" s="21" t="s">
        <v>165</v>
      </c>
      <c r="C62" s="20"/>
      <c r="D62" s="20"/>
      <c r="E62" s="20">
        <v>1999</v>
      </c>
      <c r="F62" s="20"/>
      <c r="G62" s="20"/>
      <c r="H62" s="20"/>
      <c r="I62" s="20">
        <f t="shared" si="3"/>
        <v>1</v>
      </c>
      <c r="J62" s="20">
        <f t="shared" si="4"/>
        <v>1999</v>
      </c>
      <c r="K62" s="20">
        <f t="shared" si="5"/>
        <v>1999</v>
      </c>
      <c r="L62" s="19" t="s">
        <v>166</v>
      </c>
      <c r="M62" s="19" t="s">
        <v>41</v>
      </c>
      <c r="N62" s="23" t="s">
        <v>153</v>
      </c>
      <c r="O62" s="23">
        <v>6</v>
      </c>
      <c r="P62" s="8">
        <f>VLOOKUP(M62,都道府県コード!$A$2:$B$48,2,FALSE)</f>
        <v>17</v>
      </c>
      <c r="Q62" s="8">
        <v>1999</v>
      </c>
      <c r="R62" s="8"/>
      <c r="S62" s="8"/>
      <c r="T62" s="8"/>
      <c r="U62" s="8"/>
      <c r="V62" s="8"/>
    </row>
    <row r="63" spans="1:22" s="9" customFormat="1" ht="15" customHeight="1" x14ac:dyDescent="0.2">
      <c r="A63" s="70"/>
      <c r="B63" s="21" t="s">
        <v>167</v>
      </c>
      <c r="C63" s="20"/>
      <c r="D63" s="20"/>
      <c r="E63" s="20">
        <v>1999</v>
      </c>
      <c r="F63" s="61"/>
      <c r="G63" s="20"/>
      <c r="H63" s="20"/>
      <c r="I63" s="20">
        <f t="shared" si="3"/>
        <v>1</v>
      </c>
      <c r="J63" s="20">
        <f t="shared" si="4"/>
        <v>1999</v>
      </c>
      <c r="K63" s="20">
        <f t="shared" si="5"/>
        <v>1999</v>
      </c>
      <c r="L63" s="19" t="s">
        <v>168</v>
      </c>
      <c r="M63" s="19" t="s">
        <v>169</v>
      </c>
      <c r="N63" s="23" t="s">
        <v>153</v>
      </c>
      <c r="O63" s="23">
        <v>6</v>
      </c>
      <c r="P63" s="8">
        <f>VLOOKUP(M63,都道府県コード!$A$2:$B$48,2,FALSE)</f>
        <v>21</v>
      </c>
      <c r="Q63" s="8">
        <v>1999</v>
      </c>
      <c r="R63" s="8"/>
      <c r="S63" s="8"/>
      <c r="T63" s="8"/>
      <c r="U63" s="8"/>
      <c r="V63" s="8"/>
    </row>
    <row r="64" spans="1:22" s="9" customFormat="1" ht="15" customHeight="1" x14ac:dyDescent="0.2">
      <c r="A64" s="70"/>
      <c r="B64" s="21" t="s">
        <v>174</v>
      </c>
      <c r="C64" s="20"/>
      <c r="D64" s="20"/>
      <c r="E64" s="20"/>
      <c r="F64" s="20">
        <v>2003</v>
      </c>
      <c r="G64" s="20"/>
      <c r="H64" s="20"/>
      <c r="I64" s="20">
        <f t="shared" si="3"/>
        <v>1</v>
      </c>
      <c r="J64" s="20">
        <f t="shared" si="4"/>
        <v>2003</v>
      </c>
      <c r="K64" s="20">
        <f t="shared" si="5"/>
        <v>2003</v>
      </c>
      <c r="L64" s="19" t="s">
        <v>175</v>
      </c>
      <c r="M64" s="19" t="s">
        <v>176</v>
      </c>
      <c r="N64" s="23" t="s">
        <v>153</v>
      </c>
      <c r="O64" s="23">
        <v>6</v>
      </c>
      <c r="P64" s="8">
        <f>VLOOKUP(M64,都道府県コード!$A$2:$B$48,2,FALSE)</f>
        <v>24</v>
      </c>
      <c r="Q64" s="8">
        <v>2003</v>
      </c>
      <c r="R64" s="8"/>
      <c r="S64" s="8"/>
      <c r="T64" s="8"/>
      <c r="U64" s="8"/>
      <c r="V64" s="8"/>
    </row>
    <row r="65" spans="1:22" s="9" customFormat="1" ht="15" customHeight="1" x14ac:dyDescent="0.2">
      <c r="A65" s="70"/>
      <c r="B65" s="21" t="s">
        <v>170</v>
      </c>
      <c r="C65" s="20"/>
      <c r="D65" s="20"/>
      <c r="E65" s="20">
        <v>1999</v>
      </c>
      <c r="F65" s="20"/>
      <c r="G65" s="20"/>
      <c r="H65" s="20"/>
      <c r="I65" s="20">
        <f t="shared" si="3"/>
        <v>1</v>
      </c>
      <c r="J65" s="20">
        <f t="shared" si="4"/>
        <v>1999</v>
      </c>
      <c r="K65" s="20">
        <f t="shared" si="5"/>
        <v>1999</v>
      </c>
      <c r="L65" s="19" t="s">
        <v>171</v>
      </c>
      <c r="M65" s="19" t="s">
        <v>31</v>
      </c>
      <c r="N65" s="23" t="s">
        <v>153</v>
      </c>
      <c r="O65" s="23">
        <v>6</v>
      </c>
      <c r="P65" s="8">
        <f>VLOOKUP(M65,都道府県コード!$A$2:$B$48,2,FALSE)</f>
        <v>34</v>
      </c>
      <c r="Q65" s="8">
        <v>1999</v>
      </c>
      <c r="R65" s="8"/>
      <c r="S65" s="8"/>
      <c r="T65" s="8"/>
      <c r="U65" s="8"/>
      <c r="V65" s="8"/>
    </row>
    <row r="66" spans="1:22" s="9" customFormat="1" ht="15" customHeight="1" x14ac:dyDescent="0.2">
      <c r="A66" s="70"/>
      <c r="B66" s="21" t="s">
        <v>155</v>
      </c>
      <c r="C66" s="20">
        <v>1977</v>
      </c>
      <c r="D66" s="20"/>
      <c r="E66" s="20"/>
      <c r="F66" s="20"/>
      <c r="G66" s="20"/>
      <c r="H66" s="20"/>
      <c r="I66" s="20">
        <f t="shared" si="3"/>
        <v>1</v>
      </c>
      <c r="J66" s="20">
        <f t="shared" si="4"/>
        <v>1977</v>
      </c>
      <c r="K66" s="20">
        <f t="shared" si="5"/>
        <v>1977</v>
      </c>
      <c r="L66" s="19" t="s">
        <v>156</v>
      </c>
      <c r="M66" s="19" t="s">
        <v>157</v>
      </c>
      <c r="N66" s="23" t="s">
        <v>153</v>
      </c>
      <c r="O66" s="23">
        <v>6</v>
      </c>
      <c r="P66" s="8">
        <f>VLOOKUP(M66,都道府県コード!$A$2:$B$48,2,FALSE)</f>
        <v>35</v>
      </c>
      <c r="Q66" s="8">
        <v>1977</v>
      </c>
      <c r="R66" s="8"/>
      <c r="S66" s="8"/>
      <c r="T66" s="8"/>
      <c r="U66" s="8"/>
      <c r="V66" s="8"/>
    </row>
    <row r="67" spans="1:22" s="9" customFormat="1" ht="15" customHeight="1" x14ac:dyDescent="0.2">
      <c r="A67" s="71"/>
      <c r="B67" s="21" t="s">
        <v>172</v>
      </c>
      <c r="C67" s="20"/>
      <c r="D67" s="20"/>
      <c r="E67" s="20">
        <v>1999</v>
      </c>
      <c r="F67" s="20"/>
      <c r="G67" s="20"/>
      <c r="H67" s="20"/>
      <c r="I67" s="20">
        <f t="shared" si="3"/>
        <v>1</v>
      </c>
      <c r="J67" s="20">
        <f t="shared" si="4"/>
        <v>1999</v>
      </c>
      <c r="K67" s="20">
        <f t="shared" si="5"/>
        <v>1999</v>
      </c>
      <c r="L67" s="19" t="s">
        <v>173</v>
      </c>
      <c r="M67" s="19" t="s">
        <v>149</v>
      </c>
      <c r="N67" s="23" t="s">
        <v>153</v>
      </c>
      <c r="O67" s="23">
        <v>6</v>
      </c>
      <c r="P67" s="8">
        <f>VLOOKUP(M67,都道府県コード!$A$2:$B$48,2,FALSE)</f>
        <v>35</v>
      </c>
      <c r="Q67" s="8">
        <v>1999</v>
      </c>
      <c r="R67" s="8"/>
      <c r="S67" s="8"/>
      <c r="T67" s="8"/>
      <c r="U67" s="8"/>
      <c r="V67" s="8"/>
    </row>
    <row r="68" spans="1:22" s="9" customFormat="1" x14ac:dyDescent="0.2">
      <c r="A68" s="61"/>
      <c r="B68" s="62" t="str">
        <f>COUNTA(B3:B67)&amp;"都市圏"</f>
        <v>65都市圏</v>
      </c>
      <c r="C68" s="12">
        <f>COUNTA(C3:C67)+1</f>
        <v>27</v>
      </c>
      <c r="D68" s="12">
        <f>COUNTA(D3:D67)</f>
        <v>33</v>
      </c>
      <c r="E68" s="12">
        <f>COUNTA(E3:E67)</f>
        <v>34</v>
      </c>
      <c r="F68" s="12">
        <f>COUNTA(F3:F67)</f>
        <v>30</v>
      </c>
      <c r="G68" s="12">
        <f>COUNTA(G3:G67)</f>
        <v>20</v>
      </c>
      <c r="H68" s="12">
        <f>COUNTA(H3:H67)</f>
        <v>7</v>
      </c>
      <c r="I68" s="61" t="str">
        <f>"延べ "&amp;SUM(I3:I67)&amp;" 回"</f>
        <v>延べ 151 回</v>
      </c>
      <c r="J68" s="61"/>
      <c r="K68" s="61"/>
      <c r="L68" s="63"/>
      <c r="M68" s="64"/>
      <c r="N68" s="61"/>
      <c r="O68" s="61"/>
      <c r="P68" s="61"/>
      <c r="Q68" s="61"/>
      <c r="R68" s="61"/>
      <c r="S68" s="61"/>
      <c r="T68" s="61"/>
      <c r="U68" s="61"/>
      <c r="V68" s="61"/>
    </row>
    <row r="69" spans="1:22" x14ac:dyDescent="0.2">
      <c r="E69" s="3"/>
      <c r="N69" s="42"/>
      <c r="O69" s="42"/>
    </row>
    <row r="70" spans="1:22" x14ac:dyDescent="0.2">
      <c r="B70" s="30"/>
      <c r="C70" s="54" t="s">
        <v>276</v>
      </c>
      <c r="D70" s="13">
        <f>COUNTIF($I$3:$I$67,"&gt;=5")</f>
        <v>7</v>
      </c>
      <c r="E70" s="37" t="s">
        <v>237</v>
      </c>
      <c r="M70" s="1"/>
      <c r="N70" s="42">
        <v>5</v>
      </c>
      <c r="O70" s="42"/>
    </row>
    <row r="71" spans="1:22" x14ac:dyDescent="0.2">
      <c r="B71" s="27"/>
      <c r="C71" s="54" t="s">
        <v>182</v>
      </c>
      <c r="D71" s="13">
        <f>COUNTIF($I$3:$I$67,N71)</f>
        <v>5</v>
      </c>
      <c r="E71" s="37" t="s">
        <v>237</v>
      </c>
      <c r="M71" s="1"/>
      <c r="N71" s="42">
        <v>4</v>
      </c>
      <c r="O71" s="42"/>
    </row>
    <row r="72" spans="1:22" x14ac:dyDescent="0.2">
      <c r="B72" s="25"/>
      <c r="C72" s="54" t="s">
        <v>183</v>
      </c>
      <c r="D72" s="13">
        <f>COUNTIF($I$3:$I$67,N72)</f>
        <v>13</v>
      </c>
      <c r="E72" s="37" t="s">
        <v>237</v>
      </c>
      <c r="M72" s="1"/>
      <c r="N72" s="42">
        <v>3</v>
      </c>
      <c r="O72" s="42"/>
    </row>
    <row r="73" spans="1:22" x14ac:dyDescent="0.2">
      <c r="B73" s="35"/>
      <c r="C73" s="54" t="s">
        <v>184</v>
      </c>
      <c r="D73" s="13">
        <f>COUNTIF($I$3:$I$67,N73)</f>
        <v>14</v>
      </c>
      <c r="E73" s="37" t="s">
        <v>237</v>
      </c>
      <c r="M73" s="1"/>
      <c r="N73" s="42">
        <v>2</v>
      </c>
      <c r="O73" s="42"/>
    </row>
    <row r="74" spans="1:22" x14ac:dyDescent="0.2">
      <c r="B74" s="20"/>
      <c r="C74" s="54" t="s">
        <v>185</v>
      </c>
      <c r="D74" s="13">
        <f>COUNTIF($I$3:$I$67,N74)</f>
        <v>26</v>
      </c>
      <c r="E74" s="37" t="s">
        <v>237</v>
      </c>
      <c r="M74" s="1"/>
      <c r="N74" s="42">
        <v>1</v>
      </c>
      <c r="O74" s="42"/>
    </row>
    <row r="75" spans="1:22" x14ac:dyDescent="0.2">
      <c r="B75" s="1"/>
      <c r="L75" s="1"/>
      <c r="M75" s="1"/>
      <c r="N75" s="42"/>
      <c r="O75" s="42"/>
    </row>
    <row r="76" spans="1:22" x14ac:dyDescent="0.2">
      <c r="B76" s="1"/>
      <c r="D76" s="1">
        <f>SUM(D70:D74)</f>
        <v>65</v>
      </c>
      <c r="I76" s="1">
        <f>SUM(I3:I67)</f>
        <v>151</v>
      </c>
      <c r="L76" s="1"/>
      <c r="M76" s="1"/>
    </row>
    <row r="77" spans="1:22" x14ac:dyDescent="0.2">
      <c r="B77" s="1"/>
      <c r="L77" s="1"/>
      <c r="M77" s="1"/>
    </row>
    <row r="78" spans="1:22" x14ac:dyDescent="0.2">
      <c r="M78" s="12"/>
    </row>
    <row r="79" spans="1:22" x14ac:dyDescent="0.2">
      <c r="M79" s="12"/>
    </row>
    <row r="80" spans="1:22" x14ac:dyDescent="0.2">
      <c r="M80" s="12"/>
    </row>
    <row r="81" spans="13:13" x14ac:dyDescent="0.2">
      <c r="M81" s="12"/>
    </row>
    <row r="82" spans="13:13" x14ac:dyDescent="0.2">
      <c r="M82" s="14"/>
    </row>
    <row r="83" spans="13:13" x14ac:dyDescent="0.2">
      <c r="M83" s="15"/>
    </row>
    <row r="84" spans="13:13" x14ac:dyDescent="0.2">
      <c r="M84" s="15"/>
    </row>
    <row r="85" spans="13:13" x14ac:dyDescent="0.2">
      <c r="M85" s="15"/>
    </row>
  </sheetData>
  <sheetProtection selectLockedCells="1"/>
  <autoFilter ref="A2:V68" xr:uid="{00000000-0009-0000-0000-000000000000}">
    <filterColumn colId="0" showButton="0"/>
  </autoFilter>
  <mergeCells count="5">
    <mergeCell ref="A2:B2"/>
    <mergeCell ref="A3:A5"/>
    <mergeCell ref="A6:A9"/>
    <mergeCell ref="A10:A54"/>
    <mergeCell ref="A55:A67"/>
  </mergeCells>
  <phoneticPr fontId="3"/>
  <pageMargins left="0.78700000000000003" right="0.78700000000000003" top="0.98399999999999999" bottom="0.98399999999999999" header="0.51200000000000001" footer="0.51200000000000001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5"/>
  <sheetViews>
    <sheetView view="pageBreakPreview" zoomScale="115" zoomScaleNormal="115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:A9"/>
    </sheetView>
  </sheetViews>
  <sheetFormatPr defaultColWidth="9" defaultRowHeight="12" x14ac:dyDescent="0.2"/>
  <cols>
    <col min="1" max="1" width="3.453125" style="1" customWidth="1"/>
    <col min="2" max="2" width="13.90625" style="2" customWidth="1"/>
    <col min="3" max="8" width="11.36328125" style="1" customWidth="1"/>
    <col min="9" max="11" width="9.7265625" style="1" customWidth="1"/>
    <col min="12" max="13" width="9.7265625" style="3" customWidth="1"/>
    <col min="14" max="14" width="14.08984375" style="1" bestFit="1" customWidth="1"/>
    <col min="15" max="22" width="7.453125" style="1" customWidth="1"/>
    <col min="23" max="16384" width="9" style="1"/>
  </cols>
  <sheetData>
    <row r="1" spans="1:22" s="5" customFormat="1" ht="20.149999999999999" customHeight="1" x14ac:dyDescent="0.2">
      <c r="A1" s="38" t="s">
        <v>288</v>
      </c>
      <c r="B1" s="4"/>
      <c r="L1" s="4"/>
      <c r="M1" s="6" t="str">
        <f>'一覧（調査年度）'!M1</f>
        <v>R6.3時点</v>
      </c>
      <c r="U1" s="58"/>
    </row>
    <row r="2" spans="1:22" s="5" customFormat="1" ht="36.75" customHeight="1" x14ac:dyDescent="0.2">
      <c r="A2" s="75" t="s">
        <v>0</v>
      </c>
      <c r="B2" s="76"/>
      <c r="C2" s="7" t="s">
        <v>1</v>
      </c>
      <c r="D2" s="7" t="s">
        <v>2</v>
      </c>
      <c r="E2" s="7" t="s">
        <v>3</v>
      </c>
      <c r="F2" s="7" t="s">
        <v>4</v>
      </c>
      <c r="G2" s="7" t="s">
        <v>287</v>
      </c>
      <c r="H2" s="7" t="s">
        <v>279</v>
      </c>
      <c r="I2" s="7" t="s">
        <v>5</v>
      </c>
      <c r="J2" s="7" t="s">
        <v>6</v>
      </c>
      <c r="K2" s="7" t="s">
        <v>240</v>
      </c>
      <c r="L2" s="55" t="s">
        <v>7</v>
      </c>
      <c r="M2" s="55" t="s">
        <v>8</v>
      </c>
      <c r="N2" s="41" t="s">
        <v>235</v>
      </c>
      <c r="O2" s="7" t="s">
        <v>236</v>
      </c>
      <c r="P2" s="7" t="s">
        <v>9</v>
      </c>
      <c r="Q2" s="40" t="s">
        <v>241</v>
      </c>
      <c r="R2" s="40" t="s">
        <v>242</v>
      </c>
      <c r="S2" s="40" t="s">
        <v>243</v>
      </c>
      <c r="T2" s="40" t="s">
        <v>244</v>
      </c>
      <c r="U2" s="40" t="s">
        <v>245</v>
      </c>
      <c r="V2" s="40" t="s">
        <v>246</v>
      </c>
    </row>
    <row r="3" spans="1:22" s="9" customFormat="1" ht="15" customHeight="1" x14ac:dyDescent="0.2">
      <c r="A3" s="69" t="s">
        <v>10</v>
      </c>
      <c r="B3" s="29" t="s">
        <v>11</v>
      </c>
      <c r="C3" s="30" t="s">
        <v>286</v>
      </c>
      <c r="D3" s="30" t="s">
        <v>282</v>
      </c>
      <c r="E3" s="30" t="s">
        <v>282</v>
      </c>
      <c r="F3" s="30" t="s">
        <v>282</v>
      </c>
      <c r="G3" s="30" t="s">
        <v>282</v>
      </c>
      <c r="H3" s="30"/>
      <c r="I3" s="30">
        <f t="shared" ref="I3:I34" si="0">COUNT(Q3:V3)</f>
        <v>6</v>
      </c>
      <c r="J3" s="30">
        <f t="shared" ref="J3:J34" si="1">Q3</f>
        <v>1968</v>
      </c>
      <c r="K3" s="30">
        <f t="shared" ref="K3:K34" si="2">MAX(Q3:V3)</f>
        <v>2018</v>
      </c>
      <c r="L3" s="31" t="s">
        <v>12</v>
      </c>
      <c r="M3" s="31" t="s">
        <v>13</v>
      </c>
      <c r="N3" s="23" t="s">
        <v>250</v>
      </c>
      <c r="O3" s="23">
        <v>1</v>
      </c>
      <c r="P3" s="8">
        <v>13</v>
      </c>
      <c r="Q3" s="8">
        <v>1968</v>
      </c>
      <c r="R3" s="8">
        <v>1978</v>
      </c>
      <c r="S3" s="8">
        <v>1988</v>
      </c>
      <c r="T3" s="8">
        <v>1998</v>
      </c>
      <c r="U3" s="8">
        <v>2008</v>
      </c>
      <c r="V3" s="8">
        <v>2018</v>
      </c>
    </row>
    <row r="4" spans="1:22" s="9" customFormat="1" ht="15" customHeight="1" x14ac:dyDescent="0.2">
      <c r="A4" s="70"/>
      <c r="B4" s="29" t="s">
        <v>239</v>
      </c>
      <c r="C4" s="30" t="s">
        <v>282</v>
      </c>
      <c r="D4" s="30" t="s">
        <v>282</v>
      </c>
      <c r="E4" s="30" t="s">
        <v>282</v>
      </c>
      <c r="F4" s="30" t="s">
        <v>282</v>
      </c>
      <c r="G4" s="30" t="s">
        <v>282</v>
      </c>
      <c r="H4" s="30" t="s">
        <v>282</v>
      </c>
      <c r="I4" s="30">
        <f t="shared" si="0"/>
        <v>6</v>
      </c>
      <c r="J4" s="30">
        <f t="shared" si="1"/>
        <v>1970</v>
      </c>
      <c r="K4" s="30">
        <f t="shared" si="2"/>
        <v>2021</v>
      </c>
      <c r="L4" s="31" t="s">
        <v>14</v>
      </c>
      <c r="M4" s="31" t="s">
        <v>15</v>
      </c>
      <c r="N4" s="23" t="s">
        <v>250</v>
      </c>
      <c r="O4" s="23">
        <v>2</v>
      </c>
      <c r="P4" s="8">
        <v>27</v>
      </c>
      <c r="Q4" s="8">
        <v>1970</v>
      </c>
      <c r="R4" s="8">
        <v>1980</v>
      </c>
      <c r="S4" s="8">
        <v>1990</v>
      </c>
      <c r="T4" s="8">
        <v>2000</v>
      </c>
      <c r="U4" s="8">
        <v>2010</v>
      </c>
      <c r="V4" s="8">
        <v>2021</v>
      </c>
    </row>
    <row r="5" spans="1:22" s="9" customFormat="1" ht="15" customHeight="1" x14ac:dyDescent="0.2">
      <c r="A5" s="71"/>
      <c r="B5" s="29" t="s">
        <v>16</v>
      </c>
      <c r="C5" s="30" t="s">
        <v>282</v>
      </c>
      <c r="D5" s="30" t="s">
        <v>282</v>
      </c>
      <c r="E5" s="30" t="s">
        <v>282</v>
      </c>
      <c r="F5" s="30" t="s">
        <v>282</v>
      </c>
      <c r="G5" s="30" t="s">
        <v>282</v>
      </c>
      <c r="H5" s="30" t="s">
        <v>282</v>
      </c>
      <c r="I5" s="30">
        <f t="shared" si="0"/>
        <v>6</v>
      </c>
      <c r="J5" s="30">
        <f t="shared" si="1"/>
        <v>1971</v>
      </c>
      <c r="K5" s="30">
        <f t="shared" si="2"/>
        <v>2022</v>
      </c>
      <c r="L5" s="31" t="s">
        <v>17</v>
      </c>
      <c r="M5" s="31" t="s">
        <v>18</v>
      </c>
      <c r="N5" s="23" t="s">
        <v>250</v>
      </c>
      <c r="O5" s="23">
        <v>3</v>
      </c>
      <c r="P5" s="8">
        <v>23</v>
      </c>
      <c r="Q5" s="8">
        <v>1971</v>
      </c>
      <c r="R5" s="8">
        <v>1981</v>
      </c>
      <c r="S5" s="8">
        <v>1991</v>
      </c>
      <c r="T5" s="8">
        <v>2001</v>
      </c>
      <c r="U5" s="8">
        <v>2011</v>
      </c>
      <c r="V5" s="8">
        <v>2022</v>
      </c>
    </row>
    <row r="6" spans="1:22" s="9" customFormat="1" ht="15" customHeight="1" x14ac:dyDescent="0.2">
      <c r="A6" s="69" t="s">
        <v>19</v>
      </c>
      <c r="B6" s="29" t="s">
        <v>23</v>
      </c>
      <c r="C6" s="30" t="s">
        <v>282</v>
      </c>
      <c r="D6" s="30" t="s">
        <v>282</v>
      </c>
      <c r="E6" s="30" t="s">
        <v>282</v>
      </c>
      <c r="F6" s="30" t="s">
        <v>282</v>
      </c>
      <c r="G6" s="30" t="s">
        <v>285</v>
      </c>
      <c r="H6" s="30"/>
      <c r="I6" s="30">
        <f t="shared" ref="I6:I7" si="3">COUNT(Q6:V6)</f>
        <v>5</v>
      </c>
      <c r="J6" s="30">
        <f t="shared" ref="J6:J7" si="4">Q6</f>
        <v>1972</v>
      </c>
      <c r="K6" s="30">
        <f t="shared" ref="K6:K7" si="5">MAX(Q6:V6)</f>
        <v>2017</v>
      </c>
      <c r="L6" s="31" t="s">
        <v>24</v>
      </c>
      <c r="M6" s="31" t="s">
        <v>25</v>
      </c>
      <c r="N6" s="23" t="s">
        <v>254</v>
      </c>
      <c r="O6" s="23">
        <v>4</v>
      </c>
      <c r="P6" s="8">
        <v>4</v>
      </c>
      <c r="Q6" s="8">
        <v>1972</v>
      </c>
      <c r="R6" s="8">
        <v>1982</v>
      </c>
      <c r="S6" s="8">
        <v>1992</v>
      </c>
      <c r="T6" s="8">
        <v>2002</v>
      </c>
      <c r="U6" s="8">
        <v>2017</v>
      </c>
      <c r="V6" s="8"/>
    </row>
    <row r="7" spans="1:22" s="9" customFormat="1" ht="15" customHeight="1" x14ac:dyDescent="0.2">
      <c r="A7" s="70"/>
      <c r="B7" s="29" t="s">
        <v>26</v>
      </c>
      <c r="C7" s="30" t="s">
        <v>282</v>
      </c>
      <c r="D7" s="30" t="s">
        <v>282</v>
      </c>
      <c r="E7" s="30" t="s">
        <v>282</v>
      </c>
      <c r="F7" s="30" t="s">
        <v>282</v>
      </c>
      <c r="G7" s="30" t="s">
        <v>285</v>
      </c>
      <c r="H7" s="30"/>
      <c r="I7" s="30">
        <f t="shared" si="3"/>
        <v>5</v>
      </c>
      <c r="J7" s="30">
        <f t="shared" si="4"/>
        <v>1972</v>
      </c>
      <c r="K7" s="30">
        <f t="shared" si="5"/>
        <v>2017</v>
      </c>
      <c r="L7" s="31" t="s">
        <v>27</v>
      </c>
      <c r="M7" s="31" t="s">
        <v>28</v>
      </c>
      <c r="N7" s="23" t="s">
        <v>254</v>
      </c>
      <c r="O7" s="23">
        <v>4</v>
      </c>
      <c r="P7" s="8">
        <v>40</v>
      </c>
      <c r="Q7" s="8">
        <v>1972</v>
      </c>
      <c r="R7" s="8">
        <v>1983</v>
      </c>
      <c r="S7" s="8">
        <v>1993</v>
      </c>
      <c r="T7" s="8">
        <v>2005</v>
      </c>
      <c r="U7" s="8">
        <v>2017</v>
      </c>
      <c r="V7" s="8"/>
    </row>
    <row r="8" spans="1:22" s="9" customFormat="1" ht="15" customHeight="1" x14ac:dyDescent="0.2">
      <c r="A8" s="70"/>
      <c r="B8" s="26" t="s">
        <v>20</v>
      </c>
      <c r="C8" s="27" t="s">
        <v>282</v>
      </c>
      <c r="D8" s="27" t="s">
        <v>282</v>
      </c>
      <c r="E8" s="27" t="s">
        <v>282</v>
      </c>
      <c r="F8" s="27" t="s">
        <v>282</v>
      </c>
      <c r="G8" s="27"/>
      <c r="H8" s="27"/>
      <c r="I8" s="27">
        <f t="shared" ref="I8" si="6">COUNT(Q8:V8)</f>
        <v>4</v>
      </c>
      <c r="J8" s="27">
        <f t="shared" ref="J8" si="7">Q8</f>
        <v>1972</v>
      </c>
      <c r="K8" s="27">
        <f t="shared" ref="K8" si="8">MAX(Q8:V8)</f>
        <v>2006</v>
      </c>
      <c r="L8" s="28" t="s">
        <v>21</v>
      </c>
      <c r="M8" s="28" t="s">
        <v>22</v>
      </c>
      <c r="N8" s="23" t="s">
        <v>254</v>
      </c>
      <c r="O8" s="23">
        <v>4</v>
      </c>
      <c r="P8" s="8">
        <v>1</v>
      </c>
      <c r="Q8" s="8">
        <v>1972</v>
      </c>
      <c r="R8" s="8">
        <v>1983</v>
      </c>
      <c r="S8" s="8">
        <v>1994</v>
      </c>
      <c r="T8" s="8">
        <v>2006</v>
      </c>
      <c r="U8" s="8"/>
      <c r="V8" s="8"/>
    </row>
    <row r="9" spans="1:22" s="9" customFormat="1" ht="15" customHeight="1" x14ac:dyDescent="0.2">
      <c r="A9" s="71"/>
      <c r="B9" s="34" t="s">
        <v>29</v>
      </c>
      <c r="C9" s="35" t="s">
        <v>282</v>
      </c>
      <c r="D9" s="35" t="s">
        <v>282</v>
      </c>
      <c r="E9" s="35"/>
      <c r="F9" s="35"/>
      <c r="G9" s="35"/>
      <c r="H9" s="35"/>
      <c r="I9" s="35">
        <f t="shared" si="0"/>
        <v>2</v>
      </c>
      <c r="J9" s="35">
        <f t="shared" si="1"/>
        <v>1967</v>
      </c>
      <c r="K9" s="35">
        <f t="shared" si="2"/>
        <v>1987</v>
      </c>
      <c r="L9" s="36" t="s">
        <v>30</v>
      </c>
      <c r="M9" s="36" t="s">
        <v>31</v>
      </c>
      <c r="N9" s="23" t="s">
        <v>254</v>
      </c>
      <c r="O9" s="23">
        <v>4</v>
      </c>
      <c r="P9" s="8">
        <v>34</v>
      </c>
      <c r="Q9" s="8">
        <v>1967</v>
      </c>
      <c r="R9" s="8">
        <v>1987</v>
      </c>
      <c r="S9" s="8"/>
      <c r="T9" s="8"/>
      <c r="U9" s="8"/>
      <c r="V9" s="8"/>
    </row>
    <row r="10" spans="1:22" s="9" customFormat="1" ht="15" customHeight="1" x14ac:dyDescent="0.2">
      <c r="A10" s="72" t="s">
        <v>32</v>
      </c>
      <c r="B10" s="29" t="s">
        <v>45</v>
      </c>
      <c r="C10" s="30" t="s">
        <v>282</v>
      </c>
      <c r="D10" s="30" t="s">
        <v>282</v>
      </c>
      <c r="E10" s="30" t="s">
        <v>282</v>
      </c>
      <c r="F10" s="30" t="s">
        <v>282</v>
      </c>
      <c r="G10" s="30"/>
      <c r="H10" s="30" t="s">
        <v>282</v>
      </c>
      <c r="I10" s="30">
        <f t="shared" ref="I10:I11" si="9">COUNT(Q10:V10)</f>
        <v>5</v>
      </c>
      <c r="J10" s="30">
        <f t="shared" ref="J10:J11" si="10">Q10</f>
        <v>1975</v>
      </c>
      <c r="K10" s="30">
        <f t="shared" ref="K10:K11" si="11">MAX(Q10:V10)</f>
        <v>2022</v>
      </c>
      <c r="L10" s="31" t="s">
        <v>46</v>
      </c>
      <c r="M10" s="31" t="s">
        <v>35</v>
      </c>
      <c r="N10" s="24" t="s">
        <v>32</v>
      </c>
      <c r="O10" s="24">
        <v>5</v>
      </c>
      <c r="P10" s="8">
        <v>22</v>
      </c>
      <c r="Q10" s="8">
        <v>1975</v>
      </c>
      <c r="R10" s="8">
        <v>1985</v>
      </c>
      <c r="S10" s="8">
        <v>1995</v>
      </c>
      <c r="T10" s="8">
        <v>2007</v>
      </c>
      <c r="U10" s="8">
        <v>2022</v>
      </c>
      <c r="V10" s="8"/>
    </row>
    <row r="11" spans="1:22" s="9" customFormat="1" ht="15" customHeight="1" x14ac:dyDescent="0.2">
      <c r="A11" s="73"/>
      <c r="B11" s="29" t="s">
        <v>36</v>
      </c>
      <c r="C11" s="30" t="s">
        <v>282</v>
      </c>
      <c r="D11" s="30" t="s">
        <v>282</v>
      </c>
      <c r="E11" s="30" t="s">
        <v>282</v>
      </c>
      <c r="F11" s="30"/>
      <c r="G11" s="30" t="s">
        <v>282</v>
      </c>
      <c r="H11" s="30" t="s">
        <v>285</v>
      </c>
      <c r="I11" s="30">
        <f t="shared" si="9"/>
        <v>5</v>
      </c>
      <c r="J11" s="30">
        <f t="shared" si="10"/>
        <v>1973</v>
      </c>
      <c r="K11" s="30">
        <f t="shared" si="11"/>
        <v>2023</v>
      </c>
      <c r="L11" s="31" t="s">
        <v>37</v>
      </c>
      <c r="M11" s="31" t="s">
        <v>38</v>
      </c>
      <c r="N11" s="24" t="s">
        <v>32</v>
      </c>
      <c r="O11" s="24">
        <v>5</v>
      </c>
      <c r="P11" s="8">
        <v>43</v>
      </c>
      <c r="Q11" s="8">
        <v>1973</v>
      </c>
      <c r="R11" s="8">
        <v>1984</v>
      </c>
      <c r="S11" s="8">
        <v>1997</v>
      </c>
      <c r="T11" s="8">
        <v>2012</v>
      </c>
      <c r="U11" s="8">
        <v>2023</v>
      </c>
      <c r="V11" s="8"/>
    </row>
    <row r="12" spans="1:22" s="9" customFormat="1" ht="15" customHeight="1" x14ac:dyDescent="0.2">
      <c r="A12" s="73"/>
      <c r="B12" s="26" t="s">
        <v>39</v>
      </c>
      <c r="C12" s="27" t="s">
        <v>282</v>
      </c>
      <c r="D12" s="27" t="s">
        <v>282</v>
      </c>
      <c r="E12" s="27" t="s">
        <v>282</v>
      </c>
      <c r="F12" s="27" t="s">
        <v>282</v>
      </c>
      <c r="G12" s="27"/>
      <c r="H12" s="27"/>
      <c r="I12" s="27">
        <f t="shared" ref="I12" si="12">COUNT(Q12:V12)</f>
        <v>4</v>
      </c>
      <c r="J12" s="27">
        <f t="shared" ref="J12" si="13">Q12</f>
        <v>1974</v>
      </c>
      <c r="K12" s="27">
        <f t="shared" ref="K12" si="14">MAX(Q12:V12)</f>
        <v>2007</v>
      </c>
      <c r="L12" s="28" t="s">
        <v>40</v>
      </c>
      <c r="M12" s="28" t="s">
        <v>41</v>
      </c>
      <c r="N12" s="24" t="s">
        <v>32</v>
      </c>
      <c r="O12" s="24">
        <v>5</v>
      </c>
      <c r="P12" s="8">
        <v>17</v>
      </c>
      <c r="Q12" s="8">
        <v>1974</v>
      </c>
      <c r="R12" s="8">
        <v>1984</v>
      </c>
      <c r="S12" s="8">
        <v>1995</v>
      </c>
      <c r="T12" s="8">
        <v>2007</v>
      </c>
      <c r="U12" s="8"/>
      <c r="V12" s="8"/>
    </row>
    <row r="13" spans="1:22" s="9" customFormat="1" ht="15" customHeight="1" x14ac:dyDescent="0.2">
      <c r="A13" s="73"/>
      <c r="B13" s="26" t="s">
        <v>33</v>
      </c>
      <c r="C13" s="27" t="s">
        <v>282</v>
      </c>
      <c r="D13" s="27" t="s">
        <v>282</v>
      </c>
      <c r="E13" s="27"/>
      <c r="F13" s="27" t="s">
        <v>282</v>
      </c>
      <c r="G13" s="27" t="s">
        <v>282</v>
      </c>
      <c r="H13" s="27"/>
      <c r="I13" s="27">
        <f t="shared" si="0"/>
        <v>4</v>
      </c>
      <c r="J13" s="27">
        <f t="shared" si="1"/>
        <v>1971</v>
      </c>
      <c r="K13" s="27">
        <f t="shared" si="2"/>
        <v>2012</v>
      </c>
      <c r="L13" s="28" t="s">
        <v>34</v>
      </c>
      <c r="M13" s="28" t="s">
        <v>35</v>
      </c>
      <c r="N13" s="24" t="s">
        <v>32</v>
      </c>
      <c r="O13" s="24">
        <v>5</v>
      </c>
      <c r="P13" s="8">
        <v>22</v>
      </c>
      <c r="Q13" s="8">
        <v>1971</v>
      </c>
      <c r="R13" s="8">
        <v>1988</v>
      </c>
      <c r="S13" s="8">
        <v>2001</v>
      </c>
      <c r="T13" s="8">
        <v>2012</v>
      </c>
      <c r="U13" s="8"/>
      <c r="V13" s="8"/>
    </row>
    <row r="14" spans="1:22" s="9" customFormat="1" ht="15" customHeight="1" x14ac:dyDescent="0.2">
      <c r="A14" s="73"/>
      <c r="B14" s="26" t="s">
        <v>42</v>
      </c>
      <c r="C14" s="27" t="s">
        <v>282</v>
      </c>
      <c r="D14" s="27" t="s">
        <v>282</v>
      </c>
      <c r="E14" s="27" t="s">
        <v>284</v>
      </c>
      <c r="F14" s="27"/>
      <c r="G14" s="27" t="s">
        <v>282</v>
      </c>
      <c r="H14" s="27"/>
      <c r="I14" s="27">
        <f t="shared" si="0"/>
        <v>4</v>
      </c>
      <c r="J14" s="27">
        <f t="shared" si="1"/>
        <v>1974</v>
      </c>
      <c r="K14" s="27">
        <f t="shared" si="2"/>
        <v>2012</v>
      </c>
      <c r="L14" s="28" t="s">
        <v>43</v>
      </c>
      <c r="M14" s="28" t="s">
        <v>44</v>
      </c>
      <c r="N14" s="24" t="s">
        <v>32</v>
      </c>
      <c r="O14" s="24">
        <v>5</v>
      </c>
      <c r="P14" s="8">
        <v>37</v>
      </c>
      <c r="Q14" s="8">
        <v>1974</v>
      </c>
      <c r="R14" s="8">
        <v>1989</v>
      </c>
      <c r="S14" s="8">
        <v>1999</v>
      </c>
      <c r="T14" s="8">
        <v>2012</v>
      </c>
      <c r="U14" s="8"/>
      <c r="V14" s="8"/>
    </row>
    <row r="15" spans="1:22" s="9" customFormat="1" ht="15" customHeight="1" x14ac:dyDescent="0.2">
      <c r="A15" s="73"/>
      <c r="B15" s="26" t="s">
        <v>56</v>
      </c>
      <c r="C15" s="27" t="s">
        <v>282</v>
      </c>
      <c r="D15" s="27" t="s">
        <v>282</v>
      </c>
      <c r="E15" s="27"/>
      <c r="F15" s="27" t="s">
        <v>282</v>
      </c>
      <c r="G15" s="27"/>
      <c r="H15" s="27" t="s">
        <v>285</v>
      </c>
      <c r="I15" s="27">
        <f t="shared" ref="I15" si="15">COUNT(Q15:V15)</f>
        <v>4</v>
      </c>
      <c r="J15" s="27">
        <f t="shared" ref="J15" si="16">Q15</f>
        <v>1977</v>
      </c>
      <c r="K15" s="27">
        <f t="shared" ref="K15" si="17">MAX(Q15:V15)</f>
        <v>2023</v>
      </c>
      <c r="L15" s="28" t="s">
        <v>57</v>
      </c>
      <c r="M15" s="28" t="s">
        <v>58</v>
      </c>
      <c r="N15" s="24" t="s">
        <v>32</v>
      </c>
      <c r="O15" s="24">
        <v>5</v>
      </c>
      <c r="P15" s="8">
        <v>47</v>
      </c>
      <c r="Q15" s="8">
        <v>1977</v>
      </c>
      <c r="R15" s="8">
        <v>1989</v>
      </c>
      <c r="S15" s="8">
        <v>2006</v>
      </c>
      <c r="T15" s="8">
        <v>2023</v>
      </c>
      <c r="U15" s="8"/>
      <c r="V15" s="8"/>
    </row>
    <row r="16" spans="1:22" s="9" customFormat="1" ht="15" customHeight="1" x14ac:dyDescent="0.2">
      <c r="A16" s="73"/>
      <c r="B16" s="32" t="s">
        <v>47</v>
      </c>
      <c r="C16" s="25" t="s">
        <v>282</v>
      </c>
      <c r="D16" s="25" t="s">
        <v>282</v>
      </c>
      <c r="E16" s="25" t="s">
        <v>282</v>
      </c>
      <c r="F16" s="25"/>
      <c r="G16" s="25"/>
      <c r="H16" s="25"/>
      <c r="I16" s="25">
        <f t="shared" ref="I16" si="18">COUNT(Q16:V16)</f>
        <v>3</v>
      </c>
      <c r="J16" s="25">
        <f t="shared" ref="J16" si="19">Q16</f>
        <v>1971</v>
      </c>
      <c r="K16" s="25">
        <f t="shared" ref="K16" si="20">MAX(Q16:V16)</f>
        <v>1994</v>
      </c>
      <c r="L16" s="33" t="s">
        <v>48</v>
      </c>
      <c r="M16" s="33" t="s">
        <v>49</v>
      </c>
      <c r="N16" s="24" t="s">
        <v>32</v>
      </c>
      <c r="O16" s="24">
        <v>5</v>
      </c>
      <c r="P16" s="8">
        <v>33</v>
      </c>
      <c r="Q16" s="8">
        <v>1971</v>
      </c>
      <c r="R16" s="8">
        <v>1982</v>
      </c>
      <c r="S16" s="8">
        <v>1994</v>
      </c>
      <c r="T16" s="8"/>
      <c r="U16" s="8"/>
      <c r="V16" s="8"/>
    </row>
    <row r="17" spans="1:22" s="9" customFormat="1" ht="15" customHeight="1" x14ac:dyDescent="0.2">
      <c r="A17" s="73"/>
      <c r="B17" s="32" t="s">
        <v>71</v>
      </c>
      <c r="C17" s="25" t="s">
        <v>282</v>
      </c>
      <c r="D17" s="25"/>
      <c r="E17" s="25" t="s">
        <v>282</v>
      </c>
      <c r="F17" s="25"/>
      <c r="G17" s="25" t="s">
        <v>285</v>
      </c>
      <c r="H17" s="25"/>
      <c r="I17" s="25">
        <f t="shared" si="0"/>
        <v>3</v>
      </c>
      <c r="J17" s="25">
        <f t="shared" si="1"/>
        <v>1977</v>
      </c>
      <c r="K17" s="25">
        <f t="shared" si="2"/>
        <v>2015</v>
      </c>
      <c r="L17" s="33" t="s">
        <v>72</v>
      </c>
      <c r="M17" s="33" t="s">
        <v>73</v>
      </c>
      <c r="N17" s="24" t="s">
        <v>32</v>
      </c>
      <c r="O17" s="24">
        <v>5</v>
      </c>
      <c r="P17" s="8">
        <v>10</v>
      </c>
      <c r="Q17" s="8">
        <v>1977</v>
      </c>
      <c r="R17" s="8">
        <v>1993</v>
      </c>
      <c r="S17" s="8">
        <v>2015</v>
      </c>
      <c r="T17" s="8"/>
      <c r="U17" s="8"/>
      <c r="V17" s="8"/>
    </row>
    <row r="18" spans="1:22" s="9" customFormat="1" ht="15" customHeight="1" x14ac:dyDescent="0.2">
      <c r="A18" s="73"/>
      <c r="B18" s="32" t="s">
        <v>59</v>
      </c>
      <c r="C18" s="25" t="s">
        <v>282</v>
      </c>
      <c r="D18" s="25" t="s">
        <v>282</v>
      </c>
      <c r="E18" s="25"/>
      <c r="F18" s="25" t="s">
        <v>282</v>
      </c>
      <c r="G18" s="25"/>
      <c r="H18" s="25"/>
      <c r="I18" s="25">
        <f t="shared" si="0"/>
        <v>3</v>
      </c>
      <c r="J18" s="25">
        <f t="shared" si="1"/>
        <v>1978</v>
      </c>
      <c r="K18" s="25">
        <f t="shared" si="2"/>
        <v>2002</v>
      </c>
      <c r="L18" s="33" t="s">
        <v>60</v>
      </c>
      <c r="M18" s="33" t="s">
        <v>61</v>
      </c>
      <c r="N18" s="24" t="s">
        <v>32</v>
      </c>
      <c r="O18" s="24">
        <v>5</v>
      </c>
      <c r="P18" s="8">
        <v>15</v>
      </c>
      <c r="Q18" s="8">
        <v>1978</v>
      </c>
      <c r="R18" s="8">
        <v>1988</v>
      </c>
      <c r="S18" s="8">
        <v>2002</v>
      </c>
      <c r="T18" s="8"/>
      <c r="U18" s="8"/>
      <c r="V18" s="8"/>
    </row>
    <row r="19" spans="1:22" s="9" customFormat="1" ht="15" customHeight="1" x14ac:dyDescent="0.2">
      <c r="A19" s="73"/>
      <c r="B19" s="32" t="s">
        <v>50</v>
      </c>
      <c r="C19" s="25" t="s">
        <v>282</v>
      </c>
      <c r="D19" s="25" t="s">
        <v>282</v>
      </c>
      <c r="E19" s="25" t="s">
        <v>282</v>
      </c>
      <c r="F19" s="25"/>
      <c r="G19" s="25"/>
      <c r="H19" s="25"/>
      <c r="I19" s="25">
        <f t="shared" si="0"/>
        <v>3</v>
      </c>
      <c r="J19" s="25">
        <f t="shared" si="1"/>
        <v>1974</v>
      </c>
      <c r="K19" s="25">
        <f t="shared" si="2"/>
        <v>1999</v>
      </c>
      <c r="L19" s="33" t="s">
        <v>51</v>
      </c>
      <c r="M19" s="33" t="s">
        <v>52</v>
      </c>
      <c r="N19" s="24" t="s">
        <v>32</v>
      </c>
      <c r="O19" s="24">
        <v>5</v>
      </c>
      <c r="P19" s="8">
        <v>16</v>
      </c>
      <c r="Q19" s="8">
        <v>1974</v>
      </c>
      <c r="R19" s="8">
        <v>1983</v>
      </c>
      <c r="S19" s="8">
        <v>1999</v>
      </c>
      <c r="T19" s="8"/>
      <c r="U19" s="8"/>
      <c r="V19" s="8"/>
    </row>
    <row r="20" spans="1:22" s="9" customFormat="1" ht="15" customHeight="1" x14ac:dyDescent="0.2">
      <c r="A20" s="73"/>
      <c r="B20" s="32" t="s">
        <v>53</v>
      </c>
      <c r="C20" s="25" t="s">
        <v>282</v>
      </c>
      <c r="D20" s="25" t="s">
        <v>282</v>
      </c>
      <c r="E20" s="25"/>
      <c r="F20" s="25" t="s">
        <v>282</v>
      </c>
      <c r="G20" s="25"/>
      <c r="H20" s="25"/>
      <c r="I20" s="25">
        <f t="shared" si="0"/>
        <v>3</v>
      </c>
      <c r="J20" s="25">
        <f t="shared" si="1"/>
        <v>1977</v>
      </c>
      <c r="K20" s="25">
        <f t="shared" si="2"/>
        <v>2005</v>
      </c>
      <c r="L20" s="33" t="s">
        <v>54</v>
      </c>
      <c r="M20" s="33" t="s">
        <v>55</v>
      </c>
      <c r="N20" s="24" t="s">
        <v>32</v>
      </c>
      <c r="O20" s="24">
        <v>5</v>
      </c>
      <c r="P20" s="8">
        <v>18</v>
      </c>
      <c r="Q20" s="8">
        <v>1977</v>
      </c>
      <c r="R20" s="8">
        <v>1989</v>
      </c>
      <c r="S20" s="8">
        <v>2005</v>
      </c>
      <c r="T20" s="8"/>
      <c r="U20" s="8"/>
      <c r="V20" s="8"/>
    </row>
    <row r="21" spans="1:22" s="9" customFormat="1" ht="15" customHeight="1" x14ac:dyDescent="0.2">
      <c r="A21" s="73"/>
      <c r="B21" s="32" t="s">
        <v>96</v>
      </c>
      <c r="C21" s="25"/>
      <c r="D21" s="25" t="s">
        <v>282</v>
      </c>
      <c r="E21" s="25"/>
      <c r="F21" s="25" t="s">
        <v>282</v>
      </c>
      <c r="G21" s="25" t="s">
        <v>282</v>
      </c>
      <c r="H21" s="25"/>
      <c r="I21" s="25">
        <f t="shared" si="0"/>
        <v>3</v>
      </c>
      <c r="J21" s="25">
        <f t="shared" si="1"/>
        <v>1989</v>
      </c>
      <c r="K21" s="25">
        <f t="shared" si="2"/>
        <v>2016</v>
      </c>
      <c r="L21" s="33" t="s">
        <v>97</v>
      </c>
      <c r="M21" s="33" t="s">
        <v>98</v>
      </c>
      <c r="N21" s="24" t="s">
        <v>32</v>
      </c>
      <c r="O21" s="24">
        <v>5</v>
      </c>
      <c r="P21" s="8">
        <v>20</v>
      </c>
      <c r="Q21" s="8">
        <v>1989</v>
      </c>
      <c r="R21" s="8">
        <v>2001</v>
      </c>
      <c r="S21" s="22">
        <v>2016</v>
      </c>
      <c r="T21" s="8"/>
      <c r="U21" s="8"/>
      <c r="V21" s="8"/>
    </row>
    <row r="22" spans="1:22" s="9" customFormat="1" ht="15" customHeight="1" x14ac:dyDescent="0.2">
      <c r="A22" s="73"/>
      <c r="B22" s="32" t="s">
        <v>99</v>
      </c>
      <c r="C22" s="25"/>
      <c r="D22" s="25"/>
      <c r="E22" s="25" t="s">
        <v>282</v>
      </c>
      <c r="F22" s="25" t="s">
        <v>282</v>
      </c>
      <c r="G22" s="25" t="s">
        <v>285</v>
      </c>
      <c r="H22" s="25"/>
      <c r="I22" s="25">
        <f t="shared" si="0"/>
        <v>3</v>
      </c>
      <c r="J22" s="25">
        <f t="shared" si="1"/>
        <v>1991</v>
      </c>
      <c r="K22" s="25">
        <f t="shared" si="2"/>
        <v>2015</v>
      </c>
      <c r="L22" s="33" t="s">
        <v>100</v>
      </c>
      <c r="M22" s="33" t="s">
        <v>35</v>
      </c>
      <c r="N22" s="24" t="s">
        <v>32</v>
      </c>
      <c r="O22" s="24">
        <v>5</v>
      </c>
      <c r="P22" s="8">
        <v>22</v>
      </c>
      <c r="Q22" s="8">
        <v>1991</v>
      </c>
      <c r="R22" s="8">
        <v>2004</v>
      </c>
      <c r="S22" s="8">
        <v>2015</v>
      </c>
      <c r="T22" s="8"/>
      <c r="U22" s="8"/>
      <c r="V22" s="8"/>
    </row>
    <row r="23" spans="1:22" s="9" customFormat="1" ht="15" customHeight="1" x14ac:dyDescent="0.2">
      <c r="A23" s="73"/>
      <c r="B23" s="32" t="s">
        <v>62</v>
      </c>
      <c r="C23" s="25"/>
      <c r="D23" s="25" t="s">
        <v>282</v>
      </c>
      <c r="E23" s="25" t="s">
        <v>282</v>
      </c>
      <c r="F23" s="25" t="s">
        <v>282</v>
      </c>
      <c r="G23" s="25"/>
      <c r="H23" s="25"/>
      <c r="I23" s="25">
        <f t="shared" si="0"/>
        <v>3</v>
      </c>
      <c r="J23" s="25">
        <f t="shared" si="1"/>
        <v>1980</v>
      </c>
      <c r="K23" s="25">
        <f t="shared" si="2"/>
        <v>2007</v>
      </c>
      <c r="L23" s="33" t="s">
        <v>63</v>
      </c>
      <c r="M23" s="33" t="s">
        <v>64</v>
      </c>
      <c r="N23" s="24" t="s">
        <v>32</v>
      </c>
      <c r="O23" s="24">
        <v>5</v>
      </c>
      <c r="P23" s="8">
        <v>39</v>
      </c>
      <c r="Q23" s="8">
        <v>1980</v>
      </c>
      <c r="R23" s="8">
        <v>1997</v>
      </c>
      <c r="S23" s="8">
        <v>2007</v>
      </c>
      <c r="T23" s="8"/>
      <c r="U23" s="8"/>
      <c r="V23" s="8"/>
    </row>
    <row r="24" spans="1:22" s="9" customFormat="1" ht="15" customHeight="1" x14ac:dyDescent="0.2">
      <c r="A24" s="73"/>
      <c r="B24" s="32" t="s">
        <v>132</v>
      </c>
      <c r="C24" s="25" t="s">
        <v>282</v>
      </c>
      <c r="D24" s="25" t="s">
        <v>282</v>
      </c>
      <c r="E24" s="25" t="s">
        <v>282</v>
      </c>
      <c r="F24" s="25"/>
      <c r="G24" s="25"/>
      <c r="H24" s="25"/>
      <c r="I24" s="25">
        <f t="shared" si="0"/>
        <v>3</v>
      </c>
      <c r="J24" s="25">
        <f t="shared" si="1"/>
        <v>1974</v>
      </c>
      <c r="K24" s="25">
        <f t="shared" si="2"/>
        <v>1996</v>
      </c>
      <c r="L24" s="33" t="s">
        <v>133</v>
      </c>
      <c r="M24" s="33" t="s">
        <v>134</v>
      </c>
      <c r="N24" s="24" t="s">
        <v>32</v>
      </c>
      <c r="O24" s="24">
        <v>5</v>
      </c>
      <c r="P24" s="8">
        <v>42</v>
      </c>
      <c r="Q24" s="8">
        <v>1974</v>
      </c>
      <c r="R24" s="8">
        <v>1985</v>
      </c>
      <c r="S24" s="8">
        <v>1996</v>
      </c>
      <c r="T24" s="8"/>
      <c r="U24" s="8"/>
      <c r="V24" s="8"/>
    </row>
    <row r="25" spans="1:22" s="9" customFormat="1" ht="15" customHeight="1" x14ac:dyDescent="0.2">
      <c r="A25" s="73"/>
      <c r="B25" s="32" t="s">
        <v>135</v>
      </c>
      <c r="C25" s="25"/>
      <c r="D25" s="25" t="s">
        <v>282</v>
      </c>
      <c r="E25" s="25" t="s">
        <v>284</v>
      </c>
      <c r="F25" s="25"/>
      <c r="G25" s="25" t="s">
        <v>282</v>
      </c>
      <c r="H25" s="25"/>
      <c r="I25" s="25">
        <f t="shared" ref="I25:I27" si="21">COUNT(Q25:V25)</f>
        <v>3</v>
      </c>
      <c r="J25" s="25">
        <f t="shared" ref="J25:J27" si="22">Q25</f>
        <v>1986</v>
      </c>
      <c r="K25" s="25">
        <f t="shared" ref="K25:K27" si="23">MAX(Q25:V25)</f>
        <v>2019</v>
      </c>
      <c r="L25" s="33" t="s">
        <v>136</v>
      </c>
      <c r="M25" s="33" t="s">
        <v>413</v>
      </c>
      <c r="N25" s="24" t="s">
        <v>32</v>
      </c>
      <c r="O25" s="24">
        <v>5</v>
      </c>
      <c r="P25" s="8">
        <v>1</v>
      </c>
      <c r="Q25" s="8">
        <v>1986</v>
      </c>
      <c r="R25" s="8">
        <v>1999</v>
      </c>
      <c r="S25" s="8">
        <v>2019</v>
      </c>
      <c r="T25" s="8"/>
      <c r="U25" s="8"/>
      <c r="V25" s="8"/>
    </row>
    <row r="26" spans="1:22" s="9" customFormat="1" ht="15" customHeight="1" x14ac:dyDescent="0.2">
      <c r="A26" s="73"/>
      <c r="B26" s="32" t="s">
        <v>68</v>
      </c>
      <c r="C26" s="25" t="s">
        <v>282</v>
      </c>
      <c r="D26" s="25"/>
      <c r="E26" s="25" t="s">
        <v>282</v>
      </c>
      <c r="F26" s="25"/>
      <c r="G26" s="25"/>
      <c r="H26" s="25" t="s">
        <v>282</v>
      </c>
      <c r="I26" s="25">
        <f t="shared" si="21"/>
        <v>3</v>
      </c>
      <c r="J26" s="25">
        <f t="shared" si="22"/>
        <v>1975</v>
      </c>
      <c r="K26" s="25">
        <f t="shared" si="23"/>
        <v>2014</v>
      </c>
      <c r="L26" s="33" t="s">
        <v>69</v>
      </c>
      <c r="M26" s="33" t="s">
        <v>70</v>
      </c>
      <c r="N26" s="24" t="s">
        <v>32</v>
      </c>
      <c r="O26" s="24">
        <v>5</v>
      </c>
      <c r="P26" s="8">
        <v>9</v>
      </c>
      <c r="Q26" s="8">
        <v>1975</v>
      </c>
      <c r="R26" s="8">
        <v>1992</v>
      </c>
      <c r="S26" s="8">
        <v>2014</v>
      </c>
      <c r="T26" s="8"/>
      <c r="U26" s="8"/>
      <c r="V26" s="8"/>
    </row>
    <row r="27" spans="1:22" s="9" customFormat="1" ht="15" customHeight="1" x14ac:dyDescent="0.2">
      <c r="A27" s="73"/>
      <c r="B27" s="32" t="s">
        <v>76</v>
      </c>
      <c r="C27" s="25" t="s">
        <v>282</v>
      </c>
      <c r="D27" s="25"/>
      <c r="E27" s="25"/>
      <c r="F27" s="25" t="s">
        <v>282</v>
      </c>
      <c r="G27" s="25"/>
      <c r="H27" s="25" t="s">
        <v>285</v>
      </c>
      <c r="I27" s="25">
        <f t="shared" si="21"/>
        <v>3</v>
      </c>
      <c r="J27" s="25">
        <f t="shared" si="22"/>
        <v>1979</v>
      </c>
      <c r="K27" s="25">
        <f t="shared" si="23"/>
        <v>2023</v>
      </c>
      <c r="L27" s="33" t="s">
        <v>77</v>
      </c>
      <c r="M27" s="33" t="s">
        <v>78</v>
      </c>
      <c r="N27" s="24" t="s">
        <v>32</v>
      </c>
      <c r="O27" s="24">
        <v>5</v>
      </c>
      <c r="P27" s="8">
        <v>38</v>
      </c>
      <c r="Q27" s="8">
        <v>1979</v>
      </c>
      <c r="R27" s="8">
        <v>2007</v>
      </c>
      <c r="S27" s="8">
        <v>2023</v>
      </c>
      <c r="T27" s="8"/>
      <c r="U27" s="8"/>
      <c r="V27" s="8"/>
    </row>
    <row r="28" spans="1:22" s="9" customFormat="1" ht="15" customHeight="1" x14ac:dyDescent="0.2">
      <c r="A28" s="73"/>
      <c r="B28" s="34" t="s">
        <v>82</v>
      </c>
      <c r="C28" s="35"/>
      <c r="D28" s="35" t="s">
        <v>282</v>
      </c>
      <c r="E28" s="35"/>
      <c r="F28" s="35" t="s">
        <v>282</v>
      </c>
      <c r="G28" s="35"/>
      <c r="H28" s="35"/>
      <c r="I28" s="35">
        <f t="shared" si="0"/>
        <v>2</v>
      </c>
      <c r="J28" s="35">
        <f t="shared" si="1"/>
        <v>1982</v>
      </c>
      <c r="K28" s="35">
        <f t="shared" si="2"/>
        <v>2002</v>
      </c>
      <c r="L28" s="36" t="s">
        <v>83</v>
      </c>
      <c r="M28" s="36" t="s">
        <v>22</v>
      </c>
      <c r="N28" s="24" t="s">
        <v>32</v>
      </c>
      <c r="O28" s="24">
        <v>5</v>
      </c>
      <c r="P28" s="8">
        <v>1</v>
      </c>
      <c r="Q28" s="8">
        <v>1982</v>
      </c>
      <c r="R28" s="8">
        <v>2002</v>
      </c>
      <c r="S28" s="8"/>
      <c r="T28" s="8"/>
      <c r="U28" s="8"/>
      <c r="V28" s="8"/>
    </row>
    <row r="29" spans="1:22" s="9" customFormat="1" ht="15" customHeight="1" x14ac:dyDescent="0.2">
      <c r="A29" s="73"/>
      <c r="B29" s="34" t="s">
        <v>90</v>
      </c>
      <c r="C29" s="35"/>
      <c r="D29" s="35" t="s">
        <v>282</v>
      </c>
      <c r="E29" s="35"/>
      <c r="F29" s="35" t="s">
        <v>282</v>
      </c>
      <c r="G29" s="35"/>
      <c r="H29" s="35"/>
      <c r="I29" s="35">
        <f t="shared" si="0"/>
        <v>2</v>
      </c>
      <c r="J29" s="35">
        <f t="shared" si="1"/>
        <v>1986</v>
      </c>
      <c r="K29" s="35">
        <f t="shared" si="2"/>
        <v>2006</v>
      </c>
      <c r="L29" s="36" t="s">
        <v>91</v>
      </c>
      <c r="M29" s="36" t="s">
        <v>92</v>
      </c>
      <c r="N29" s="24" t="s">
        <v>32</v>
      </c>
      <c r="O29" s="24">
        <v>5</v>
      </c>
      <c r="P29" s="8">
        <v>7</v>
      </c>
      <c r="Q29" s="8">
        <v>1986</v>
      </c>
      <c r="R29" s="8">
        <v>2006</v>
      </c>
      <c r="S29" s="8"/>
      <c r="T29" s="8"/>
      <c r="U29" s="8"/>
      <c r="V29" s="8"/>
    </row>
    <row r="30" spans="1:22" s="9" customFormat="1" ht="15" customHeight="1" x14ac:dyDescent="0.2">
      <c r="A30" s="73"/>
      <c r="B30" s="34" t="s">
        <v>138</v>
      </c>
      <c r="C30" s="35"/>
      <c r="D30" s="35" t="s">
        <v>282</v>
      </c>
      <c r="E30" s="35"/>
      <c r="F30" s="35" t="s">
        <v>282</v>
      </c>
      <c r="G30" s="35"/>
      <c r="H30" s="35"/>
      <c r="I30" s="35">
        <f t="shared" si="0"/>
        <v>2</v>
      </c>
      <c r="J30" s="35">
        <f t="shared" si="1"/>
        <v>1986</v>
      </c>
      <c r="K30" s="35">
        <f t="shared" si="2"/>
        <v>2001</v>
      </c>
      <c r="L30" s="36" t="s">
        <v>139</v>
      </c>
      <c r="M30" s="36" t="s">
        <v>140</v>
      </c>
      <c r="N30" s="24" t="s">
        <v>32</v>
      </c>
      <c r="O30" s="24">
        <v>5</v>
      </c>
      <c r="P30" s="8">
        <v>8</v>
      </c>
      <c r="Q30" s="8">
        <v>1986</v>
      </c>
      <c r="R30" s="8">
        <v>2001</v>
      </c>
      <c r="S30" s="8"/>
      <c r="T30" s="8"/>
      <c r="U30" s="8"/>
      <c r="V30" s="8"/>
    </row>
    <row r="31" spans="1:22" s="9" customFormat="1" ht="15" customHeight="1" x14ac:dyDescent="0.2">
      <c r="A31" s="73"/>
      <c r="B31" s="34" t="s">
        <v>150</v>
      </c>
      <c r="C31" s="35"/>
      <c r="D31" s="35"/>
      <c r="E31" s="35"/>
      <c r="F31" s="35" t="s">
        <v>282</v>
      </c>
      <c r="G31" s="35" t="s">
        <v>285</v>
      </c>
      <c r="H31" s="35"/>
      <c r="I31" s="35">
        <f t="shared" si="0"/>
        <v>2</v>
      </c>
      <c r="J31" s="35">
        <f t="shared" si="1"/>
        <v>2004</v>
      </c>
      <c r="K31" s="35">
        <f t="shared" si="2"/>
        <v>2015</v>
      </c>
      <c r="L31" s="36" t="s">
        <v>151</v>
      </c>
      <c r="M31" s="36" t="s">
        <v>152</v>
      </c>
      <c r="N31" s="24" t="s">
        <v>32</v>
      </c>
      <c r="O31" s="24">
        <v>5</v>
      </c>
      <c r="P31" s="8">
        <v>22</v>
      </c>
      <c r="Q31" s="8">
        <v>2004</v>
      </c>
      <c r="R31" s="8">
        <v>2015</v>
      </c>
      <c r="S31" s="8"/>
      <c r="T31" s="8"/>
      <c r="U31" s="8"/>
      <c r="V31" s="8"/>
    </row>
    <row r="32" spans="1:22" s="9" customFormat="1" ht="15" customHeight="1" x14ac:dyDescent="0.2">
      <c r="A32" s="73"/>
      <c r="B32" s="34" t="s">
        <v>74</v>
      </c>
      <c r="C32" s="35" t="s">
        <v>282</v>
      </c>
      <c r="D32" s="35"/>
      <c r="E32" s="35" t="s">
        <v>282</v>
      </c>
      <c r="F32" s="35"/>
      <c r="G32" s="35"/>
      <c r="H32" s="35"/>
      <c r="I32" s="35">
        <f t="shared" si="0"/>
        <v>2</v>
      </c>
      <c r="J32" s="35">
        <f t="shared" si="1"/>
        <v>1979</v>
      </c>
      <c r="K32" s="35">
        <f t="shared" si="2"/>
        <v>1991</v>
      </c>
      <c r="L32" s="36" t="s">
        <v>75</v>
      </c>
      <c r="M32" s="36" t="s">
        <v>31</v>
      </c>
      <c r="N32" s="24" t="s">
        <v>32</v>
      </c>
      <c r="O32" s="24">
        <v>5</v>
      </c>
      <c r="P32" s="8">
        <v>34</v>
      </c>
      <c r="Q32" s="8">
        <v>1979</v>
      </c>
      <c r="R32" s="8">
        <v>1991</v>
      </c>
      <c r="S32" s="8"/>
      <c r="T32" s="8"/>
      <c r="U32" s="8"/>
      <c r="V32" s="8"/>
    </row>
    <row r="33" spans="1:22" s="9" customFormat="1" ht="15" customHeight="1" x14ac:dyDescent="0.2">
      <c r="A33" s="73"/>
      <c r="B33" s="34" t="s">
        <v>84</v>
      </c>
      <c r="C33" s="35"/>
      <c r="D33" s="35" t="s">
        <v>282</v>
      </c>
      <c r="E33" s="35"/>
      <c r="F33" s="35" t="s">
        <v>282</v>
      </c>
      <c r="G33" s="35"/>
      <c r="H33" s="35"/>
      <c r="I33" s="35">
        <f t="shared" si="0"/>
        <v>2</v>
      </c>
      <c r="J33" s="35">
        <f t="shared" si="1"/>
        <v>1983</v>
      </c>
      <c r="K33" s="35">
        <f t="shared" si="2"/>
        <v>2000</v>
      </c>
      <c r="L33" s="36" t="s">
        <v>85</v>
      </c>
      <c r="M33" s="36" t="s">
        <v>86</v>
      </c>
      <c r="N33" s="24" t="s">
        <v>32</v>
      </c>
      <c r="O33" s="24">
        <v>5</v>
      </c>
      <c r="P33" s="8">
        <v>36</v>
      </c>
      <c r="Q33" s="8">
        <v>1983</v>
      </c>
      <c r="R33" s="8">
        <v>2000</v>
      </c>
      <c r="S33" s="8"/>
      <c r="T33" s="8"/>
      <c r="U33" s="8"/>
      <c r="V33" s="8"/>
    </row>
    <row r="34" spans="1:22" s="9" customFormat="1" ht="15" customHeight="1" x14ac:dyDescent="0.2">
      <c r="A34" s="73"/>
      <c r="B34" s="34" t="s">
        <v>93</v>
      </c>
      <c r="C34" s="35"/>
      <c r="D34" s="35" t="s">
        <v>282</v>
      </c>
      <c r="E34" s="35" t="s">
        <v>284</v>
      </c>
      <c r="F34" s="35"/>
      <c r="G34" s="35"/>
      <c r="H34" s="35"/>
      <c r="I34" s="35">
        <f t="shared" si="0"/>
        <v>2</v>
      </c>
      <c r="J34" s="35">
        <f t="shared" si="1"/>
        <v>1987</v>
      </c>
      <c r="K34" s="35">
        <f t="shared" si="2"/>
        <v>1999</v>
      </c>
      <c r="L34" s="36" t="s">
        <v>94</v>
      </c>
      <c r="M34" s="36" t="s">
        <v>95</v>
      </c>
      <c r="N34" s="24" t="s">
        <v>32</v>
      </c>
      <c r="O34" s="24">
        <v>5</v>
      </c>
      <c r="P34" s="8">
        <v>41</v>
      </c>
      <c r="Q34" s="8">
        <v>1987</v>
      </c>
      <c r="R34" s="8">
        <v>1999</v>
      </c>
      <c r="S34" s="8"/>
      <c r="T34" s="8"/>
      <c r="U34" s="8"/>
      <c r="V34" s="8"/>
    </row>
    <row r="35" spans="1:22" s="9" customFormat="1" ht="15" customHeight="1" x14ac:dyDescent="0.2">
      <c r="A35" s="73"/>
      <c r="B35" s="34" t="s">
        <v>87</v>
      </c>
      <c r="C35" s="35"/>
      <c r="D35" s="35" t="s">
        <v>282</v>
      </c>
      <c r="E35" s="35"/>
      <c r="F35" s="35"/>
      <c r="G35" s="35" t="s">
        <v>282</v>
      </c>
      <c r="H35" s="35"/>
      <c r="I35" s="35">
        <f t="shared" ref="I35:I67" si="24">COUNT(Q35:V35)</f>
        <v>2</v>
      </c>
      <c r="J35" s="35">
        <f t="shared" ref="J35:J67" si="25">Q35</f>
        <v>1983</v>
      </c>
      <c r="K35" s="35">
        <f t="shared" ref="K35:K67" si="26">MAX(Q35:V35)</f>
        <v>2013</v>
      </c>
      <c r="L35" s="36" t="s">
        <v>88</v>
      </c>
      <c r="M35" s="36" t="s">
        <v>89</v>
      </c>
      <c r="N35" s="24" t="s">
        <v>32</v>
      </c>
      <c r="O35" s="24">
        <v>5</v>
      </c>
      <c r="P35" s="8">
        <v>44</v>
      </c>
      <c r="Q35" s="8">
        <v>1983</v>
      </c>
      <c r="R35" s="8">
        <v>2013</v>
      </c>
      <c r="S35" s="8"/>
      <c r="T35" s="8"/>
      <c r="U35" s="8"/>
      <c r="V35" s="8"/>
    </row>
    <row r="36" spans="1:22" s="9" customFormat="1" ht="15" customHeight="1" x14ac:dyDescent="0.2">
      <c r="A36" s="73"/>
      <c r="B36" s="34" t="s">
        <v>79</v>
      </c>
      <c r="C36" s="35"/>
      <c r="D36" s="35" t="s">
        <v>282</v>
      </c>
      <c r="E36" s="35"/>
      <c r="F36" s="35" t="s">
        <v>282</v>
      </c>
      <c r="G36" s="35"/>
      <c r="H36" s="35"/>
      <c r="I36" s="35">
        <f t="shared" si="24"/>
        <v>2</v>
      </c>
      <c r="J36" s="35">
        <f t="shared" si="25"/>
        <v>1981</v>
      </c>
      <c r="K36" s="35">
        <f t="shared" si="26"/>
        <v>2001</v>
      </c>
      <c r="L36" s="36" t="s">
        <v>80</v>
      </c>
      <c r="M36" s="36" t="s">
        <v>81</v>
      </c>
      <c r="N36" s="24" t="s">
        <v>32</v>
      </c>
      <c r="O36" s="24">
        <v>5</v>
      </c>
      <c r="P36" s="8">
        <v>45</v>
      </c>
      <c r="Q36" s="8">
        <v>1981</v>
      </c>
      <c r="R36" s="8">
        <v>2001</v>
      </c>
      <c r="S36" s="8"/>
      <c r="T36" s="8"/>
      <c r="U36" s="8"/>
      <c r="V36" s="8"/>
    </row>
    <row r="37" spans="1:22" s="9" customFormat="1" ht="15" customHeight="1" x14ac:dyDescent="0.2">
      <c r="A37" s="73"/>
      <c r="B37" s="34" t="s">
        <v>65</v>
      </c>
      <c r="C37" s="35" t="s">
        <v>282</v>
      </c>
      <c r="D37" s="35" t="s">
        <v>282</v>
      </c>
      <c r="E37" s="35"/>
      <c r="F37" s="35"/>
      <c r="G37" s="35"/>
      <c r="H37" s="35"/>
      <c r="I37" s="35">
        <f t="shared" si="24"/>
        <v>2</v>
      </c>
      <c r="J37" s="35">
        <f t="shared" si="25"/>
        <v>1974</v>
      </c>
      <c r="K37" s="35">
        <f t="shared" si="26"/>
        <v>1990</v>
      </c>
      <c r="L37" s="36" t="s">
        <v>66</v>
      </c>
      <c r="M37" s="36" t="s">
        <v>67</v>
      </c>
      <c r="N37" s="24" t="s">
        <v>32</v>
      </c>
      <c r="O37" s="24">
        <v>5</v>
      </c>
      <c r="P37" s="8">
        <v>46</v>
      </c>
      <c r="Q37" s="8">
        <v>1974</v>
      </c>
      <c r="R37" s="8">
        <v>1990</v>
      </c>
      <c r="S37" s="8"/>
      <c r="T37" s="8"/>
      <c r="U37" s="8"/>
      <c r="V37" s="8"/>
    </row>
    <row r="38" spans="1:22" s="9" customFormat="1" ht="15" customHeight="1" x14ac:dyDescent="0.2">
      <c r="A38" s="73"/>
      <c r="B38" s="34" t="s">
        <v>117</v>
      </c>
      <c r="C38" s="35"/>
      <c r="D38" s="35"/>
      <c r="E38" s="35" t="s">
        <v>284</v>
      </c>
      <c r="F38" s="35"/>
      <c r="G38" s="35" t="s">
        <v>285</v>
      </c>
      <c r="H38" s="35"/>
      <c r="I38" s="35">
        <f t="shared" ref="I38" si="27">COUNT(Q38:V38)</f>
        <v>2</v>
      </c>
      <c r="J38" s="35">
        <f t="shared" ref="J38" si="28">Q38</f>
        <v>1999</v>
      </c>
      <c r="K38" s="35">
        <f t="shared" ref="K38" si="29">MAX(Q38:V38)</f>
        <v>2018</v>
      </c>
      <c r="L38" s="36" t="s">
        <v>232</v>
      </c>
      <c r="M38" s="36" t="s">
        <v>70</v>
      </c>
      <c r="N38" s="24" t="s">
        <v>32</v>
      </c>
      <c r="O38" s="24">
        <v>5</v>
      </c>
      <c r="P38" s="8">
        <v>9</v>
      </c>
      <c r="Q38" s="8">
        <v>1999</v>
      </c>
      <c r="R38" s="8">
        <v>2018</v>
      </c>
      <c r="S38" s="8"/>
      <c r="T38" s="8"/>
      <c r="U38" s="8"/>
      <c r="V38" s="8"/>
    </row>
    <row r="39" spans="1:22" s="9" customFormat="1" ht="15" customHeight="1" x14ac:dyDescent="0.2">
      <c r="A39" s="73"/>
      <c r="B39" s="21" t="s">
        <v>144</v>
      </c>
      <c r="C39" s="20"/>
      <c r="D39" s="20"/>
      <c r="E39" s="20" t="s">
        <v>282</v>
      </c>
      <c r="F39" s="20"/>
      <c r="G39" s="20"/>
      <c r="H39" s="20"/>
      <c r="I39" s="20">
        <f t="shared" si="24"/>
        <v>1</v>
      </c>
      <c r="J39" s="20">
        <f t="shared" si="25"/>
        <v>1990</v>
      </c>
      <c r="K39" s="20">
        <f t="shared" si="26"/>
        <v>1990</v>
      </c>
      <c r="L39" s="19" t="s">
        <v>145</v>
      </c>
      <c r="M39" s="19" t="s">
        <v>146</v>
      </c>
      <c r="N39" s="24" t="s">
        <v>32</v>
      </c>
      <c r="O39" s="24">
        <v>5</v>
      </c>
      <c r="P39" s="8">
        <v>2</v>
      </c>
      <c r="Q39" s="8">
        <v>1990</v>
      </c>
      <c r="R39" s="8"/>
      <c r="S39" s="8"/>
      <c r="T39" s="8"/>
      <c r="U39" s="8"/>
      <c r="V39" s="8"/>
    </row>
    <row r="40" spans="1:22" s="9" customFormat="1" ht="15" customHeight="1" x14ac:dyDescent="0.2">
      <c r="A40" s="73"/>
      <c r="B40" s="21" t="s">
        <v>107</v>
      </c>
      <c r="C40" s="20"/>
      <c r="D40" s="20" t="s">
        <v>282</v>
      </c>
      <c r="E40" s="20"/>
      <c r="F40" s="20"/>
      <c r="G40" s="20"/>
      <c r="H40" s="20"/>
      <c r="I40" s="20">
        <f t="shared" si="24"/>
        <v>1</v>
      </c>
      <c r="J40" s="20">
        <f t="shared" si="25"/>
        <v>1984</v>
      </c>
      <c r="K40" s="20">
        <f t="shared" si="26"/>
        <v>1984</v>
      </c>
      <c r="L40" s="19" t="s">
        <v>108</v>
      </c>
      <c r="M40" s="19" t="s">
        <v>109</v>
      </c>
      <c r="N40" s="24" t="s">
        <v>32</v>
      </c>
      <c r="O40" s="24">
        <v>5</v>
      </c>
      <c r="P40" s="8">
        <v>3</v>
      </c>
      <c r="Q40" s="8">
        <v>1984</v>
      </c>
      <c r="R40" s="8"/>
      <c r="S40" s="8"/>
      <c r="T40" s="8"/>
      <c r="U40" s="8"/>
      <c r="V40" s="8"/>
    </row>
    <row r="41" spans="1:22" s="9" customFormat="1" ht="15" customHeight="1" x14ac:dyDescent="0.2">
      <c r="A41" s="73"/>
      <c r="B41" s="21" t="s">
        <v>104</v>
      </c>
      <c r="C41" s="20" t="s">
        <v>282</v>
      </c>
      <c r="D41" s="20"/>
      <c r="E41" s="20"/>
      <c r="F41" s="20"/>
      <c r="G41" s="20"/>
      <c r="H41" s="20"/>
      <c r="I41" s="20">
        <f t="shared" si="24"/>
        <v>1</v>
      </c>
      <c r="J41" s="20">
        <f t="shared" si="25"/>
        <v>1979</v>
      </c>
      <c r="K41" s="20">
        <f t="shared" si="26"/>
        <v>1979</v>
      </c>
      <c r="L41" s="19" t="s">
        <v>105</v>
      </c>
      <c r="M41" s="19" t="s">
        <v>106</v>
      </c>
      <c r="N41" s="24" t="s">
        <v>32</v>
      </c>
      <c r="O41" s="24">
        <v>5</v>
      </c>
      <c r="P41" s="8">
        <v>5</v>
      </c>
      <c r="Q41" s="8">
        <v>1979</v>
      </c>
      <c r="R41" s="8"/>
      <c r="S41" s="8"/>
      <c r="T41" s="8"/>
      <c r="U41" s="8"/>
      <c r="V41" s="8"/>
    </row>
    <row r="42" spans="1:22" s="9" customFormat="1" ht="15" customHeight="1" x14ac:dyDescent="0.2">
      <c r="A42" s="73"/>
      <c r="B42" s="21" t="s">
        <v>273</v>
      </c>
      <c r="C42" s="20"/>
      <c r="D42" s="20"/>
      <c r="E42" s="20"/>
      <c r="F42" s="20"/>
      <c r="G42" s="20" t="s">
        <v>285</v>
      </c>
      <c r="H42" s="20"/>
      <c r="I42" s="20">
        <f t="shared" si="24"/>
        <v>1</v>
      </c>
      <c r="J42" s="20">
        <f t="shared" si="25"/>
        <v>2017</v>
      </c>
      <c r="K42" s="20">
        <f t="shared" si="26"/>
        <v>2017</v>
      </c>
      <c r="L42" s="19" t="s">
        <v>274</v>
      </c>
      <c r="M42" s="19" t="s">
        <v>275</v>
      </c>
      <c r="N42" s="24" t="s">
        <v>32</v>
      </c>
      <c r="O42" s="24">
        <v>5</v>
      </c>
      <c r="P42" s="8">
        <f>VLOOKUP(M42,[1]都道府県コード!$A$2:$B$48,2,FALSE)</f>
        <v>6</v>
      </c>
      <c r="Q42" s="8">
        <v>2017</v>
      </c>
      <c r="R42" s="8"/>
      <c r="S42" s="8"/>
      <c r="T42" s="8"/>
      <c r="U42" s="8"/>
      <c r="V42" s="8"/>
    </row>
    <row r="43" spans="1:22" s="9" customFormat="1" ht="15" customHeight="1" x14ac:dyDescent="0.2">
      <c r="A43" s="73"/>
      <c r="B43" s="21" t="s">
        <v>141</v>
      </c>
      <c r="C43" s="20"/>
      <c r="D43" s="20" t="s">
        <v>282</v>
      </c>
      <c r="E43" s="20"/>
      <c r="F43" s="20"/>
      <c r="G43" s="20"/>
      <c r="H43" s="20"/>
      <c r="I43" s="20">
        <f t="shared" si="24"/>
        <v>1</v>
      </c>
      <c r="J43" s="20">
        <f t="shared" si="25"/>
        <v>1989</v>
      </c>
      <c r="K43" s="20">
        <f t="shared" si="26"/>
        <v>1989</v>
      </c>
      <c r="L43" s="19" t="s">
        <v>142</v>
      </c>
      <c r="M43" s="19" t="s">
        <v>143</v>
      </c>
      <c r="N43" s="24" t="s">
        <v>32</v>
      </c>
      <c r="O43" s="24">
        <v>5</v>
      </c>
      <c r="P43" s="8">
        <v>7</v>
      </c>
      <c r="Q43" s="8">
        <v>1989</v>
      </c>
      <c r="R43" s="8"/>
      <c r="S43" s="8"/>
      <c r="T43" s="8"/>
      <c r="U43" s="8"/>
      <c r="V43" s="8"/>
    </row>
    <row r="44" spans="1:22" s="9" customFormat="1" ht="15" customHeight="1" x14ac:dyDescent="0.2">
      <c r="A44" s="73"/>
      <c r="B44" s="21" t="s">
        <v>130</v>
      </c>
      <c r="C44" s="20"/>
      <c r="D44" s="20"/>
      <c r="E44" s="20"/>
      <c r="F44" s="20" t="s">
        <v>282</v>
      </c>
      <c r="G44" s="20"/>
      <c r="H44" s="20"/>
      <c r="I44" s="20">
        <f t="shared" si="24"/>
        <v>1</v>
      </c>
      <c r="J44" s="20">
        <f t="shared" si="25"/>
        <v>2010</v>
      </c>
      <c r="K44" s="20">
        <f t="shared" si="26"/>
        <v>2010</v>
      </c>
      <c r="L44" s="19" t="s">
        <v>131</v>
      </c>
      <c r="M44" s="19" t="s">
        <v>92</v>
      </c>
      <c r="N44" s="24" t="s">
        <v>32</v>
      </c>
      <c r="O44" s="24">
        <v>5</v>
      </c>
      <c r="P44" s="8">
        <v>7</v>
      </c>
      <c r="Q44" s="8">
        <v>2010</v>
      </c>
      <c r="R44" s="8"/>
      <c r="S44" s="8"/>
      <c r="T44" s="8"/>
      <c r="U44" s="8"/>
      <c r="V44" s="8"/>
    </row>
    <row r="45" spans="1:22" s="9" customFormat="1" ht="15" customHeight="1" x14ac:dyDescent="0.2">
      <c r="A45" s="73"/>
      <c r="B45" s="21" t="s">
        <v>112</v>
      </c>
      <c r="C45" s="20"/>
      <c r="D45" s="20"/>
      <c r="E45" s="20" t="s">
        <v>282</v>
      </c>
      <c r="F45" s="20"/>
      <c r="G45" s="20"/>
      <c r="H45" s="20"/>
      <c r="I45" s="20">
        <f t="shared" si="24"/>
        <v>1</v>
      </c>
      <c r="J45" s="20">
        <f t="shared" si="25"/>
        <v>1990</v>
      </c>
      <c r="K45" s="20">
        <f t="shared" si="26"/>
        <v>1990</v>
      </c>
      <c r="L45" s="19" t="s">
        <v>113</v>
      </c>
      <c r="M45" s="19" t="s">
        <v>114</v>
      </c>
      <c r="N45" s="24" t="s">
        <v>32</v>
      </c>
      <c r="O45" s="24">
        <v>5</v>
      </c>
      <c r="P45" s="8">
        <v>8</v>
      </c>
      <c r="Q45" s="8">
        <v>1990</v>
      </c>
      <c r="R45" s="8"/>
      <c r="S45" s="8"/>
      <c r="T45" s="8"/>
      <c r="U45" s="8"/>
      <c r="V45" s="8"/>
    </row>
    <row r="46" spans="1:22" s="9" customFormat="1" ht="15" customHeight="1" x14ac:dyDescent="0.2">
      <c r="A46" s="73"/>
      <c r="B46" s="21" t="s">
        <v>110</v>
      </c>
      <c r="C46" s="20"/>
      <c r="D46" s="20" t="s">
        <v>282</v>
      </c>
      <c r="E46" s="20"/>
      <c r="F46" s="20"/>
      <c r="G46" s="20"/>
      <c r="H46" s="20"/>
      <c r="I46" s="20">
        <f t="shared" si="24"/>
        <v>1</v>
      </c>
      <c r="J46" s="20">
        <f t="shared" si="25"/>
        <v>1989</v>
      </c>
      <c r="K46" s="20">
        <f t="shared" si="26"/>
        <v>1989</v>
      </c>
      <c r="L46" s="19" t="s">
        <v>111</v>
      </c>
      <c r="M46" s="19" t="s">
        <v>73</v>
      </c>
      <c r="N46" s="24" t="s">
        <v>32</v>
      </c>
      <c r="O46" s="24">
        <v>5</v>
      </c>
      <c r="P46" s="8">
        <v>10</v>
      </c>
      <c r="Q46" s="8">
        <v>1989</v>
      </c>
      <c r="R46" s="8"/>
      <c r="S46" s="8"/>
      <c r="T46" s="8"/>
      <c r="U46" s="8"/>
      <c r="V46" s="8"/>
    </row>
    <row r="47" spans="1:22" s="9" customFormat="1" ht="15" customHeight="1" x14ac:dyDescent="0.2">
      <c r="A47" s="73"/>
      <c r="B47" s="21" t="s">
        <v>118</v>
      </c>
      <c r="C47" s="20"/>
      <c r="D47" s="20"/>
      <c r="E47" s="20" t="s">
        <v>284</v>
      </c>
      <c r="F47" s="20"/>
      <c r="G47" s="20"/>
      <c r="H47" s="20"/>
      <c r="I47" s="20">
        <f t="shared" si="24"/>
        <v>1</v>
      </c>
      <c r="J47" s="20">
        <f t="shared" si="25"/>
        <v>1999</v>
      </c>
      <c r="K47" s="20">
        <f t="shared" si="26"/>
        <v>1999</v>
      </c>
      <c r="L47" s="19" t="s">
        <v>119</v>
      </c>
      <c r="M47" s="19" t="s">
        <v>61</v>
      </c>
      <c r="N47" s="24" t="s">
        <v>32</v>
      </c>
      <c r="O47" s="24">
        <v>5</v>
      </c>
      <c r="P47" s="8">
        <v>15</v>
      </c>
      <c r="Q47" s="8">
        <v>1999</v>
      </c>
      <c r="R47" s="8"/>
      <c r="S47" s="8"/>
      <c r="T47" s="8"/>
      <c r="U47" s="8"/>
      <c r="V47" s="8"/>
    </row>
    <row r="48" spans="1:22" s="9" customFormat="1" ht="15" customHeight="1" x14ac:dyDescent="0.2">
      <c r="A48" s="73"/>
      <c r="B48" s="21" t="s">
        <v>122</v>
      </c>
      <c r="C48" s="20"/>
      <c r="D48" s="20"/>
      <c r="E48" s="20"/>
      <c r="F48" s="20" t="s">
        <v>282</v>
      </c>
      <c r="G48" s="20"/>
      <c r="H48" s="20"/>
      <c r="I48" s="20">
        <f t="shared" si="24"/>
        <v>1</v>
      </c>
      <c r="J48" s="20">
        <f t="shared" si="25"/>
        <v>2005</v>
      </c>
      <c r="K48" s="20">
        <f t="shared" si="26"/>
        <v>2005</v>
      </c>
      <c r="L48" s="19" t="s">
        <v>123</v>
      </c>
      <c r="M48" s="19" t="s">
        <v>124</v>
      </c>
      <c r="N48" s="24" t="s">
        <v>32</v>
      </c>
      <c r="O48" s="24">
        <v>5</v>
      </c>
      <c r="P48" s="8">
        <v>19</v>
      </c>
      <c r="Q48" s="8">
        <v>2005</v>
      </c>
      <c r="R48" s="8"/>
      <c r="S48" s="8"/>
      <c r="T48" s="8"/>
      <c r="U48" s="8"/>
      <c r="V48" s="8"/>
    </row>
    <row r="49" spans="1:22" s="9" customFormat="1" ht="15" customHeight="1" x14ac:dyDescent="0.2">
      <c r="A49" s="73"/>
      <c r="B49" s="21" t="s">
        <v>128</v>
      </c>
      <c r="C49" s="20"/>
      <c r="D49" s="20"/>
      <c r="E49" s="20"/>
      <c r="F49" s="20" t="s">
        <v>282</v>
      </c>
      <c r="G49" s="20"/>
      <c r="H49" s="20"/>
      <c r="I49" s="20">
        <f t="shared" si="24"/>
        <v>1</v>
      </c>
      <c r="J49" s="20">
        <f t="shared" si="25"/>
        <v>2008</v>
      </c>
      <c r="K49" s="20">
        <f t="shared" si="26"/>
        <v>2008</v>
      </c>
      <c r="L49" s="19" t="s">
        <v>129</v>
      </c>
      <c r="M49" s="19" t="s">
        <v>98</v>
      </c>
      <c r="N49" s="24" t="s">
        <v>32</v>
      </c>
      <c r="O49" s="24">
        <v>5</v>
      </c>
      <c r="P49" s="8">
        <v>20</v>
      </c>
      <c r="Q49" s="8">
        <v>2008</v>
      </c>
      <c r="R49" s="8"/>
      <c r="S49" s="8"/>
      <c r="T49" s="8"/>
      <c r="U49" s="8"/>
      <c r="V49" s="8"/>
    </row>
    <row r="50" spans="1:22" s="9" customFormat="1" ht="15" customHeight="1" x14ac:dyDescent="0.2">
      <c r="A50" s="73"/>
      <c r="B50" s="21" t="s">
        <v>115</v>
      </c>
      <c r="C50" s="20"/>
      <c r="D50" s="20"/>
      <c r="E50" s="20" t="s">
        <v>282</v>
      </c>
      <c r="F50" s="20"/>
      <c r="G50" s="20"/>
      <c r="H50" s="20"/>
      <c r="I50" s="20">
        <f t="shared" si="24"/>
        <v>1</v>
      </c>
      <c r="J50" s="20">
        <f t="shared" si="25"/>
        <v>1992</v>
      </c>
      <c r="K50" s="20">
        <f t="shared" si="26"/>
        <v>1992</v>
      </c>
      <c r="L50" s="19" t="s">
        <v>116</v>
      </c>
      <c r="M50" s="19" t="s">
        <v>18</v>
      </c>
      <c r="N50" s="24" t="s">
        <v>32</v>
      </c>
      <c r="O50" s="24">
        <v>5</v>
      </c>
      <c r="P50" s="8">
        <v>23</v>
      </c>
      <c r="Q50" s="8">
        <v>1992</v>
      </c>
      <c r="R50" s="8"/>
      <c r="S50" s="8"/>
      <c r="T50" s="8"/>
      <c r="U50" s="8"/>
      <c r="V50" s="8"/>
    </row>
    <row r="51" spans="1:22" s="9" customFormat="1" ht="15" customHeight="1" x14ac:dyDescent="0.2">
      <c r="A51" s="73"/>
      <c r="B51" s="21" t="s">
        <v>125</v>
      </c>
      <c r="C51" s="20"/>
      <c r="D51" s="20"/>
      <c r="E51" s="20"/>
      <c r="F51" s="20" t="s">
        <v>282</v>
      </c>
      <c r="G51" s="20"/>
      <c r="H51" s="20"/>
      <c r="I51" s="20">
        <f t="shared" si="24"/>
        <v>1</v>
      </c>
      <c r="J51" s="20">
        <f t="shared" si="25"/>
        <v>2005</v>
      </c>
      <c r="K51" s="20">
        <f t="shared" si="26"/>
        <v>2005</v>
      </c>
      <c r="L51" s="19" t="s">
        <v>126</v>
      </c>
      <c r="M51" s="19" t="s">
        <v>127</v>
      </c>
      <c r="N51" s="24" t="s">
        <v>32</v>
      </c>
      <c r="O51" s="24">
        <v>5</v>
      </c>
      <c r="P51" s="8">
        <v>24</v>
      </c>
      <c r="Q51" s="8">
        <v>2005</v>
      </c>
      <c r="R51" s="8"/>
      <c r="S51" s="8"/>
      <c r="T51" s="8"/>
      <c r="U51" s="8"/>
      <c r="V51" s="8"/>
    </row>
    <row r="52" spans="1:22" s="9" customFormat="1" ht="15" customHeight="1" x14ac:dyDescent="0.2">
      <c r="A52" s="73"/>
      <c r="B52" s="21" t="s">
        <v>101</v>
      </c>
      <c r="C52" s="20" t="s">
        <v>282</v>
      </c>
      <c r="D52" s="20"/>
      <c r="E52" s="20"/>
      <c r="F52" s="20"/>
      <c r="G52" s="20"/>
      <c r="H52" s="20"/>
      <c r="I52" s="20">
        <f t="shared" si="24"/>
        <v>1</v>
      </c>
      <c r="J52" s="20">
        <f t="shared" si="25"/>
        <v>1978</v>
      </c>
      <c r="K52" s="20">
        <f t="shared" si="26"/>
        <v>1978</v>
      </c>
      <c r="L52" s="19" t="s">
        <v>102</v>
      </c>
      <c r="M52" s="19" t="s">
        <v>103</v>
      </c>
      <c r="N52" s="24" t="s">
        <v>32</v>
      </c>
      <c r="O52" s="24">
        <v>5</v>
      </c>
      <c r="P52" s="8">
        <v>28</v>
      </c>
      <c r="Q52" s="8">
        <v>1978</v>
      </c>
      <c r="R52" s="8"/>
      <c r="S52" s="8"/>
      <c r="T52" s="8"/>
      <c r="U52" s="8"/>
      <c r="V52" s="8"/>
    </row>
    <row r="53" spans="1:22" s="9" customFormat="1" ht="15" customHeight="1" x14ac:dyDescent="0.2">
      <c r="A53" s="73"/>
      <c r="B53" s="21" t="s">
        <v>120</v>
      </c>
      <c r="C53" s="20"/>
      <c r="D53" s="20"/>
      <c r="E53" s="20" t="s">
        <v>284</v>
      </c>
      <c r="F53" s="20"/>
      <c r="G53" s="20"/>
      <c r="H53" s="20"/>
      <c r="I53" s="20">
        <f t="shared" si="24"/>
        <v>1</v>
      </c>
      <c r="J53" s="20">
        <f t="shared" si="25"/>
        <v>1999</v>
      </c>
      <c r="K53" s="20">
        <f t="shared" si="26"/>
        <v>1999</v>
      </c>
      <c r="L53" s="19" t="s">
        <v>415</v>
      </c>
      <c r="M53" s="19" t="s">
        <v>121</v>
      </c>
      <c r="N53" s="24" t="s">
        <v>32</v>
      </c>
      <c r="O53" s="24">
        <v>5</v>
      </c>
      <c r="P53" s="8">
        <v>32</v>
      </c>
      <c r="Q53" s="8">
        <v>1999</v>
      </c>
      <c r="R53" s="8"/>
      <c r="S53" s="8"/>
      <c r="T53" s="8"/>
      <c r="U53" s="8"/>
      <c r="V53" s="8"/>
    </row>
    <row r="54" spans="1:22" s="9" customFormat="1" ht="15" customHeight="1" x14ac:dyDescent="0.2">
      <c r="A54" s="74"/>
      <c r="B54" s="21" t="s">
        <v>147</v>
      </c>
      <c r="C54" s="20"/>
      <c r="D54" s="20"/>
      <c r="E54" s="20"/>
      <c r="F54" s="20" t="s">
        <v>282</v>
      </c>
      <c r="G54" s="20"/>
      <c r="H54" s="20"/>
      <c r="I54" s="20">
        <f t="shared" si="24"/>
        <v>1</v>
      </c>
      <c r="J54" s="20">
        <f t="shared" si="25"/>
        <v>2003</v>
      </c>
      <c r="K54" s="20">
        <f t="shared" si="26"/>
        <v>2003</v>
      </c>
      <c r="L54" s="19" t="s">
        <v>148</v>
      </c>
      <c r="M54" s="19" t="s">
        <v>149</v>
      </c>
      <c r="N54" s="24" t="s">
        <v>32</v>
      </c>
      <c r="O54" s="24">
        <v>5</v>
      </c>
      <c r="P54" s="8">
        <v>35</v>
      </c>
      <c r="Q54" s="8">
        <v>2003</v>
      </c>
      <c r="R54" s="8"/>
      <c r="S54" s="8"/>
      <c r="T54" s="8"/>
      <c r="U54" s="8"/>
      <c r="V54" s="8"/>
    </row>
    <row r="55" spans="1:22" s="9" customFormat="1" ht="15" customHeight="1" x14ac:dyDescent="0.2">
      <c r="A55" s="69" t="s">
        <v>153</v>
      </c>
      <c r="B55" s="32" t="s">
        <v>154</v>
      </c>
      <c r="C55" s="25"/>
      <c r="D55" s="25" t="s">
        <v>282</v>
      </c>
      <c r="E55" s="25" t="s">
        <v>284</v>
      </c>
      <c r="F55" s="25"/>
      <c r="G55" s="25" t="s">
        <v>282</v>
      </c>
      <c r="H55" s="25"/>
      <c r="I55" s="25">
        <f t="shared" si="24"/>
        <v>3</v>
      </c>
      <c r="J55" s="25">
        <f t="shared" si="25"/>
        <v>1987</v>
      </c>
      <c r="K55" s="25">
        <f t="shared" si="26"/>
        <v>2010</v>
      </c>
      <c r="L55" s="33" t="s">
        <v>233</v>
      </c>
      <c r="M55" s="33" t="s">
        <v>137</v>
      </c>
      <c r="N55" s="23" t="s">
        <v>153</v>
      </c>
      <c r="O55" s="23">
        <v>6</v>
      </c>
      <c r="P55" s="8">
        <v>1</v>
      </c>
      <c r="Q55" s="8">
        <v>1987</v>
      </c>
      <c r="R55" s="8">
        <v>1999</v>
      </c>
      <c r="S55" s="8">
        <v>2010</v>
      </c>
      <c r="T55" s="8"/>
      <c r="U55" s="8"/>
      <c r="V55" s="8"/>
    </row>
    <row r="56" spans="1:22" s="9" customFormat="1" ht="15" customHeight="1" x14ac:dyDescent="0.2">
      <c r="A56" s="70"/>
      <c r="B56" s="34" t="s">
        <v>158</v>
      </c>
      <c r="C56" s="35"/>
      <c r="D56" s="35"/>
      <c r="E56" s="35" t="s">
        <v>284</v>
      </c>
      <c r="F56" s="35"/>
      <c r="G56" s="35" t="s">
        <v>285</v>
      </c>
      <c r="H56" s="35"/>
      <c r="I56" s="35">
        <f t="shared" si="24"/>
        <v>2</v>
      </c>
      <c r="J56" s="35">
        <f t="shared" si="25"/>
        <v>1999</v>
      </c>
      <c r="K56" s="35">
        <f t="shared" si="26"/>
        <v>2016</v>
      </c>
      <c r="L56" s="36" t="s">
        <v>159</v>
      </c>
      <c r="M56" s="36" t="s">
        <v>137</v>
      </c>
      <c r="N56" s="23" t="s">
        <v>153</v>
      </c>
      <c r="O56" s="23">
        <v>6</v>
      </c>
      <c r="P56" s="8">
        <v>1</v>
      </c>
      <c r="Q56" s="8">
        <v>1999</v>
      </c>
      <c r="R56" s="22">
        <v>2016</v>
      </c>
      <c r="S56" s="8"/>
      <c r="T56" s="8"/>
      <c r="U56" s="8"/>
      <c r="V56" s="8"/>
    </row>
    <row r="57" spans="1:22" s="9" customFormat="1" ht="15" customHeight="1" x14ac:dyDescent="0.2">
      <c r="A57" s="70"/>
      <c r="B57" s="34" t="s">
        <v>409</v>
      </c>
      <c r="C57" s="35"/>
      <c r="D57" s="35"/>
      <c r="E57" s="35"/>
      <c r="F57" s="35" t="s">
        <v>282</v>
      </c>
      <c r="G57" s="35"/>
      <c r="H57" s="35" t="s">
        <v>282</v>
      </c>
      <c r="I57" s="35">
        <f t="shared" si="24"/>
        <v>2</v>
      </c>
      <c r="J57" s="35">
        <f t="shared" si="25"/>
        <v>2005</v>
      </c>
      <c r="K57" s="35">
        <f t="shared" si="26"/>
        <v>2022</v>
      </c>
      <c r="L57" s="36" t="s">
        <v>178</v>
      </c>
      <c r="M57" s="36" t="s">
        <v>137</v>
      </c>
      <c r="N57" s="23" t="s">
        <v>153</v>
      </c>
      <c r="O57" s="23">
        <v>6</v>
      </c>
      <c r="P57" s="8">
        <v>1</v>
      </c>
      <c r="Q57" s="8">
        <v>2005</v>
      </c>
      <c r="R57" s="8">
        <v>2022</v>
      </c>
      <c r="S57" s="8"/>
      <c r="T57" s="8"/>
      <c r="U57" s="8"/>
      <c r="V57" s="8"/>
    </row>
    <row r="58" spans="1:22" s="9" customFormat="1" ht="15" customHeight="1" x14ac:dyDescent="0.2">
      <c r="A58" s="70"/>
      <c r="B58" s="21" t="s">
        <v>179</v>
      </c>
      <c r="C58" s="20"/>
      <c r="D58" s="20"/>
      <c r="E58" s="20"/>
      <c r="F58" s="20" t="s">
        <v>282</v>
      </c>
      <c r="G58" s="20"/>
      <c r="H58" s="20"/>
      <c r="I58" s="20">
        <f t="shared" si="24"/>
        <v>1</v>
      </c>
      <c r="J58" s="20">
        <f t="shared" si="25"/>
        <v>2009</v>
      </c>
      <c r="K58" s="20">
        <f t="shared" si="26"/>
        <v>2009</v>
      </c>
      <c r="L58" s="19" t="s">
        <v>180</v>
      </c>
      <c r="M58" s="19" t="s">
        <v>22</v>
      </c>
      <c r="N58" s="23" t="s">
        <v>153</v>
      </c>
      <c r="O58" s="23">
        <v>6</v>
      </c>
      <c r="P58" s="8">
        <v>1</v>
      </c>
      <c r="Q58" s="8">
        <v>2009</v>
      </c>
      <c r="R58" s="8"/>
      <c r="S58" s="8"/>
      <c r="T58" s="8"/>
      <c r="U58" s="8"/>
      <c r="V58" s="8"/>
    </row>
    <row r="59" spans="1:22" s="9" customFormat="1" ht="15" customHeight="1" x14ac:dyDescent="0.2">
      <c r="A59" s="70"/>
      <c r="B59" s="21" t="s">
        <v>181</v>
      </c>
      <c r="C59" s="20"/>
      <c r="D59" s="20"/>
      <c r="E59" s="20"/>
      <c r="F59" s="20"/>
      <c r="G59" s="20" t="s">
        <v>282</v>
      </c>
      <c r="H59" s="20"/>
      <c r="I59" s="20">
        <f t="shared" si="24"/>
        <v>1</v>
      </c>
      <c r="J59" s="20">
        <f t="shared" si="25"/>
        <v>2013</v>
      </c>
      <c r="K59" s="20">
        <f t="shared" si="26"/>
        <v>2013</v>
      </c>
      <c r="L59" s="19" t="s">
        <v>234</v>
      </c>
      <c r="M59" s="19" t="s">
        <v>137</v>
      </c>
      <c r="N59" s="23" t="s">
        <v>153</v>
      </c>
      <c r="O59" s="23">
        <v>6</v>
      </c>
      <c r="P59" s="8">
        <v>1</v>
      </c>
      <c r="Q59" s="8">
        <v>2013</v>
      </c>
      <c r="R59" s="8"/>
      <c r="S59" s="8"/>
      <c r="T59" s="8"/>
      <c r="U59" s="8"/>
      <c r="V59" s="8"/>
    </row>
    <row r="60" spans="1:22" s="9" customFormat="1" ht="15" customHeight="1" x14ac:dyDescent="0.2">
      <c r="A60" s="70"/>
      <c r="B60" s="21" t="s">
        <v>160</v>
      </c>
      <c r="C60" s="20"/>
      <c r="D60" s="20"/>
      <c r="E60" s="20" t="s">
        <v>283</v>
      </c>
      <c r="F60" s="20"/>
      <c r="G60" s="20"/>
      <c r="H60" s="20"/>
      <c r="I60" s="20">
        <f t="shared" si="24"/>
        <v>1</v>
      </c>
      <c r="J60" s="20">
        <f t="shared" si="25"/>
        <v>1999</v>
      </c>
      <c r="K60" s="20">
        <f t="shared" si="26"/>
        <v>1999</v>
      </c>
      <c r="L60" s="19" t="s">
        <v>161</v>
      </c>
      <c r="M60" s="19" t="s">
        <v>162</v>
      </c>
      <c r="N60" s="23" t="s">
        <v>153</v>
      </c>
      <c r="O60" s="23">
        <v>6</v>
      </c>
      <c r="P60" s="8">
        <v>2</v>
      </c>
      <c r="Q60" s="8">
        <v>1999</v>
      </c>
      <c r="R60" s="8"/>
      <c r="S60" s="8"/>
      <c r="T60" s="8"/>
      <c r="U60" s="8"/>
      <c r="V60" s="8"/>
    </row>
    <row r="61" spans="1:22" s="9" customFormat="1" ht="15" customHeight="1" x14ac:dyDescent="0.2">
      <c r="A61" s="70"/>
      <c r="B61" s="21" t="s">
        <v>163</v>
      </c>
      <c r="C61" s="20"/>
      <c r="D61" s="20"/>
      <c r="E61" s="20" t="s">
        <v>283</v>
      </c>
      <c r="F61" s="20"/>
      <c r="G61" s="20"/>
      <c r="H61" s="20"/>
      <c r="I61" s="20">
        <f t="shared" si="24"/>
        <v>1</v>
      </c>
      <c r="J61" s="20">
        <f t="shared" si="25"/>
        <v>1999</v>
      </c>
      <c r="K61" s="20">
        <f t="shared" si="26"/>
        <v>1999</v>
      </c>
      <c r="L61" s="19" t="s">
        <v>164</v>
      </c>
      <c r="M61" s="19" t="s">
        <v>109</v>
      </c>
      <c r="N61" s="23" t="s">
        <v>153</v>
      </c>
      <c r="O61" s="23">
        <v>6</v>
      </c>
      <c r="P61" s="8">
        <v>3</v>
      </c>
      <c r="Q61" s="8">
        <v>1999</v>
      </c>
      <c r="R61" s="8"/>
      <c r="S61" s="8"/>
      <c r="T61" s="8"/>
      <c r="U61" s="8"/>
      <c r="V61" s="8"/>
    </row>
    <row r="62" spans="1:22" s="9" customFormat="1" ht="15" customHeight="1" x14ac:dyDescent="0.2">
      <c r="A62" s="70"/>
      <c r="B62" s="21" t="s">
        <v>165</v>
      </c>
      <c r="C62" s="20"/>
      <c r="D62" s="20"/>
      <c r="E62" s="20" t="s">
        <v>283</v>
      </c>
      <c r="F62" s="20"/>
      <c r="G62" s="20"/>
      <c r="H62" s="20"/>
      <c r="I62" s="20">
        <f t="shared" si="24"/>
        <v>1</v>
      </c>
      <c r="J62" s="20">
        <f t="shared" si="25"/>
        <v>1999</v>
      </c>
      <c r="K62" s="20">
        <f t="shared" si="26"/>
        <v>1999</v>
      </c>
      <c r="L62" s="19" t="s">
        <v>166</v>
      </c>
      <c r="M62" s="19" t="s">
        <v>41</v>
      </c>
      <c r="N62" s="23" t="s">
        <v>153</v>
      </c>
      <c r="O62" s="23">
        <v>6</v>
      </c>
      <c r="P62" s="8">
        <v>17</v>
      </c>
      <c r="Q62" s="8">
        <v>1999</v>
      </c>
      <c r="R62" s="8"/>
      <c r="S62" s="8"/>
      <c r="T62" s="8"/>
      <c r="U62" s="8"/>
      <c r="V62" s="8"/>
    </row>
    <row r="63" spans="1:22" s="9" customFormat="1" ht="15" customHeight="1" x14ac:dyDescent="0.2">
      <c r="A63" s="70"/>
      <c r="B63" s="21" t="s">
        <v>167</v>
      </c>
      <c r="C63" s="20"/>
      <c r="D63" s="20"/>
      <c r="E63" s="20" t="s">
        <v>284</v>
      </c>
      <c r="G63" s="20"/>
      <c r="H63" s="20"/>
      <c r="I63" s="20">
        <f t="shared" si="24"/>
        <v>1</v>
      </c>
      <c r="J63" s="20">
        <f t="shared" si="25"/>
        <v>1999</v>
      </c>
      <c r="K63" s="20">
        <f t="shared" si="26"/>
        <v>1999</v>
      </c>
      <c r="L63" s="19" t="s">
        <v>168</v>
      </c>
      <c r="M63" s="19" t="s">
        <v>169</v>
      </c>
      <c r="N63" s="23" t="s">
        <v>153</v>
      </c>
      <c r="O63" s="23">
        <v>6</v>
      </c>
      <c r="P63" s="8">
        <v>21</v>
      </c>
      <c r="Q63" s="8">
        <v>1999</v>
      </c>
      <c r="R63" s="8"/>
      <c r="S63" s="8"/>
      <c r="T63" s="8"/>
      <c r="U63" s="8"/>
      <c r="V63" s="8"/>
    </row>
    <row r="64" spans="1:22" s="9" customFormat="1" ht="15" customHeight="1" x14ac:dyDescent="0.2">
      <c r="A64" s="70"/>
      <c r="B64" s="21" t="s">
        <v>174</v>
      </c>
      <c r="C64" s="20"/>
      <c r="D64" s="20"/>
      <c r="E64" s="20"/>
      <c r="F64" s="20" t="s">
        <v>282</v>
      </c>
      <c r="G64" s="20"/>
      <c r="H64" s="20"/>
      <c r="I64" s="20">
        <f t="shared" si="24"/>
        <v>1</v>
      </c>
      <c r="J64" s="20">
        <f t="shared" si="25"/>
        <v>2003</v>
      </c>
      <c r="K64" s="20">
        <f t="shared" si="26"/>
        <v>2003</v>
      </c>
      <c r="L64" s="19" t="s">
        <v>175</v>
      </c>
      <c r="M64" s="19" t="s">
        <v>176</v>
      </c>
      <c r="N64" s="23" t="s">
        <v>153</v>
      </c>
      <c r="O64" s="23">
        <v>6</v>
      </c>
      <c r="P64" s="8">
        <v>24</v>
      </c>
      <c r="Q64" s="8">
        <v>2003</v>
      </c>
      <c r="R64" s="8"/>
      <c r="S64" s="8"/>
      <c r="T64" s="8"/>
      <c r="U64" s="8"/>
      <c r="V64" s="8"/>
    </row>
    <row r="65" spans="1:22" s="9" customFormat="1" ht="15" customHeight="1" x14ac:dyDescent="0.2">
      <c r="A65" s="70"/>
      <c r="B65" s="21" t="s">
        <v>170</v>
      </c>
      <c r="C65" s="20"/>
      <c r="D65" s="20"/>
      <c r="E65" s="20" t="s">
        <v>283</v>
      </c>
      <c r="F65" s="20"/>
      <c r="G65" s="20"/>
      <c r="H65" s="20"/>
      <c r="I65" s="20">
        <f t="shared" si="24"/>
        <v>1</v>
      </c>
      <c r="J65" s="20">
        <f t="shared" si="25"/>
        <v>1999</v>
      </c>
      <c r="K65" s="20">
        <f t="shared" si="26"/>
        <v>1999</v>
      </c>
      <c r="L65" s="19" t="s">
        <v>171</v>
      </c>
      <c r="M65" s="19" t="s">
        <v>31</v>
      </c>
      <c r="N65" s="23" t="s">
        <v>153</v>
      </c>
      <c r="O65" s="23">
        <v>6</v>
      </c>
      <c r="P65" s="8">
        <v>34</v>
      </c>
      <c r="Q65" s="8">
        <v>1999</v>
      </c>
      <c r="R65" s="8"/>
      <c r="S65" s="8"/>
      <c r="T65" s="8"/>
      <c r="U65" s="8"/>
      <c r="V65" s="8"/>
    </row>
    <row r="66" spans="1:22" s="9" customFormat="1" ht="15" customHeight="1" x14ac:dyDescent="0.2">
      <c r="A66" s="70"/>
      <c r="B66" s="21" t="s">
        <v>155</v>
      </c>
      <c r="C66" s="20" t="s">
        <v>282</v>
      </c>
      <c r="D66" s="20"/>
      <c r="E66" s="20"/>
      <c r="F66" s="20"/>
      <c r="G66" s="20"/>
      <c r="H66" s="20"/>
      <c r="I66" s="20">
        <f t="shared" si="24"/>
        <v>1</v>
      </c>
      <c r="J66" s="20">
        <f t="shared" si="25"/>
        <v>1977</v>
      </c>
      <c r="K66" s="20">
        <f t="shared" si="26"/>
        <v>1977</v>
      </c>
      <c r="L66" s="19" t="s">
        <v>156</v>
      </c>
      <c r="M66" s="19" t="s">
        <v>157</v>
      </c>
      <c r="N66" s="23" t="s">
        <v>153</v>
      </c>
      <c r="O66" s="23">
        <v>6</v>
      </c>
      <c r="P66" s="8">
        <v>35</v>
      </c>
      <c r="Q66" s="8">
        <v>1977</v>
      </c>
      <c r="R66" s="8"/>
      <c r="S66" s="8"/>
      <c r="T66" s="8"/>
      <c r="U66" s="8"/>
      <c r="V66" s="8"/>
    </row>
    <row r="67" spans="1:22" s="9" customFormat="1" ht="15" customHeight="1" x14ac:dyDescent="0.2">
      <c r="A67" s="71"/>
      <c r="B67" s="21" t="s">
        <v>172</v>
      </c>
      <c r="C67" s="20"/>
      <c r="D67" s="20"/>
      <c r="E67" s="20" t="s">
        <v>281</v>
      </c>
      <c r="F67" s="20"/>
      <c r="G67" s="20"/>
      <c r="H67" s="20"/>
      <c r="I67" s="20">
        <f t="shared" si="24"/>
        <v>1</v>
      </c>
      <c r="J67" s="20">
        <f t="shared" si="25"/>
        <v>1999</v>
      </c>
      <c r="K67" s="20">
        <f t="shared" si="26"/>
        <v>1999</v>
      </c>
      <c r="L67" s="19" t="s">
        <v>173</v>
      </c>
      <c r="M67" s="19" t="s">
        <v>149</v>
      </c>
      <c r="N67" s="23" t="s">
        <v>153</v>
      </c>
      <c r="O67" s="23">
        <v>6</v>
      </c>
      <c r="P67" s="8">
        <v>35</v>
      </c>
      <c r="Q67" s="8">
        <v>1999</v>
      </c>
      <c r="R67" s="8"/>
      <c r="S67" s="8"/>
      <c r="T67" s="8"/>
      <c r="U67" s="8"/>
      <c r="V67" s="8"/>
    </row>
    <row r="68" spans="1:22" s="9" customFormat="1" x14ac:dyDescent="0.2">
      <c r="B68" s="10" t="str">
        <f>COUNTA(B3:B67)&amp;"都市圏"</f>
        <v>65都市圏</v>
      </c>
      <c r="C68" s="39">
        <f>COUNTA(C3:C67)+1</f>
        <v>27</v>
      </c>
      <c r="D68" s="39">
        <f>COUNTA(D3:D67)</f>
        <v>33</v>
      </c>
      <c r="E68" s="39">
        <f>COUNTA(E3:E67)</f>
        <v>34</v>
      </c>
      <c r="F68" s="39">
        <f>COUNTA(F3:F67)</f>
        <v>30</v>
      </c>
      <c r="G68" s="39">
        <f>COUNTA(G3:G67)</f>
        <v>19</v>
      </c>
      <c r="H68" s="39">
        <f>COUNTA(H3:H67)</f>
        <v>8</v>
      </c>
      <c r="I68" s="9" t="str">
        <f>"延べ "&amp;SUM(I3:I67)&amp;" 回"</f>
        <v>延べ 151 回</v>
      </c>
      <c r="L68" s="5"/>
      <c r="M68" s="11"/>
    </row>
    <row r="69" spans="1:22" x14ac:dyDescent="0.2">
      <c r="E69" s="3"/>
    </row>
    <row r="70" spans="1:22" x14ac:dyDescent="0.2">
      <c r="B70" s="30"/>
      <c r="C70" s="54" t="s">
        <v>276</v>
      </c>
      <c r="D70" s="13">
        <v>5</v>
      </c>
      <c r="E70" s="37" t="s">
        <v>237</v>
      </c>
      <c r="L70" s="37"/>
      <c r="M70" s="1"/>
      <c r="P70" s="1">
        <v>5</v>
      </c>
    </row>
    <row r="71" spans="1:22" x14ac:dyDescent="0.2">
      <c r="B71" s="27"/>
      <c r="C71" s="54" t="s">
        <v>182</v>
      </c>
      <c r="D71" s="13">
        <f>COUNTIF($I$3:$I$67,P71)</f>
        <v>5</v>
      </c>
      <c r="E71" s="37" t="s">
        <v>237</v>
      </c>
      <c r="L71" s="37"/>
      <c r="M71" s="1"/>
      <c r="P71" s="1">
        <v>4</v>
      </c>
    </row>
    <row r="72" spans="1:22" x14ac:dyDescent="0.2">
      <c r="B72" s="25"/>
      <c r="C72" s="54" t="s">
        <v>183</v>
      </c>
      <c r="D72" s="13">
        <f>COUNTIF($I$3:$I$67,P72)</f>
        <v>13</v>
      </c>
      <c r="E72" s="37" t="s">
        <v>237</v>
      </c>
      <c r="L72" s="37"/>
      <c r="M72" s="1"/>
      <c r="P72" s="1">
        <v>3</v>
      </c>
    </row>
    <row r="73" spans="1:22" x14ac:dyDescent="0.2">
      <c r="B73" s="35"/>
      <c r="C73" s="54" t="s">
        <v>184</v>
      </c>
      <c r="D73" s="13">
        <f>COUNTIF($I$3:$I$67,P73)</f>
        <v>14</v>
      </c>
      <c r="E73" s="37" t="s">
        <v>237</v>
      </c>
      <c r="L73" s="37"/>
      <c r="M73" s="1"/>
      <c r="P73" s="1">
        <v>2</v>
      </c>
    </row>
    <row r="74" spans="1:22" x14ac:dyDescent="0.2">
      <c r="B74" s="20"/>
      <c r="C74" s="54" t="s">
        <v>185</v>
      </c>
      <c r="D74" s="13">
        <f>COUNTIF($I$3:$I$67,P74)</f>
        <v>26</v>
      </c>
      <c r="E74" s="37" t="s">
        <v>237</v>
      </c>
      <c r="M74" s="57" t="s">
        <v>280</v>
      </c>
      <c r="P74" s="1">
        <v>1</v>
      </c>
    </row>
    <row r="75" spans="1:22" x14ac:dyDescent="0.2">
      <c r="B75" s="1"/>
      <c r="L75" s="1"/>
      <c r="M75" s="1"/>
    </row>
    <row r="76" spans="1:22" x14ac:dyDescent="0.2">
      <c r="B76" s="1"/>
      <c r="D76" s="1">
        <f>SUM(D70:D74)</f>
        <v>63</v>
      </c>
      <c r="I76" s="1">
        <f>SUM(I3:I67)</f>
        <v>151</v>
      </c>
      <c r="L76" s="1"/>
      <c r="M76" s="1"/>
    </row>
    <row r="77" spans="1:22" x14ac:dyDescent="0.2">
      <c r="B77" s="1"/>
      <c r="L77" s="1"/>
      <c r="M77" s="1"/>
    </row>
    <row r="78" spans="1:22" x14ac:dyDescent="0.2">
      <c r="M78" s="12"/>
    </row>
    <row r="79" spans="1:22" x14ac:dyDescent="0.2">
      <c r="M79" s="12"/>
    </row>
    <row r="80" spans="1:22" x14ac:dyDescent="0.2">
      <c r="M80" s="12"/>
    </row>
    <row r="81" spans="13:13" x14ac:dyDescent="0.2">
      <c r="M81" s="12"/>
    </row>
    <row r="82" spans="13:13" x14ac:dyDescent="0.2">
      <c r="M82" s="14"/>
    </row>
    <row r="83" spans="13:13" x14ac:dyDescent="0.2">
      <c r="M83" s="15"/>
    </row>
    <row r="84" spans="13:13" x14ac:dyDescent="0.2">
      <c r="M84" s="15"/>
    </row>
    <row r="85" spans="13:13" x14ac:dyDescent="0.2">
      <c r="M85" s="15"/>
    </row>
  </sheetData>
  <autoFilter ref="A2:V68" xr:uid="{00000000-0009-0000-0000-000001000000}">
    <filterColumn colId="0" showButton="0"/>
  </autoFilter>
  <mergeCells count="5">
    <mergeCell ref="A2:B2"/>
    <mergeCell ref="A3:A5"/>
    <mergeCell ref="A6:A9"/>
    <mergeCell ref="A10:A54"/>
    <mergeCell ref="A55:A67"/>
  </mergeCells>
  <phoneticPr fontId="3"/>
  <pageMargins left="0.78700000000000003" right="0.78700000000000003" top="0.98399999999999999" bottom="0.98399999999999999" header="0.51200000000000001" footer="0.51200000000000001"/>
  <pageSetup paperSize="9" scale="64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5"/>
  <sheetViews>
    <sheetView view="pageBreakPreview" zoomScale="115" zoomScaleNormal="115" zoomScaleSheetLayoutView="115" workbookViewId="0">
      <pane ySplit="2" topLeftCell="A33" activePane="bottomLeft" state="frozen"/>
      <selection pane="bottomLeft"/>
    </sheetView>
  </sheetViews>
  <sheetFormatPr defaultColWidth="9" defaultRowHeight="12" x14ac:dyDescent="0.2"/>
  <cols>
    <col min="1" max="1" width="13.90625" style="2" customWidth="1"/>
    <col min="2" max="7" width="11.36328125" style="1" customWidth="1"/>
    <col min="8" max="10" width="9.7265625" style="1" customWidth="1"/>
    <col min="11" max="12" width="9.7265625" style="3" customWidth="1"/>
    <col min="13" max="13" width="12.453125" style="1" customWidth="1"/>
    <col min="14" max="14" width="14.08984375" style="1" bestFit="1" customWidth="1"/>
    <col min="15" max="22" width="7.453125" style="1" customWidth="1"/>
    <col min="23" max="16384" width="9" style="1"/>
  </cols>
  <sheetData>
    <row r="1" spans="1:22" s="5" customFormat="1" ht="20.149999999999999" customHeight="1" x14ac:dyDescent="0.2">
      <c r="A1" s="38" t="s">
        <v>407</v>
      </c>
      <c r="K1" s="4"/>
      <c r="M1" s="6" t="str">
        <f>'一覧（調査年度）'!M1</f>
        <v>R6.3時点</v>
      </c>
      <c r="N1" s="5">
        <v>2024</v>
      </c>
      <c r="O1" s="5" t="s">
        <v>406</v>
      </c>
      <c r="U1" s="58"/>
    </row>
    <row r="2" spans="1:22" s="5" customFormat="1" ht="36.75" customHeight="1" x14ac:dyDescent="0.2">
      <c r="A2" s="56" t="s">
        <v>405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287</v>
      </c>
      <c r="G2" s="7" t="s">
        <v>279</v>
      </c>
      <c r="H2" s="7" t="s">
        <v>5</v>
      </c>
      <c r="I2" s="7" t="s">
        <v>6</v>
      </c>
      <c r="J2" s="7" t="s">
        <v>240</v>
      </c>
      <c r="K2" s="55" t="s">
        <v>7</v>
      </c>
      <c r="L2" s="55" t="s">
        <v>8</v>
      </c>
      <c r="M2" s="59" t="s">
        <v>404</v>
      </c>
      <c r="N2" s="41" t="s">
        <v>235</v>
      </c>
      <c r="O2" s="7" t="s">
        <v>236</v>
      </c>
      <c r="P2" s="7" t="s">
        <v>9</v>
      </c>
      <c r="Q2" s="40" t="s">
        <v>241</v>
      </c>
      <c r="R2" s="40" t="s">
        <v>242</v>
      </c>
      <c r="S2" s="40" t="s">
        <v>243</v>
      </c>
      <c r="T2" s="40" t="s">
        <v>244</v>
      </c>
      <c r="U2" s="40" t="s">
        <v>245</v>
      </c>
      <c r="V2" s="40" t="s">
        <v>246</v>
      </c>
    </row>
    <row r="3" spans="1:22" s="5" customFormat="1" ht="15" customHeight="1" x14ac:dyDescent="0.2">
      <c r="A3" s="29" t="s">
        <v>383</v>
      </c>
      <c r="B3" s="30">
        <v>1973</v>
      </c>
      <c r="C3" s="30">
        <v>1984</v>
      </c>
      <c r="D3" s="30">
        <v>1997</v>
      </c>
      <c r="E3" s="30"/>
      <c r="F3" s="30">
        <v>2012</v>
      </c>
      <c r="G3" s="60">
        <v>2023</v>
      </c>
      <c r="H3" s="30">
        <f t="shared" ref="H3:H34" si="0">COUNT(Q3:V3)</f>
        <v>5</v>
      </c>
      <c r="I3" s="30">
        <v>1973</v>
      </c>
      <c r="J3" s="30">
        <f t="shared" ref="J3:J34" si="1">MAX(B3:G3)</f>
        <v>2023</v>
      </c>
      <c r="K3" s="31" t="s">
        <v>37</v>
      </c>
      <c r="L3" s="31" t="s">
        <v>382</v>
      </c>
      <c r="M3" s="8">
        <f t="shared" ref="M3:M34" si="2">$N$1-J3</f>
        <v>1</v>
      </c>
      <c r="N3" s="23" t="s">
        <v>253</v>
      </c>
      <c r="O3" s="23">
        <v>5</v>
      </c>
      <c r="P3" s="8">
        <v>43</v>
      </c>
      <c r="Q3" s="8">
        <v>1973</v>
      </c>
      <c r="R3" s="8">
        <v>1984</v>
      </c>
      <c r="S3" s="8">
        <v>1997</v>
      </c>
      <c r="T3" s="8">
        <v>2012</v>
      </c>
      <c r="U3" s="8">
        <v>2023</v>
      </c>
      <c r="V3" s="8"/>
    </row>
    <row r="4" spans="1:22" s="9" customFormat="1" ht="15" customHeight="1" x14ac:dyDescent="0.2">
      <c r="A4" s="32" t="s">
        <v>361</v>
      </c>
      <c r="B4" s="25">
        <v>1979</v>
      </c>
      <c r="C4" s="25"/>
      <c r="D4" s="25"/>
      <c r="E4" s="25">
        <v>2007</v>
      </c>
      <c r="F4" s="25"/>
      <c r="G4" s="25">
        <v>2023</v>
      </c>
      <c r="H4" s="25">
        <f t="shared" si="0"/>
        <v>3</v>
      </c>
      <c r="I4" s="25">
        <v>1979</v>
      </c>
      <c r="J4" s="25">
        <f t="shared" si="1"/>
        <v>2023</v>
      </c>
      <c r="K4" s="33" t="s">
        <v>77</v>
      </c>
      <c r="L4" s="33" t="s">
        <v>360</v>
      </c>
      <c r="M4" s="8">
        <f t="shared" si="2"/>
        <v>1</v>
      </c>
      <c r="N4" s="23" t="s">
        <v>253</v>
      </c>
      <c r="O4" s="23">
        <v>5</v>
      </c>
      <c r="P4" s="8">
        <v>38</v>
      </c>
      <c r="Q4" s="8">
        <v>1979</v>
      </c>
      <c r="R4" s="8">
        <v>2007</v>
      </c>
      <c r="S4" s="8">
        <v>2023</v>
      </c>
      <c r="T4" s="8"/>
      <c r="U4" s="8"/>
      <c r="V4" s="8"/>
    </row>
    <row r="5" spans="1:22" s="9" customFormat="1" ht="15" customHeight="1" x14ac:dyDescent="0.2">
      <c r="A5" s="26" t="s">
        <v>357</v>
      </c>
      <c r="B5" s="27">
        <v>1977</v>
      </c>
      <c r="C5" s="27">
        <v>1989</v>
      </c>
      <c r="D5" s="27"/>
      <c r="E5" s="27">
        <v>2006</v>
      </c>
      <c r="F5" s="27"/>
      <c r="G5" s="27">
        <v>2023</v>
      </c>
      <c r="H5" s="27">
        <f t="shared" si="0"/>
        <v>4</v>
      </c>
      <c r="I5" s="27">
        <v>1977</v>
      </c>
      <c r="J5" s="27">
        <f t="shared" si="1"/>
        <v>2023</v>
      </c>
      <c r="K5" s="28" t="s">
        <v>57</v>
      </c>
      <c r="L5" s="28" t="s">
        <v>356</v>
      </c>
      <c r="M5" s="8">
        <f t="shared" si="2"/>
        <v>1</v>
      </c>
      <c r="N5" s="23" t="s">
        <v>253</v>
      </c>
      <c r="O5" s="23">
        <v>5</v>
      </c>
      <c r="P5" s="8">
        <v>47</v>
      </c>
      <c r="Q5" s="8">
        <v>1977</v>
      </c>
      <c r="R5" s="8">
        <v>1989</v>
      </c>
      <c r="S5" s="8">
        <v>2006</v>
      </c>
      <c r="T5" s="8">
        <v>2023</v>
      </c>
      <c r="U5" s="8"/>
      <c r="V5" s="8"/>
    </row>
    <row r="6" spans="1:22" s="9" customFormat="1" ht="15" customHeight="1" x14ac:dyDescent="0.2">
      <c r="A6" s="29" t="s">
        <v>381</v>
      </c>
      <c r="B6" s="30">
        <v>1971</v>
      </c>
      <c r="C6" s="30">
        <v>1981</v>
      </c>
      <c r="D6" s="30">
        <v>1991</v>
      </c>
      <c r="E6" s="30">
        <v>2001</v>
      </c>
      <c r="F6" s="30">
        <v>2011</v>
      </c>
      <c r="G6" s="30">
        <v>2022</v>
      </c>
      <c r="H6" s="30">
        <f t="shared" si="0"/>
        <v>6</v>
      </c>
      <c r="I6" s="30">
        <v>1971</v>
      </c>
      <c r="J6" s="30">
        <f t="shared" si="1"/>
        <v>2022</v>
      </c>
      <c r="K6" s="31" t="s">
        <v>17</v>
      </c>
      <c r="L6" s="31" t="s">
        <v>307</v>
      </c>
      <c r="M6" s="8">
        <f t="shared" si="2"/>
        <v>2</v>
      </c>
      <c r="N6" s="24" t="s">
        <v>252</v>
      </c>
      <c r="O6" s="24">
        <v>3</v>
      </c>
      <c r="P6" s="8">
        <v>23</v>
      </c>
      <c r="Q6" s="8">
        <v>1971</v>
      </c>
      <c r="R6" s="8">
        <v>1981</v>
      </c>
      <c r="S6" s="8">
        <v>1991</v>
      </c>
      <c r="T6" s="8">
        <v>2001</v>
      </c>
      <c r="U6" s="8">
        <v>2011</v>
      </c>
      <c r="V6" s="8">
        <v>2022</v>
      </c>
    </row>
    <row r="7" spans="1:22" s="9" customFormat="1" ht="15" customHeight="1" x14ac:dyDescent="0.2">
      <c r="A7" s="29" t="s">
        <v>365</v>
      </c>
      <c r="B7" s="30">
        <v>1975</v>
      </c>
      <c r="C7" s="30">
        <v>1985</v>
      </c>
      <c r="D7" s="30">
        <v>1995</v>
      </c>
      <c r="E7" s="30">
        <v>2007</v>
      </c>
      <c r="F7" s="30"/>
      <c r="G7" s="30">
        <v>2022</v>
      </c>
      <c r="H7" s="30">
        <f t="shared" si="0"/>
        <v>5</v>
      </c>
      <c r="I7" s="30">
        <v>1975</v>
      </c>
      <c r="J7" s="30">
        <f t="shared" si="1"/>
        <v>2022</v>
      </c>
      <c r="K7" s="31" t="s">
        <v>364</v>
      </c>
      <c r="L7" s="31" t="s">
        <v>152</v>
      </c>
      <c r="M7" s="8">
        <f t="shared" si="2"/>
        <v>2</v>
      </c>
      <c r="N7" s="24" t="s">
        <v>253</v>
      </c>
      <c r="O7" s="24">
        <v>5</v>
      </c>
      <c r="P7" s="8">
        <v>22</v>
      </c>
      <c r="Q7" s="8">
        <v>1975</v>
      </c>
      <c r="R7" s="8">
        <v>1985</v>
      </c>
      <c r="S7" s="8">
        <v>1995</v>
      </c>
      <c r="T7" s="8">
        <v>2007</v>
      </c>
      <c r="U7" s="8">
        <v>2022</v>
      </c>
      <c r="V7" s="8"/>
    </row>
    <row r="8" spans="1:22" s="9" customFormat="1" ht="15" customHeight="1" x14ac:dyDescent="0.2">
      <c r="A8" s="34" t="s">
        <v>177</v>
      </c>
      <c r="B8" s="35"/>
      <c r="C8" s="35"/>
      <c r="D8" s="35"/>
      <c r="E8" s="35">
        <v>2005</v>
      </c>
      <c r="F8" s="35"/>
      <c r="G8" s="35">
        <v>2022</v>
      </c>
      <c r="H8" s="35">
        <f t="shared" si="0"/>
        <v>2</v>
      </c>
      <c r="I8" s="35">
        <v>2005</v>
      </c>
      <c r="J8" s="35">
        <f t="shared" si="1"/>
        <v>2022</v>
      </c>
      <c r="K8" s="36" t="s">
        <v>178</v>
      </c>
      <c r="L8" s="36" t="s">
        <v>137</v>
      </c>
      <c r="M8" s="8">
        <f t="shared" si="2"/>
        <v>2</v>
      </c>
      <c r="N8" s="24" t="s">
        <v>255</v>
      </c>
      <c r="O8" s="24">
        <v>6</v>
      </c>
      <c r="P8" s="8">
        <v>1</v>
      </c>
      <c r="Q8" s="8">
        <v>2005</v>
      </c>
      <c r="R8" s="8">
        <v>2022</v>
      </c>
      <c r="S8" s="8"/>
      <c r="T8" s="8"/>
      <c r="U8" s="8"/>
      <c r="V8" s="8"/>
    </row>
    <row r="9" spans="1:22" s="9" customFormat="1" ht="15" customHeight="1" x14ac:dyDescent="0.2">
      <c r="A9" s="29" t="s">
        <v>380</v>
      </c>
      <c r="B9" s="30">
        <v>1970</v>
      </c>
      <c r="C9" s="30">
        <v>1980</v>
      </c>
      <c r="D9" s="30">
        <v>1990</v>
      </c>
      <c r="E9" s="30">
        <v>2000</v>
      </c>
      <c r="F9" s="30">
        <v>2010</v>
      </c>
      <c r="G9" s="30">
        <v>2021</v>
      </c>
      <c r="H9" s="30">
        <f t="shared" si="0"/>
        <v>6</v>
      </c>
      <c r="I9" s="30">
        <v>1970</v>
      </c>
      <c r="J9" s="30">
        <f t="shared" si="1"/>
        <v>2021</v>
      </c>
      <c r="K9" s="31" t="s">
        <v>14</v>
      </c>
      <c r="L9" s="31" t="s">
        <v>379</v>
      </c>
      <c r="M9" s="8">
        <f t="shared" si="2"/>
        <v>3</v>
      </c>
      <c r="N9" s="23" t="s">
        <v>252</v>
      </c>
      <c r="O9" s="23">
        <v>2</v>
      </c>
      <c r="P9" s="8">
        <v>27</v>
      </c>
      <c r="Q9" s="8">
        <v>1970</v>
      </c>
      <c r="R9" s="22">
        <v>1980</v>
      </c>
      <c r="S9" s="8">
        <v>1990</v>
      </c>
      <c r="T9" s="8">
        <v>2000</v>
      </c>
      <c r="U9" s="8">
        <v>2010</v>
      </c>
      <c r="V9" s="8">
        <v>2021</v>
      </c>
    </row>
    <row r="10" spans="1:22" s="9" customFormat="1" ht="15" customHeight="1" x14ac:dyDescent="0.2">
      <c r="A10" s="32" t="s">
        <v>337</v>
      </c>
      <c r="B10" s="25"/>
      <c r="C10" s="25">
        <v>1986</v>
      </c>
      <c r="D10" s="25">
        <v>1999</v>
      </c>
      <c r="E10" s="25"/>
      <c r="F10" s="25">
        <v>2019</v>
      </c>
      <c r="G10" s="25"/>
      <c r="H10" s="25">
        <f t="shared" si="0"/>
        <v>3</v>
      </c>
      <c r="I10" s="25">
        <v>1986</v>
      </c>
      <c r="J10" s="25">
        <f t="shared" si="1"/>
        <v>2019</v>
      </c>
      <c r="K10" s="33" t="s">
        <v>136</v>
      </c>
      <c r="L10" s="33" t="s">
        <v>137</v>
      </c>
      <c r="M10" s="8">
        <f t="shared" si="2"/>
        <v>5</v>
      </c>
      <c r="N10" s="24" t="s">
        <v>253</v>
      </c>
      <c r="O10" s="24">
        <v>5</v>
      </c>
      <c r="P10" s="8">
        <v>1</v>
      </c>
      <c r="Q10" s="8">
        <v>1986</v>
      </c>
      <c r="R10" s="8">
        <v>1999</v>
      </c>
      <c r="S10" s="8">
        <v>2019</v>
      </c>
      <c r="T10" s="8"/>
      <c r="U10" s="8"/>
      <c r="V10" s="8"/>
    </row>
    <row r="11" spans="1:22" s="9" customFormat="1" ht="15" customHeight="1" x14ac:dyDescent="0.2">
      <c r="A11" s="29" t="s">
        <v>372</v>
      </c>
      <c r="B11" s="30" t="s">
        <v>238</v>
      </c>
      <c r="C11" s="30">
        <v>1988</v>
      </c>
      <c r="D11" s="30">
        <v>1998</v>
      </c>
      <c r="E11" s="30">
        <v>2008</v>
      </c>
      <c r="F11" s="30">
        <v>2018</v>
      </c>
      <c r="G11" s="30"/>
      <c r="H11" s="30">
        <f t="shared" si="0"/>
        <v>6</v>
      </c>
      <c r="I11" s="30">
        <v>1968</v>
      </c>
      <c r="J11" s="30">
        <f t="shared" si="1"/>
        <v>2018</v>
      </c>
      <c r="K11" s="31" t="s">
        <v>371</v>
      </c>
      <c r="L11" s="31" t="s">
        <v>370</v>
      </c>
      <c r="M11" s="8">
        <f t="shared" si="2"/>
        <v>6</v>
      </c>
      <c r="N11" s="24" t="s">
        <v>252</v>
      </c>
      <c r="O11" s="24">
        <v>1</v>
      </c>
      <c r="P11" s="8">
        <v>13</v>
      </c>
      <c r="Q11" s="8">
        <v>1968</v>
      </c>
      <c r="R11" s="8">
        <v>1978</v>
      </c>
      <c r="S11" s="22">
        <v>1988</v>
      </c>
      <c r="T11" s="8">
        <v>1998</v>
      </c>
      <c r="U11" s="8">
        <v>2008</v>
      </c>
      <c r="V11" s="8">
        <v>2018</v>
      </c>
    </row>
    <row r="12" spans="1:22" s="9" customFormat="1" ht="15" customHeight="1" x14ac:dyDescent="0.2">
      <c r="A12" s="34" t="s">
        <v>333</v>
      </c>
      <c r="B12" s="35"/>
      <c r="C12" s="35"/>
      <c r="D12" s="35">
        <v>1999</v>
      </c>
      <c r="E12" s="35"/>
      <c r="F12" s="35">
        <v>2018</v>
      </c>
      <c r="G12" s="35"/>
      <c r="H12" s="35">
        <f t="shared" si="0"/>
        <v>2</v>
      </c>
      <c r="I12" s="35">
        <v>1999</v>
      </c>
      <c r="J12" s="35">
        <f t="shared" si="1"/>
        <v>2018</v>
      </c>
      <c r="K12" s="36" t="s">
        <v>332</v>
      </c>
      <c r="L12" s="36" t="s">
        <v>310</v>
      </c>
      <c r="M12" s="8">
        <f t="shared" si="2"/>
        <v>6</v>
      </c>
      <c r="N12" s="24" t="s">
        <v>253</v>
      </c>
      <c r="O12" s="24">
        <v>5</v>
      </c>
      <c r="P12" s="8">
        <v>9</v>
      </c>
      <c r="Q12" s="8">
        <v>1999</v>
      </c>
      <c r="R12" s="8">
        <v>2018</v>
      </c>
      <c r="S12" s="8"/>
      <c r="T12" s="8"/>
      <c r="U12" s="8"/>
      <c r="V12" s="8"/>
    </row>
    <row r="13" spans="1:22" s="9" customFormat="1" ht="15" customHeight="1" x14ac:dyDescent="0.2">
      <c r="A13" s="29" t="s">
        <v>403</v>
      </c>
      <c r="B13" s="30">
        <v>1972</v>
      </c>
      <c r="C13" s="30">
        <v>1982</v>
      </c>
      <c r="D13" s="30">
        <v>1992</v>
      </c>
      <c r="E13" s="30">
        <v>2002</v>
      </c>
      <c r="F13" s="30">
        <v>2017</v>
      </c>
      <c r="G13" s="30"/>
      <c r="H13" s="30">
        <f t="shared" si="0"/>
        <v>5</v>
      </c>
      <c r="I13" s="30">
        <v>1972</v>
      </c>
      <c r="J13" s="30">
        <f t="shared" si="1"/>
        <v>2017</v>
      </c>
      <c r="K13" s="31" t="s">
        <v>402</v>
      </c>
      <c r="L13" s="31" t="s">
        <v>401</v>
      </c>
      <c r="M13" s="8">
        <f t="shared" si="2"/>
        <v>7</v>
      </c>
      <c r="N13" s="24" t="s">
        <v>256</v>
      </c>
      <c r="O13" s="24">
        <v>4</v>
      </c>
      <c r="P13" s="8">
        <v>4</v>
      </c>
      <c r="Q13" s="8">
        <v>1972</v>
      </c>
      <c r="R13" s="8">
        <v>1982</v>
      </c>
      <c r="S13" s="8">
        <v>1992</v>
      </c>
      <c r="T13" s="8">
        <v>2002</v>
      </c>
      <c r="U13" s="8">
        <v>2017</v>
      </c>
      <c r="V13" s="8"/>
    </row>
    <row r="14" spans="1:22" s="9" customFormat="1" ht="15" customHeight="1" x14ac:dyDescent="0.2">
      <c r="A14" s="29" t="s">
        <v>400</v>
      </c>
      <c r="B14" s="30">
        <v>1972</v>
      </c>
      <c r="C14" s="30">
        <v>1983</v>
      </c>
      <c r="D14" s="30">
        <v>1993</v>
      </c>
      <c r="E14" s="30">
        <v>2005</v>
      </c>
      <c r="F14" s="30">
        <v>2017</v>
      </c>
      <c r="G14" s="30"/>
      <c r="H14" s="30">
        <f t="shared" si="0"/>
        <v>5</v>
      </c>
      <c r="I14" s="30">
        <v>1972</v>
      </c>
      <c r="J14" s="30">
        <f t="shared" si="1"/>
        <v>2017</v>
      </c>
      <c r="K14" s="31" t="s">
        <v>27</v>
      </c>
      <c r="L14" s="31" t="s">
        <v>399</v>
      </c>
      <c r="M14" s="8">
        <f t="shared" si="2"/>
        <v>7</v>
      </c>
      <c r="N14" s="24" t="s">
        <v>256</v>
      </c>
      <c r="O14" s="24">
        <v>4</v>
      </c>
      <c r="P14" s="8">
        <v>40</v>
      </c>
      <c r="Q14" s="8">
        <v>1972</v>
      </c>
      <c r="R14" s="8">
        <v>1983</v>
      </c>
      <c r="S14" s="8">
        <v>1993</v>
      </c>
      <c r="T14" s="8">
        <v>2005</v>
      </c>
      <c r="U14" s="8">
        <v>2017</v>
      </c>
      <c r="V14" s="8"/>
    </row>
    <row r="15" spans="1:22" s="9" customFormat="1" ht="15" customHeight="1" x14ac:dyDescent="0.2">
      <c r="A15" s="21" t="s">
        <v>398</v>
      </c>
      <c r="B15" s="20"/>
      <c r="C15" s="20"/>
      <c r="D15" s="20"/>
      <c r="E15" s="20"/>
      <c r="F15" s="20">
        <v>2017</v>
      </c>
      <c r="G15" s="20"/>
      <c r="H15" s="20">
        <f t="shared" si="0"/>
        <v>1</v>
      </c>
      <c r="I15" s="20">
        <v>2017</v>
      </c>
      <c r="J15" s="20">
        <f t="shared" si="1"/>
        <v>2017</v>
      </c>
      <c r="K15" s="19" t="s">
        <v>397</v>
      </c>
      <c r="L15" s="19" t="s">
        <v>396</v>
      </c>
      <c r="M15" s="8">
        <f t="shared" si="2"/>
        <v>7</v>
      </c>
      <c r="N15" s="24" t="s">
        <v>253</v>
      </c>
      <c r="O15" s="24">
        <v>5</v>
      </c>
      <c r="P15" s="8">
        <v>6</v>
      </c>
      <c r="Q15" s="8">
        <v>2017</v>
      </c>
      <c r="R15" s="8"/>
      <c r="S15" s="8"/>
      <c r="T15" s="8"/>
      <c r="U15" s="8"/>
      <c r="V15" s="8"/>
    </row>
    <row r="16" spans="1:22" s="9" customFormat="1" ht="15" customHeight="1" x14ac:dyDescent="0.2">
      <c r="A16" s="32" t="s">
        <v>395</v>
      </c>
      <c r="B16" s="25"/>
      <c r="C16" s="25">
        <v>1989</v>
      </c>
      <c r="D16" s="25"/>
      <c r="E16" s="25">
        <v>2001</v>
      </c>
      <c r="F16" s="25">
        <v>2016</v>
      </c>
      <c r="G16" s="25"/>
      <c r="H16" s="25">
        <f t="shared" si="0"/>
        <v>3</v>
      </c>
      <c r="I16" s="25">
        <v>1989</v>
      </c>
      <c r="J16" s="25">
        <f t="shared" si="1"/>
        <v>2016</v>
      </c>
      <c r="K16" s="33" t="s">
        <v>97</v>
      </c>
      <c r="L16" s="33" t="s">
        <v>367</v>
      </c>
      <c r="M16" s="8">
        <f t="shared" si="2"/>
        <v>8</v>
      </c>
      <c r="N16" s="24" t="s">
        <v>253</v>
      </c>
      <c r="O16" s="24">
        <v>5</v>
      </c>
      <c r="P16" s="8">
        <v>20</v>
      </c>
      <c r="Q16" s="8">
        <v>1989</v>
      </c>
      <c r="R16" s="8">
        <v>2001</v>
      </c>
      <c r="S16" s="8">
        <v>2016</v>
      </c>
      <c r="T16" s="8"/>
      <c r="U16" s="8"/>
      <c r="V16" s="8"/>
    </row>
    <row r="17" spans="1:22" s="9" customFormat="1" ht="15" customHeight="1" x14ac:dyDescent="0.2">
      <c r="A17" s="34" t="s">
        <v>394</v>
      </c>
      <c r="B17" s="35"/>
      <c r="C17" s="35"/>
      <c r="D17" s="35">
        <v>1999</v>
      </c>
      <c r="E17" s="35"/>
      <c r="F17" s="35">
        <v>2016</v>
      </c>
      <c r="G17" s="35"/>
      <c r="H17" s="35">
        <f t="shared" si="0"/>
        <v>2</v>
      </c>
      <c r="I17" s="35">
        <v>1999</v>
      </c>
      <c r="J17" s="35">
        <f t="shared" si="1"/>
        <v>2016</v>
      </c>
      <c r="K17" s="36" t="s">
        <v>159</v>
      </c>
      <c r="L17" s="36" t="s">
        <v>137</v>
      </c>
      <c r="M17" s="8">
        <f t="shared" si="2"/>
        <v>8</v>
      </c>
      <c r="N17" s="24" t="s">
        <v>255</v>
      </c>
      <c r="O17" s="24">
        <v>6</v>
      </c>
      <c r="P17" s="8">
        <v>1</v>
      </c>
      <c r="Q17" s="8">
        <v>1999</v>
      </c>
      <c r="R17" s="8">
        <v>2016</v>
      </c>
      <c r="S17" s="8"/>
      <c r="T17" s="8"/>
      <c r="U17" s="8"/>
      <c r="V17" s="8"/>
    </row>
    <row r="18" spans="1:22" s="9" customFormat="1" ht="15" customHeight="1" x14ac:dyDescent="0.2">
      <c r="A18" s="32" t="s">
        <v>393</v>
      </c>
      <c r="B18" s="25">
        <v>1977</v>
      </c>
      <c r="C18" s="25"/>
      <c r="D18" s="25">
        <v>1993</v>
      </c>
      <c r="E18" s="25"/>
      <c r="F18" s="25">
        <v>2015</v>
      </c>
      <c r="G18" s="25"/>
      <c r="H18" s="25">
        <f t="shared" si="0"/>
        <v>3</v>
      </c>
      <c r="I18" s="25">
        <v>1977</v>
      </c>
      <c r="J18" s="25">
        <f t="shared" si="1"/>
        <v>2015</v>
      </c>
      <c r="K18" s="33" t="s">
        <v>72</v>
      </c>
      <c r="L18" s="33" t="s">
        <v>299</v>
      </c>
      <c r="M18" s="8">
        <f t="shared" si="2"/>
        <v>9</v>
      </c>
      <c r="N18" s="24" t="s">
        <v>253</v>
      </c>
      <c r="O18" s="24">
        <v>5</v>
      </c>
      <c r="P18" s="8">
        <v>10</v>
      </c>
      <c r="Q18" s="8">
        <v>1977</v>
      </c>
      <c r="R18" s="8">
        <v>1993</v>
      </c>
      <c r="S18" s="8">
        <v>2015</v>
      </c>
      <c r="T18" s="8"/>
      <c r="U18" s="8"/>
      <c r="V18" s="8"/>
    </row>
    <row r="19" spans="1:22" s="9" customFormat="1" ht="15" customHeight="1" x14ac:dyDescent="0.2">
      <c r="A19" s="32" t="s">
        <v>392</v>
      </c>
      <c r="B19" s="25"/>
      <c r="C19" s="25"/>
      <c r="D19" s="25">
        <v>1991</v>
      </c>
      <c r="E19" s="25">
        <v>2004</v>
      </c>
      <c r="F19" s="25">
        <v>2015</v>
      </c>
      <c r="G19" s="25"/>
      <c r="H19" s="25">
        <f t="shared" si="0"/>
        <v>3</v>
      </c>
      <c r="I19" s="25">
        <v>1991</v>
      </c>
      <c r="J19" s="25">
        <f t="shared" si="1"/>
        <v>2015</v>
      </c>
      <c r="K19" s="33" t="s">
        <v>100</v>
      </c>
      <c r="L19" s="33" t="s">
        <v>152</v>
      </c>
      <c r="M19" s="8">
        <f t="shared" si="2"/>
        <v>9</v>
      </c>
      <c r="N19" s="24" t="s">
        <v>253</v>
      </c>
      <c r="O19" s="24">
        <v>5</v>
      </c>
      <c r="P19" s="8">
        <v>22</v>
      </c>
      <c r="Q19" s="8">
        <v>1991</v>
      </c>
      <c r="R19" s="8">
        <v>2004</v>
      </c>
      <c r="S19" s="8">
        <v>2015</v>
      </c>
      <c r="T19" s="8"/>
      <c r="U19" s="8"/>
      <c r="V19" s="8"/>
    </row>
    <row r="20" spans="1:22" s="9" customFormat="1" ht="15" customHeight="1" x14ac:dyDescent="0.2">
      <c r="A20" s="34" t="s">
        <v>391</v>
      </c>
      <c r="B20" s="35"/>
      <c r="C20" s="35"/>
      <c r="D20" s="35"/>
      <c r="E20" s="35">
        <v>2004</v>
      </c>
      <c r="F20" s="35">
        <v>2015</v>
      </c>
      <c r="G20" s="35"/>
      <c r="H20" s="35">
        <f t="shared" si="0"/>
        <v>2</v>
      </c>
      <c r="I20" s="35">
        <v>2004</v>
      </c>
      <c r="J20" s="35">
        <f t="shared" si="1"/>
        <v>2015</v>
      </c>
      <c r="K20" s="36" t="s">
        <v>151</v>
      </c>
      <c r="L20" s="36" t="s">
        <v>152</v>
      </c>
      <c r="M20" s="8">
        <f t="shared" si="2"/>
        <v>9</v>
      </c>
      <c r="N20" s="24" t="s">
        <v>253</v>
      </c>
      <c r="O20" s="24">
        <v>5</v>
      </c>
      <c r="P20" s="8">
        <v>22</v>
      </c>
      <c r="Q20" s="8">
        <v>2004</v>
      </c>
      <c r="R20" s="8">
        <v>2015</v>
      </c>
      <c r="S20" s="8"/>
      <c r="T20" s="8"/>
      <c r="U20" s="8"/>
      <c r="V20" s="8"/>
    </row>
    <row r="21" spans="1:22" s="9" customFormat="1" ht="15" customHeight="1" x14ac:dyDescent="0.2">
      <c r="A21" s="32" t="s">
        <v>312</v>
      </c>
      <c r="B21" s="25">
        <v>1975</v>
      </c>
      <c r="C21" s="25"/>
      <c r="D21" s="25">
        <v>1992</v>
      </c>
      <c r="E21" s="25"/>
      <c r="F21" s="25">
        <v>2014</v>
      </c>
      <c r="G21" s="25"/>
      <c r="H21" s="25">
        <f t="shared" si="0"/>
        <v>3</v>
      </c>
      <c r="I21" s="25">
        <v>1975</v>
      </c>
      <c r="J21" s="25">
        <f t="shared" si="1"/>
        <v>2014</v>
      </c>
      <c r="K21" s="33" t="s">
        <v>311</v>
      </c>
      <c r="L21" s="33" t="s">
        <v>310</v>
      </c>
      <c r="M21" s="8">
        <f t="shared" si="2"/>
        <v>10</v>
      </c>
      <c r="N21" s="24" t="s">
        <v>253</v>
      </c>
      <c r="O21" s="24">
        <v>5</v>
      </c>
      <c r="P21" s="8">
        <v>9</v>
      </c>
      <c r="Q21" s="8">
        <v>1975</v>
      </c>
      <c r="R21" s="8">
        <v>1992</v>
      </c>
      <c r="S21" s="8">
        <v>2014</v>
      </c>
      <c r="T21" s="8"/>
      <c r="U21" s="8"/>
      <c r="V21" s="8"/>
    </row>
    <row r="22" spans="1:22" s="9" customFormat="1" ht="15" customHeight="1" x14ac:dyDescent="0.2">
      <c r="A22" s="34" t="s">
        <v>390</v>
      </c>
      <c r="B22" s="35"/>
      <c r="C22" s="35">
        <v>1983</v>
      </c>
      <c r="D22" s="35"/>
      <c r="E22" s="35"/>
      <c r="F22" s="35">
        <v>2013</v>
      </c>
      <c r="G22" s="35"/>
      <c r="H22" s="35">
        <f t="shared" si="0"/>
        <v>2</v>
      </c>
      <c r="I22" s="35">
        <v>1983</v>
      </c>
      <c r="J22" s="35">
        <f t="shared" si="1"/>
        <v>2013</v>
      </c>
      <c r="K22" s="36" t="s">
        <v>88</v>
      </c>
      <c r="L22" s="36" t="s">
        <v>389</v>
      </c>
      <c r="M22" s="8">
        <f t="shared" si="2"/>
        <v>11</v>
      </c>
      <c r="N22" s="24" t="s">
        <v>253</v>
      </c>
      <c r="O22" s="24">
        <v>5</v>
      </c>
      <c r="P22" s="8">
        <v>44</v>
      </c>
      <c r="Q22" s="8">
        <v>1983</v>
      </c>
      <c r="R22" s="8">
        <v>2013</v>
      </c>
      <c r="S22" s="8"/>
      <c r="T22" s="8"/>
      <c r="U22" s="8"/>
      <c r="V22" s="8"/>
    </row>
    <row r="23" spans="1:22" s="9" customFormat="1" ht="15" customHeight="1" x14ac:dyDescent="0.2">
      <c r="A23" s="21" t="s">
        <v>388</v>
      </c>
      <c r="B23" s="20"/>
      <c r="C23" s="20"/>
      <c r="D23" s="20"/>
      <c r="E23" s="20"/>
      <c r="F23" s="20">
        <v>2013</v>
      </c>
      <c r="G23" s="20"/>
      <c r="H23" s="20">
        <f t="shared" si="0"/>
        <v>1</v>
      </c>
      <c r="I23" s="20">
        <v>2013</v>
      </c>
      <c r="J23" s="20">
        <f t="shared" si="1"/>
        <v>2013</v>
      </c>
      <c r="K23" s="19" t="s">
        <v>387</v>
      </c>
      <c r="L23" s="19" t="s">
        <v>137</v>
      </c>
      <c r="M23" s="8">
        <f t="shared" si="2"/>
        <v>11</v>
      </c>
      <c r="N23" s="24" t="s">
        <v>255</v>
      </c>
      <c r="O23" s="24">
        <v>6</v>
      </c>
      <c r="P23" s="8">
        <v>1</v>
      </c>
      <c r="Q23" s="8">
        <v>2013</v>
      </c>
      <c r="R23" s="8"/>
      <c r="S23" s="8"/>
      <c r="T23" s="8"/>
      <c r="U23" s="8"/>
      <c r="V23" s="8"/>
    </row>
    <row r="24" spans="1:22" s="9" customFormat="1" ht="15" customHeight="1" x14ac:dyDescent="0.2">
      <c r="A24" s="26" t="s">
        <v>386</v>
      </c>
      <c r="B24" s="27">
        <v>1971</v>
      </c>
      <c r="C24" s="27">
        <v>1988</v>
      </c>
      <c r="D24" s="27"/>
      <c r="E24" s="27">
        <v>2001</v>
      </c>
      <c r="F24" s="27">
        <v>2012</v>
      </c>
      <c r="G24" s="27"/>
      <c r="H24" s="27">
        <f t="shared" si="0"/>
        <v>4</v>
      </c>
      <c r="I24" s="27">
        <v>1971</v>
      </c>
      <c r="J24" s="27">
        <f t="shared" si="1"/>
        <v>2012</v>
      </c>
      <c r="K24" s="28" t="s">
        <v>34</v>
      </c>
      <c r="L24" s="28" t="s">
        <v>152</v>
      </c>
      <c r="M24" s="8">
        <f t="shared" si="2"/>
        <v>12</v>
      </c>
      <c r="N24" s="24" t="s">
        <v>253</v>
      </c>
      <c r="O24" s="24">
        <v>5</v>
      </c>
      <c r="P24" s="8">
        <v>22</v>
      </c>
      <c r="Q24" s="8">
        <v>1971</v>
      </c>
      <c r="R24" s="8">
        <v>1988</v>
      </c>
      <c r="S24" s="8">
        <v>2001</v>
      </c>
      <c r="T24" s="8">
        <v>2012</v>
      </c>
      <c r="U24" s="8"/>
      <c r="V24" s="8"/>
    </row>
    <row r="25" spans="1:22" s="9" customFormat="1" ht="15" customHeight="1" x14ac:dyDescent="0.2">
      <c r="A25" s="26" t="s">
        <v>385</v>
      </c>
      <c r="B25" s="27">
        <v>1974</v>
      </c>
      <c r="C25" s="27">
        <v>1989</v>
      </c>
      <c r="D25" s="27">
        <v>1999</v>
      </c>
      <c r="E25" s="27"/>
      <c r="F25" s="27">
        <v>2012</v>
      </c>
      <c r="G25" s="27"/>
      <c r="H25" s="27">
        <f t="shared" si="0"/>
        <v>4</v>
      </c>
      <c r="I25" s="27">
        <v>1974</v>
      </c>
      <c r="J25" s="27">
        <f t="shared" si="1"/>
        <v>2012</v>
      </c>
      <c r="K25" s="28" t="s">
        <v>43</v>
      </c>
      <c r="L25" s="28" t="s">
        <v>384</v>
      </c>
      <c r="M25" s="8">
        <f t="shared" si="2"/>
        <v>12</v>
      </c>
      <c r="N25" s="23" t="s">
        <v>253</v>
      </c>
      <c r="O25" s="23">
        <v>5</v>
      </c>
      <c r="P25" s="8">
        <v>37</v>
      </c>
      <c r="Q25" s="8">
        <v>1974</v>
      </c>
      <c r="R25" s="8">
        <v>1989</v>
      </c>
      <c r="S25" s="8">
        <v>1999</v>
      </c>
      <c r="T25" s="8">
        <v>2012</v>
      </c>
      <c r="U25" s="8"/>
      <c r="V25" s="8"/>
    </row>
    <row r="26" spans="1:22" s="9" customFormat="1" ht="15" customHeight="1" x14ac:dyDescent="0.2">
      <c r="A26" s="21" t="s">
        <v>378</v>
      </c>
      <c r="B26" s="20"/>
      <c r="C26" s="20"/>
      <c r="D26" s="20"/>
      <c r="E26" s="20">
        <v>2010</v>
      </c>
      <c r="F26" s="20"/>
      <c r="G26" s="20"/>
      <c r="H26" s="20">
        <f t="shared" si="0"/>
        <v>1</v>
      </c>
      <c r="I26" s="20">
        <v>2010</v>
      </c>
      <c r="J26" s="20">
        <f t="shared" si="1"/>
        <v>2010</v>
      </c>
      <c r="K26" s="19" t="s">
        <v>377</v>
      </c>
      <c r="L26" s="19" t="s">
        <v>143</v>
      </c>
      <c r="M26" s="8">
        <f t="shared" si="2"/>
        <v>14</v>
      </c>
      <c r="N26" s="24" t="s">
        <v>253</v>
      </c>
      <c r="O26" s="24">
        <v>5</v>
      </c>
      <c r="P26" s="8">
        <v>7</v>
      </c>
      <c r="Q26" s="8">
        <v>2010</v>
      </c>
      <c r="R26" s="8"/>
      <c r="S26" s="8"/>
      <c r="T26" s="8"/>
      <c r="U26" s="8"/>
      <c r="V26" s="8"/>
    </row>
    <row r="27" spans="1:22" s="9" customFormat="1" ht="15" customHeight="1" x14ac:dyDescent="0.2">
      <c r="A27" s="32" t="s">
        <v>376</v>
      </c>
      <c r="B27" s="25"/>
      <c r="C27" s="25">
        <v>1987</v>
      </c>
      <c r="D27" s="25">
        <v>1999</v>
      </c>
      <c r="E27" s="25"/>
      <c r="F27" s="25">
        <v>2010</v>
      </c>
      <c r="G27" s="25"/>
      <c r="H27" s="25">
        <f t="shared" si="0"/>
        <v>3</v>
      </c>
      <c r="I27" s="25">
        <v>1987</v>
      </c>
      <c r="J27" s="25">
        <f t="shared" si="1"/>
        <v>2010</v>
      </c>
      <c r="K27" s="33" t="s">
        <v>375</v>
      </c>
      <c r="L27" s="33" t="s">
        <v>137</v>
      </c>
      <c r="M27" s="8">
        <f t="shared" si="2"/>
        <v>14</v>
      </c>
      <c r="N27" s="24" t="s">
        <v>255</v>
      </c>
      <c r="O27" s="24">
        <v>6</v>
      </c>
      <c r="P27" s="8">
        <v>1</v>
      </c>
      <c r="Q27" s="8">
        <v>1987</v>
      </c>
      <c r="R27" s="8">
        <v>1999</v>
      </c>
      <c r="S27" s="8">
        <v>2010</v>
      </c>
      <c r="T27" s="8"/>
      <c r="U27" s="8"/>
      <c r="V27" s="8"/>
    </row>
    <row r="28" spans="1:22" s="9" customFormat="1" ht="15" customHeight="1" x14ac:dyDescent="0.2">
      <c r="A28" s="21" t="s">
        <v>374</v>
      </c>
      <c r="B28" s="20"/>
      <c r="C28" s="20"/>
      <c r="D28" s="20"/>
      <c r="E28" s="20">
        <v>2009</v>
      </c>
      <c r="F28" s="20"/>
      <c r="G28" s="20"/>
      <c r="H28" s="20">
        <f t="shared" si="0"/>
        <v>1</v>
      </c>
      <c r="I28" s="20">
        <v>2009</v>
      </c>
      <c r="J28" s="20">
        <f t="shared" si="1"/>
        <v>2009</v>
      </c>
      <c r="K28" s="19" t="s">
        <v>373</v>
      </c>
      <c r="L28" s="19" t="s">
        <v>137</v>
      </c>
      <c r="M28" s="8">
        <f t="shared" si="2"/>
        <v>15</v>
      </c>
      <c r="N28" s="24" t="s">
        <v>255</v>
      </c>
      <c r="O28" s="24">
        <v>6</v>
      </c>
      <c r="P28" s="8">
        <v>1</v>
      </c>
      <c r="Q28" s="8">
        <v>2009</v>
      </c>
      <c r="R28" s="8"/>
      <c r="S28" s="8"/>
      <c r="T28" s="8"/>
      <c r="U28" s="8"/>
      <c r="V28" s="8"/>
    </row>
    <row r="29" spans="1:22" s="9" customFormat="1" ht="15" customHeight="1" x14ac:dyDescent="0.2">
      <c r="A29" s="21" t="s">
        <v>369</v>
      </c>
      <c r="B29" s="20"/>
      <c r="C29" s="20"/>
      <c r="D29" s="20"/>
      <c r="E29" s="20">
        <v>2008</v>
      </c>
      <c r="F29" s="20"/>
      <c r="G29" s="20"/>
      <c r="H29" s="20">
        <f t="shared" si="0"/>
        <v>1</v>
      </c>
      <c r="I29" s="20">
        <v>2008</v>
      </c>
      <c r="J29" s="20">
        <f t="shared" si="1"/>
        <v>2008</v>
      </c>
      <c r="K29" s="19" t="s">
        <v>368</v>
      </c>
      <c r="L29" s="19" t="s">
        <v>367</v>
      </c>
      <c r="M29" s="8">
        <f t="shared" si="2"/>
        <v>16</v>
      </c>
      <c r="N29" s="23" t="s">
        <v>253</v>
      </c>
      <c r="O29" s="23">
        <v>5</v>
      </c>
      <c r="P29" s="8">
        <v>20</v>
      </c>
      <c r="Q29" s="8">
        <v>2008</v>
      </c>
      <c r="R29" s="8"/>
      <c r="S29" s="8"/>
      <c r="T29" s="8"/>
      <c r="U29" s="8"/>
      <c r="V29" s="8"/>
    </row>
    <row r="30" spans="1:22" s="9" customFormat="1" ht="15" customHeight="1" x14ac:dyDescent="0.2">
      <c r="A30" s="26" t="s">
        <v>366</v>
      </c>
      <c r="B30" s="27">
        <v>1974</v>
      </c>
      <c r="C30" s="27">
        <v>1984</v>
      </c>
      <c r="D30" s="27">
        <v>1995</v>
      </c>
      <c r="E30" s="27">
        <v>2007</v>
      </c>
      <c r="F30" s="27"/>
      <c r="G30" s="27"/>
      <c r="H30" s="27">
        <f t="shared" si="0"/>
        <v>4</v>
      </c>
      <c r="I30" s="27">
        <v>1974</v>
      </c>
      <c r="J30" s="27">
        <f t="shared" si="1"/>
        <v>2007</v>
      </c>
      <c r="K30" s="28" t="s">
        <v>40</v>
      </c>
      <c r="L30" s="28" t="s">
        <v>321</v>
      </c>
      <c r="M30" s="8">
        <f t="shared" si="2"/>
        <v>17</v>
      </c>
      <c r="N30" s="24" t="s">
        <v>253</v>
      </c>
      <c r="O30" s="24">
        <v>5</v>
      </c>
      <c r="P30" s="8">
        <v>17</v>
      </c>
      <c r="Q30" s="8">
        <v>1974</v>
      </c>
      <c r="R30" s="8">
        <v>1984</v>
      </c>
      <c r="S30" s="8">
        <v>1995</v>
      </c>
      <c r="T30" s="8">
        <v>2007</v>
      </c>
      <c r="U30" s="8"/>
      <c r="V30" s="8"/>
    </row>
    <row r="31" spans="1:22" s="9" customFormat="1" ht="15" customHeight="1" x14ac:dyDescent="0.2">
      <c r="A31" s="32" t="s">
        <v>363</v>
      </c>
      <c r="B31" s="25"/>
      <c r="C31" s="25">
        <v>1980</v>
      </c>
      <c r="D31" s="25">
        <v>1997</v>
      </c>
      <c r="E31" s="25">
        <v>2007</v>
      </c>
      <c r="F31" s="25"/>
      <c r="G31" s="25"/>
      <c r="H31" s="25">
        <f t="shared" si="0"/>
        <v>3</v>
      </c>
      <c r="I31" s="25">
        <v>1980</v>
      </c>
      <c r="J31" s="25">
        <f t="shared" si="1"/>
        <v>2007</v>
      </c>
      <c r="K31" s="33" t="s">
        <v>63</v>
      </c>
      <c r="L31" s="33" t="s">
        <v>362</v>
      </c>
      <c r="M31" s="8">
        <f t="shared" si="2"/>
        <v>17</v>
      </c>
      <c r="N31" s="24" t="s">
        <v>253</v>
      </c>
      <c r="O31" s="24">
        <v>5</v>
      </c>
      <c r="P31" s="8">
        <v>39</v>
      </c>
      <c r="Q31" s="8">
        <v>1980</v>
      </c>
      <c r="R31" s="8">
        <v>1997</v>
      </c>
      <c r="S31" s="8">
        <v>2007</v>
      </c>
      <c r="T31" s="8"/>
      <c r="U31" s="8"/>
      <c r="V31" s="8"/>
    </row>
    <row r="32" spans="1:22" s="9" customFormat="1" ht="15" customHeight="1" x14ac:dyDescent="0.2">
      <c r="A32" s="26" t="s">
        <v>359</v>
      </c>
      <c r="B32" s="27">
        <v>1972</v>
      </c>
      <c r="C32" s="27">
        <v>1983</v>
      </c>
      <c r="D32" s="27">
        <v>1994</v>
      </c>
      <c r="E32" s="27">
        <v>2006</v>
      </c>
      <c r="F32" s="27"/>
      <c r="G32" s="27"/>
      <c r="H32" s="27">
        <f t="shared" si="0"/>
        <v>4</v>
      </c>
      <c r="I32" s="27">
        <v>1972</v>
      </c>
      <c r="J32" s="27">
        <f t="shared" si="1"/>
        <v>2006</v>
      </c>
      <c r="K32" s="28" t="s">
        <v>358</v>
      </c>
      <c r="L32" s="28" t="s">
        <v>137</v>
      </c>
      <c r="M32" s="8">
        <f t="shared" si="2"/>
        <v>18</v>
      </c>
      <c r="N32" s="24" t="s">
        <v>256</v>
      </c>
      <c r="O32" s="24">
        <v>4</v>
      </c>
      <c r="P32" s="8">
        <v>1</v>
      </c>
      <c r="Q32" s="8">
        <v>1972</v>
      </c>
      <c r="R32" s="8">
        <v>1983</v>
      </c>
      <c r="S32" s="8">
        <v>1994</v>
      </c>
      <c r="T32" s="8">
        <v>2006</v>
      </c>
      <c r="U32" s="8"/>
      <c r="V32" s="8"/>
    </row>
    <row r="33" spans="1:22" s="9" customFormat="1" ht="15" customHeight="1" x14ac:dyDescent="0.2">
      <c r="A33" s="34" t="s">
        <v>355</v>
      </c>
      <c r="B33" s="35"/>
      <c r="C33" s="35">
        <v>1986</v>
      </c>
      <c r="D33" s="35"/>
      <c r="E33" s="35">
        <v>2006</v>
      </c>
      <c r="F33" s="35"/>
      <c r="G33" s="35"/>
      <c r="H33" s="35">
        <f t="shared" si="0"/>
        <v>2</v>
      </c>
      <c r="I33" s="35">
        <v>1986</v>
      </c>
      <c r="J33" s="35">
        <f t="shared" si="1"/>
        <v>2006</v>
      </c>
      <c r="K33" s="36" t="s">
        <v>91</v>
      </c>
      <c r="L33" s="36" t="s">
        <v>143</v>
      </c>
      <c r="M33" s="8">
        <f t="shared" si="2"/>
        <v>18</v>
      </c>
      <c r="N33" s="23" t="s">
        <v>253</v>
      </c>
      <c r="O33" s="23">
        <v>5</v>
      </c>
      <c r="P33" s="8">
        <v>7</v>
      </c>
      <c r="Q33" s="8">
        <v>1986</v>
      </c>
      <c r="R33" s="8">
        <v>2006</v>
      </c>
      <c r="S33" s="8"/>
      <c r="T33" s="8"/>
      <c r="U33" s="8"/>
      <c r="V33" s="8"/>
    </row>
    <row r="34" spans="1:22" s="9" customFormat="1" ht="15" customHeight="1" x14ac:dyDescent="0.2">
      <c r="A34" s="32" t="s">
        <v>354</v>
      </c>
      <c r="B34" s="25">
        <v>1977</v>
      </c>
      <c r="C34" s="25">
        <v>1989</v>
      </c>
      <c r="D34" s="25"/>
      <c r="E34" s="25">
        <v>2005</v>
      </c>
      <c r="F34" s="25"/>
      <c r="G34" s="25"/>
      <c r="H34" s="25">
        <f t="shared" si="0"/>
        <v>3</v>
      </c>
      <c r="I34" s="25">
        <v>1977</v>
      </c>
      <c r="J34" s="25">
        <f t="shared" si="1"/>
        <v>2005</v>
      </c>
      <c r="K34" s="33" t="s">
        <v>54</v>
      </c>
      <c r="L34" s="33" t="s">
        <v>353</v>
      </c>
      <c r="M34" s="8">
        <f t="shared" si="2"/>
        <v>19</v>
      </c>
      <c r="N34" s="23" t="s">
        <v>253</v>
      </c>
      <c r="O34" s="23">
        <v>5</v>
      </c>
      <c r="P34" s="8">
        <v>18</v>
      </c>
      <c r="Q34" s="8">
        <v>1977</v>
      </c>
      <c r="R34" s="8">
        <v>1989</v>
      </c>
      <c r="S34" s="8">
        <v>2005</v>
      </c>
      <c r="T34" s="8"/>
      <c r="U34" s="8"/>
      <c r="V34" s="8"/>
    </row>
    <row r="35" spans="1:22" s="9" customFormat="1" ht="15" customHeight="1" x14ac:dyDescent="0.2">
      <c r="A35" s="21" t="s">
        <v>352</v>
      </c>
      <c r="B35" s="20"/>
      <c r="C35" s="20"/>
      <c r="D35" s="20"/>
      <c r="E35" s="20">
        <v>2005</v>
      </c>
      <c r="F35" s="20"/>
      <c r="G35" s="20"/>
      <c r="H35" s="20">
        <f t="shared" ref="H35:H67" si="3">COUNT(Q35:V35)</f>
        <v>1</v>
      </c>
      <c r="I35" s="20">
        <v>2005</v>
      </c>
      <c r="J35" s="20">
        <f t="shared" ref="J35:J67" si="4">MAX(B35:G35)</f>
        <v>2005</v>
      </c>
      <c r="K35" s="19" t="s">
        <v>123</v>
      </c>
      <c r="L35" s="19" t="s">
        <v>351</v>
      </c>
      <c r="M35" s="8">
        <f t="shared" ref="M35:M67" si="5">$N$1-J35</f>
        <v>19</v>
      </c>
      <c r="N35" s="23" t="s">
        <v>253</v>
      </c>
      <c r="O35" s="23">
        <v>5</v>
      </c>
      <c r="P35" s="8">
        <v>19</v>
      </c>
      <c r="Q35" s="8">
        <v>2005</v>
      </c>
      <c r="R35" s="8"/>
      <c r="S35" s="8"/>
      <c r="T35" s="8"/>
      <c r="U35" s="8"/>
      <c r="V35" s="8"/>
    </row>
    <row r="36" spans="1:22" s="9" customFormat="1" ht="15" customHeight="1" x14ac:dyDescent="0.2">
      <c r="A36" s="21" t="s">
        <v>350</v>
      </c>
      <c r="B36" s="20"/>
      <c r="C36" s="20"/>
      <c r="D36" s="20"/>
      <c r="E36" s="20">
        <v>2005</v>
      </c>
      <c r="F36" s="20"/>
      <c r="G36" s="20"/>
      <c r="H36" s="20">
        <f t="shared" si="3"/>
        <v>1</v>
      </c>
      <c r="I36" s="20">
        <v>2005</v>
      </c>
      <c r="J36" s="20">
        <f t="shared" si="4"/>
        <v>2005</v>
      </c>
      <c r="K36" s="19" t="s">
        <v>126</v>
      </c>
      <c r="L36" s="19" t="s">
        <v>176</v>
      </c>
      <c r="M36" s="8">
        <f t="shared" si="5"/>
        <v>19</v>
      </c>
      <c r="N36" s="23" t="s">
        <v>253</v>
      </c>
      <c r="O36" s="23">
        <v>5</v>
      </c>
      <c r="P36" s="8">
        <v>24</v>
      </c>
      <c r="Q36" s="8">
        <v>2005</v>
      </c>
      <c r="R36" s="8"/>
      <c r="S36" s="8"/>
      <c r="T36" s="8"/>
      <c r="U36" s="8"/>
      <c r="V36" s="8"/>
    </row>
    <row r="37" spans="1:22" s="9" customFormat="1" ht="15" customHeight="1" x14ac:dyDescent="0.2">
      <c r="A37" s="21" t="s">
        <v>349</v>
      </c>
      <c r="B37" s="20"/>
      <c r="C37" s="20"/>
      <c r="D37" s="20"/>
      <c r="E37" s="20">
        <v>2003</v>
      </c>
      <c r="F37" s="20"/>
      <c r="G37" s="20"/>
      <c r="H37" s="20">
        <f t="shared" si="3"/>
        <v>1</v>
      </c>
      <c r="I37" s="20">
        <v>2003</v>
      </c>
      <c r="J37" s="20">
        <f t="shared" si="4"/>
        <v>2003</v>
      </c>
      <c r="K37" s="19" t="s">
        <v>348</v>
      </c>
      <c r="L37" s="19" t="s">
        <v>157</v>
      </c>
      <c r="M37" s="8">
        <f t="shared" si="5"/>
        <v>21</v>
      </c>
      <c r="N37" s="24" t="s">
        <v>253</v>
      </c>
      <c r="O37" s="24">
        <v>5</v>
      </c>
      <c r="P37" s="8">
        <v>35</v>
      </c>
      <c r="Q37" s="8">
        <v>2003</v>
      </c>
      <c r="R37" s="8"/>
      <c r="S37" s="8"/>
      <c r="T37" s="8"/>
      <c r="U37" s="8"/>
      <c r="V37" s="8"/>
    </row>
    <row r="38" spans="1:22" s="9" customFormat="1" ht="15" customHeight="1" x14ac:dyDescent="0.2">
      <c r="A38" s="21" t="s">
        <v>347</v>
      </c>
      <c r="B38" s="20"/>
      <c r="C38" s="20"/>
      <c r="D38" s="20"/>
      <c r="E38" s="20">
        <v>2003</v>
      </c>
      <c r="F38" s="20"/>
      <c r="G38" s="20"/>
      <c r="H38" s="20">
        <f t="shared" si="3"/>
        <v>1</v>
      </c>
      <c r="I38" s="20">
        <v>2003</v>
      </c>
      <c r="J38" s="20">
        <f t="shared" si="4"/>
        <v>2003</v>
      </c>
      <c r="K38" s="19" t="s">
        <v>175</v>
      </c>
      <c r="L38" s="19" t="s">
        <v>176</v>
      </c>
      <c r="M38" s="8">
        <f t="shared" si="5"/>
        <v>21</v>
      </c>
      <c r="N38" s="24" t="s">
        <v>255</v>
      </c>
      <c r="O38" s="24">
        <v>6</v>
      </c>
      <c r="P38" s="8">
        <v>24</v>
      </c>
      <c r="Q38" s="8">
        <v>2003</v>
      </c>
      <c r="R38" s="8"/>
      <c r="S38" s="8"/>
      <c r="T38" s="8"/>
      <c r="U38" s="8"/>
      <c r="V38" s="8"/>
    </row>
    <row r="39" spans="1:22" s="9" customFormat="1" ht="15" customHeight="1" x14ac:dyDescent="0.2">
      <c r="A39" s="32" t="s">
        <v>346</v>
      </c>
      <c r="B39" s="25">
        <v>1978</v>
      </c>
      <c r="C39" s="25">
        <v>1988</v>
      </c>
      <c r="D39" s="25"/>
      <c r="E39" s="25">
        <v>2002</v>
      </c>
      <c r="F39" s="25"/>
      <c r="G39" s="25"/>
      <c r="H39" s="25">
        <f t="shared" si="3"/>
        <v>3</v>
      </c>
      <c r="I39" s="25">
        <v>1978</v>
      </c>
      <c r="J39" s="25">
        <f t="shared" si="4"/>
        <v>2002</v>
      </c>
      <c r="K39" s="33" t="s">
        <v>60</v>
      </c>
      <c r="L39" s="33" t="s">
        <v>330</v>
      </c>
      <c r="M39" s="8">
        <f t="shared" si="5"/>
        <v>22</v>
      </c>
      <c r="N39" s="23" t="s">
        <v>253</v>
      </c>
      <c r="O39" s="23">
        <v>5</v>
      </c>
      <c r="P39" s="8">
        <v>15</v>
      </c>
      <c r="Q39" s="8">
        <v>1978</v>
      </c>
      <c r="R39" s="8">
        <v>1988</v>
      </c>
      <c r="S39" s="8">
        <v>2002</v>
      </c>
      <c r="T39" s="8"/>
      <c r="U39" s="8"/>
      <c r="V39" s="8"/>
    </row>
    <row r="40" spans="1:22" s="9" customFormat="1" ht="15" customHeight="1" x14ac:dyDescent="0.2">
      <c r="A40" s="34" t="s">
        <v>345</v>
      </c>
      <c r="B40" s="35"/>
      <c r="C40" s="35">
        <v>1982</v>
      </c>
      <c r="D40" s="35"/>
      <c r="E40" s="35">
        <v>2002</v>
      </c>
      <c r="F40" s="35"/>
      <c r="G40" s="35"/>
      <c r="H40" s="35">
        <f t="shared" si="3"/>
        <v>2</v>
      </c>
      <c r="I40" s="35">
        <v>1982</v>
      </c>
      <c r="J40" s="35">
        <f t="shared" si="4"/>
        <v>2002</v>
      </c>
      <c r="K40" s="36" t="s">
        <v>83</v>
      </c>
      <c r="L40" s="36" t="s">
        <v>137</v>
      </c>
      <c r="M40" s="8">
        <f t="shared" si="5"/>
        <v>22</v>
      </c>
      <c r="N40" s="24" t="s">
        <v>253</v>
      </c>
      <c r="O40" s="24">
        <v>5</v>
      </c>
      <c r="P40" s="8">
        <v>1</v>
      </c>
      <c r="Q40" s="8">
        <v>1982</v>
      </c>
      <c r="R40" s="8">
        <v>2002</v>
      </c>
      <c r="S40" s="8"/>
      <c r="T40" s="8"/>
      <c r="U40" s="8"/>
      <c r="V40" s="8"/>
    </row>
    <row r="41" spans="1:22" s="9" customFormat="1" ht="15" customHeight="1" x14ac:dyDescent="0.2">
      <c r="A41" s="34" t="s">
        <v>344</v>
      </c>
      <c r="B41" s="35"/>
      <c r="C41" s="35">
        <v>1986</v>
      </c>
      <c r="D41" s="35"/>
      <c r="E41" s="35">
        <v>2001</v>
      </c>
      <c r="F41" s="35"/>
      <c r="G41" s="35"/>
      <c r="H41" s="35">
        <f t="shared" si="3"/>
        <v>2</v>
      </c>
      <c r="I41" s="35">
        <v>1986</v>
      </c>
      <c r="J41" s="35">
        <f t="shared" si="4"/>
        <v>2001</v>
      </c>
      <c r="K41" s="36" t="s">
        <v>139</v>
      </c>
      <c r="L41" s="36" t="s">
        <v>140</v>
      </c>
      <c r="M41" s="8">
        <f t="shared" si="5"/>
        <v>23</v>
      </c>
      <c r="N41" s="24" t="s">
        <v>253</v>
      </c>
      <c r="O41" s="24">
        <v>5</v>
      </c>
      <c r="P41" s="8">
        <v>8</v>
      </c>
      <c r="Q41" s="8">
        <v>1986</v>
      </c>
      <c r="R41" s="8">
        <v>2001</v>
      </c>
      <c r="S41" s="8"/>
      <c r="T41" s="8"/>
      <c r="U41" s="8"/>
      <c r="V41" s="8"/>
    </row>
    <row r="42" spans="1:22" s="9" customFormat="1" ht="15" customHeight="1" x14ac:dyDescent="0.2">
      <c r="A42" s="34" t="s">
        <v>343</v>
      </c>
      <c r="B42" s="35"/>
      <c r="C42" s="35">
        <v>1981</v>
      </c>
      <c r="D42" s="35"/>
      <c r="E42" s="35">
        <v>2001</v>
      </c>
      <c r="F42" s="35"/>
      <c r="G42" s="35"/>
      <c r="H42" s="35">
        <f t="shared" si="3"/>
        <v>2</v>
      </c>
      <c r="I42" s="35">
        <v>1981</v>
      </c>
      <c r="J42" s="35">
        <f t="shared" si="4"/>
        <v>2001</v>
      </c>
      <c r="K42" s="36" t="s">
        <v>80</v>
      </c>
      <c r="L42" s="36" t="s">
        <v>342</v>
      </c>
      <c r="M42" s="8">
        <f t="shared" si="5"/>
        <v>23</v>
      </c>
      <c r="N42" s="24" t="s">
        <v>253</v>
      </c>
      <c r="O42" s="24">
        <v>5</v>
      </c>
      <c r="P42" s="8">
        <v>45</v>
      </c>
      <c r="Q42" s="8">
        <v>1981</v>
      </c>
      <c r="R42" s="8">
        <v>2001</v>
      </c>
      <c r="S42" s="8"/>
      <c r="T42" s="8"/>
      <c r="U42" s="8"/>
      <c r="V42" s="8"/>
    </row>
    <row r="43" spans="1:22" s="9" customFormat="1" ht="15" customHeight="1" x14ac:dyDescent="0.2">
      <c r="A43" s="34" t="s">
        <v>341</v>
      </c>
      <c r="B43" s="35"/>
      <c r="C43" s="35">
        <v>1983</v>
      </c>
      <c r="D43" s="35"/>
      <c r="E43" s="35">
        <v>2000</v>
      </c>
      <c r="F43" s="35"/>
      <c r="G43" s="35"/>
      <c r="H43" s="35">
        <f t="shared" si="3"/>
        <v>2</v>
      </c>
      <c r="I43" s="35">
        <v>1983</v>
      </c>
      <c r="J43" s="35">
        <f t="shared" si="4"/>
        <v>2000</v>
      </c>
      <c r="K43" s="36" t="s">
        <v>85</v>
      </c>
      <c r="L43" s="36" t="s">
        <v>340</v>
      </c>
      <c r="M43" s="8">
        <f t="shared" si="5"/>
        <v>24</v>
      </c>
      <c r="N43" s="24" t="s">
        <v>253</v>
      </c>
      <c r="O43" s="24">
        <v>5</v>
      </c>
      <c r="P43" s="8">
        <v>36</v>
      </c>
      <c r="Q43" s="8">
        <v>1983</v>
      </c>
      <c r="R43" s="8">
        <v>2000</v>
      </c>
      <c r="S43" s="8"/>
      <c r="T43" s="8"/>
      <c r="U43" s="8"/>
      <c r="V43" s="8"/>
    </row>
    <row r="44" spans="1:22" s="9" customFormat="1" ht="15" customHeight="1" x14ac:dyDescent="0.2">
      <c r="A44" s="32" t="s">
        <v>339</v>
      </c>
      <c r="B44" s="25">
        <v>1974</v>
      </c>
      <c r="C44" s="25">
        <v>1983</v>
      </c>
      <c r="D44" s="25">
        <v>1999</v>
      </c>
      <c r="E44" s="25"/>
      <c r="F44" s="25"/>
      <c r="G44" s="25"/>
      <c r="H44" s="25">
        <f t="shared" si="3"/>
        <v>3</v>
      </c>
      <c r="I44" s="25">
        <v>1974</v>
      </c>
      <c r="J44" s="25">
        <f t="shared" si="4"/>
        <v>1999</v>
      </c>
      <c r="K44" s="33" t="s">
        <v>51</v>
      </c>
      <c r="L44" s="33" t="s">
        <v>338</v>
      </c>
      <c r="M44" s="8">
        <f t="shared" si="5"/>
        <v>25</v>
      </c>
      <c r="N44" s="23" t="s">
        <v>253</v>
      </c>
      <c r="O44" s="23">
        <v>5</v>
      </c>
      <c r="P44" s="8">
        <v>16</v>
      </c>
      <c r="Q44" s="8">
        <v>1974</v>
      </c>
      <c r="R44" s="8">
        <v>1983</v>
      </c>
      <c r="S44" s="8">
        <v>1999</v>
      </c>
      <c r="T44" s="8"/>
      <c r="U44" s="8"/>
      <c r="V44" s="8"/>
    </row>
    <row r="45" spans="1:22" s="9" customFormat="1" ht="15" customHeight="1" x14ac:dyDescent="0.2">
      <c r="A45" s="34" t="s">
        <v>336</v>
      </c>
      <c r="B45" s="35"/>
      <c r="C45" s="35">
        <v>1987</v>
      </c>
      <c r="D45" s="35">
        <v>1999</v>
      </c>
      <c r="E45" s="35"/>
      <c r="F45" s="35"/>
      <c r="G45" s="35"/>
      <c r="H45" s="35">
        <f t="shared" si="3"/>
        <v>2</v>
      </c>
      <c r="I45" s="35">
        <v>1987</v>
      </c>
      <c r="J45" s="35">
        <f t="shared" si="4"/>
        <v>1999</v>
      </c>
      <c r="K45" s="36" t="s">
        <v>335</v>
      </c>
      <c r="L45" s="36" t="s">
        <v>334</v>
      </c>
      <c r="M45" s="8">
        <f t="shared" si="5"/>
        <v>25</v>
      </c>
      <c r="N45" s="23" t="s">
        <v>253</v>
      </c>
      <c r="O45" s="23">
        <v>5</v>
      </c>
      <c r="P45" s="8">
        <v>41</v>
      </c>
      <c r="Q45" s="8">
        <v>1987</v>
      </c>
      <c r="R45" s="8">
        <v>1999</v>
      </c>
      <c r="S45" s="8"/>
      <c r="T45" s="8"/>
      <c r="U45" s="8"/>
      <c r="V45" s="8"/>
    </row>
    <row r="46" spans="1:22" s="9" customFormat="1" ht="15" customHeight="1" x14ac:dyDescent="0.2">
      <c r="A46" s="21" t="s">
        <v>331</v>
      </c>
      <c r="B46" s="20"/>
      <c r="C46" s="20"/>
      <c r="D46" s="20">
        <v>1999</v>
      </c>
      <c r="E46" s="20"/>
      <c r="F46" s="20"/>
      <c r="G46" s="20"/>
      <c r="H46" s="20">
        <f t="shared" si="3"/>
        <v>1</v>
      </c>
      <c r="I46" s="20">
        <v>1999</v>
      </c>
      <c r="J46" s="20">
        <f t="shared" si="4"/>
        <v>1999</v>
      </c>
      <c r="K46" s="19" t="s">
        <v>119</v>
      </c>
      <c r="L46" s="19" t="s">
        <v>330</v>
      </c>
      <c r="M46" s="8">
        <f t="shared" si="5"/>
        <v>25</v>
      </c>
      <c r="N46" s="23" t="s">
        <v>253</v>
      </c>
      <c r="O46" s="23">
        <v>5</v>
      </c>
      <c r="P46" s="8">
        <v>15</v>
      </c>
      <c r="Q46" s="8">
        <v>1999</v>
      </c>
      <c r="R46" s="8"/>
      <c r="S46" s="8"/>
      <c r="T46" s="8"/>
      <c r="U46" s="8"/>
      <c r="V46" s="8"/>
    </row>
    <row r="47" spans="1:22" s="9" customFormat="1" ht="15" customHeight="1" x14ac:dyDescent="0.2">
      <c r="A47" s="21" t="s">
        <v>329</v>
      </c>
      <c r="B47" s="20"/>
      <c r="C47" s="20"/>
      <c r="D47" s="20">
        <v>1999</v>
      </c>
      <c r="E47" s="20"/>
      <c r="F47" s="20"/>
      <c r="G47" s="20"/>
      <c r="H47" s="20">
        <f t="shared" si="3"/>
        <v>1</v>
      </c>
      <c r="I47" s="20">
        <v>1999</v>
      </c>
      <c r="J47" s="20">
        <f t="shared" si="4"/>
        <v>1999</v>
      </c>
      <c r="K47" s="19" t="s">
        <v>416</v>
      </c>
      <c r="L47" s="19" t="s">
        <v>328</v>
      </c>
      <c r="M47" s="8">
        <f t="shared" si="5"/>
        <v>25</v>
      </c>
      <c r="N47" s="24" t="s">
        <v>253</v>
      </c>
      <c r="O47" s="24">
        <v>5</v>
      </c>
      <c r="P47" s="8">
        <v>32</v>
      </c>
      <c r="Q47" s="8">
        <v>1999</v>
      </c>
      <c r="R47" s="8"/>
      <c r="S47" s="8"/>
      <c r="T47" s="8"/>
      <c r="U47" s="8"/>
      <c r="V47" s="8"/>
    </row>
    <row r="48" spans="1:22" s="9" customFormat="1" ht="15" customHeight="1" x14ac:dyDescent="0.2">
      <c r="A48" s="21" t="s">
        <v>327</v>
      </c>
      <c r="B48" s="20"/>
      <c r="C48" s="20"/>
      <c r="D48" s="20">
        <v>1999</v>
      </c>
      <c r="E48" s="20"/>
      <c r="F48" s="20"/>
      <c r="G48" s="20"/>
      <c r="H48" s="20">
        <f t="shared" si="3"/>
        <v>1</v>
      </c>
      <c r="I48" s="20">
        <v>1999</v>
      </c>
      <c r="J48" s="20">
        <f t="shared" si="4"/>
        <v>1999</v>
      </c>
      <c r="K48" s="19" t="s">
        <v>326</v>
      </c>
      <c r="L48" s="19" t="s">
        <v>146</v>
      </c>
      <c r="M48" s="8">
        <f t="shared" si="5"/>
        <v>25</v>
      </c>
      <c r="N48" s="24" t="s">
        <v>255</v>
      </c>
      <c r="O48" s="24">
        <v>6</v>
      </c>
      <c r="P48" s="8">
        <v>2</v>
      </c>
      <c r="Q48" s="8">
        <v>1999</v>
      </c>
      <c r="R48" s="8"/>
      <c r="S48" s="8"/>
      <c r="T48" s="8"/>
      <c r="U48" s="8"/>
      <c r="V48" s="8"/>
    </row>
    <row r="49" spans="1:22" s="9" customFormat="1" ht="15" customHeight="1" x14ac:dyDescent="0.2">
      <c r="A49" s="21" t="s">
        <v>325</v>
      </c>
      <c r="B49" s="20"/>
      <c r="C49" s="20"/>
      <c r="D49" s="20">
        <v>1999</v>
      </c>
      <c r="E49" s="20"/>
      <c r="F49" s="20"/>
      <c r="G49" s="20"/>
      <c r="H49" s="20">
        <f t="shared" si="3"/>
        <v>1</v>
      </c>
      <c r="I49" s="20">
        <v>1999</v>
      </c>
      <c r="J49" s="20">
        <f t="shared" si="4"/>
        <v>1999</v>
      </c>
      <c r="K49" s="19" t="s">
        <v>324</v>
      </c>
      <c r="L49" s="19" t="s">
        <v>295</v>
      </c>
      <c r="M49" s="8">
        <f t="shared" si="5"/>
        <v>25</v>
      </c>
      <c r="N49" s="24" t="s">
        <v>255</v>
      </c>
      <c r="O49" s="24">
        <v>6</v>
      </c>
      <c r="P49" s="8">
        <v>3</v>
      </c>
      <c r="Q49" s="8">
        <v>1999</v>
      </c>
      <c r="R49" s="8"/>
      <c r="S49" s="8"/>
      <c r="T49" s="8"/>
      <c r="U49" s="8"/>
      <c r="V49" s="8"/>
    </row>
    <row r="50" spans="1:22" s="9" customFormat="1" ht="15" customHeight="1" x14ac:dyDescent="0.2">
      <c r="A50" s="21" t="s">
        <v>323</v>
      </c>
      <c r="B50" s="20"/>
      <c r="C50" s="20"/>
      <c r="D50" s="20">
        <v>1999</v>
      </c>
      <c r="E50" s="20"/>
      <c r="F50" s="20"/>
      <c r="G50" s="20"/>
      <c r="H50" s="20">
        <f t="shared" si="3"/>
        <v>1</v>
      </c>
      <c r="I50" s="20">
        <v>1999</v>
      </c>
      <c r="J50" s="20">
        <f t="shared" si="4"/>
        <v>1999</v>
      </c>
      <c r="K50" s="19" t="s">
        <v>322</v>
      </c>
      <c r="L50" s="19" t="s">
        <v>321</v>
      </c>
      <c r="M50" s="8">
        <f t="shared" si="5"/>
        <v>25</v>
      </c>
      <c r="N50" s="24" t="s">
        <v>255</v>
      </c>
      <c r="O50" s="24">
        <v>6</v>
      </c>
      <c r="P50" s="8">
        <v>17</v>
      </c>
      <c r="Q50" s="8">
        <v>1999</v>
      </c>
      <c r="R50" s="8"/>
      <c r="S50" s="8"/>
      <c r="T50" s="8"/>
      <c r="U50" s="8"/>
      <c r="V50" s="8"/>
    </row>
    <row r="51" spans="1:22" s="9" customFormat="1" ht="15" customHeight="1" x14ac:dyDescent="0.2">
      <c r="A51" s="21" t="s">
        <v>320</v>
      </c>
      <c r="B51" s="20"/>
      <c r="C51" s="20"/>
      <c r="D51" s="20">
        <v>1999</v>
      </c>
      <c r="E51" s="8"/>
      <c r="F51" s="20"/>
      <c r="G51" s="20"/>
      <c r="H51" s="20">
        <f t="shared" si="3"/>
        <v>1</v>
      </c>
      <c r="I51" s="20">
        <v>1999</v>
      </c>
      <c r="J51" s="20">
        <f t="shared" si="4"/>
        <v>1999</v>
      </c>
      <c r="K51" s="19" t="s">
        <v>168</v>
      </c>
      <c r="L51" s="19" t="s">
        <v>169</v>
      </c>
      <c r="M51" s="8">
        <f t="shared" si="5"/>
        <v>25</v>
      </c>
      <c r="N51" s="23" t="s">
        <v>255</v>
      </c>
      <c r="O51" s="23">
        <v>6</v>
      </c>
      <c r="P51" s="8">
        <v>21</v>
      </c>
      <c r="Q51" s="8">
        <v>1999</v>
      </c>
      <c r="R51" s="8"/>
      <c r="S51" s="8"/>
      <c r="T51" s="8"/>
      <c r="U51" s="8"/>
      <c r="V51" s="8"/>
    </row>
    <row r="52" spans="1:22" s="9" customFormat="1" ht="15" customHeight="1" x14ac:dyDescent="0.2">
      <c r="A52" s="21" t="s">
        <v>319</v>
      </c>
      <c r="B52" s="20"/>
      <c r="C52" s="20"/>
      <c r="D52" s="20">
        <v>1999</v>
      </c>
      <c r="E52" s="20"/>
      <c r="F52" s="20"/>
      <c r="G52" s="20"/>
      <c r="H52" s="20">
        <f t="shared" si="3"/>
        <v>1</v>
      </c>
      <c r="I52" s="20">
        <v>1999</v>
      </c>
      <c r="J52" s="20">
        <f t="shared" si="4"/>
        <v>1999</v>
      </c>
      <c r="K52" s="19" t="s">
        <v>318</v>
      </c>
      <c r="L52" s="19" t="s">
        <v>297</v>
      </c>
      <c r="M52" s="8">
        <f t="shared" si="5"/>
        <v>25</v>
      </c>
      <c r="N52" s="24" t="s">
        <v>255</v>
      </c>
      <c r="O52" s="24">
        <v>6</v>
      </c>
      <c r="P52" s="8">
        <v>34</v>
      </c>
      <c r="Q52" s="8">
        <v>1999</v>
      </c>
      <c r="R52" s="8"/>
      <c r="S52" s="8"/>
      <c r="T52" s="8"/>
      <c r="U52" s="8"/>
      <c r="V52" s="8"/>
    </row>
    <row r="53" spans="1:22" s="9" customFormat="1" ht="15" customHeight="1" x14ac:dyDescent="0.2">
      <c r="A53" s="21" t="s">
        <v>317</v>
      </c>
      <c r="B53" s="20"/>
      <c r="C53" s="20"/>
      <c r="D53" s="20">
        <v>1999</v>
      </c>
      <c r="E53" s="20"/>
      <c r="F53" s="20"/>
      <c r="G53" s="20"/>
      <c r="H53" s="20">
        <f t="shared" si="3"/>
        <v>1</v>
      </c>
      <c r="I53" s="20">
        <v>1999</v>
      </c>
      <c r="J53" s="20">
        <f t="shared" si="4"/>
        <v>1999</v>
      </c>
      <c r="K53" s="19" t="s">
        <v>316</v>
      </c>
      <c r="L53" s="19" t="s">
        <v>157</v>
      </c>
      <c r="M53" s="8">
        <f t="shared" si="5"/>
        <v>25</v>
      </c>
      <c r="N53" s="23" t="s">
        <v>255</v>
      </c>
      <c r="O53" s="23">
        <v>6</v>
      </c>
      <c r="P53" s="8">
        <v>35</v>
      </c>
      <c r="Q53" s="8">
        <v>1999</v>
      </c>
      <c r="R53" s="8"/>
      <c r="S53" s="8"/>
      <c r="T53" s="8"/>
      <c r="U53" s="8"/>
      <c r="V53" s="8"/>
    </row>
    <row r="54" spans="1:22" s="9" customFormat="1" ht="15" customHeight="1" x14ac:dyDescent="0.2">
      <c r="A54" s="32" t="s">
        <v>315</v>
      </c>
      <c r="B54" s="25">
        <v>1974</v>
      </c>
      <c r="C54" s="25">
        <v>1985</v>
      </c>
      <c r="D54" s="25">
        <v>1996</v>
      </c>
      <c r="E54" s="25"/>
      <c r="F54" s="25"/>
      <c r="G54" s="25"/>
      <c r="H54" s="25">
        <f t="shared" si="3"/>
        <v>3</v>
      </c>
      <c r="I54" s="25">
        <v>1974</v>
      </c>
      <c r="J54" s="25">
        <f t="shared" si="4"/>
        <v>1996</v>
      </c>
      <c r="K54" s="33" t="s">
        <v>133</v>
      </c>
      <c r="L54" s="33" t="s">
        <v>134</v>
      </c>
      <c r="M54" s="8">
        <f t="shared" si="5"/>
        <v>28</v>
      </c>
      <c r="N54" s="24" t="s">
        <v>253</v>
      </c>
      <c r="O54" s="24">
        <v>5</v>
      </c>
      <c r="P54" s="8">
        <v>42</v>
      </c>
      <c r="Q54" s="8">
        <v>1974</v>
      </c>
      <c r="R54" s="8">
        <v>1985</v>
      </c>
      <c r="S54" s="8">
        <v>1996</v>
      </c>
      <c r="T54" s="8"/>
      <c r="U54" s="8"/>
      <c r="V54" s="8"/>
    </row>
    <row r="55" spans="1:22" s="9" customFormat="1" ht="15" customHeight="1" x14ac:dyDescent="0.2">
      <c r="A55" s="32" t="s">
        <v>314</v>
      </c>
      <c r="B55" s="25">
        <v>1971</v>
      </c>
      <c r="C55" s="25">
        <v>1982</v>
      </c>
      <c r="D55" s="25">
        <v>1994</v>
      </c>
      <c r="E55" s="25"/>
      <c r="F55" s="25"/>
      <c r="G55" s="25"/>
      <c r="H55" s="25">
        <f t="shared" si="3"/>
        <v>3</v>
      </c>
      <c r="I55" s="25">
        <v>1971</v>
      </c>
      <c r="J55" s="25">
        <f t="shared" si="4"/>
        <v>1994</v>
      </c>
      <c r="K55" s="33" t="s">
        <v>48</v>
      </c>
      <c r="L55" s="33" t="s">
        <v>313</v>
      </c>
      <c r="M55" s="8">
        <f t="shared" si="5"/>
        <v>30</v>
      </c>
      <c r="N55" s="24" t="s">
        <v>253</v>
      </c>
      <c r="O55" s="24">
        <v>5</v>
      </c>
      <c r="P55" s="8">
        <v>33</v>
      </c>
      <c r="Q55" s="8">
        <v>1971</v>
      </c>
      <c r="R55" s="8">
        <v>1982</v>
      </c>
      <c r="S55" s="8">
        <v>1994</v>
      </c>
      <c r="T55" s="8"/>
      <c r="U55" s="8"/>
      <c r="V55" s="8"/>
    </row>
    <row r="56" spans="1:22" s="9" customFormat="1" ht="15" customHeight="1" x14ac:dyDescent="0.2">
      <c r="A56" s="21" t="s">
        <v>309</v>
      </c>
      <c r="B56" s="20"/>
      <c r="C56" s="20"/>
      <c r="D56" s="20">
        <v>1992</v>
      </c>
      <c r="E56" s="20"/>
      <c r="F56" s="20"/>
      <c r="G56" s="20"/>
      <c r="H56" s="20">
        <f t="shared" si="3"/>
        <v>1</v>
      </c>
      <c r="I56" s="20">
        <v>1992</v>
      </c>
      <c r="J56" s="20">
        <f t="shared" si="4"/>
        <v>1992</v>
      </c>
      <c r="K56" s="19" t="s">
        <v>308</v>
      </c>
      <c r="L56" s="19" t="s">
        <v>307</v>
      </c>
      <c r="M56" s="8">
        <f t="shared" si="5"/>
        <v>32</v>
      </c>
      <c r="N56" s="23" t="s">
        <v>253</v>
      </c>
      <c r="O56" s="23">
        <v>5</v>
      </c>
      <c r="P56" s="8">
        <v>23</v>
      </c>
      <c r="Q56" s="8">
        <v>1992</v>
      </c>
      <c r="R56" s="8"/>
      <c r="S56" s="8"/>
      <c r="T56" s="8"/>
      <c r="U56" s="8"/>
      <c r="V56" s="8"/>
    </row>
    <row r="57" spans="1:22" s="9" customFormat="1" ht="15" customHeight="1" x14ac:dyDescent="0.2">
      <c r="A57" s="34" t="s">
        <v>306</v>
      </c>
      <c r="B57" s="35">
        <v>1979</v>
      </c>
      <c r="C57" s="35"/>
      <c r="D57" s="35">
        <v>1991</v>
      </c>
      <c r="E57" s="35"/>
      <c r="F57" s="35"/>
      <c r="G57" s="35"/>
      <c r="H57" s="35">
        <f t="shared" si="3"/>
        <v>2</v>
      </c>
      <c r="I57" s="35">
        <v>1979</v>
      </c>
      <c r="J57" s="35">
        <f t="shared" si="4"/>
        <v>1991</v>
      </c>
      <c r="K57" s="36" t="s">
        <v>75</v>
      </c>
      <c r="L57" s="36" t="s">
        <v>297</v>
      </c>
      <c r="M57" s="8">
        <f t="shared" si="5"/>
        <v>33</v>
      </c>
      <c r="N57" s="23" t="s">
        <v>253</v>
      </c>
      <c r="O57" s="23">
        <v>5</v>
      </c>
      <c r="P57" s="8">
        <v>34</v>
      </c>
      <c r="Q57" s="8">
        <v>1979</v>
      </c>
      <c r="R57" s="8">
        <v>1991</v>
      </c>
      <c r="S57" s="8"/>
      <c r="T57" s="8"/>
      <c r="U57" s="8"/>
      <c r="V57" s="8"/>
    </row>
    <row r="58" spans="1:22" s="9" customFormat="1" ht="15" customHeight="1" x14ac:dyDescent="0.2">
      <c r="A58" s="34" t="s">
        <v>305</v>
      </c>
      <c r="B58" s="35">
        <v>1974</v>
      </c>
      <c r="C58" s="35">
        <v>1990</v>
      </c>
      <c r="D58" s="35"/>
      <c r="E58" s="35"/>
      <c r="F58" s="35"/>
      <c r="G58" s="35"/>
      <c r="H58" s="35">
        <f t="shared" si="3"/>
        <v>2</v>
      </c>
      <c r="I58" s="35">
        <v>1974</v>
      </c>
      <c r="J58" s="35">
        <f t="shared" si="4"/>
        <v>1990</v>
      </c>
      <c r="K58" s="36" t="s">
        <v>66</v>
      </c>
      <c r="L58" s="36" t="s">
        <v>304</v>
      </c>
      <c r="M58" s="8">
        <f t="shared" si="5"/>
        <v>34</v>
      </c>
      <c r="N58" s="24" t="s">
        <v>253</v>
      </c>
      <c r="O58" s="24">
        <v>5</v>
      </c>
      <c r="P58" s="8">
        <v>46</v>
      </c>
      <c r="Q58" s="8">
        <v>1974</v>
      </c>
      <c r="R58" s="8">
        <v>1990</v>
      </c>
      <c r="S58" s="8"/>
      <c r="T58" s="8"/>
      <c r="U58" s="8"/>
      <c r="V58" s="8"/>
    </row>
    <row r="59" spans="1:22" s="9" customFormat="1" ht="15" customHeight="1" x14ac:dyDescent="0.2">
      <c r="A59" s="21" t="s">
        <v>303</v>
      </c>
      <c r="B59" s="20"/>
      <c r="C59" s="20"/>
      <c r="D59" s="20">
        <v>1990</v>
      </c>
      <c r="E59" s="20"/>
      <c r="F59" s="20"/>
      <c r="G59" s="20"/>
      <c r="H59" s="20">
        <f t="shared" si="3"/>
        <v>1</v>
      </c>
      <c r="I59" s="20">
        <v>1990</v>
      </c>
      <c r="J59" s="20">
        <f t="shared" si="4"/>
        <v>1990</v>
      </c>
      <c r="K59" s="19" t="s">
        <v>145</v>
      </c>
      <c r="L59" s="19" t="s">
        <v>146</v>
      </c>
      <c r="M59" s="8">
        <f t="shared" si="5"/>
        <v>34</v>
      </c>
      <c r="N59" s="24" t="s">
        <v>253</v>
      </c>
      <c r="O59" s="24">
        <v>5</v>
      </c>
      <c r="P59" s="8">
        <v>2</v>
      </c>
      <c r="Q59" s="8">
        <v>1990</v>
      </c>
      <c r="R59" s="8"/>
      <c r="S59" s="8"/>
      <c r="T59" s="8"/>
      <c r="U59" s="8"/>
      <c r="V59" s="8"/>
    </row>
    <row r="60" spans="1:22" s="9" customFormat="1" ht="15" customHeight="1" x14ac:dyDescent="0.2">
      <c r="A60" s="21" t="s">
        <v>302</v>
      </c>
      <c r="B60" s="20"/>
      <c r="C60" s="20"/>
      <c r="D60" s="20">
        <v>1990</v>
      </c>
      <c r="E60" s="20"/>
      <c r="F60" s="20"/>
      <c r="G60" s="20"/>
      <c r="H60" s="20">
        <f t="shared" si="3"/>
        <v>1</v>
      </c>
      <c r="I60" s="20">
        <v>1990</v>
      </c>
      <c r="J60" s="20">
        <f t="shared" si="4"/>
        <v>1990</v>
      </c>
      <c r="K60" s="19" t="s">
        <v>113</v>
      </c>
      <c r="L60" s="19" t="s">
        <v>140</v>
      </c>
      <c r="M60" s="8">
        <f t="shared" si="5"/>
        <v>34</v>
      </c>
      <c r="N60" s="24" t="s">
        <v>253</v>
      </c>
      <c r="O60" s="24">
        <v>5</v>
      </c>
      <c r="P60" s="8">
        <v>8</v>
      </c>
      <c r="Q60" s="8">
        <v>1990</v>
      </c>
      <c r="R60" s="8"/>
      <c r="S60" s="8"/>
      <c r="T60" s="8"/>
      <c r="U60" s="8"/>
      <c r="V60" s="8"/>
    </row>
    <row r="61" spans="1:22" s="9" customFormat="1" ht="15" customHeight="1" x14ac:dyDescent="0.2">
      <c r="A61" s="21" t="s">
        <v>141</v>
      </c>
      <c r="B61" s="20"/>
      <c r="C61" s="20">
        <v>1989</v>
      </c>
      <c r="D61" s="20"/>
      <c r="E61" s="20"/>
      <c r="F61" s="20"/>
      <c r="G61" s="20"/>
      <c r="H61" s="20">
        <f t="shared" si="3"/>
        <v>1</v>
      </c>
      <c r="I61" s="20">
        <v>1989</v>
      </c>
      <c r="J61" s="20">
        <f t="shared" si="4"/>
        <v>1989</v>
      </c>
      <c r="K61" s="19" t="s">
        <v>142</v>
      </c>
      <c r="L61" s="19" t="s">
        <v>143</v>
      </c>
      <c r="M61" s="8">
        <f t="shared" si="5"/>
        <v>35</v>
      </c>
      <c r="N61" s="24" t="s">
        <v>253</v>
      </c>
      <c r="O61" s="24">
        <v>5</v>
      </c>
      <c r="P61" s="8">
        <v>7</v>
      </c>
      <c r="Q61" s="8">
        <v>1989</v>
      </c>
      <c r="R61" s="8"/>
      <c r="S61" s="8"/>
      <c r="T61" s="8"/>
      <c r="U61" s="8"/>
      <c r="V61" s="8"/>
    </row>
    <row r="62" spans="1:22" s="9" customFormat="1" ht="15" customHeight="1" x14ac:dyDescent="0.2">
      <c r="A62" s="21" t="s">
        <v>301</v>
      </c>
      <c r="B62" s="20"/>
      <c r="C62" s="20">
        <v>1989</v>
      </c>
      <c r="D62" s="20"/>
      <c r="E62" s="20"/>
      <c r="F62" s="20"/>
      <c r="G62" s="20"/>
      <c r="H62" s="20">
        <f t="shared" si="3"/>
        <v>1</v>
      </c>
      <c r="I62" s="20">
        <v>1989</v>
      </c>
      <c r="J62" s="20">
        <f t="shared" si="4"/>
        <v>1989</v>
      </c>
      <c r="K62" s="19" t="s">
        <v>300</v>
      </c>
      <c r="L62" s="19" t="s">
        <v>299</v>
      </c>
      <c r="M62" s="8">
        <f t="shared" si="5"/>
        <v>35</v>
      </c>
      <c r="N62" s="23" t="s">
        <v>253</v>
      </c>
      <c r="O62" s="23">
        <v>5</v>
      </c>
      <c r="P62" s="8">
        <v>10</v>
      </c>
      <c r="Q62" s="8">
        <v>1989</v>
      </c>
      <c r="R62" s="8"/>
      <c r="S62" s="8"/>
      <c r="T62" s="8"/>
      <c r="U62" s="8"/>
      <c r="V62" s="8"/>
    </row>
    <row r="63" spans="1:22" s="9" customFormat="1" ht="15" customHeight="1" x14ac:dyDescent="0.2">
      <c r="A63" s="34" t="s">
        <v>298</v>
      </c>
      <c r="B63" s="35">
        <v>1967</v>
      </c>
      <c r="C63" s="35">
        <v>1987</v>
      </c>
      <c r="D63" s="35"/>
      <c r="E63" s="35"/>
      <c r="F63" s="35"/>
      <c r="G63" s="35"/>
      <c r="H63" s="35">
        <f t="shared" si="3"/>
        <v>2</v>
      </c>
      <c r="I63" s="35">
        <v>1967</v>
      </c>
      <c r="J63" s="35">
        <f t="shared" si="4"/>
        <v>1987</v>
      </c>
      <c r="K63" s="36" t="s">
        <v>30</v>
      </c>
      <c r="L63" s="36" t="s">
        <v>297</v>
      </c>
      <c r="M63" s="8">
        <f t="shared" si="5"/>
        <v>37</v>
      </c>
      <c r="N63" s="23" t="s">
        <v>256</v>
      </c>
      <c r="O63" s="23">
        <v>4</v>
      </c>
      <c r="P63" s="8">
        <v>34</v>
      </c>
      <c r="Q63" s="8">
        <v>1967</v>
      </c>
      <c r="R63" s="8">
        <v>1987</v>
      </c>
      <c r="S63" s="8"/>
      <c r="T63" s="8"/>
      <c r="U63" s="8"/>
      <c r="V63" s="8"/>
    </row>
    <row r="64" spans="1:22" s="9" customFormat="1" ht="15" customHeight="1" x14ac:dyDescent="0.2">
      <c r="A64" s="21" t="s">
        <v>296</v>
      </c>
      <c r="B64" s="20"/>
      <c r="C64" s="20">
        <v>1984</v>
      </c>
      <c r="D64" s="20"/>
      <c r="E64" s="20"/>
      <c r="F64" s="20"/>
      <c r="G64" s="20"/>
      <c r="H64" s="20">
        <f t="shared" si="3"/>
        <v>1</v>
      </c>
      <c r="I64" s="20">
        <v>1984</v>
      </c>
      <c r="J64" s="20">
        <f t="shared" si="4"/>
        <v>1984</v>
      </c>
      <c r="K64" s="19" t="s">
        <v>108</v>
      </c>
      <c r="L64" s="19" t="s">
        <v>295</v>
      </c>
      <c r="M64" s="8">
        <f t="shared" si="5"/>
        <v>40</v>
      </c>
      <c r="N64" s="24" t="s">
        <v>253</v>
      </c>
      <c r="O64" s="24">
        <v>5</v>
      </c>
      <c r="P64" s="8">
        <v>3</v>
      </c>
      <c r="Q64" s="8">
        <v>1984</v>
      </c>
      <c r="R64" s="8"/>
      <c r="S64" s="8"/>
      <c r="T64" s="8"/>
      <c r="U64" s="8"/>
      <c r="V64" s="8"/>
    </row>
    <row r="65" spans="1:22" s="9" customFormat="1" ht="15" customHeight="1" x14ac:dyDescent="0.2">
      <c r="A65" s="21" t="s">
        <v>294</v>
      </c>
      <c r="B65" s="20">
        <v>1979</v>
      </c>
      <c r="C65" s="20"/>
      <c r="D65" s="20"/>
      <c r="E65" s="20"/>
      <c r="F65" s="20"/>
      <c r="G65" s="20"/>
      <c r="H65" s="20">
        <f t="shared" si="3"/>
        <v>1</v>
      </c>
      <c r="I65" s="20">
        <v>1979</v>
      </c>
      <c r="J65" s="20">
        <f t="shared" si="4"/>
        <v>1979</v>
      </c>
      <c r="K65" s="19" t="s">
        <v>105</v>
      </c>
      <c r="L65" s="19" t="s">
        <v>293</v>
      </c>
      <c r="M65" s="8">
        <f t="shared" si="5"/>
        <v>45</v>
      </c>
      <c r="N65" s="24" t="s">
        <v>253</v>
      </c>
      <c r="O65" s="24">
        <v>5</v>
      </c>
      <c r="P65" s="8">
        <v>5</v>
      </c>
      <c r="Q65" s="8">
        <v>1979</v>
      </c>
      <c r="R65" s="8"/>
      <c r="S65" s="8"/>
      <c r="T65" s="8"/>
      <c r="U65" s="8"/>
      <c r="V65" s="8"/>
    </row>
    <row r="66" spans="1:22" s="9" customFormat="1" ht="15" customHeight="1" x14ac:dyDescent="0.2">
      <c r="A66" s="21" t="s">
        <v>292</v>
      </c>
      <c r="B66" s="20">
        <v>1978</v>
      </c>
      <c r="C66" s="20"/>
      <c r="D66" s="20"/>
      <c r="E66" s="20"/>
      <c r="F66" s="20"/>
      <c r="G66" s="20"/>
      <c r="H66" s="20">
        <f t="shared" si="3"/>
        <v>1</v>
      </c>
      <c r="I66" s="20">
        <v>1978</v>
      </c>
      <c r="J66" s="20">
        <f t="shared" si="4"/>
        <v>1978</v>
      </c>
      <c r="K66" s="19" t="s">
        <v>291</v>
      </c>
      <c r="L66" s="19" t="s">
        <v>290</v>
      </c>
      <c r="M66" s="8">
        <f t="shared" si="5"/>
        <v>46</v>
      </c>
      <c r="N66" s="24" t="s">
        <v>253</v>
      </c>
      <c r="O66" s="24">
        <v>5</v>
      </c>
      <c r="P66" s="8">
        <v>28</v>
      </c>
      <c r="Q66" s="8">
        <v>1978</v>
      </c>
      <c r="R66" s="8"/>
      <c r="S66" s="8"/>
      <c r="T66" s="8"/>
      <c r="U66" s="8"/>
      <c r="V66" s="8"/>
    </row>
    <row r="67" spans="1:22" s="9" customFormat="1" ht="15" customHeight="1" x14ac:dyDescent="0.2">
      <c r="A67" s="21" t="s">
        <v>289</v>
      </c>
      <c r="B67" s="20">
        <v>1977</v>
      </c>
      <c r="C67" s="20"/>
      <c r="D67" s="20"/>
      <c r="E67" s="20"/>
      <c r="F67" s="20"/>
      <c r="G67" s="20"/>
      <c r="H67" s="20">
        <f t="shared" si="3"/>
        <v>1</v>
      </c>
      <c r="I67" s="20">
        <v>1977</v>
      </c>
      <c r="J67" s="20">
        <f t="shared" si="4"/>
        <v>1977</v>
      </c>
      <c r="K67" s="19" t="s">
        <v>156</v>
      </c>
      <c r="L67" s="19" t="s">
        <v>157</v>
      </c>
      <c r="M67" s="8">
        <f t="shared" si="5"/>
        <v>47</v>
      </c>
      <c r="N67" s="24" t="s">
        <v>255</v>
      </c>
      <c r="O67" s="24">
        <v>6</v>
      </c>
      <c r="P67" s="8">
        <v>35</v>
      </c>
      <c r="Q67" s="8">
        <v>1977</v>
      </c>
      <c r="R67" s="8"/>
      <c r="S67" s="8"/>
      <c r="T67" s="8"/>
      <c r="U67" s="8"/>
      <c r="V67" s="8"/>
    </row>
    <row r="68" spans="1:22" s="9" customFormat="1" x14ac:dyDescent="0.2">
      <c r="A68" s="10" t="str">
        <f>COUNTA(A4:A67)&amp;"都市圏"</f>
        <v>64都市圏</v>
      </c>
      <c r="B68" s="39">
        <f>COUNTA(B4:B67)+1</f>
        <v>26</v>
      </c>
      <c r="C68" s="39">
        <f>COUNTA(C4:C67)</f>
        <v>32</v>
      </c>
      <c r="D68" s="39">
        <f>COUNTA(D4:D67)</f>
        <v>33</v>
      </c>
      <c r="E68" s="39">
        <f>COUNTA(E4:E67)</f>
        <v>30</v>
      </c>
      <c r="F68" s="39">
        <f>COUNTA(F4:F67)</f>
        <v>19</v>
      </c>
      <c r="G68" s="39"/>
      <c r="H68" s="9" t="str">
        <f>"延べ "&amp;SUM(H3:H67)&amp;" 回"</f>
        <v>延べ 151 回</v>
      </c>
      <c r="K68" s="5"/>
      <c r="L68" s="11"/>
    </row>
    <row r="69" spans="1:22" x14ac:dyDescent="0.2">
      <c r="D69" s="3"/>
    </row>
    <row r="70" spans="1:22" x14ac:dyDescent="0.2">
      <c r="A70" s="30"/>
      <c r="B70" s="54" t="s">
        <v>276</v>
      </c>
      <c r="C70" s="13">
        <v>5</v>
      </c>
      <c r="D70" s="37" t="s">
        <v>237</v>
      </c>
      <c r="L70" s="1"/>
      <c r="P70" s="1">
        <v>5</v>
      </c>
    </row>
    <row r="71" spans="1:22" x14ac:dyDescent="0.2">
      <c r="A71" s="27"/>
      <c r="B71" s="54" t="s">
        <v>182</v>
      </c>
      <c r="C71" s="13">
        <f>COUNTIF($H$4:$H$67,P71)</f>
        <v>5</v>
      </c>
      <c r="D71" s="37" t="s">
        <v>237</v>
      </c>
      <c r="L71" s="1"/>
      <c r="P71" s="1">
        <v>4</v>
      </c>
    </row>
    <row r="72" spans="1:22" x14ac:dyDescent="0.2">
      <c r="A72" s="25"/>
      <c r="B72" s="54" t="s">
        <v>183</v>
      </c>
      <c r="C72" s="13">
        <f>COUNTIF($H$4:$H$67,P72)</f>
        <v>13</v>
      </c>
      <c r="D72" s="37" t="s">
        <v>237</v>
      </c>
      <c r="L72" s="1"/>
      <c r="P72" s="1">
        <v>3</v>
      </c>
    </row>
    <row r="73" spans="1:22" x14ac:dyDescent="0.2">
      <c r="A73" s="35"/>
      <c r="B73" s="54" t="s">
        <v>184</v>
      </c>
      <c r="C73" s="13">
        <f>COUNTIF($H$4:$H$67,P73)</f>
        <v>14</v>
      </c>
      <c r="D73" s="37" t="s">
        <v>237</v>
      </c>
      <c r="L73" s="1"/>
      <c r="P73" s="1">
        <v>2</v>
      </c>
    </row>
    <row r="74" spans="1:22" x14ac:dyDescent="0.2">
      <c r="A74" s="20"/>
      <c r="B74" s="54" t="s">
        <v>185</v>
      </c>
      <c r="C74" s="13">
        <f>COUNTIF($H$4:$H$67,P74)</f>
        <v>26</v>
      </c>
      <c r="D74" s="37" t="s">
        <v>237</v>
      </c>
      <c r="L74" s="1"/>
      <c r="P74" s="1">
        <v>1</v>
      </c>
    </row>
    <row r="75" spans="1:22" x14ac:dyDescent="0.2">
      <c r="A75" s="1"/>
      <c r="K75" s="1"/>
      <c r="L75" s="1"/>
    </row>
    <row r="76" spans="1:22" x14ac:dyDescent="0.2">
      <c r="A76" s="1"/>
      <c r="C76" s="1">
        <f>SUM(C70:C74)</f>
        <v>63</v>
      </c>
      <c r="H76" s="1">
        <f>SUM(H4:H67)</f>
        <v>146</v>
      </c>
      <c r="K76" s="1"/>
      <c r="L76" s="1"/>
    </row>
    <row r="77" spans="1:22" x14ac:dyDescent="0.2">
      <c r="A77" s="1"/>
      <c r="K77" s="1"/>
      <c r="L77" s="1"/>
    </row>
    <row r="78" spans="1:22" x14ac:dyDescent="0.2">
      <c r="L78" s="12"/>
    </row>
    <row r="79" spans="1:22" x14ac:dyDescent="0.2">
      <c r="L79" s="12"/>
    </row>
    <row r="80" spans="1:22" x14ac:dyDescent="0.2">
      <c r="L80" s="12"/>
    </row>
    <row r="81" spans="12:12" x14ac:dyDescent="0.2">
      <c r="L81" s="12"/>
    </row>
    <row r="82" spans="12:12" x14ac:dyDescent="0.2">
      <c r="L82" s="14"/>
    </row>
    <row r="83" spans="12:12" x14ac:dyDescent="0.2">
      <c r="L83" s="15"/>
    </row>
    <row r="84" spans="12:12" x14ac:dyDescent="0.2">
      <c r="L84" s="15"/>
    </row>
    <row r="85" spans="12:12" x14ac:dyDescent="0.2">
      <c r="L85" s="15"/>
    </row>
  </sheetData>
  <autoFilter ref="A2:V68" xr:uid="{00000000-0009-0000-0000-000002000000}">
    <sortState xmlns:xlrd2="http://schemas.microsoft.com/office/spreadsheetml/2017/richdata2" ref="A3:V68">
      <sortCondition ref="M2:M68"/>
    </sortState>
  </autoFilter>
  <phoneticPr fontId="3"/>
  <pageMargins left="0.78700000000000003" right="0.78700000000000003" top="0.98399999999999999" bottom="0.98399999999999999" header="0.51200000000000001" footer="0.51200000000000001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0"/>
  <sheetViews>
    <sheetView view="pageBreakPreview" zoomScaleNormal="85" zoomScaleSheetLayoutView="100" workbookViewId="0">
      <selection activeCell="P17" sqref="P17"/>
    </sheetView>
  </sheetViews>
  <sheetFormatPr defaultRowHeight="13" x14ac:dyDescent="0.2"/>
  <cols>
    <col min="1" max="1" width="8.453125" customWidth="1"/>
    <col min="2" max="2" width="15.08984375" bestFit="1" customWidth="1"/>
    <col min="3" max="7" width="8.453125" customWidth="1"/>
    <col min="8" max="8" width="11.26953125" bestFit="1" customWidth="1"/>
    <col min="12" max="12" width="11.26953125" bestFit="1" customWidth="1"/>
    <col min="13" max="13" width="15.08984375" bestFit="1" customWidth="1"/>
    <col min="16" max="16" width="19.453125" customWidth="1"/>
    <col min="17" max="17" width="11.26953125" customWidth="1"/>
    <col min="18" max="19" width="4" customWidth="1"/>
    <col min="20" max="20" width="2.90625" customWidth="1"/>
    <col min="21" max="21" width="6.90625" bestFit="1" customWidth="1"/>
    <col min="22" max="22" width="5.7265625" customWidth="1"/>
  </cols>
  <sheetData>
    <row r="1" spans="1:20" ht="19" x14ac:dyDescent="0.2">
      <c r="A1" s="53" t="s">
        <v>267</v>
      </c>
      <c r="I1" s="6" t="str">
        <f>'一覧（調査年度）'!M1</f>
        <v>R6.3時点</v>
      </c>
    </row>
    <row r="3" spans="1:20" ht="16.5" x14ac:dyDescent="0.2">
      <c r="A3" s="46" t="s">
        <v>271</v>
      </c>
    </row>
    <row r="4" spans="1:20" x14ac:dyDescent="0.2">
      <c r="K4" s="45" t="s">
        <v>249</v>
      </c>
      <c r="L4" s="23" t="s">
        <v>0</v>
      </c>
      <c r="M4" s="45" t="s">
        <v>235</v>
      </c>
      <c r="N4" s="7" t="s">
        <v>5</v>
      </c>
    </row>
    <row r="5" spans="1:20" ht="13.5" customHeight="1" x14ac:dyDescent="0.2">
      <c r="K5" s="45">
        <v>1</v>
      </c>
      <c r="L5" s="29" t="str">
        <f>'一覧（調査年度）'!B3</f>
        <v>東京</v>
      </c>
      <c r="M5" s="29" t="str">
        <f>'一覧（調査年度）'!N3</f>
        <v>三大都市圏</v>
      </c>
      <c r="N5" s="29">
        <f>'一覧（調査年度）'!I3</f>
        <v>6</v>
      </c>
      <c r="Q5">
        <v>1</v>
      </c>
      <c r="R5">
        <v>2</v>
      </c>
      <c r="S5">
        <v>3</v>
      </c>
      <c r="T5">
        <v>4</v>
      </c>
    </row>
    <row r="6" spans="1:20" ht="24" x14ac:dyDescent="0.2">
      <c r="K6" s="45">
        <v>2</v>
      </c>
      <c r="L6" s="29" t="str">
        <f>'一覧（調査年度）'!B4</f>
        <v>近畿（京阪神）</v>
      </c>
      <c r="M6" s="29" t="str">
        <f>'一覧（調査年度）'!N4</f>
        <v>三大都市圏</v>
      </c>
      <c r="N6" s="29">
        <f>'一覧（調査年度）'!I4</f>
        <v>6</v>
      </c>
    </row>
    <row r="7" spans="1:20" x14ac:dyDescent="0.2">
      <c r="K7" s="45">
        <v>3</v>
      </c>
      <c r="L7" s="29" t="str">
        <f>'一覧（調査年度）'!B5</f>
        <v>中京</v>
      </c>
      <c r="M7" s="29" t="str">
        <f>'一覧（調査年度）'!N5</f>
        <v>三大都市圏</v>
      </c>
      <c r="N7" s="29">
        <f>'一覧（調査年度）'!I5</f>
        <v>6</v>
      </c>
    </row>
    <row r="8" spans="1:20" x14ac:dyDescent="0.2">
      <c r="K8" s="45">
        <v>4</v>
      </c>
      <c r="L8" s="29" t="str">
        <f>'一覧（調査年度）'!B6</f>
        <v>仙台</v>
      </c>
      <c r="M8" s="29" t="str">
        <f>'一覧（調査年度）'!N6</f>
        <v>地方中枢都市圏</v>
      </c>
      <c r="N8" s="29">
        <f>'一覧（調査年度）'!I6</f>
        <v>5</v>
      </c>
    </row>
    <row r="9" spans="1:20" x14ac:dyDescent="0.2">
      <c r="K9" s="45">
        <v>5</v>
      </c>
      <c r="L9" s="29" t="str">
        <f>'一覧（調査年度）'!B7</f>
        <v>北部九州</v>
      </c>
      <c r="M9" s="29" t="str">
        <f>'一覧（調査年度）'!N7</f>
        <v>地方中枢都市圏</v>
      </c>
      <c r="N9" s="29">
        <f>'一覧（調査年度）'!I7</f>
        <v>5</v>
      </c>
    </row>
    <row r="10" spans="1:20" x14ac:dyDescent="0.2">
      <c r="K10" s="45">
        <v>6</v>
      </c>
      <c r="L10" s="29" t="str">
        <f>'一覧（調査年度）'!B8</f>
        <v>道央</v>
      </c>
      <c r="M10" s="29" t="str">
        <f>'一覧（調査年度）'!N8</f>
        <v>地方中枢都市圏</v>
      </c>
      <c r="N10" s="29">
        <f>'一覧（調査年度）'!I8</f>
        <v>4</v>
      </c>
    </row>
    <row r="11" spans="1:20" x14ac:dyDescent="0.2">
      <c r="K11" s="45">
        <v>7</v>
      </c>
      <c r="L11" s="29" t="str">
        <f>'一覧（調査年度）'!B9</f>
        <v>広島</v>
      </c>
      <c r="M11" s="29" t="str">
        <f>'一覧（調査年度）'!N9</f>
        <v>地方中枢都市圏</v>
      </c>
      <c r="N11" s="29">
        <f>'一覧（調査年度）'!I9</f>
        <v>2</v>
      </c>
    </row>
    <row r="12" spans="1:20" x14ac:dyDescent="0.2">
      <c r="K12" s="45">
        <v>8</v>
      </c>
      <c r="L12" s="29" t="str">
        <f>'一覧（調査年度）'!B10</f>
        <v>西遠</v>
      </c>
      <c r="M12" s="29" t="str">
        <f>'一覧（調査年度）'!N10</f>
        <v>地方中核都市圏</v>
      </c>
      <c r="N12" s="29">
        <f>'一覧（調査年度）'!I10</f>
        <v>5</v>
      </c>
    </row>
    <row r="13" spans="1:20" x14ac:dyDescent="0.2">
      <c r="K13" s="45">
        <v>9</v>
      </c>
      <c r="L13" s="29" t="str">
        <f>'一覧（調査年度）'!B11</f>
        <v>熊本</v>
      </c>
      <c r="M13" s="29" t="str">
        <f>'一覧（調査年度）'!N11</f>
        <v>地方中核都市圏</v>
      </c>
      <c r="N13" s="29">
        <f>'一覧（調査年度）'!I11</f>
        <v>5</v>
      </c>
    </row>
    <row r="14" spans="1:20" x14ac:dyDescent="0.2">
      <c r="K14" s="45">
        <v>10</v>
      </c>
      <c r="L14" s="29" t="str">
        <f>'一覧（調査年度）'!B12</f>
        <v>金沢</v>
      </c>
      <c r="M14" s="29" t="str">
        <f>'一覧（調査年度）'!N12</f>
        <v>地方中核都市圏</v>
      </c>
      <c r="N14" s="29">
        <f>'一覧（調査年度）'!I12</f>
        <v>4</v>
      </c>
    </row>
    <row r="15" spans="1:20" x14ac:dyDescent="0.2">
      <c r="K15" s="45">
        <v>11</v>
      </c>
      <c r="L15" s="29" t="str">
        <f>'一覧（調査年度）'!B13</f>
        <v>静岡中部</v>
      </c>
      <c r="M15" s="29" t="str">
        <f>'一覧（調査年度）'!N13</f>
        <v>地方中核都市圏</v>
      </c>
      <c r="N15" s="29">
        <f>'一覧（調査年度）'!I13</f>
        <v>4</v>
      </c>
    </row>
    <row r="16" spans="1:20" x14ac:dyDescent="0.2">
      <c r="K16" s="45">
        <v>12</v>
      </c>
      <c r="L16" s="29" t="str">
        <f>'一覧（調査年度）'!B14</f>
        <v>高松</v>
      </c>
      <c r="M16" s="29" t="str">
        <f>'一覧（調査年度）'!N14</f>
        <v>地方中核都市圏</v>
      </c>
      <c r="N16" s="29">
        <f>'一覧（調査年度）'!I14</f>
        <v>4</v>
      </c>
    </row>
    <row r="17" spans="1:14" ht="52" x14ac:dyDescent="0.2">
      <c r="B17" s="45" t="s">
        <v>269</v>
      </c>
      <c r="C17" s="47" t="s">
        <v>261</v>
      </c>
      <c r="D17" s="47" t="s">
        <v>262</v>
      </c>
      <c r="E17" s="47" t="s">
        <v>263</v>
      </c>
      <c r="F17" s="47" t="s">
        <v>264</v>
      </c>
      <c r="G17" s="7" t="s">
        <v>278</v>
      </c>
      <c r="H17" s="7" t="s">
        <v>279</v>
      </c>
      <c r="K17" s="45">
        <v>13</v>
      </c>
      <c r="L17" s="29" t="str">
        <f>'一覧（調査年度）'!B15</f>
        <v>沖縄中南部</v>
      </c>
      <c r="M17" s="29" t="str">
        <f>'一覧（調査年度）'!N15</f>
        <v>地方中核都市圏</v>
      </c>
      <c r="N17" s="29">
        <f>'一覧（調査年度）'!I15</f>
        <v>4</v>
      </c>
    </row>
    <row r="18" spans="1:14" x14ac:dyDescent="0.2">
      <c r="B18" s="45" t="s">
        <v>268</v>
      </c>
      <c r="C18" s="47">
        <f>'一覧（調査年度）'!C68</f>
        <v>27</v>
      </c>
      <c r="D18" s="47">
        <f>'一覧（調査年度）'!D68</f>
        <v>33</v>
      </c>
      <c r="E18" s="47">
        <f>'一覧（調査年度）'!E68</f>
        <v>34</v>
      </c>
      <c r="F18" s="47">
        <f>'一覧（調査年度）'!F68</f>
        <v>30</v>
      </c>
      <c r="G18" s="47">
        <f>'一覧（調査年度）'!G68</f>
        <v>20</v>
      </c>
      <c r="H18" s="47">
        <f>'一覧（調査年度）'!H68</f>
        <v>7</v>
      </c>
      <c r="J18">
        <f>SUM(C18:H18)</f>
        <v>151</v>
      </c>
      <c r="K18" s="45">
        <v>14</v>
      </c>
      <c r="L18" s="29" t="str">
        <f>'一覧（調査年度）'!B16</f>
        <v>岡山県南</v>
      </c>
      <c r="M18" s="29" t="str">
        <f>'一覧（調査年度）'!N16</f>
        <v>地方中核都市圏</v>
      </c>
      <c r="N18" s="29">
        <f>'一覧（調査年度）'!I16</f>
        <v>3</v>
      </c>
    </row>
    <row r="19" spans="1:14" x14ac:dyDescent="0.2">
      <c r="K19" s="45">
        <v>15</v>
      </c>
      <c r="L19" s="29" t="str">
        <f>'一覧（調査年度）'!B17</f>
        <v>前橋・高崎</v>
      </c>
      <c r="M19" s="29" t="str">
        <f>'一覧（調査年度）'!N17</f>
        <v>地方中核都市圏</v>
      </c>
      <c r="N19" s="29">
        <f>'一覧（調査年度）'!I17</f>
        <v>3</v>
      </c>
    </row>
    <row r="20" spans="1:14" x14ac:dyDescent="0.2">
      <c r="K20" s="45">
        <v>16</v>
      </c>
      <c r="L20" s="29" t="str">
        <f>'一覧（調査年度）'!B18</f>
        <v>新潟</v>
      </c>
      <c r="M20" s="29" t="str">
        <f>'一覧（調査年度）'!N18</f>
        <v>地方中核都市圏</v>
      </c>
      <c r="N20" s="29">
        <f>'一覧（調査年度）'!I18</f>
        <v>3</v>
      </c>
    </row>
    <row r="21" spans="1:14" x14ac:dyDescent="0.2">
      <c r="K21" s="45">
        <v>17</v>
      </c>
      <c r="L21" s="29" t="str">
        <f>'一覧（調査年度）'!B19</f>
        <v>富山・高岡</v>
      </c>
      <c r="M21" s="29" t="str">
        <f>'一覧（調査年度）'!N19</f>
        <v>地方中核都市圏</v>
      </c>
      <c r="N21" s="29">
        <f>'一覧（調査年度）'!I19</f>
        <v>3</v>
      </c>
    </row>
    <row r="22" spans="1:14" ht="16.5" x14ac:dyDescent="0.2">
      <c r="A22" s="46" t="s">
        <v>272</v>
      </c>
      <c r="K22" s="45">
        <v>18</v>
      </c>
      <c r="L22" s="29" t="str">
        <f>'一覧（調査年度）'!B20</f>
        <v>福井</v>
      </c>
      <c r="M22" s="29" t="str">
        <f>'一覧（調査年度）'!N20</f>
        <v>地方中核都市圏</v>
      </c>
      <c r="N22" s="29">
        <f>'一覧（調査年度）'!I20</f>
        <v>3</v>
      </c>
    </row>
    <row r="23" spans="1:14" x14ac:dyDescent="0.2">
      <c r="K23" s="45">
        <v>19</v>
      </c>
      <c r="L23" s="29" t="str">
        <f>'一覧（調査年度）'!B21</f>
        <v>長野</v>
      </c>
      <c r="M23" s="29" t="str">
        <f>'一覧（調査年度）'!N21</f>
        <v>地方中核都市圏</v>
      </c>
      <c r="N23" s="29">
        <f>'一覧（調査年度）'!I21</f>
        <v>3</v>
      </c>
    </row>
    <row r="24" spans="1:14" x14ac:dyDescent="0.2">
      <c r="K24" s="45">
        <v>20</v>
      </c>
      <c r="L24" s="29" t="str">
        <f>'一覧（調査年度）'!B22</f>
        <v>東駿河湾</v>
      </c>
      <c r="M24" s="29" t="str">
        <f>'一覧（調査年度）'!N22</f>
        <v>地方中核都市圏</v>
      </c>
      <c r="N24" s="29">
        <f>'一覧（調査年度）'!I22</f>
        <v>3</v>
      </c>
    </row>
    <row r="25" spans="1:14" x14ac:dyDescent="0.2">
      <c r="K25" s="45">
        <v>21</v>
      </c>
      <c r="L25" s="29" t="str">
        <f>'一覧（調査年度）'!B23</f>
        <v>高知</v>
      </c>
      <c r="M25" s="29" t="str">
        <f>'一覧（調査年度）'!N23</f>
        <v>地方中核都市圏</v>
      </c>
      <c r="N25" s="29">
        <f>'一覧（調査年度）'!I23</f>
        <v>3</v>
      </c>
    </row>
    <row r="26" spans="1:14" x14ac:dyDescent="0.2">
      <c r="K26" s="45">
        <v>22</v>
      </c>
      <c r="L26" s="29" t="str">
        <f>'一覧（調査年度）'!B24</f>
        <v>長崎</v>
      </c>
      <c r="M26" s="29" t="str">
        <f>'一覧（調査年度）'!N24</f>
        <v>地方中核都市圏</v>
      </c>
      <c r="N26" s="29">
        <f>'一覧（調査年度）'!I24</f>
        <v>3</v>
      </c>
    </row>
    <row r="27" spans="1:14" x14ac:dyDescent="0.2">
      <c r="K27" s="45">
        <v>23</v>
      </c>
      <c r="L27" s="29" t="str">
        <f>'一覧（調査年度）'!B25</f>
        <v>宇都宮</v>
      </c>
      <c r="M27" s="29" t="str">
        <f>'一覧（調査年度）'!N25</f>
        <v>地方中核都市圏</v>
      </c>
      <c r="N27" s="29">
        <f>'一覧（調査年度）'!I25</f>
        <v>3</v>
      </c>
    </row>
    <row r="28" spans="1:14" x14ac:dyDescent="0.2">
      <c r="K28" s="45">
        <v>24</v>
      </c>
      <c r="L28" s="29" t="str">
        <f>'一覧（調査年度）'!B26</f>
        <v>函館</v>
      </c>
      <c r="M28" s="29" t="str">
        <f>'一覧（調査年度）'!N26</f>
        <v>地方中核都市圏</v>
      </c>
      <c r="N28" s="29">
        <f>'一覧（調査年度）'!I26</f>
        <v>3</v>
      </c>
    </row>
    <row r="29" spans="1:14" x14ac:dyDescent="0.2">
      <c r="K29" s="45">
        <v>25</v>
      </c>
      <c r="L29" s="29" t="str">
        <f>'一覧（調査年度）'!B27</f>
        <v>松山</v>
      </c>
      <c r="M29" s="29" t="str">
        <f>'一覧（調査年度）'!N27</f>
        <v>地方中核都市圏</v>
      </c>
      <c r="N29" s="29">
        <f>'一覧（調査年度）'!I27</f>
        <v>3</v>
      </c>
    </row>
    <row r="30" spans="1:14" x14ac:dyDescent="0.2">
      <c r="K30" s="45">
        <v>26</v>
      </c>
      <c r="L30" s="29" t="str">
        <f>'一覧（調査年度）'!B28</f>
        <v>旭川</v>
      </c>
      <c r="M30" s="29" t="str">
        <f>'一覧（調査年度）'!N28</f>
        <v>地方中核都市圏</v>
      </c>
      <c r="N30" s="29">
        <f>'一覧（調査年度）'!I28</f>
        <v>2</v>
      </c>
    </row>
    <row r="31" spans="1:14" x14ac:dyDescent="0.2">
      <c r="K31" s="45">
        <v>27</v>
      </c>
      <c r="L31" s="29" t="str">
        <f>'一覧（調査年度）'!B29</f>
        <v>郡山</v>
      </c>
      <c r="M31" s="29" t="str">
        <f>'一覧（調査年度）'!N29</f>
        <v>地方中核都市圏</v>
      </c>
      <c r="N31" s="29">
        <f>'一覧（調査年度）'!I29</f>
        <v>2</v>
      </c>
    </row>
    <row r="32" spans="1:14" x14ac:dyDescent="0.2">
      <c r="K32" s="45">
        <v>28</v>
      </c>
      <c r="L32" s="29" t="str">
        <f>'一覧（調査年度）'!B30</f>
        <v>日立</v>
      </c>
      <c r="M32" s="29" t="str">
        <f>'一覧（調査年度）'!N30</f>
        <v>地方中核都市圏</v>
      </c>
      <c r="N32" s="29">
        <f>'一覧（調査年度）'!I30</f>
        <v>2</v>
      </c>
    </row>
    <row r="33" spans="2:14" x14ac:dyDescent="0.2">
      <c r="K33" s="45">
        <v>29</v>
      </c>
      <c r="L33" s="29" t="str">
        <f>'一覧（調査年度）'!B31</f>
        <v>岳南</v>
      </c>
      <c r="M33" s="29" t="str">
        <f>'一覧（調査年度）'!N31</f>
        <v>地方中核都市圏</v>
      </c>
      <c r="N33" s="29">
        <f>'一覧（調査年度）'!I31</f>
        <v>2</v>
      </c>
    </row>
    <row r="34" spans="2:14" x14ac:dyDescent="0.2">
      <c r="K34" s="45">
        <v>30</v>
      </c>
      <c r="L34" s="29" t="str">
        <f>'一覧（調査年度）'!B32</f>
        <v>備後・笠岡</v>
      </c>
      <c r="M34" s="29" t="str">
        <f>'一覧（調査年度）'!N32</f>
        <v>地方中核都市圏</v>
      </c>
      <c r="N34" s="29">
        <f>'一覧（調査年度）'!I32</f>
        <v>2</v>
      </c>
    </row>
    <row r="35" spans="2:14" x14ac:dyDescent="0.2">
      <c r="K35" s="45">
        <v>31</v>
      </c>
      <c r="L35" s="29" t="str">
        <f>'一覧（調査年度）'!B33</f>
        <v>徳島</v>
      </c>
      <c r="M35" s="29" t="str">
        <f>'一覧（調査年度）'!N33</f>
        <v>地方中核都市圏</v>
      </c>
      <c r="N35" s="29">
        <f>'一覧（調査年度）'!I33</f>
        <v>2</v>
      </c>
    </row>
    <row r="36" spans="2:14" x14ac:dyDescent="0.2">
      <c r="K36" s="45">
        <v>32</v>
      </c>
      <c r="L36" s="29" t="str">
        <f>'一覧（調査年度）'!B34</f>
        <v>佐賀</v>
      </c>
      <c r="M36" s="29" t="str">
        <f>'一覧（調査年度）'!N34</f>
        <v>地方中核都市圏</v>
      </c>
      <c r="N36" s="29">
        <f>'一覧（調査年度）'!I34</f>
        <v>2</v>
      </c>
    </row>
    <row r="37" spans="2:14" x14ac:dyDescent="0.2">
      <c r="B37" s="45"/>
      <c r="C37" s="45" t="s">
        <v>257</v>
      </c>
      <c r="D37" s="45" t="s">
        <v>258</v>
      </c>
      <c r="E37" s="45" t="s">
        <v>259</v>
      </c>
      <c r="F37" s="45" t="s">
        <v>260</v>
      </c>
      <c r="G37" s="52" t="s">
        <v>277</v>
      </c>
      <c r="H37" s="50" t="s">
        <v>251</v>
      </c>
      <c r="K37" s="45">
        <v>33</v>
      </c>
      <c r="L37" s="29" t="str">
        <f>'一覧（調査年度）'!B35</f>
        <v>大分</v>
      </c>
      <c r="M37" s="29" t="str">
        <f>'一覧（調査年度）'!N35</f>
        <v>地方中核都市圏</v>
      </c>
      <c r="N37" s="29">
        <f>'一覧（調査年度）'!I35</f>
        <v>2</v>
      </c>
    </row>
    <row r="38" spans="2:14" x14ac:dyDescent="0.2">
      <c r="B38" s="45" t="s">
        <v>252</v>
      </c>
      <c r="C38" s="45">
        <f>COUNTIF($N$5:$N$7,Q$5)</f>
        <v>0</v>
      </c>
      <c r="D38" s="45">
        <f t="shared" ref="D38:F38" si="0">COUNTIF($N$5:$N$7,R$5)</f>
        <v>0</v>
      </c>
      <c r="E38" s="45">
        <f t="shared" si="0"/>
        <v>0</v>
      </c>
      <c r="F38" s="45">
        <f t="shared" si="0"/>
        <v>0</v>
      </c>
      <c r="G38" s="45">
        <f>COUNTIF($N$5:$N$7,"&gt;=5")</f>
        <v>3</v>
      </c>
      <c r="H38" s="50">
        <f>SUM(C38:G38)</f>
        <v>3</v>
      </c>
      <c r="K38" s="45">
        <v>34</v>
      </c>
      <c r="L38" s="29" t="str">
        <f>'一覧（調査年度）'!B36</f>
        <v>宮崎</v>
      </c>
      <c r="M38" s="29" t="str">
        <f>'一覧（調査年度）'!N36</f>
        <v>地方中核都市圏</v>
      </c>
      <c r="N38" s="29">
        <f>'一覧（調査年度）'!I36</f>
        <v>2</v>
      </c>
    </row>
    <row r="39" spans="2:14" x14ac:dyDescent="0.2">
      <c r="B39" s="45" t="s">
        <v>256</v>
      </c>
      <c r="C39" s="45">
        <f>COUNTIF($N$8:$N$11,Q$5)</f>
        <v>0</v>
      </c>
      <c r="D39" s="45">
        <f t="shared" ref="D39:F39" si="1">COUNTIF($N$8:$N$11,R$5)</f>
        <v>1</v>
      </c>
      <c r="E39" s="45">
        <f t="shared" si="1"/>
        <v>0</v>
      </c>
      <c r="F39" s="45">
        <f t="shared" si="1"/>
        <v>1</v>
      </c>
      <c r="G39" s="45">
        <f>COUNTIF($N$8:$N$11,"&gt;=5")</f>
        <v>2</v>
      </c>
      <c r="H39" s="50">
        <f t="shared" ref="H39:H41" si="2">SUM(C39:G39)</f>
        <v>4</v>
      </c>
      <c r="K39" s="45">
        <v>35</v>
      </c>
      <c r="L39" s="29" t="str">
        <f>'一覧（調査年度）'!B37</f>
        <v>鹿児島</v>
      </c>
      <c r="M39" s="29" t="str">
        <f>'一覧（調査年度）'!N37</f>
        <v>地方中核都市圏</v>
      </c>
      <c r="N39" s="29">
        <f>'一覧（調査年度）'!I37</f>
        <v>2</v>
      </c>
    </row>
    <row r="40" spans="2:14" x14ac:dyDescent="0.2">
      <c r="B40" s="45" t="s">
        <v>253</v>
      </c>
      <c r="C40" s="45">
        <f>COUNTIF($N$12:$N$56,Q$5)</f>
        <v>16</v>
      </c>
      <c r="D40" s="45">
        <f t="shared" ref="D40:F40" si="3">COUNTIF($N$12:$N$56,R$5)</f>
        <v>11</v>
      </c>
      <c r="E40" s="45">
        <f t="shared" si="3"/>
        <v>12</v>
      </c>
      <c r="F40" s="45">
        <f t="shared" si="3"/>
        <v>4</v>
      </c>
      <c r="G40" s="45">
        <f>COUNTIF($N$12:$N$56,"&gt;=5")</f>
        <v>2</v>
      </c>
      <c r="H40" s="50">
        <f t="shared" si="2"/>
        <v>45</v>
      </c>
      <c r="K40" s="45">
        <v>36</v>
      </c>
      <c r="L40" s="29" t="str">
        <f>'一覧（調査年度）'!B38</f>
        <v>小山・栃木</v>
      </c>
      <c r="M40" s="29" t="str">
        <f>'一覧（調査年度）'!N38</f>
        <v>地方中核都市圏</v>
      </c>
      <c r="N40" s="29">
        <f>'一覧（調査年度）'!I38</f>
        <v>2</v>
      </c>
    </row>
    <row r="41" spans="2:14" ht="13.5" thickBot="1" x14ac:dyDescent="0.25">
      <c r="B41" s="49" t="s">
        <v>270</v>
      </c>
      <c r="C41" s="45">
        <f>COUNTIF($N$57:$N$69,Q$5)</f>
        <v>10</v>
      </c>
      <c r="D41" s="45">
        <f t="shared" ref="D41:F41" si="4">COUNTIF($N$57:$N$69,R$5)</f>
        <v>2</v>
      </c>
      <c r="E41" s="45">
        <f t="shared" si="4"/>
        <v>1</v>
      </c>
      <c r="F41" s="45">
        <f t="shared" si="4"/>
        <v>0</v>
      </c>
      <c r="G41" s="45">
        <f>COUNTIF($N$57:$N$69,"&gt;=5")</f>
        <v>0</v>
      </c>
      <c r="H41" s="49">
        <f t="shared" si="2"/>
        <v>13</v>
      </c>
      <c r="K41" s="45">
        <v>37</v>
      </c>
      <c r="L41" s="29" t="str">
        <f>'一覧（調査年度）'!B39</f>
        <v>青森</v>
      </c>
      <c r="M41" s="29" t="str">
        <f>'一覧（調査年度）'!N39</f>
        <v>地方中核都市圏</v>
      </c>
      <c r="N41" s="29">
        <f>'一覧（調査年度）'!I39</f>
        <v>1</v>
      </c>
    </row>
    <row r="42" spans="2:14" ht="13.5" thickTop="1" x14ac:dyDescent="0.2">
      <c r="B42" s="48" t="s">
        <v>251</v>
      </c>
      <c r="C42" s="48">
        <f>SUM(C38:C41)</f>
        <v>26</v>
      </c>
      <c r="D42" s="48">
        <f t="shared" ref="D42:G42" si="5">SUM(D38:D41)</f>
        <v>14</v>
      </c>
      <c r="E42" s="48">
        <f t="shared" si="5"/>
        <v>13</v>
      </c>
      <c r="F42" s="48">
        <f t="shared" si="5"/>
        <v>5</v>
      </c>
      <c r="G42" s="48">
        <f t="shared" si="5"/>
        <v>7</v>
      </c>
      <c r="H42" s="51">
        <f>SUM(C42:G42)</f>
        <v>65</v>
      </c>
      <c r="K42" s="45">
        <v>38</v>
      </c>
      <c r="L42" s="29" t="str">
        <f>'一覧（調査年度）'!B40</f>
        <v>盛岡</v>
      </c>
      <c r="M42" s="29" t="str">
        <f>'一覧（調査年度）'!N40</f>
        <v>地方中核都市圏</v>
      </c>
      <c r="N42" s="29">
        <f>'一覧（調査年度）'!I40</f>
        <v>1</v>
      </c>
    </row>
    <row r="43" spans="2:14" x14ac:dyDescent="0.2">
      <c r="K43" s="45">
        <v>39</v>
      </c>
      <c r="L43" s="29" t="str">
        <f>'一覧（調査年度）'!B41</f>
        <v>秋田</v>
      </c>
      <c r="M43" s="29" t="str">
        <f>'一覧（調査年度）'!N41</f>
        <v>地方中核都市圏</v>
      </c>
      <c r="N43" s="29">
        <f>'一覧（調査年度）'!I41</f>
        <v>1</v>
      </c>
    </row>
    <row r="44" spans="2:14" x14ac:dyDescent="0.2">
      <c r="K44" s="45">
        <v>40</v>
      </c>
      <c r="L44" s="29" t="str">
        <f>'一覧（調査年度）'!B42</f>
        <v>山形</v>
      </c>
      <c r="M44" s="29" t="str">
        <f>'一覧（調査年度）'!N42</f>
        <v>地方中核都市圏</v>
      </c>
      <c r="N44" s="29">
        <f>'一覧（調査年度）'!I42</f>
        <v>1</v>
      </c>
    </row>
    <row r="45" spans="2:14" x14ac:dyDescent="0.2">
      <c r="K45" s="45">
        <v>41</v>
      </c>
      <c r="L45" s="29" t="str">
        <f>'一覧（調査年度）'!B43</f>
        <v>いわき</v>
      </c>
      <c r="M45" s="29" t="str">
        <f>'一覧（調査年度）'!N43</f>
        <v>地方中核都市圏</v>
      </c>
      <c r="N45" s="29">
        <f>'一覧（調査年度）'!I43</f>
        <v>1</v>
      </c>
    </row>
    <row r="46" spans="2:14" x14ac:dyDescent="0.2">
      <c r="K46" s="45">
        <v>42</v>
      </c>
      <c r="L46" s="29" t="str">
        <f>'一覧（調査年度）'!B44</f>
        <v>福島</v>
      </c>
      <c r="M46" s="29" t="str">
        <f>'一覧（調査年度）'!N44</f>
        <v>地方中核都市圏</v>
      </c>
      <c r="N46" s="29">
        <f>'一覧（調査年度）'!I44</f>
        <v>1</v>
      </c>
    </row>
    <row r="47" spans="2:14" x14ac:dyDescent="0.2">
      <c r="K47" s="45">
        <v>43</v>
      </c>
      <c r="L47" s="29" t="str">
        <f>'一覧（調査年度）'!B45</f>
        <v>水戸・勝田</v>
      </c>
      <c r="M47" s="29" t="str">
        <f>'一覧（調査年度）'!N45</f>
        <v>地方中核都市圏</v>
      </c>
      <c r="N47" s="29">
        <f>'一覧（調査年度）'!I45</f>
        <v>1</v>
      </c>
    </row>
    <row r="48" spans="2:14" x14ac:dyDescent="0.2">
      <c r="K48" s="45">
        <v>44</v>
      </c>
      <c r="L48" s="29" t="str">
        <f>'一覧（調査年度）'!B46</f>
        <v>両毛</v>
      </c>
      <c r="M48" s="29" t="str">
        <f>'一覧（調査年度）'!N46</f>
        <v>地方中核都市圏</v>
      </c>
      <c r="N48" s="29">
        <f>'一覧（調査年度）'!I46</f>
        <v>1</v>
      </c>
    </row>
    <row r="49" spans="11:14" x14ac:dyDescent="0.2">
      <c r="K49" s="45">
        <v>45</v>
      </c>
      <c r="L49" s="29" t="str">
        <f>'一覧（調査年度）'!B47</f>
        <v>長岡</v>
      </c>
      <c r="M49" s="29" t="str">
        <f>'一覧（調査年度）'!N47</f>
        <v>地方中核都市圏</v>
      </c>
      <c r="N49" s="29">
        <f>'一覧（調査年度）'!I47</f>
        <v>1</v>
      </c>
    </row>
    <row r="50" spans="11:14" x14ac:dyDescent="0.2">
      <c r="K50" s="45">
        <v>46</v>
      </c>
      <c r="L50" s="29" t="str">
        <f>'一覧（調査年度）'!B48</f>
        <v>甲府</v>
      </c>
      <c r="M50" s="29" t="str">
        <f>'一覧（調査年度）'!N48</f>
        <v>地方中核都市圏</v>
      </c>
      <c r="N50" s="29">
        <f>'一覧（調査年度）'!I48</f>
        <v>1</v>
      </c>
    </row>
    <row r="51" spans="11:14" x14ac:dyDescent="0.2">
      <c r="K51" s="45">
        <v>47</v>
      </c>
      <c r="L51" s="29" t="str">
        <f>'一覧（調査年度）'!B49</f>
        <v>松本</v>
      </c>
      <c r="M51" s="29" t="str">
        <f>'一覧（調査年度）'!N49</f>
        <v>地方中核都市圏</v>
      </c>
      <c r="N51" s="29">
        <f>'一覧（調査年度）'!I49</f>
        <v>1</v>
      </c>
    </row>
    <row r="52" spans="11:14" x14ac:dyDescent="0.2">
      <c r="K52" s="45">
        <v>48</v>
      </c>
      <c r="L52" s="29" t="str">
        <f>'一覧（調査年度）'!B50</f>
        <v>東三河</v>
      </c>
      <c r="M52" s="29" t="str">
        <f>'一覧（調査年度）'!N50</f>
        <v>地方中核都市圏</v>
      </c>
      <c r="N52" s="29">
        <f>'一覧（調査年度）'!I50</f>
        <v>1</v>
      </c>
    </row>
    <row r="53" spans="11:14" x14ac:dyDescent="0.2">
      <c r="K53" s="45">
        <v>49</v>
      </c>
      <c r="L53" s="29" t="str">
        <f>'一覧（調査年度）'!B51</f>
        <v>中南勢</v>
      </c>
      <c r="M53" s="29" t="str">
        <f>'一覧（調査年度）'!N51</f>
        <v>地方中核都市圏</v>
      </c>
      <c r="N53" s="29">
        <f>'一覧（調査年度）'!I51</f>
        <v>1</v>
      </c>
    </row>
    <row r="54" spans="11:14" x14ac:dyDescent="0.2">
      <c r="K54" s="45">
        <v>50</v>
      </c>
      <c r="L54" s="29" t="str">
        <f>'一覧（調査年度）'!B52</f>
        <v>播磨</v>
      </c>
      <c r="M54" s="29" t="str">
        <f>'一覧（調査年度）'!N52</f>
        <v>地方中核都市圏</v>
      </c>
      <c r="N54" s="29">
        <f>'一覧（調査年度）'!I52</f>
        <v>1</v>
      </c>
    </row>
    <row r="55" spans="11:14" x14ac:dyDescent="0.2">
      <c r="K55" s="45">
        <v>51</v>
      </c>
      <c r="L55" s="29" t="str">
        <f>'一覧（調査年度）'!B53</f>
        <v>宍道湖中海</v>
      </c>
      <c r="M55" s="29" t="str">
        <f>'一覧（調査年度）'!N53</f>
        <v>地方中核都市圏</v>
      </c>
      <c r="N55" s="29">
        <f>'一覧（調査年度）'!I53</f>
        <v>1</v>
      </c>
    </row>
    <row r="56" spans="11:14" x14ac:dyDescent="0.2">
      <c r="K56" s="45">
        <v>52</v>
      </c>
      <c r="L56" s="29" t="str">
        <f>'一覧（調査年度）'!B54</f>
        <v>山口・防府</v>
      </c>
      <c r="M56" s="29" t="str">
        <f>'一覧（調査年度）'!N54</f>
        <v>地方中核都市圏</v>
      </c>
      <c r="N56" s="29">
        <f>'一覧（調査年度）'!I54</f>
        <v>1</v>
      </c>
    </row>
    <row r="57" spans="11:14" x14ac:dyDescent="0.2">
      <c r="K57" s="45">
        <v>53</v>
      </c>
      <c r="L57" s="29" t="str">
        <f>'一覧（調査年度）'!B55</f>
        <v>釧路</v>
      </c>
      <c r="M57" s="29" t="str">
        <f>'一覧（調査年度）'!N55</f>
        <v>地方中心都市圏</v>
      </c>
      <c r="N57" s="29">
        <f>'一覧（調査年度）'!I55</f>
        <v>3</v>
      </c>
    </row>
    <row r="58" spans="11:14" x14ac:dyDescent="0.2">
      <c r="K58" s="45">
        <v>54</v>
      </c>
      <c r="L58" s="29" t="str">
        <f>'一覧（調査年度）'!B56</f>
        <v>室蘭</v>
      </c>
      <c r="M58" s="29" t="str">
        <f>'一覧（調査年度）'!N56</f>
        <v>地方中心都市圏</v>
      </c>
      <c r="N58" s="29">
        <f>'一覧（調査年度）'!I56</f>
        <v>2</v>
      </c>
    </row>
    <row r="59" spans="11:14" x14ac:dyDescent="0.2">
      <c r="K59" s="45">
        <v>55</v>
      </c>
      <c r="L59" s="29" t="str">
        <f>'一覧（調査年度）'!B57</f>
        <v>帯広</v>
      </c>
      <c r="M59" s="29" t="str">
        <f>'一覧（調査年度）'!N57</f>
        <v>地方中心都市圏</v>
      </c>
      <c r="N59" s="29">
        <f>'一覧（調査年度）'!I57</f>
        <v>2</v>
      </c>
    </row>
    <row r="60" spans="11:14" x14ac:dyDescent="0.2">
      <c r="K60" s="45">
        <v>56</v>
      </c>
      <c r="L60" s="29" t="str">
        <f>'一覧（調査年度）'!B58</f>
        <v>苫小牧</v>
      </c>
      <c r="M60" s="29" t="str">
        <f>'一覧（調査年度）'!N58</f>
        <v>地方中心都市圏</v>
      </c>
      <c r="N60" s="29">
        <f>'一覧（調査年度）'!I58</f>
        <v>1</v>
      </c>
    </row>
    <row r="61" spans="11:14" x14ac:dyDescent="0.2">
      <c r="K61" s="45">
        <v>57</v>
      </c>
      <c r="L61" s="29" t="str">
        <f>'一覧（調査年度）'!B59</f>
        <v>北見網走</v>
      </c>
      <c r="M61" s="29" t="str">
        <f>'一覧（調査年度）'!N59</f>
        <v>地方中心都市圏</v>
      </c>
      <c r="N61" s="29">
        <f>'一覧（調査年度）'!I59</f>
        <v>1</v>
      </c>
    </row>
    <row r="62" spans="11:14" x14ac:dyDescent="0.2">
      <c r="K62" s="45">
        <v>58</v>
      </c>
      <c r="L62" s="29" t="str">
        <f>'一覧（調査年度）'!B60</f>
        <v>むつ</v>
      </c>
      <c r="M62" s="29" t="str">
        <f>'一覧（調査年度）'!N60</f>
        <v>地方中心都市圏</v>
      </c>
      <c r="N62" s="29">
        <f>'一覧（調査年度）'!I60</f>
        <v>1</v>
      </c>
    </row>
    <row r="63" spans="11:14" x14ac:dyDescent="0.2">
      <c r="K63" s="45">
        <v>59</v>
      </c>
      <c r="L63" s="29" t="str">
        <f>'一覧（調査年度）'!B61</f>
        <v>花巻</v>
      </c>
      <c r="M63" s="29" t="str">
        <f>'一覧（調査年度）'!N61</f>
        <v>地方中心都市圏</v>
      </c>
      <c r="N63" s="29">
        <f>'一覧（調査年度）'!I61</f>
        <v>1</v>
      </c>
    </row>
    <row r="64" spans="11:14" x14ac:dyDescent="0.2">
      <c r="K64" s="45">
        <v>60</v>
      </c>
      <c r="L64" s="29" t="str">
        <f>'一覧（調査年度）'!B62</f>
        <v>七尾</v>
      </c>
      <c r="M64" s="29" t="str">
        <f>'一覧（調査年度）'!N62</f>
        <v>地方中心都市圏</v>
      </c>
      <c r="N64" s="29">
        <f>'一覧（調査年度）'!I62</f>
        <v>1</v>
      </c>
    </row>
    <row r="65" spans="11:14" x14ac:dyDescent="0.2">
      <c r="K65" s="45">
        <v>61</v>
      </c>
      <c r="L65" s="29" t="str">
        <f>'一覧（調査年度）'!B63</f>
        <v>飛騨</v>
      </c>
      <c r="M65" s="29" t="str">
        <f>'一覧（調査年度）'!N63</f>
        <v>地方中心都市圏</v>
      </c>
      <c r="N65" s="29">
        <f>'一覧（調査年度）'!I63</f>
        <v>1</v>
      </c>
    </row>
    <row r="66" spans="11:14" x14ac:dyDescent="0.2">
      <c r="K66" s="45">
        <v>62</v>
      </c>
      <c r="L66" s="29" t="str">
        <f>'一覧（調査年度）'!B64</f>
        <v>伊賀</v>
      </c>
      <c r="M66" s="29" t="str">
        <f>'一覧（調査年度）'!N64</f>
        <v>地方中心都市圏</v>
      </c>
      <c r="N66" s="29">
        <f>'一覧（調査年度）'!I64</f>
        <v>1</v>
      </c>
    </row>
    <row r="67" spans="11:14" x14ac:dyDescent="0.2">
      <c r="K67" s="45">
        <v>63</v>
      </c>
      <c r="L67" s="29" t="str">
        <f>'一覧（調査年度）'!B65</f>
        <v>三原・本郷</v>
      </c>
      <c r="M67" s="29" t="str">
        <f>'一覧（調査年度）'!N65</f>
        <v>地方中心都市圏</v>
      </c>
      <c r="N67" s="29">
        <f>'一覧（調査年度）'!I65</f>
        <v>1</v>
      </c>
    </row>
    <row r="68" spans="11:14" x14ac:dyDescent="0.2">
      <c r="K68" s="45">
        <v>64</v>
      </c>
      <c r="L68" s="29" t="str">
        <f>'一覧（調査年度）'!B66</f>
        <v>周南</v>
      </c>
      <c r="M68" s="29" t="str">
        <f>'一覧（調査年度）'!N66</f>
        <v>地方中心都市圏</v>
      </c>
      <c r="N68" s="29">
        <f>'一覧（調査年度）'!I66</f>
        <v>1</v>
      </c>
    </row>
    <row r="69" spans="11:14" x14ac:dyDescent="0.2">
      <c r="K69" s="45">
        <v>65</v>
      </c>
      <c r="L69" s="29" t="str">
        <f>'一覧（調査年度）'!B67</f>
        <v>柳井・平生</v>
      </c>
      <c r="M69" s="29" t="str">
        <f>'一覧（調査年度）'!N67</f>
        <v>地方中心都市圏</v>
      </c>
      <c r="N69" s="29">
        <f>'一覧（調査年度）'!I67</f>
        <v>1</v>
      </c>
    </row>
    <row r="70" spans="11:14" x14ac:dyDescent="0.2">
      <c r="L70" s="10"/>
    </row>
  </sheetData>
  <autoFilter ref="K4:N69" xr:uid="{00000000-0009-0000-0000-000003000000}"/>
  <phoneticPr fontId="3"/>
  <pageMargins left="0.7" right="0.7" top="0.75" bottom="0.75" header="0.3" footer="0.3"/>
  <pageSetup paperSize="9" scale="83" orientation="portrait" r:id="rId1"/>
  <colBreaks count="1" manualBreakCount="1">
    <brk id="9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"/>
  <sheetViews>
    <sheetView view="pageBreakPreview" zoomScaleNormal="100" zoomScaleSheetLayoutView="100" workbookViewId="0"/>
  </sheetViews>
  <sheetFormatPr defaultRowHeight="13" x14ac:dyDescent="0.2"/>
  <sheetData>
    <row r="1" spans="1:10" ht="19" x14ac:dyDescent="0.2">
      <c r="A1" s="53" t="s">
        <v>266</v>
      </c>
      <c r="J1" s="6" t="str">
        <f>'一覧（調査年度）'!M1</f>
        <v>R6.3時点</v>
      </c>
    </row>
  </sheetData>
  <phoneticPr fontId="3"/>
  <pageMargins left="0.7" right="0.7" top="0.75" bottom="0.75" header="0.3" footer="0.3"/>
  <pageSetup paperSize="9" scale="99" orientation="portrait" r:id="rId1"/>
  <colBreaks count="1" manualBreakCount="1">
    <brk id="10" max="5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8"/>
  <sheetViews>
    <sheetView topLeftCell="A10" workbookViewId="0">
      <selection activeCell="C42" sqref="C42"/>
    </sheetView>
  </sheetViews>
  <sheetFormatPr defaultColWidth="9" defaultRowHeight="13" x14ac:dyDescent="0.2"/>
  <cols>
    <col min="1" max="1" width="11" style="17" bestFit="1" customWidth="1"/>
    <col min="2" max="2" width="14" style="17" bestFit="1" customWidth="1"/>
    <col min="3" max="16384" width="9" style="17"/>
  </cols>
  <sheetData>
    <row r="1" spans="1:2" ht="13.5" thickBot="1" x14ac:dyDescent="0.25">
      <c r="A1" s="44" t="s">
        <v>247</v>
      </c>
      <c r="B1" s="44" t="s">
        <v>248</v>
      </c>
    </row>
    <row r="2" spans="1:2" ht="13.5" thickTop="1" x14ac:dyDescent="0.2">
      <c r="A2" s="43" t="s">
        <v>22</v>
      </c>
      <c r="B2" s="43">
        <v>1</v>
      </c>
    </row>
    <row r="3" spans="1:2" x14ac:dyDescent="0.2">
      <c r="A3" s="16" t="s">
        <v>186</v>
      </c>
      <c r="B3" s="16">
        <v>2</v>
      </c>
    </row>
    <row r="4" spans="1:2" x14ac:dyDescent="0.2">
      <c r="A4" s="16" t="s">
        <v>187</v>
      </c>
      <c r="B4" s="16">
        <v>3</v>
      </c>
    </row>
    <row r="5" spans="1:2" x14ac:dyDescent="0.2">
      <c r="A5" s="16" t="s">
        <v>188</v>
      </c>
      <c r="B5" s="16">
        <v>4</v>
      </c>
    </row>
    <row r="6" spans="1:2" x14ac:dyDescent="0.2">
      <c r="A6" s="16" t="s">
        <v>189</v>
      </c>
      <c r="B6" s="16">
        <v>5</v>
      </c>
    </row>
    <row r="7" spans="1:2" x14ac:dyDescent="0.2">
      <c r="A7" s="16" t="s">
        <v>190</v>
      </c>
      <c r="B7" s="16">
        <v>6</v>
      </c>
    </row>
    <row r="8" spans="1:2" x14ac:dyDescent="0.2">
      <c r="A8" s="16" t="s">
        <v>191</v>
      </c>
      <c r="B8" s="16">
        <v>7</v>
      </c>
    </row>
    <row r="9" spans="1:2" x14ac:dyDescent="0.2">
      <c r="A9" s="16" t="s">
        <v>192</v>
      </c>
      <c r="B9" s="16">
        <v>8</v>
      </c>
    </row>
    <row r="10" spans="1:2" x14ac:dyDescent="0.2">
      <c r="A10" s="16" t="s">
        <v>193</v>
      </c>
      <c r="B10" s="16">
        <v>9</v>
      </c>
    </row>
    <row r="11" spans="1:2" x14ac:dyDescent="0.2">
      <c r="A11" s="16" t="s">
        <v>194</v>
      </c>
      <c r="B11" s="16">
        <v>10</v>
      </c>
    </row>
    <row r="12" spans="1:2" x14ac:dyDescent="0.2">
      <c r="A12" s="16" t="s">
        <v>195</v>
      </c>
      <c r="B12" s="16">
        <v>11</v>
      </c>
    </row>
    <row r="13" spans="1:2" x14ac:dyDescent="0.2">
      <c r="A13" s="16" t="s">
        <v>196</v>
      </c>
      <c r="B13" s="16">
        <v>12</v>
      </c>
    </row>
    <row r="14" spans="1:2" x14ac:dyDescent="0.2">
      <c r="A14" s="16" t="s">
        <v>197</v>
      </c>
      <c r="B14" s="16">
        <v>13</v>
      </c>
    </row>
    <row r="15" spans="1:2" x14ac:dyDescent="0.2">
      <c r="A15" s="16" t="s">
        <v>198</v>
      </c>
      <c r="B15" s="16">
        <v>14</v>
      </c>
    </row>
    <row r="16" spans="1:2" x14ac:dyDescent="0.2">
      <c r="A16" s="16" t="s">
        <v>199</v>
      </c>
      <c r="B16" s="16">
        <v>15</v>
      </c>
    </row>
    <row r="17" spans="1:2" x14ac:dyDescent="0.2">
      <c r="A17" s="16" t="s">
        <v>200</v>
      </c>
      <c r="B17" s="16">
        <v>16</v>
      </c>
    </row>
    <row r="18" spans="1:2" x14ac:dyDescent="0.2">
      <c r="A18" s="16" t="s">
        <v>201</v>
      </c>
      <c r="B18" s="16">
        <v>17</v>
      </c>
    </row>
    <row r="19" spans="1:2" x14ac:dyDescent="0.2">
      <c r="A19" s="16" t="s">
        <v>202</v>
      </c>
      <c r="B19" s="16">
        <v>18</v>
      </c>
    </row>
    <row r="20" spans="1:2" x14ac:dyDescent="0.2">
      <c r="A20" s="16" t="s">
        <v>203</v>
      </c>
      <c r="B20" s="16">
        <v>19</v>
      </c>
    </row>
    <row r="21" spans="1:2" x14ac:dyDescent="0.2">
      <c r="A21" s="16" t="s">
        <v>204</v>
      </c>
      <c r="B21" s="16">
        <v>20</v>
      </c>
    </row>
    <row r="22" spans="1:2" x14ac:dyDescent="0.2">
      <c r="A22" s="16" t="s">
        <v>205</v>
      </c>
      <c r="B22" s="16">
        <v>21</v>
      </c>
    </row>
    <row r="23" spans="1:2" x14ac:dyDescent="0.2">
      <c r="A23" s="16" t="s">
        <v>206</v>
      </c>
      <c r="B23" s="16">
        <v>22</v>
      </c>
    </row>
    <row r="24" spans="1:2" x14ac:dyDescent="0.2">
      <c r="A24" s="16" t="s">
        <v>207</v>
      </c>
      <c r="B24" s="16">
        <v>23</v>
      </c>
    </row>
    <row r="25" spans="1:2" x14ac:dyDescent="0.2">
      <c r="A25" s="16" t="s">
        <v>208</v>
      </c>
      <c r="B25" s="16">
        <v>24</v>
      </c>
    </row>
    <row r="26" spans="1:2" x14ac:dyDescent="0.2">
      <c r="A26" s="16" t="s">
        <v>209</v>
      </c>
      <c r="B26" s="16">
        <v>25</v>
      </c>
    </row>
    <row r="27" spans="1:2" x14ac:dyDescent="0.2">
      <c r="A27" s="16" t="s">
        <v>210</v>
      </c>
      <c r="B27" s="16">
        <v>26</v>
      </c>
    </row>
    <row r="28" spans="1:2" x14ac:dyDescent="0.2">
      <c r="A28" s="16" t="s">
        <v>211</v>
      </c>
      <c r="B28" s="16">
        <v>27</v>
      </c>
    </row>
    <row r="29" spans="1:2" x14ac:dyDescent="0.2">
      <c r="A29" s="16" t="s">
        <v>212</v>
      </c>
      <c r="B29" s="16">
        <v>28</v>
      </c>
    </row>
    <row r="30" spans="1:2" x14ac:dyDescent="0.2">
      <c r="A30" s="16" t="s">
        <v>213</v>
      </c>
      <c r="B30" s="16">
        <v>29</v>
      </c>
    </row>
    <row r="31" spans="1:2" x14ac:dyDescent="0.2">
      <c r="A31" s="16" t="s">
        <v>214</v>
      </c>
      <c r="B31" s="16">
        <v>30</v>
      </c>
    </row>
    <row r="32" spans="1:2" x14ac:dyDescent="0.2">
      <c r="A32" s="16" t="s">
        <v>215</v>
      </c>
      <c r="B32" s="16">
        <v>31</v>
      </c>
    </row>
    <row r="33" spans="1:2" x14ac:dyDescent="0.2">
      <c r="A33" s="16" t="s">
        <v>216</v>
      </c>
      <c r="B33" s="16">
        <v>32</v>
      </c>
    </row>
    <row r="34" spans="1:2" x14ac:dyDescent="0.2">
      <c r="A34" s="16" t="s">
        <v>217</v>
      </c>
      <c r="B34" s="16">
        <v>33</v>
      </c>
    </row>
    <row r="35" spans="1:2" x14ac:dyDescent="0.2">
      <c r="A35" s="16" t="s">
        <v>218</v>
      </c>
      <c r="B35" s="16">
        <v>34</v>
      </c>
    </row>
    <row r="36" spans="1:2" x14ac:dyDescent="0.2">
      <c r="A36" s="16" t="s">
        <v>219</v>
      </c>
      <c r="B36" s="16">
        <v>35</v>
      </c>
    </row>
    <row r="37" spans="1:2" x14ac:dyDescent="0.2">
      <c r="A37" s="16" t="s">
        <v>220</v>
      </c>
      <c r="B37" s="16">
        <v>36</v>
      </c>
    </row>
    <row r="38" spans="1:2" x14ac:dyDescent="0.2">
      <c r="A38" s="16" t="s">
        <v>221</v>
      </c>
      <c r="B38" s="16">
        <v>37</v>
      </c>
    </row>
    <row r="39" spans="1:2" x14ac:dyDescent="0.2">
      <c r="A39" s="16" t="s">
        <v>222</v>
      </c>
      <c r="B39" s="16">
        <v>38</v>
      </c>
    </row>
    <row r="40" spans="1:2" x14ac:dyDescent="0.2">
      <c r="A40" s="16" t="s">
        <v>223</v>
      </c>
      <c r="B40" s="16">
        <v>39</v>
      </c>
    </row>
    <row r="41" spans="1:2" x14ac:dyDescent="0.2">
      <c r="A41" s="16" t="s">
        <v>224</v>
      </c>
      <c r="B41" s="16">
        <v>40</v>
      </c>
    </row>
    <row r="42" spans="1:2" x14ac:dyDescent="0.2">
      <c r="A42" s="16" t="s">
        <v>225</v>
      </c>
      <c r="B42" s="16">
        <v>41</v>
      </c>
    </row>
    <row r="43" spans="1:2" x14ac:dyDescent="0.2">
      <c r="A43" s="16" t="s">
        <v>226</v>
      </c>
      <c r="B43" s="16">
        <v>42</v>
      </c>
    </row>
    <row r="44" spans="1:2" x14ac:dyDescent="0.2">
      <c r="A44" s="16" t="s">
        <v>227</v>
      </c>
      <c r="B44" s="16">
        <v>43</v>
      </c>
    </row>
    <row r="45" spans="1:2" x14ac:dyDescent="0.2">
      <c r="A45" s="16" t="s">
        <v>228</v>
      </c>
      <c r="B45" s="16">
        <v>44</v>
      </c>
    </row>
    <row r="46" spans="1:2" x14ac:dyDescent="0.2">
      <c r="A46" s="16" t="s">
        <v>229</v>
      </c>
      <c r="B46" s="16">
        <v>45</v>
      </c>
    </row>
    <row r="47" spans="1:2" x14ac:dyDescent="0.2">
      <c r="A47" s="16" t="s">
        <v>230</v>
      </c>
      <c r="B47" s="16">
        <v>46</v>
      </c>
    </row>
    <row r="48" spans="1:2" x14ac:dyDescent="0.2">
      <c r="A48" s="16" t="s">
        <v>231</v>
      </c>
      <c r="B48" s="16">
        <v>47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一覧（調査年度）</vt:lpstr>
      <vt:lpstr>一覧（調査種別）</vt:lpstr>
      <vt:lpstr>一覧 （経過年数）</vt:lpstr>
      <vt:lpstr>グラフ</vt:lpstr>
      <vt:lpstr>地図</vt:lpstr>
      <vt:lpstr>都道府県コード</vt:lpstr>
      <vt:lpstr>グラフ!Print_Area</vt:lpstr>
      <vt:lpstr>'一覧 （経過年数）'!Print_Area</vt:lpstr>
      <vt:lpstr>'一覧（調査種別）'!Print_Area</vt:lpstr>
      <vt:lpstr>'一覧（調査年度）'!Print_Area</vt:lpstr>
      <vt:lpstr>地図!Print_Area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菅野 佳祐</cp:lastModifiedBy>
  <cp:lastPrinted>2024-08-19T08:35:04Z</cp:lastPrinted>
  <dcterms:created xsi:type="dcterms:W3CDTF">2013-09-13T11:42:54Z</dcterms:created>
  <dcterms:modified xsi:type="dcterms:W3CDTF">2024-08-19T08:35:26Z</dcterms:modified>
</cp:coreProperties>
</file>