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測量\記載例\"/>
    </mc:Choice>
  </mc:AlternateContent>
  <xr:revisionPtr revIDLastSave="0" documentId="13_ncr:1_{877EE75B-E0F0-4171-91B0-F75425A36D0D}" xr6:coauthVersionLast="47" xr6:coauthVersionMax="47" xr10:uidLastSave="{00000000-0000-0000-0000-000000000000}"/>
  <bookViews>
    <workbookView xWindow="-30" yWindow="-16320" windowWidth="29040" windowHeight="15720" tabRatio="722" xr2:uid="{00000000-000D-0000-FFFF-FFFF00000000}"/>
  </bookViews>
  <sheets>
    <sheet name="測量業者登録申請書（第一面） " sheetId="27" r:id="rId1"/>
    <sheet name="登録免許税納付書・領収証書はり付け欄" sheetId="11" r:id="rId2"/>
    <sheet name="測量業者登録申請諸（別紙） " sheetId="50" r:id="rId3"/>
    <sheet name="営業経歴書 " sheetId="51" r:id="rId4"/>
    <sheet name="直前二年の各事業年度における測量実施金額" sheetId="14" r:id="rId5"/>
    <sheet name="貸借対照表（個人）" sheetId="48" r:id="rId6"/>
    <sheet name="損益計算書（個人）" sheetId="49" r:id="rId7"/>
    <sheet name="納税証明書" sheetId="45" r:id="rId8"/>
    <sheet name="添付書類（ホ）使用人数" sheetId="43" r:id="rId9"/>
    <sheet name="役員等一覧表" sheetId="52" r:id="rId10"/>
    <sheet name="添付書類（ヘ）誓約書" sheetId="28" r:id="rId11"/>
    <sheet name="添付書類（ト）誓約書" sheetId="29" r:id="rId12"/>
  </sheets>
  <definedNames>
    <definedName name="_xlnm.Print_Area" localSheetId="3">'営業経歴書 '!$A$1:$Q$36</definedName>
    <definedName name="_xlnm.Print_Area" localSheetId="0">'測量業者登録申請書（第一面） '!$A$1:$S$39</definedName>
    <definedName name="_xlnm.Print_Area" localSheetId="2">'測量業者登録申請諸（別紙） '!$A$1:$H$45</definedName>
    <definedName name="_xlnm.Print_Area" localSheetId="6">'損益計算書（個人）'!$A$1:$Y$72</definedName>
    <definedName name="_xlnm.Print_Area" localSheetId="5">'貸借対照表（個人）'!$A$1:$W$74</definedName>
    <definedName name="_xlnm.Print_Area" localSheetId="4">直前二年の各事業年度における測量実施金額!$A$1:$O$35</definedName>
    <definedName name="_xlnm.Print_Area" localSheetId="11">'添付書類（ト）誓約書'!$A$1:$N$28</definedName>
    <definedName name="_xlnm.Print_Area" localSheetId="10">'添付書類（ヘ）誓約書'!$A$1:$N$15</definedName>
    <definedName name="_xlnm.Print_Area" localSheetId="8">'添付書類（ホ）使用人数'!$A$1:$K$50</definedName>
    <definedName name="_xlnm.Print_Area" localSheetId="1">登録免許税納付書・領収証書はり付け欄!$A$1:$Q$33</definedName>
    <definedName name="_xlnm.Print_Area" localSheetId="7">納税証明書!$A$1:$F$32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N50" i="43"/>
  <c r="G50" i="43"/>
  <c r="P53" i="43" s="1"/>
  <c r="D50" i="43"/>
  <c r="P50" i="43" s="1"/>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H7" i="43"/>
  <c r="K7" i="43" s="1"/>
  <c r="H6" i="43"/>
  <c r="AE58" i="49"/>
  <c r="AC58" i="49"/>
  <c r="AD58" i="49" s="1"/>
  <c r="V56" i="49"/>
  <c r="AE55" i="49"/>
  <c r="AA55" i="49" s="1"/>
  <c r="AC55" i="49"/>
  <c r="AD55" i="49" s="1"/>
  <c r="AE52" i="49"/>
  <c r="AA51" i="49" s="1"/>
  <c r="AC52" i="49"/>
  <c r="AD52" i="49" s="1"/>
  <c r="AE49" i="49"/>
  <c r="AC49" i="49"/>
  <c r="AD49" i="49" s="1"/>
  <c r="AE46" i="49"/>
  <c r="AA47" i="49" s="1"/>
  <c r="AC46" i="49"/>
  <c r="AD46" i="49" s="1"/>
  <c r="AE21" i="49"/>
  <c r="AA20" i="49" s="1"/>
  <c r="AC21" i="49"/>
  <c r="AD21" i="49" s="1"/>
  <c r="AE18" i="49"/>
  <c r="AA17" i="49" s="1"/>
  <c r="AC18" i="49"/>
  <c r="AD18" i="49" s="1"/>
  <c r="AE15" i="49"/>
  <c r="AA16" i="49" s="1"/>
  <c r="AC15" i="49"/>
  <c r="AD15" i="49" s="1"/>
  <c r="AE10" i="49"/>
  <c r="AA10" i="49" s="1"/>
  <c r="AC10" i="49"/>
  <c r="AD10" i="49" s="1"/>
  <c r="Q7" i="49"/>
  <c r="AE5" i="49"/>
  <c r="AA5" i="49" s="1"/>
  <c r="AE4" i="49"/>
  <c r="AA4" i="49" s="1"/>
  <c r="Y56" i="48"/>
  <c r="AC54" i="48"/>
  <c r="AA54" i="48"/>
  <c r="T53" i="48"/>
  <c r="AC51" i="48"/>
  <c r="AA51" i="48"/>
  <c r="AB51" i="48" s="1"/>
  <c r="AC47" i="48"/>
  <c r="Y46" i="48" s="1"/>
  <c r="AA47" i="48"/>
  <c r="AB47" i="48" s="1"/>
  <c r="AC44" i="48"/>
  <c r="Y45" i="48" s="1"/>
  <c r="AA44" i="48"/>
  <c r="AB44" i="48" s="1"/>
  <c r="AC41" i="48"/>
  <c r="Y41" i="48" s="1"/>
  <c r="AA41" i="48"/>
  <c r="AB41" i="48" s="1"/>
  <c r="AC28" i="48"/>
  <c r="Y27" i="48" s="1"/>
  <c r="AA28" i="48"/>
  <c r="AB28" i="48" s="1"/>
  <c r="AC25" i="48"/>
  <c r="Y26" i="48" s="1"/>
  <c r="AA25" i="48"/>
  <c r="AB25" i="48" s="1"/>
  <c r="AC17" i="48"/>
  <c r="Y17" i="48" s="1"/>
  <c r="AA17" i="48"/>
  <c r="AB17" i="48" s="1"/>
  <c r="AC4" i="48"/>
  <c r="Y4" i="48" s="1"/>
  <c r="L28" i="14"/>
  <c r="L22" i="14"/>
  <c r="L16" i="14"/>
  <c r="L10" i="14"/>
  <c r="U15" i="51"/>
  <c r="G13" i="51"/>
  <c r="G12" i="51"/>
  <c r="G11" i="51"/>
  <c r="G10" i="51"/>
  <c r="G9" i="51"/>
  <c r="G8" i="51"/>
  <c r="G7" i="51"/>
  <c r="G6" i="51"/>
  <c r="G5" i="51"/>
  <c r="T4" i="51"/>
  <c r="S1" i="51"/>
  <c r="C36" i="50"/>
  <c r="B28" i="27"/>
  <c r="B26" i="27"/>
  <c r="B22" i="27"/>
  <c r="B32" i="27"/>
  <c r="B24" i="27"/>
  <c r="B30" i="27"/>
  <c r="B34" i="27"/>
  <c r="F14" i="27"/>
  <c r="B20" i="27"/>
  <c r="M50" i="43" l="1"/>
  <c r="J50" i="43"/>
  <c r="S50" i="43"/>
  <c r="M49" i="43"/>
  <c r="N1" i="43" s="1"/>
  <c r="K6" i="43"/>
  <c r="AA48" i="49"/>
  <c r="AA56" i="49"/>
  <c r="Y52" i="48"/>
  <c r="Y53" i="48"/>
  <c r="AB5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8"/>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 xml:space="preserve">名称及び事業主本人の氏名を記載してください。
</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ＭＳ Ｐゴシック"/>
            <family val="3"/>
            <charset val="128"/>
          </rPr>
          <t>ㅤ新規登録を○で囲んでください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10"/>
            <color indexed="81"/>
            <rFont val="MS P ゴシック"/>
            <family val="3"/>
            <charset val="128"/>
          </rPr>
          <t>個人の場合は記載不要です。</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更新登録の際に使用する欄です。新規登録の場合は、記載する必要はありません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個人の場合は記載不要です。</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平成１８年４月１日以降に測量士の登録を国土地理院から受けた者が事業主本人の場合のみ、政府発行の収入印紙（１５，５００円）を貼付ください。（電子申請により登録申請をする場合は、１５，１００円）</t>
        </r>
      </text>
    </comment>
    <comment ref="R39" authorId="0" shapeId="0" xr:uid="{00000000-0006-0000-0000-00000D000000}">
      <text>
        <r>
          <rPr>
            <sz val="10"/>
            <color indexed="81"/>
            <rFont val="ＭＳ Ｐゴシック"/>
            <family val="3"/>
            <charset val="128"/>
          </rPr>
          <t>ㅤ申請内容等について問い合わせを行う場合がありますので、余白に書類作成の担当者氏名・所属部課名・電話番号・ＦＡＸ番号を記載してください。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A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A00-000002000000}">
      <text>
        <r>
          <rPr>
            <sz val="10"/>
            <color indexed="81"/>
            <rFont val="Malgun Gothic Semilight"/>
            <family val="3"/>
            <charset val="129"/>
          </rPr>
          <t>ㅤ</t>
        </r>
        <r>
          <rPr>
            <sz val="10"/>
            <color indexed="81"/>
            <rFont val="ＭＳ Ｐゴシック"/>
            <family val="3"/>
            <charset val="128"/>
          </rPr>
          <t xml:space="preserve">名称及び事業主本人の氏名を記載してください。
</t>
        </r>
      </text>
    </comment>
    <comment ref="B9" authorId="0" shapeId="0" xr:uid="{00000000-0006-0000-0A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A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A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11"/>
            <color indexed="81"/>
            <rFont val="MS P ゴシック"/>
            <family val="3"/>
            <charset val="128"/>
          </rPr>
          <t>　実施予定の測量について、該当番号を「○」で囲んでください。</t>
        </r>
      </text>
    </comment>
    <comment ref="B14"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G17"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200-000005000000}">
      <text>
        <r>
          <rPr>
            <sz val="11"/>
            <color indexed="81"/>
            <rFont val="MS P ゴシック"/>
            <family val="3"/>
            <charset val="128"/>
          </rPr>
          <t>　郵便番号、住所及び電話番号を必ず記載してください。</t>
        </r>
      </text>
    </comment>
    <comment ref="E25"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ゴシック"/>
            <family val="3"/>
            <charset val="128"/>
          </rPr>
          <t>五年間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五年間</t>
        </r>
        <r>
          <rPr>
            <sz val="9"/>
            <color indexed="81"/>
            <rFont val="MS P ゴシック"/>
            <family val="3"/>
            <charset val="128"/>
          </rPr>
          <t xml:space="preserve">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　</author>
  </authors>
  <commentList>
    <comment ref="B3" authorId="0" shapeId="0" xr:uid="{00000000-0006-0000-0400-000001000000}">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00000000-0006-0000-0400-000005000000}">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 ref="J28" authorId="1" shapeId="0" xr:uid="{95B9B683-0D9D-4A5B-96DE-CE17F56B51A8}">
      <text>
        <r>
          <rPr>
            <sz val="9"/>
            <color indexed="81"/>
            <rFont val="MS P ゴシック"/>
            <family val="3"/>
            <charset val="128"/>
          </rPr>
          <t>測量法に規定する測量の実績がない場合は、</t>
        </r>
        <r>
          <rPr>
            <b/>
            <sz val="9"/>
            <color indexed="81"/>
            <rFont val="MS P ゴシック"/>
            <family val="3"/>
            <charset val="128"/>
          </rPr>
          <t>「測量の実績がないため記載できない」</t>
        </r>
        <r>
          <rPr>
            <sz val="9"/>
            <color indexed="81"/>
            <rFont val="MS P ゴシック"/>
            <family val="3"/>
            <charset val="128"/>
          </rPr>
          <t>と記載する。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R4" authorId="0" shapeId="0" xr:uid="{00000000-0006-0000-0500-000002000000}">
      <text>
        <r>
          <rPr>
            <sz val="11"/>
            <color indexed="81"/>
            <rFont val="MS P ゴシック"/>
            <family val="3"/>
            <charset val="128"/>
          </rPr>
          <t>　決算日を記載ください。ただし、第１期決算期未到来の場合は、事務所設立年月日を記載し、設立年月日現在で作成ください。</t>
        </r>
      </text>
    </comment>
    <comment ref="T27" authorId="0" shapeId="0" xr:uid="{00000000-0006-0000-0500-000003000000}">
      <text>
        <r>
          <rPr>
            <b/>
            <sz val="9"/>
            <color indexed="81"/>
            <rFont val="MS P ゴシック"/>
            <family val="3"/>
            <charset val="128"/>
          </rPr>
          <t xml:space="preserve"> </t>
        </r>
        <r>
          <rPr>
            <sz val="11"/>
            <color indexed="81"/>
            <rFont val="MS P ゴシック"/>
            <family val="3"/>
            <charset val="128"/>
          </rPr>
          <t>純資産の部（負債・純資産合計）の額と一致します。</t>
        </r>
      </text>
    </comment>
    <comment ref="T48" authorId="0" shapeId="0" xr:uid="{00000000-0006-0000-0500-000004000000}">
      <text>
        <r>
          <rPr>
            <sz val="9"/>
            <color indexed="81"/>
            <rFont val="MS P ゴシック"/>
            <family val="3"/>
            <charset val="128"/>
          </rPr>
          <t>　</t>
        </r>
        <r>
          <rPr>
            <sz val="11"/>
            <color indexed="81"/>
            <rFont val="MS P ゴシック"/>
            <family val="3"/>
            <charset val="128"/>
          </rPr>
          <t>前事業年度における「貸借対照表」の「純資産合計」と一致します。</t>
        </r>
      </text>
    </comment>
    <comment ref="T51" authorId="0" shapeId="0" xr:uid="{00000000-0006-0000-0500-000005000000}">
      <text>
        <r>
          <rPr>
            <sz val="11"/>
            <color indexed="81"/>
            <rFont val="MS P ゴシック"/>
            <family val="3"/>
            <charset val="128"/>
          </rPr>
          <t>　「損益計算書」の事業主利益（事業主損失）の額と一致します。</t>
        </r>
      </text>
    </comment>
    <comment ref="T53" authorId="0" shapeId="0" xr:uid="{00000000-0006-0000-0500-000006000000}">
      <text>
        <r>
          <rPr>
            <b/>
            <sz val="9"/>
            <color indexed="81"/>
            <rFont val="MS P ゴシック"/>
            <family val="3"/>
            <charset val="128"/>
          </rPr>
          <t xml:space="preserve">  </t>
        </r>
        <r>
          <rPr>
            <sz val="11"/>
            <color indexed="81"/>
            <rFont val="MS P ゴシック"/>
            <family val="3"/>
            <charset val="128"/>
          </rPr>
          <t>資産の部（資産合計）の額と一致します。</t>
        </r>
      </text>
    </comment>
    <comment ref="T56" authorId="0" shapeId="0" xr:uid="{00000000-0006-0000-0500-000007000000}">
      <text>
        <r>
          <rPr>
            <sz val="11"/>
            <color indexed="81"/>
            <rFont val="MS P ゴシック"/>
            <family val="3"/>
            <charset val="128"/>
          </rPr>
          <t xml:space="preserve"> 「税込方式」又は「税抜方式」を記載ください。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S5" authorId="0" shapeId="0" xr:uid="{00000000-0006-0000-0600-000002000000}">
      <text>
        <r>
          <rPr>
            <sz val="11"/>
            <color indexed="81"/>
            <rFont val="MS P ゴシック"/>
            <family val="3"/>
            <charset val="128"/>
          </rPr>
          <t>　事業年度期間を記載ください。</t>
        </r>
      </text>
    </comment>
    <comment ref="B6" authorId="0" shapeId="0" xr:uid="{00000000-0006-0000-0600-000003000000}">
      <text>
        <r>
          <rPr>
            <sz val="9"/>
            <color indexed="81"/>
            <rFont val="MS P ゴシック"/>
            <family val="3"/>
            <charset val="128"/>
          </rPr>
          <t>　</t>
        </r>
        <r>
          <rPr>
            <sz val="11"/>
            <color indexed="81"/>
            <rFont val="MS P ゴシック"/>
            <family val="3"/>
            <charset val="128"/>
          </rPr>
          <t>第一期決算期未到来の場合は、余白に「第一期決算期未到来のため記載できない」と記載ください。</t>
        </r>
      </text>
    </comment>
    <comment ref="Q9" authorId="0" shapeId="0" xr:uid="{00000000-0006-0000-0600-000004000000}">
      <text>
        <r>
          <rPr>
            <sz val="9"/>
            <color indexed="81"/>
            <rFont val="MS P ゴシック"/>
            <family val="3"/>
            <charset val="128"/>
          </rPr>
          <t>　</t>
        </r>
        <r>
          <rPr>
            <sz val="11"/>
            <color indexed="81"/>
            <rFont val="MS P ゴシック"/>
            <family val="3"/>
            <charset val="128"/>
          </rPr>
          <t>当該決算年度の測量法に規定する測量業（完了）の売上額のみを記載ください。</t>
        </r>
      </text>
    </comment>
    <comment ref="Q10" authorId="0" shapeId="0" xr:uid="{00000000-0006-0000-0600-000005000000}">
      <text>
        <r>
          <rPr>
            <sz val="9"/>
            <color indexed="81"/>
            <rFont val="MS P ゴシック"/>
            <family val="3"/>
            <charset val="128"/>
          </rPr>
          <t>　</t>
        </r>
        <r>
          <rPr>
            <sz val="11"/>
            <color indexed="81"/>
            <rFont val="MS P ゴシック"/>
            <family val="3"/>
            <charset val="128"/>
          </rPr>
          <t>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600-000006000000}">
      <text>
        <r>
          <rPr>
            <sz val="11"/>
            <color indexed="81"/>
            <rFont val="MS P ゴシック"/>
            <family val="3"/>
            <charset val="128"/>
          </rPr>
          <t>　当該決算年度の測量法に規定する測量業（完了）の売上原価を記載ください。</t>
        </r>
      </text>
    </comment>
    <comment ref="Q17" authorId="0" shapeId="0" xr:uid="{00000000-0006-0000-0600-000007000000}">
      <text>
        <r>
          <rPr>
            <sz val="9"/>
            <color indexed="81"/>
            <rFont val="MS P ゴシック"/>
            <family val="3"/>
            <charset val="128"/>
          </rPr>
          <t>　</t>
        </r>
        <r>
          <rPr>
            <sz val="11"/>
            <color indexed="81"/>
            <rFont val="MS P ゴシック"/>
            <family val="3"/>
            <charset val="128"/>
          </rPr>
          <t>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600-000008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600-000009000000}">
      <text>
        <r>
          <rPr>
            <sz val="9"/>
            <color indexed="81"/>
            <rFont val="MS P ゴシック"/>
            <family val="3"/>
            <charset val="128"/>
          </rPr>
          <t>　</t>
        </r>
        <r>
          <rPr>
            <sz val="11"/>
            <color indexed="81"/>
            <rFont val="MS P ゴシック"/>
            <family val="3"/>
            <charset val="128"/>
          </rPr>
          <t>様式に定めのない科目がある場合、見え消しで記載ください。※以降同様です。</t>
        </r>
      </text>
    </comment>
    <comment ref="V47" authorId="0" shapeId="0" xr:uid="{00000000-0006-0000-0600-00000A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V56" authorId="0" shapeId="0" xr:uid="{00000000-0006-0000-0600-00000B000000}">
      <text>
        <r>
          <rPr>
            <sz val="9"/>
            <color indexed="81"/>
            <rFont val="MS P ゴシック"/>
            <family val="3"/>
            <charset val="128"/>
          </rPr>
          <t>　</t>
        </r>
        <r>
          <rPr>
            <sz val="11"/>
            <color indexed="81"/>
            <rFont val="MS P ゴシック"/>
            <family val="3"/>
            <charset val="128"/>
          </rPr>
          <t>貸借対照表の純資産の部の事業主利益（事業主損失）の額と一致します。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 ref="B22" authorId="0" shapeId="0" xr:uid="{D61C7D17-B655-4D0B-88C4-5C5415AB7EDE}">
      <text>
        <r>
          <rPr>
            <sz val="9"/>
            <color indexed="81"/>
            <rFont val="MS P ゴシック"/>
            <family val="3"/>
            <charset val="128"/>
          </rPr>
          <t>　第１期決算期未到来又は未確定の場合は「第１期決算期未到来（未確定）のため添付できない。」と記載する。</t>
        </r>
      </text>
    </comment>
    <comment ref="B27" authorId="0" shapeId="0" xr:uid="{FB09E435-9BDE-4E75-9CF4-28C1D60B1C03}">
      <text>
        <r>
          <rPr>
            <sz val="9"/>
            <color indexed="81"/>
            <rFont val="MS P ゴシック"/>
            <family val="3"/>
            <charset val="128"/>
          </rPr>
          <t>　</t>
        </r>
        <r>
          <rPr>
            <sz val="11"/>
            <color indexed="81"/>
            <rFont val="MS P ゴシック"/>
            <family val="3"/>
            <charset val="128"/>
          </rPr>
          <t>会社名・代表者役職名及び代表者氏名を記載してください。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8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8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8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900-000001000000}">
      <text>
        <r>
          <rPr>
            <sz val="10"/>
            <color indexed="8"/>
            <rFont val="ＭＳ Ｐゴシック"/>
            <family val="3"/>
            <charset val="128"/>
          </rPr>
          <t>　個人の場合、（２）と（３）を取消線で消してください。
　ただし、法定代理人がいる場合は（２）のみ取消線で消してください。</t>
        </r>
      </text>
    </comment>
    <comment ref="K9" authorId="0" shapeId="0" xr:uid="{00000000-0006-0000-0900-000002000000}">
      <text>
        <r>
          <rPr>
            <sz val="10"/>
            <color indexed="81"/>
            <rFont val="Malgun Gothic Semilight"/>
            <family val="3"/>
            <charset val="129"/>
          </rPr>
          <t>ㅤ</t>
        </r>
        <r>
          <rPr>
            <sz val="10"/>
            <color indexed="81"/>
            <rFont val="ＭＳ Ｐゴシック"/>
            <family val="3"/>
            <charset val="128"/>
          </rPr>
          <t>日付を必ず記載ください。</t>
        </r>
      </text>
    </comment>
    <comment ref="E11" authorId="0" shapeId="0" xr:uid="{00000000-0006-0000-0900-000003000000}">
      <text>
        <r>
          <rPr>
            <sz val="10"/>
            <color indexed="81"/>
            <rFont val="Malgun Gothic Semilight"/>
            <family val="3"/>
            <charset val="129"/>
          </rPr>
          <t>ㅤ</t>
        </r>
        <r>
          <rPr>
            <sz val="10"/>
            <color indexed="81"/>
            <rFont val="ＭＳ Ｐゴシック"/>
            <family val="3"/>
            <charset val="128"/>
          </rPr>
          <t>名称及び事業主本人の氏名を記載してください。</t>
        </r>
      </text>
    </comment>
    <comment ref="B12" authorId="0" shapeId="0" xr:uid="{00000000-0006-0000-0900-000004000000}">
      <text>
        <r>
          <rPr>
            <sz val="10"/>
            <color indexed="81"/>
            <rFont val="ＭＳ Ｐゴシック"/>
            <family val="3"/>
            <charset val="128"/>
          </rPr>
          <t>　主たる営業所の所在地のある都道府県を管轄している国土交通省各地方整備局長、北海道開発局長又は沖縄総合事務局長を記載ください。</t>
        </r>
      </text>
    </comment>
  </commentList>
</comments>
</file>

<file path=xl/sharedStrings.xml><?xml version="1.0" encoding="utf-8"?>
<sst xmlns="http://schemas.openxmlformats.org/spreadsheetml/2006/main" count="584" uniqueCount="381">
  <si>
    <t>役員</t>
    <rPh sb="0" eb="2">
      <t>ヤクイン</t>
    </rPh>
    <phoneticPr fontId="20"/>
  </si>
  <si>
    <t>登録申請者</t>
  </si>
  <si>
    <t>申　請　の　区　分</t>
    <rPh sb="0" eb="1">
      <t>サル</t>
    </rPh>
    <rPh sb="2" eb="3">
      <t>ショウ</t>
    </rPh>
    <rPh sb="6" eb="7">
      <t>ク</t>
    </rPh>
    <rPh sb="8" eb="9">
      <t>ブン</t>
    </rPh>
    <phoneticPr fontId="20"/>
  </si>
  <si>
    <t>氏　　　　　　名</t>
    <rPh sb="0" eb="1">
      <t>シ</t>
    </rPh>
    <rPh sb="7" eb="8">
      <t>メイ</t>
    </rPh>
    <phoneticPr fontId="20"/>
  </si>
  <si>
    <t>の氏名及び役名</t>
    <rPh sb="1" eb="3">
      <t>シメイ</t>
    </rPh>
    <rPh sb="3" eb="4">
      <t>オヨ</t>
    </rPh>
    <rPh sb="5" eb="6">
      <t>ヤク</t>
    </rPh>
    <rPh sb="6" eb="7">
      <t>メイ</t>
    </rPh>
    <phoneticPr fontId="20"/>
  </si>
  <si>
    <t>賃借料</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</si>
  <si>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</si>
  <si>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</si>
  <si>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</si>
  <si>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</si>
  <si>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</si>
  <si>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</si>
  <si>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</si>
  <si>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</si>
  <si>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</si>
  <si>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受取手形</t>
    <rPh sb="0" eb="2">
      <t>ウケトリ</t>
    </rPh>
    <rPh sb="2" eb="4">
      <t>テガタ</t>
    </rPh>
    <phoneticPr fontId="20"/>
  </si>
  <si>
    <t>営　　　　　業　　　　　所</t>
    <rPh sb="0" eb="1">
      <t>エイ</t>
    </rPh>
    <rPh sb="6" eb="7">
      <t>ギョウ</t>
    </rPh>
    <rPh sb="12" eb="13">
      <t>ショ</t>
    </rPh>
    <phoneticPr fontId="20"/>
  </si>
  <si>
    <t>決算書等の数字－③</t>
  </si>
  <si>
    <t>申請者</t>
    <rPh sb="0" eb="2">
      <t>シンセイ</t>
    </rPh>
    <rPh sb="2" eb="3">
      <t>シャ</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</si>
  <si>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</si>
  <si>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</si>
  <si>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元請</t>
    <rPh sb="0" eb="2">
      <t>モトウケ</t>
    </rPh>
    <phoneticPr fontId="20"/>
  </si>
  <si>
    <t>注 文 者 名</t>
    <rPh sb="0" eb="1">
      <t>チュウ</t>
    </rPh>
    <rPh sb="2" eb="3">
      <t>ブン</t>
    </rPh>
    <rPh sb="4" eb="5">
      <t>シャ</t>
    </rPh>
    <rPh sb="6" eb="7">
      <t>メイ</t>
    </rPh>
    <phoneticPr fontId="20"/>
  </si>
  <si>
    <t>日現在</t>
    <rPh sb="0" eb="1">
      <t>ニチ</t>
    </rPh>
    <rPh sb="1" eb="3">
      <t>ゲンザイ</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</si>
  <si>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</si>
  <si>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Ⅴ 営業外費用</t>
  </si>
  <si>
    <t>租税公課</t>
  </si>
  <si>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</si>
  <si>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</si>
  <si>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</si>
  <si>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年</t>
    <rPh sb="0" eb="1">
      <t>ねん</t>
    </rPh>
    <phoneticPr fontId="20" type="Hiragana"/>
  </si>
  <si>
    <t>　1　×印欄は記載しないこと。</t>
    <rPh sb="4" eb="5">
      <t>シルシ</t>
    </rPh>
    <rPh sb="5" eb="6">
      <t>ラン</t>
    </rPh>
    <rPh sb="7" eb="9">
      <t>キサイ</t>
    </rPh>
    <phoneticPr fontId="20"/>
  </si>
  <si>
    <t>役　　　　名</t>
    <rPh sb="0" eb="1">
      <t>ヤク</t>
    </rPh>
    <rPh sb="5" eb="6">
      <t>メイ</t>
    </rPh>
    <phoneticPr fontId="20"/>
  </si>
  <si>
    <t>所　　　在　　　地</t>
    <rPh sb="0" eb="1">
      <t>トコロ</t>
    </rPh>
    <rPh sb="4" eb="5">
      <t>ザイ</t>
    </rPh>
    <rPh sb="8" eb="9">
      <t>チ</t>
    </rPh>
    <phoneticPr fontId="20"/>
  </si>
  <si>
    <t>収　入　印　紙</t>
  </si>
  <si>
    <t xml:space="preserve"> 　期首資本金－前期末の資本合計</t>
  </si>
  <si>
    <t>記載要領</t>
    <rPh sb="0" eb="2">
      <t>キサイ</t>
    </rPh>
    <rPh sb="2" eb="4">
      <t>ヨウリョウ</t>
    </rPh>
    <phoneticPr fontId="20"/>
  </si>
  <si>
    <t>年</t>
    <rPh sb="0" eb="1">
      <t>ネン</t>
    </rPh>
    <phoneticPr fontId="20"/>
  </si>
  <si>
    <t>Ⅲ 販売費及び一般管理費</t>
  </si>
  <si>
    <t>日登録</t>
    <rPh sb="0" eb="1">
      <t>ニチ</t>
    </rPh>
    <rPh sb="1" eb="3">
      <t>トウロク</t>
    </rPh>
    <phoneticPr fontId="20"/>
  </si>
  <si>
    <t>③兼業事業売上原価の合計</t>
    <rPh sb="10" eb="12">
      <t>ゴウケイ</t>
    </rPh>
    <phoneticPr fontId="20"/>
  </si>
  <si>
    <t>日</t>
    <rPh sb="0" eb="1">
      <t>ニチ</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</si>
  <si>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</si>
  <si>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</si>
  <si>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</si>
  <si>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</si>
  <si>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</si>
  <si>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登録第</t>
    <rPh sb="0" eb="2">
      <t>トウロク</t>
    </rPh>
    <rPh sb="2" eb="3">
      <t>ダイ</t>
    </rPh>
    <phoneticPr fontId="20"/>
  </si>
  <si>
    <t>支払手形</t>
  </si>
  <si>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</si>
  <si>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</si>
  <si>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t>測量地域</t>
    <rPh sb="0" eb="2">
      <t>ソクリョウ</t>
    </rPh>
    <rPh sb="2" eb="4">
      <t>チイキ</t>
    </rPh>
    <phoneticPr fontId="20"/>
  </si>
  <si>
    <r>
      <t>×</t>
    </r>
    <r>
      <rPr>
        <sz val="10"/>
        <rFont val="ＭＳ 明朝"/>
        <family val="1"/>
        <charset val="128"/>
      </rPr>
      <t>登録年月日</t>
    </r>
    <rPh sb="1" eb="3">
      <t>トウロク</t>
    </rPh>
    <rPh sb="3" eb="6">
      <t>ネンガッピ</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</si>
  <si>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</si>
  <si>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</si>
  <si>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</si>
  <si>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箇所</t>
    <rPh sb="0" eb="2">
      <t>カショ</t>
    </rPh>
    <phoneticPr fontId="20"/>
  </si>
  <si>
    <r>
      <rPr>
        <strike/>
        <sz val="10"/>
        <rFont val="ＭＳ 明朝"/>
        <family val="1"/>
        <charset val="128"/>
      </rPr>
      <t xml:space="preserve">
</t>
    </r>
    <r>
      <rPr>
        <sz val="10"/>
        <rFont val="ＭＳ 明朝"/>
        <family val="1"/>
        <charset val="128"/>
      </rPr>
      <t>手数料</t>
    </r>
  </si>
  <si>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</si>
  <si>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</si>
  <si>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8　「・・・引当金」には、完成測量補償引当金その他当該引当金の設定目的を示す名称を付した科目をもって記載</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</si>
  <si>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</si>
  <si>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</si>
  <si>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</si>
  <si>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</si>
  <si>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区分
 事業年度</t>
    <rPh sb="11" eb="13">
      <t>クブン</t>
    </rPh>
    <rPh sb="15" eb="17">
      <t>ジギョウ</t>
    </rPh>
    <rPh sb="17" eb="19">
      <t>ネンド</t>
    </rPh>
    <phoneticPr fontId="20"/>
  </si>
  <si>
    <t>（消印してはならない）</t>
  </si>
  <si>
    <t>名　　　　　称</t>
    <rPh sb="0" eb="1">
      <t>ナ</t>
    </rPh>
    <rPh sb="6" eb="7">
      <t>ショウ</t>
    </rPh>
    <phoneticPr fontId="20"/>
  </si>
  <si>
    <t>（主たる営業所）</t>
    <rPh sb="1" eb="2">
      <t>シュ</t>
    </rPh>
    <rPh sb="4" eb="7">
      <t>エイギョウショ</t>
    </rPh>
    <phoneticPr fontId="20"/>
  </si>
  <si>
    <t>（その１　納税額等証明用）</t>
    <rPh sb="5" eb="7">
      <t>ノウゼイ</t>
    </rPh>
    <rPh sb="7" eb="8">
      <t>ガク</t>
    </rPh>
    <rPh sb="8" eb="9">
      <t>ナド</t>
    </rPh>
    <rPh sb="9" eb="11">
      <t>ショウメイ</t>
    </rPh>
    <rPh sb="11" eb="12">
      <t>ヨウ</t>
    </rPh>
    <phoneticPr fontId="20"/>
  </si>
  <si>
    <t>（その他の営業所）</t>
  </si>
  <si>
    <t>計</t>
    <rPh sb="0" eb="1">
      <t>ケイ</t>
    </rPh>
    <phoneticPr fontId="20"/>
  </si>
  <si>
    <t>流動資産合計</t>
  </si>
  <si>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</si>
  <si>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</si>
  <si>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</si>
  <si>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</si>
  <si>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</si>
  <si>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</si>
  <si>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</si>
  <si>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</si>
  <si>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</si>
  <si>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兼業事業総利益（兼業事業総損失）</t>
  </si>
  <si>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</si>
  <si>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</si>
  <si>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</si>
  <si>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</si>
  <si>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</si>
  <si>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Ⅳ 営業外収益</t>
  </si>
  <si>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</si>
  <si>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</si>
  <si>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</si>
  <si>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</si>
  <si>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</si>
  <si>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</si>
  <si>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営　業　所　名</t>
    <rPh sb="0" eb="1">
      <t>えい</t>
    </rPh>
    <rPh sb="2" eb="3">
      <t>ぎょう</t>
    </rPh>
    <rPh sb="4" eb="5">
      <t>しょ</t>
    </rPh>
    <rPh sb="6" eb="7">
      <t>めい</t>
    </rPh>
    <phoneticPr fontId="20" type="Hiragana"/>
  </si>
  <si>
    <t>下請</t>
    <rPh sb="0" eb="2">
      <t>シタウケ</t>
    </rPh>
    <phoneticPr fontId="20"/>
  </si>
  <si>
    <t>至</t>
    <rPh sb="0" eb="1">
      <t>イタ</t>
    </rPh>
    <phoneticPr fontId="20"/>
  </si>
  <si>
    <t>記載要領</t>
  </si>
  <si>
    <t>決算書等の数字－②</t>
    <rPh sb="0" eb="3">
      <t>ケッサンショ</t>
    </rPh>
    <rPh sb="3" eb="4">
      <t>トウ</t>
    </rPh>
    <rPh sb="5" eb="7">
      <t>スウジ</t>
    </rPh>
    <phoneticPr fontId="20"/>
  </si>
  <si>
    <t>注　工事進行基準による完成測量高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</si>
  <si>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</si>
  <si>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</si>
  <si>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</si>
  <si>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</si>
  <si>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</si>
  <si>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区分</t>
    <rPh sb="0" eb="2">
      <t>クブン</t>
    </rPh>
    <phoneticPr fontId="20"/>
  </si>
  <si>
    <t>技術関係使用人</t>
    <rPh sb="0" eb="2">
      <t>ギジュツ</t>
    </rPh>
    <rPh sb="2" eb="4">
      <t>カンケイ</t>
    </rPh>
    <rPh sb="4" eb="6">
      <t>シヨウ</t>
    </rPh>
    <rPh sb="6" eb="7">
      <t>ニン</t>
    </rPh>
    <phoneticPr fontId="20"/>
  </si>
  <si>
    <t xml:space="preserve">
(用紙の寸法は、日本産業規格A4とする。)</t>
    <rPh sb="11" eb="13">
      <t>さんぎょう</t>
    </rPh>
    <phoneticPr fontId="20" type="Hiragana"/>
  </si>
  <si>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</si>
  <si>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</si>
  <si>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</si>
  <si>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</si>
  <si>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</si>
  <si>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</si>
  <si>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Ⅰ 流　動　資　産</t>
    <rPh sb="2" eb="3">
      <t>リュウ</t>
    </rPh>
    <rPh sb="4" eb="5">
      <t>ドウ</t>
    </rPh>
    <rPh sb="6" eb="7">
      <t>シ</t>
    </rPh>
    <rPh sb="8" eb="9">
      <t>サン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</si>
  <si>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</si>
  <si>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</si>
  <si>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</si>
  <si>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</si>
  <si>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</si>
  <si>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</si>
  <si>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雑　給</t>
  </si>
  <si>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</si>
  <si>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</si>
  <si>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</si>
  <si>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　貸借対照表は、財産の状態を正確に判断することができるよう明瞭に記載すること。</t>
  </si>
  <si>
    <t>（1）登録申請者</t>
    <rPh sb="3" eb="5">
      <t>トウロク</t>
    </rPh>
    <rPh sb="5" eb="7">
      <t>シンセイ</t>
    </rPh>
    <rPh sb="7" eb="8">
      <t>シャ</t>
    </rPh>
    <phoneticPr fontId="20"/>
  </si>
  <si>
    <t>測 量 士 の 氏 名</t>
    <rPh sb="0" eb="1">
      <t>はかり</t>
    </rPh>
    <rPh sb="2" eb="3">
      <t>りょう</t>
    </rPh>
    <rPh sb="4" eb="5">
      <t>し</t>
    </rPh>
    <rPh sb="8" eb="9">
      <t>し</t>
    </rPh>
    <rPh sb="10" eb="11">
      <t>めい</t>
    </rPh>
    <phoneticPr fontId="20" type="Hiragana"/>
  </si>
  <si>
    <t>（2）登録申請者の役員</t>
    <rPh sb="3" eb="5">
      <t>トウロク</t>
    </rPh>
    <rPh sb="5" eb="7">
      <t>シンセイ</t>
    </rPh>
    <rPh sb="7" eb="8">
      <t>シャ</t>
    </rPh>
    <rPh sb="9" eb="11">
      <t>ヤクイン</t>
    </rPh>
    <phoneticPr fontId="20"/>
  </si>
  <si>
    <t>5　流動資産、固定資産、流動負債及び固定負債に属する科目の掲記が「その他」のみである場合に</t>
  </si>
  <si>
    <t>（3）登録申請者の法定代理人</t>
    <rPh sb="3" eb="5">
      <t>トウロク</t>
    </rPh>
    <rPh sb="5" eb="7">
      <t>シンセイ</t>
    </rPh>
    <rPh sb="7" eb="8">
      <t>シャ</t>
    </rPh>
    <rPh sb="9" eb="11">
      <t>ホウテイ</t>
    </rPh>
    <rPh sb="11" eb="13">
      <t>ダイリ</t>
    </rPh>
    <rPh sb="13" eb="14">
      <t>ニン</t>
    </rPh>
    <phoneticPr fontId="20"/>
  </si>
  <si>
    <t>完成測量原価</t>
  </si>
  <si>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</si>
  <si>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使用人数（測量士補）</t>
    <rPh sb="0" eb="2">
      <t>シヨウ</t>
    </rPh>
    <rPh sb="2" eb="4">
      <t>ニンズウ</t>
    </rPh>
    <rPh sb="5" eb="8">
      <t>ソクリョウシ</t>
    </rPh>
    <rPh sb="8" eb="9">
      <t>ホ</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</si>
  <si>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</si>
  <si>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</si>
  <si>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</si>
  <si>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</si>
  <si>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</si>
  <si>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</si>
  <si>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</si>
  <si>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</si>
  <si>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</si>
  <si>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</si>
  <si>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</si>
  <si>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</si>
  <si>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</si>
  <si>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月</t>
    <rPh sb="0" eb="1">
      <t>ガツ</t>
    </rPh>
    <phoneticPr fontId="20"/>
  </si>
  <si>
    <t>資　　産　　の　　部</t>
    <rPh sb="0" eb="1">
      <t>シ</t>
    </rPh>
    <rPh sb="3" eb="4">
      <t>サン</t>
    </rPh>
    <rPh sb="9" eb="10">
      <t>ブ</t>
    </rPh>
    <phoneticPr fontId="20"/>
  </si>
  <si>
    <t>負　　債　　の　　部</t>
    <rPh sb="0" eb="1">
      <t>フ</t>
    </rPh>
    <rPh sb="3" eb="4">
      <t>サイ</t>
    </rPh>
    <rPh sb="9" eb="10">
      <t>ブ</t>
    </rPh>
    <phoneticPr fontId="20"/>
  </si>
  <si>
    <t>純　資　産　の　部</t>
    <rPh sb="0" eb="1">
      <t>ジュン</t>
    </rPh>
    <rPh sb="2" eb="3">
      <t>シ</t>
    </rPh>
    <rPh sb="4" eb="5">
      <t>サン</t>
    </rPh>
    <rPh sb="8" eb="9">
      <t>ブ</t>
    </rPh>
    <phoneticPr fontId="20"/>
  </si>
  <si>
    <t>Ⅰ 流　動　負　債</t>
  </si>
  <si>
    <t>Ⅰ 売上高</t>
  </si>
  <si>
    <t>兼業事業売上高</t>
  </si>
  <si>
    <t>完成測量総利益（完成測量総損失）</t>
  </si>
  <si>
    <t>退職金</t>
  </si>
  <si>
    <t>売上総利益（売上総損失）</t>
  </si>
  <si>
    <t xml:space="preserve">通勤費 </t>
  </si>
  <si>
    <t>福利厚生費</t>
  </si>
  <si>
    <t>旅費交通費</t>
  </si>
  <si>
    <t>車両費</t>
  </si>
  <si>
    <t xml:space="preserve">通信運搬費 </t>
  </si>
  <si>
    <t>消耗品費</t>
  </si>
  <si>
    <t xml:space="preserve"> 　事業主利益（事業主損失）－損益計算書の事業主利益（事業主損失）</t>
  </si>
  <si>
    <t xml:space="preserve">備品費 </t>
  </si>
  <si>
    <t>図書費</t>
  </si>
  <si>
    <t>有価証券</t>
  </si>
  <si>
    <t>地代家賃</t>
  </si>
  <si>
    <t>7　記載要領6は、営業外収益の「その他」に属する収益及び営業外費用の「その他」に属する費用の</t>
  </si>
  <si>
    <t>水道光熱費</t>
  </si>
  <si>
    <t>修繕維持費</t>
  </si>
  <si>
    <t>保険料</t>
  </si>
  <si>
    <t>交際費</t>
  </si>
  <si>
    <t>会議費</t>
  </si>
  <si>
    <t xml:space="preserve">寄付金 </t>
  </si>
  <si>
    <t>会　費</t>
  </si>
  <si>
    <t>広告宣伝費</t>
  </si>
  <si>
    <t>雑　費</t>
  </si>
  <si>
    <t>その他</t>
  </si>
  <si>
    <t>支払利息</t>
  </si>
  <si>
    <t>8　注は、工事進行基準による完成測量高が「完成測量高」の総額の10分の１を超える場合に記載すること。</t>
  </si>
  <si>
    <t>手形売却損</t>
  </si>
  <si>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</si>
  <si>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</si>
  <si>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　　 　5． 空　中　写　真　撮　影</t>
  </si>
  <si>
    <t>2． 多　　角　　測　　量</t>
  </si>
  <si>
    <t xml:space="preserve"> 　　　6． 空　中　写　真　図　化</t>
  </si>
  <si>
    <t xml:space="preserve"> 　　　7． 地　図　の　調　製</t>
  </si>
  <si>
    <t>4． 地形測量及び平面測量</t>
  </si>
  <si>
    <t xml:space="preserve"> 　　　8． そ　の　他　の　測　量</t>
  </si>
  <si>
    <t>長期借入金</t>
  </si>
  <si>
    <t>登録第</t>
  </si>
  <si>
    <t>測量法第55条2の規定により測量業者としての登録の申請をします。</t>
  </si>
  <si>
    <t>注  消費税及び地方消費税に相当する額の会計処理の方法</t>
  </si>
  <si>
    <t>資本金又は出資の額</t>
    <rPh sb="0" eb="2">
      <t>シホン</t>
    </rPh>
    <rPh sb="2" eb="3">
      <t>キン</t>
    </rPh>
    <rPh sb="3" eb="4">
      <t>マタ</t>
    </rPh>
    <rPh sb="5" eb="7">
      <t>シュッシ</t>
    </rPh>
    <rPh sb="8" eb="9">
      <t>ガク</t>
    </rPh>
    <phoneticPr fontId="20"/>
  </si>
  <si>
    <t>決算書等の数字－⑤</t>
    <rPh sb="0" eb="3">
      <t>ケッサンショ</t>
    </rPh>
    <rPh sb="3" eb="4">
      <t>トウ</t>
    </rPh>
    <rPh sb="5" eb="7">
      <t>スウジ</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</si>
  <si>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</si>
  <si>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(空中写真によるものを除く。)</t>
  </si>
  <si>
    <t>受取利息及び配当金</t>
    <rPh sb="4" eb="5">
      <t>オヨ</t>
    </rPh>
    <phoneticPr fontId="20"/>
  </si>
  <si>
    <t>令和</t>
  </si>
  <si>
    <t>令和</t>
    <rPh sb="0" eb="2">
      <t>レイワ</t>
    </rPh>
    <phoneticPr fontId="20"/>
  </si>
  <si>
    <t>3． 水　　準　　測　　量</t>
  </si>
  <si>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</si>
  <si>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</si>
  <si>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</si>
  <si>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Ⅰの合計</t>
    <rPh sb="2" eb="4">
      <t>ゴウケイ</t>
    </rPh>
    <phoneticPr fontId="20"/>
  </si>
  <si>
    <t>Ⅱの合計</t>
    <rPh sb="2" eb="4">
      <t>ゴウケイ</t>
    </rPh>
    <phoneticPr fontId="20"/>
  </si>
  <si>
    <t>(用紙の寸法は、日本産業規格A4とする。)</t>
    <rPh sb="10" eb="12">
      <t>さんぎょう</t>
    </rPh>
    <phoneticPr fontId="20" type="Hiragana"/>
  </si>
  <si>
    <t>2　「事業主利益（事業主損失）」以外の勘定科目の分類は、法人の勘定科目の分類によること。</t>
  </si>
  <si>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</si>
  <si>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</si>
  <si>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</si>
  <si>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</si>
  <si>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</si>
  <si>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⑧Ⅴの合計</t>
    <rPh sb="3" eb="5">
      <t>ゴウケイ</t>
    </rPh>
    <phoneticPr fontId="20"/>
  </si>
  <si>
    <t>納　税　証　明　書</t>
    <rPh sb="0" eb="1">
      <t>オサム</t>
    </rPh>
    <rPh sb="2" eb="3">
      <t>ゼイ</t>
    </rPh>
    <rPh sb="4" eb="5">
      <t>アカシ</t>
    </rPh>
    <rPh sb="6" eb="7">
      <t>メイ</t>
    </rPh>
    <rPh sb="8" eb="9">
      <t>ショ</t>
    </rPh>
    <phoneticPr fontId="20"/>
  </si>
  <si>
    <t>住所　…</t>
    <rPh sb="0" eb="2">
      <t>ジュウショ</t>
    </rPh>
    <phoneticPr fontId="20"/>
  </si>
  <si>
    <t>氏名　…</t>
    <rPh sb="0" eb="2">
      <t>シメイ</t>
    </rPh>
    <phoneticPr fontId="20"/>
  </si>
  <si>
    <t>添付書類（ハ）（法第55条の3第3号）</t>
  </si>
  <si>
    <t>（商号又は名称）</t>
    <rPh sb="1" eb="3">
      <t>ショウゴウ</t>
    </rPh>
    <rPh sb="3" eb="4">
      <t>マタ</t>
    </rPh>
    <rPh sb="5" eb="7">
      <t>メイショウ</t>
    </rPh>
    <phoneticPr fontId="20"/>
  </si>
  <si>
    <t>現金預金</t>
    <rPh sb="0" eb="2">
      <t>ゲンキン</t>
    </rPh>
    <rPh sb="2" eb="4">
      <t>ヨキン</t>
    </rPh>
    <phoneticPr fontId="20"/>
  </si>
  <si>
    <t>未成測量支出金</t>
  </si>
  <si>
    <t>　純資産合計</t>
  </si>
  <si>
    <t>材料貯蔵品</t>
  </si>
  <si>
    <t>貸倒引当金</t>
  </si>
  <si>
    <t>建物・構築物</t>
  </si>
  <si>
    <t>機械・運搬具</t>
  </si>
  <si>
    <t>　負債・純資産合計</t>
  </si>
  <si>
    <t>工具器具・備品</t>
  </si>
  <si>
    <t>土　地</t>
  </si>
  <si>
    <t>建設仮勘定</t>
  </si>
  <si>
    <t>破産更生債権等</t>
    <rPh sb="0" eb="2">
      <t>ハサン</t>
    </rPh>
    <rPh sb="2" eb="4">
      <t>コウセイ</t>
    </rPh>
    <rPh sb="4" eb="7">
      <t>サイケントウ</t>
    </rPh>
    <phoneticPr fontId="20"/>
  </si>
  <si>
    <t>固定資産合計</t>
  </si>
  <si>
    <t>　資産合計</t>
  </si>
  <si>
    <t>測量未払金</t>
  </si>
  <si>
    <t>短期借入金</t>
  </si>
  <si>
    <t xml:space="preserve">未払金 </t>
  </si>
  <si>
    <t>R</t>
  </si>
  <si>
    <t>未成測量受入金</t>
  </si>
  <si>
    <t>預り金</t>
  </si>
  <si>
    <t>流動負債合計</t>
  </si>
  <si>
    <t>Ⅱ 固　定　負　債</t>
  </si>
  <si>
    <t>固定負債合計</t>
  </si>
  <si>
    <t>事業主借勘定</t>
  </si>
  <si>
    <t>事業主貸勘定</t>
  </si>
  <si>
    <t xml:space="preserve"> 　事業主仮勘定－事業主が事業外資金から事業のために借りたもの</t>
  </si>
  <si>
    <t xml:space="preserve"> 　事業主貸勘定－事業主が営業の資金から家事費等に充当したもの</t>
  </si>
  <si>
    <t>3　記載すべき金額は、千円単位をもって表示すること。</t>
  </si>
  <si>
    <t xml:space="preserve">営業利益（営業損失）  </t>
  </si>
  <si>
    <t>4　金額の記載に当たつて有効数字がない場合においては、科目の記載を要しない。</t>
  </si>
  <si>
    <t>おいては、科目の記載を要しない。</t>
  </si>
  <si>
    <t xml:space="preserve">   すること。</t>
  </si>
  <si>
    <t>添付書類（ニ）(法第55条の3第3号)</t>
    <rPh sb="0" eb="2">
      <t>テンプ</t>
    </rPh>
    <rPh sb="2" eb="4">
      <t>ショルイ</t>
    </rPh>
    <rPh sb="8" eb="9">
      <t>ホウ</t>
    </rPh>
    <rPh sb="9" eb="10">
      <t>ダイ</t>
    </rPh>
    <rPh sb="12" eb="13">
      <t>ジョウ</t>
    </rPh>
    <rPh sb="15" eb="16">
      <t>ダイ</t>
    </rPh>
    <rPh sb="17" eb="18">
      <t>ゴウ</t>
    </rPh>
    <phoneticPr fontId="20"/>
  </si>
  <si>
    <t>Ⅱ 売上原価</t>
  </si>
  <si>
    <t>材料費</t>
  </si>
  <si>
    <t>経　費</t>
  </si>
  <si>
    <t>　事業主利益（事業主損失）</t>
  </si>
  <si>
    <t>1　損益計算書は、損益の状態を正確に判断することができるよう明瞭に記載すること。</t>
  </si>
  <si>
    <t>4　金額の記載に当たって有効数字がない場合においては、科目の記載を要しない。</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</si>
  <si>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</si>
  <si>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</si>
  <si>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</si>
  <si>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</si>
  <si>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記載に準用する。</t>
  </si>
  <si>
    <t xml:space="preserve">                貸　借　対　照　表</t>
    <rPh sb="16" eb="17">
      <t>カシ</t>
    </rPh>
    <rPh sb="18" eb="19">
      <t>シャク</t>
    </rPh>
    <rPh sb="20" eb="21">
      <t>タイ</t>
    </rPh>
    <rPh sb="22" eb="23">
      <t>テル</t>
    </rPh>
    <rPh sb="24" eb="25">
      <t>オモテ</t>
    </rPh>
    <phoneticPr fontId="20"/>
  </si>
  <si>
    <t>決算書等の数字－Ⅰの合計</t>
    <rPh sb="0" eb="3">
      <t>ケッサンショ</t>
    </rPh>
    <rPh sb="3" eb="4">
      <t>トウ</t>
    </rPh>
    <rPh sb="5" eb="7">
      <t>スウジ</t>
    </rPh>
    <rPh sb="10" eb="12">
      <t>ゴウケイ</t>
    </rPh>
    <phoneticPr fontId="20"/>
  </si>
  <si>
    <t>端数許容範囲</t>
    <rPh sb="0" eb="2">
      <t>ハスウ</t>
    </rPh>
    <rPh sb="2" eb="4">
      <t>キョヨウ</t>
    </rPh>
    <rPh sb="4" eb="6">
      <t>ハンイ</t>
    </rPh>
    <phoneticPr fontId="20"/>
  </si>
  <si>
    <t>Ⅱ 固　定　資　産</t>
  </si>
  <si>
    <t>決算書等の数字－Ⅱの合計</t>
    <rPh sb="0" eb="3">
      <t>ケッサンショ</t>
    </rPh>
    <rPh sb="3" eb="4">
      <t>トウ</t>
    </rPh>
    <rPh sb="5" eb="7">
      <t>スウジ</t>
    </rPh>
    <phoneticPr fontId="20"/>
  </si>
  <si>
    <t>H</t>
  </si>
  <si>
    <t>Ⅰ＋Ⅱの合計</t>
    <rPh sb="4" eb="6">
      <t>ゴウケイ</t>
    </rPh>
    <phoneticPr fontId="20"/>
  </si>
  <si>
    <t>決算書等の数字－Ⅰ＋Ⅱの合計</t>
    <rPh sb="12" eb="14">
      <t>ゴウケイ</t>
    </rPh>
    <phoneticPr fontId="20"/>
  </si>
  <si>
    <t>・・・引当金</t>
  </si>
  <si>
    <t>決算書等の数字－Ⅰの合計</t>
    <rPh sb="0" eb="3">
      <t>ケッサンショ</t>
    </rPh>
    <rPh sb="3" eb="4">
      <t>トウ</t>
    </rPh>
    <rPh sb="5" eb="7">
      <t>スウジ</t>
    </rPh>
    <phoneticPr fontId="20"/>
  </si>
  <si>
    <t>　負債合計</t>
  </si>
  <si>
    <t>期首資本金</t>
  </si>
  <si>
    <t>純資産の合計</t>
    <rPh sb="0" eb="3">
      <t>ジュンシサン</t>
    </rPh>
    <rPh sb="4" eb="6">
      <t>ゴウケイ</t>
    </rPh>
    <phoneticPr fontId="20"/>
  </si>
  <si>
    <t>決算書等の数字－純資産合計</t>
    <rPh sb="0" eb="3">
      <t>ケッサンショ</t>
    </rPh>
    <rPh sb="3" eb="4">
      <t>トウ</t>
    </rPh>
    <rPh sb="5" eb="7">
      <t>スウジ</t>
    </rPh>
    <rPh sb="8" eb="11">
      <t>ジュンシサン</t>
    </rPh>
    <rPh sb="11" eb="13">
      <t>ゴウケイ</t>
    </rPh>
    <phoneticPr fontId="20"/>
  </si>
  <si>
    <t>事業主利益（事業主損失）</t>
  </si>
  <si>
    <t>負債合計＋純資産の合計</t>
    <rPh sb="0" eb="2">
      <t>フサイ</t>
    </rPh>
    <rPh sb="2" eb="4">
      <t>ゴウケイ</t>
    </rPh>
    <rPh sb="5" eb="8">
      <t>ジュンシサン</t>
    </rPh>
    <rPh sb="9" eb="11">
      <t>ゴウケイ</t>
    </rPh>
    <phoneticPr fontId="20"/>
  </si>
  <si>
    <t>（別表第十一（第十二条関係））</t>
    <rPh sb="1" eb="2">
      <t>ベツ</t>
    </rPh>
    <rPh sb="2" eb="3">
      <t>ヒョウ</t>
    </rPh>
    <rPh sb="3" eb="4">
      <t>ダイ</t>
    </rPh>
    <rPh sb="4" eb="6">
      <t>11</t>
    </rPh>
    <rPh sb="7" eb="8">
      <t>ダイ</t>
    </rPh>
    <rPh sb="8" eb="10">
      <t>12</t>
    </rPh>
    <rPh sb="10" eb="11">
      <t>ジョウ</t>
    </rPh>
    <rPh sb="11" eb="13">
      <t>カンケイ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</si>
  <si>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</si>
  <si>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2　下記以外の勘定科目の分類は、法人の勘定科目の分類によること。</t>
  </si>
  <si>
    <t>6　流動資産又は固定資産の「その他」に属する資産で、その金額が資産の総額の100分の１を超えるものに</t>
  </si>
  <si>
    <t>ついては、当該資産を明示する科目をもって記載すること。</t>
  </si>
  <si>
    <t>7　記載要領６は、負債の部の記載に準用する。</t>
  </si>
  <si>
    <t>9　注は、税抜方式及び税込方式のうち貸借対照表及び損益計算書の作成に当たって採用したものを記載すること。</t>
  </si>
  <si>
    <t>　　　　　 損　益　計　算　書</t>
    <rPh sb="6" eb="7">
      <t>ソン</t>
    </rPh>
    <rPh sb="8" eb="9">
      <t>エキ</t>
    </rPh>
    <rPh sb="10" eb="11">
      <t>ケイ</t>
    </rPh>
    <rPh sb="12" eb="13">
      <t>ザン</t>
    </rPh>
    <rPh sb="14" eb="15">
      <t>ショ</t>
    </rPh>
    <phoneticPr fontId="20"/>
  </si>
  <si>
    <t>　</t>
  </si>
  <si>
    <t>①Ⅰの合計</t>
    <rPh sb="3" eb="5">
      <t>ゴウケイ</t>
    </rPh>
    <phoneticPr fontId="20"/>
  </si>
  <si>
    <t>②完成測量原価の合計</t>
    <rPh sb="1" eb="3">
      <t>カンセイ</t>
    </rPh>
    <rPh sb="3" eb="5">
      <t>ソクリョウ</t>
    </rPh>
    <rPh sb="5" eb="7">
      <t>ゲンカ</t>
    </rPh>
    <rPh sb="8" eb="10">
      <t>ゴウケイ</t>
    </rPh>
    <phoneticPr fontId="20"/>
  </si>
  <si>
    <t>兼業事業売上原価</t>
  </si>
  <si>
    <t>④売上総利益（売上総損失）の合計</t>
    <rPh sb="14" eb="16">
      <t>ゴウケイ</t>
    </rPh>
    <phoneticPr fontId="20"/>
  </si>
  <si>
    <t>決算書等の数字－④</t>
  </si>
  <si>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</si>
  <si>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 xml:space="preserve">法定福利費 </t>
  </si>
  <si>
    <t>⑤Ⅲの合計</t>
    <rPh sb="3" eb="5">
      <t>ゴウケイ</t>
    </rPh>
    <phoneticPr fontId="20"/>
  </si>
  <si>
    <t xml:space="preserve">減価償却費 </t>
  </si>
  <si>
    <t>⑥（④－⑤の合計）</t>
    <rPh sb="6" eb="8">
      <t>ゴウケイ</t>
    </rPh>
    <phoneticPr fontId="20"/>
  </si>
  <si>
    <t>決算書等の数字 －⑥</t>
    <rPh sb="0" eb="3">
      <t>ケッサンショ</t>
    </rPh>
    <rPh sb="3" eb="4">
      <t>トウ</t>
    </rPh>
    <rPh sb="5" eb="7">
      <t>スウジ</t>
    </rPh>
    <phoneticPr fontId="20"/>
  </si>
  <si>
    <t>⑦Ⅳの合計</t>
    <rPh sb="3" eb="5">
      <t>ゴウケイ</t>
    </rPh>
    <phoneticPr fontId="20"/>
  </si>
  <si>
    <t>決算書等の数字 －⑦</t>
    <rPh sb="0" eb="3">
      <t>ケッサンショ</t>
    </rPh>
    <rPh sb="3" eb="4">
      <t>トウ</t>
    </rPh>
    <rPh sb="5" eb="7">
      <t>スウジ</t>
    </rPh>
    <phoneticPr fontId="20"/>
  </si>
  <si>
    <t>決算書等の数字 －⑧</t>
    <rPh sb="0" eb="3">
      <t>ケッサンショ</t>
    </rPh>
    <rPh sb="3" eb="4">
      <t>トウ</t>
    </rPh>
    <rPh sb="5" eb="7">
      <t>スウジ</t>
    </rPh>
    <phoneticPr fontId="20"/>
  </si>
  <si>
    <t>⑨営業利益（営業損失）＋Ⅳ－Ｖ</t>
    <rPh sb="1" eb="3">
      <t>エイギョウ</t>
    </rPh>
    <rPh sb="3" eb="5">
      <t>リエキ</t>
    </rPh>
    <rPh sb="6" eb="8">
      <t>エイギョウ</t>
    </rPh>
    <rPh sb="8" eb="10">
      <t>ソンシツ</t>
    </rPh>
    <phoneticPr fontId="20"/>
  </si>
  <si>
    <t>決算書等の数字－⑨</t>
  </si>
  <si>
    <t xml:space="preserve">
(用紙の寸法は、日本産業規格A4とする。)</t>
  </si>
  <si>
    <t>．</t>
  </si>
  <si>
    <t>別表第十二（第十四条関係）
添付書類(イ)（法第55条の3第1号）</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</si>
  <si>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</si>
  <si>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完成測量未収入金</t>
    <phoneticPr fontId="20"/>
  </si>
  <si>
    <t>完成測量収入</t>
    <phoneticPr fontId="20"/>
  </si>
  <si>
    <t>人件費</t>
    <phoneticPr fontId="20"/>
  </si>
  <si>
    <t>外注費</t>
    <phoneticPr fontId="20"/>
  </si>
  <si>
    <t>別表12</t>
    <rPh sb="0" eb="2">
      <t>べっぴょう</t>
    </rPh>
    <phoneticPr fontId="86" type="Hiragana"/>
  </si>
  <si>
    <t>役　員　等　一　覧　表</t>
    <rPh sb="0" eb="1">
      <t>やく</t>
    </rPh>
    <rPh sb="2" eb="3">
      <t>いん</t>
    </rPh>
    <rPh sb="4" eb="5">
      <t>とう</t>
    </rPh>
    <rPh sb="6" eb="7">
      <t>いち</t>
    </rPh>
    <rPh sb="8" eb="9">
      <t>らん</t>
    </rPh>
    <rPh sb="10" eb="11">
      <t>ひょう</t>
    </rPh>
    <phoneticPr fontId="86" type="Hiragana"/>
  </si>
  <si>
    <t>（ふりがな）
商号又は名称</t>
    <rPh sb="7" eb="9">
      <t>しょうごう</t>
    </rPh>
    <rPh sb="9" eb="10">
      <t>また</t>
    </rPh>
    <rPh sb="11" eb="13">
      <t>めいしょう</t>
    </rPh>
    <phoneticPr fontId="86" type="Hiragana"/>
  </si>
  <si>
    <t>代表者氏名</t>
    <rPh sb="0" eb="3">
      <t>だいひょうしゃ</t>
    </rPh>
    <rPh sb="3" eb="5">
      <t>しめい</t>
    </rPh>
    <phoneticPr fontId="86" type="Hiragana"/>
  </si>
  <si>
    <t>○○　○○</t>
    <phoneticPr fontId="86"/>
  </si>
  <si>
    <t>所在地</t>
    <rPh sb="0" eb="3">
      <t>しょざいち</t>
    </rPh>
    <phoneticPr fontId="86" type="Hiragana"/>
  </si>
  <si>
    <t>（ふりがな）
役職員氏名</t>
    <rPh sb="7" eb="10">
      <t>やくしょくいん</t>
    </rPh>
    <rPh sb="10" eb="12">
      <t>しめい</t>
    </rPh>
    <phoneticPr fontId="86" type="Hiragana"/>
  </si>
  <si>
    <t>役職</t>
    <rPh sb="0" eb="2">
      <t>やくしょく</t>
    </rPh>
    <phoneticPr fontId="86" type="Hiragana"/>
  </si>
  <si>
    <t>生年月日</t>
    <rPh sb="0" eb="2">
      <t>せいねん</t>
    </rPh>
    <rPh sb="2" eb="4">
      <t>がっぴ</t>
    </rPh>
    <phoneticPr fontId="86" type="Hiragana"/>
  </si>
  <si>
    <t>住所</t>
    <rPh sb="0" eb="2">
      <t>じゅうしょ</t>
    </rPh>
    <phoneticPr fontId="86" type="Hiragana"/>
  </si>
  <si>
    <t>○○　○○</t>
    <rPh sb="0" eb="5">
      <t>　○○　　　　○○</t>
    </rPh>
    <phoneticPr fontId="86" type="Hiragana"/>
  </si>
  <si>
    <t>昭和○年○月○日</t>
    <rPh sb="0" eb="2">
      <t>ショウワ</t>
    </rPh>
    <rPh sb="3" eb="4">
      <t>ネン</t>
    </rPh>
    <rPh sb="5" eb="6">
      <t>ガツ</t>
    </rPh>
    <rPh sb="7" eb="8">
      <t>ニチ</t>
    </rPh>
    <phoneticPr fontId="91"/>
  </si>
  <si>
    <t>　　埼玉県さいたま市中央区○○１－２</t>
    <rPh sb="2" eb="5">
      <t>サイタマケン</t>
    </rPh>
    <rPh sb="9" eb="10">
      <t>シ</t>
    </rPh>
    <rPh sb="10" eb="13">
      <t>チュウオウク</t>
    </rPh>
    <phoneticPr fontId="91"/>
  </si>
  <si>
    <t>上記のとおり相違ありません。</t>
    <rPh sb="0" eb="2">
      <t>じょうき</t>
    </rPh>
    <rPh sb="6" eb="8">
      <t>そうい</t>
    </rPh>
    <phoneticPr fontId="86" type="Hiragana"/>
  </si>
  <si>
    <t>令和</t>
    <rPh sb="0" eb="2">
      <t>れいわ</t>
    </rPh>
    <phoneticPr fontId="86" type="Hiragana"/>
  </si>
  <si>
    <t>○</t>
    <phoneticPr fontId="91"/>
  </si>
  <si>
    <t>年</t>
    <rPh sb="0" eb="1">
      <t>ねん</t>
    </rPh>
    <phoneticPr fontId="86" type="Hiragana"/>
  </si>
  <si>
    <t>月</t>
    <rPh sb="0" eb="1">
      <t>つき</t>
    </rPh>
    <phoneticPr fontId="86" type="Hiragana"/>
  </si>
  <si>
    <t>日</t>
    <rPh sb="0" eb="1">
      <t>ひ</t>
    </rPh>
    <phoneticPr fontId="86" type="Hiragana"/>
  </si>
  <si>
    <t>○○測量　株式会社</t>
    <rPh sb="2" eb="4">
      <t>ソクリョウ</t>
    </rPh>
    <rPh sb="5" eb="9">
      <t>カブシキガイシャ</t>
    </rPh>
    <phoneticPr fontId="91"/>
  </si>
  <si>
    <t>申請者</t>
    <rPh sb="0" eb="3">
      <t>しんせいしゃ</t>
    </rPh>
    <phoneticPr fontId="86" type="Hiragana"/>
  </si>
  <si>
    <t>代表取締役　○○　○○</t>
    <rPh sb="0" eb="2">
      <t>ダイヒョウ</t>
    </rPh>
    <rPh sb="2" eb="5">
      <t>トリシマリヤク</t>
    </rPh>
    <phoneticPr fontId="91"/>
  </si>
  <si>
    <t xml:space="preserve"> 登録申請者（法人である場合においては、その役員を含む。）及び法定代理人について記載すること。</t>
    <phoneticPr fontId="86"/>
  </si>
  <si>
    <t>正</t>
    <rPh sb="0" eb="1">
      <t>せい</t>
    </rPh>
    <phoneticPr fontId="20" type="Hiragana"/>
  </si>
  <si>
    <t>○</t>
    <phoneticPr fontId="20" type="Hiragana"/>
  </si>
  <si>
    <t>埼玉</t>
    <rPh sb="0" eb="2">
      <t>さいたま</t>
    </rPh>
    <phoneticPr fontId="20" type="Hiragana"/>
  </si>
  <si>
    <t>○○地方整備局長</t>
    <phoneticPr fontId="20" type="Hiragana"/>
  </si>
  <si>
    <t>○○測量設計</t>
    <rPh sb="2" eb="4">
      <t>そくりょう</t>
    </rPh>
    <rPh sb="4" eb="6">
      <t>せっけい</t>
    </rPh>
    <phoneticPr fontId="20" type="Hiragana"/>
  </si>
  <si>
    <t>代表　○○　○○</t>
    <rPh sb="0" eb="2">
      <t>だいひょう</t>
    </rPh>
    <phoneticPr fontId="20" type="Hiragana"/>
  </si>
  <si>
    <t>○○測量設計</t>
    <rPh sb="2" eb="6">
      <t>そくりょうせっけい</t>
    </rPh>
    <phoneticPr fontId="20" type="Hiragana"/>
  </si>
  <si>
    <t>〒○○○－○○○○</t>
    <phoneticPr fontId="86"/>
  </si>
  <si>
    <t>埼玉県さいたま市中央区○○１－２</t>
    <rPh sb="0" eb="3">
      <t>サイタマケン</t>
    </rPh>
    <rPh sb="7" eb="8">
      <t>シ</t>
    </rPh>
    <rPh sb="8" eb="11">
      <t>チュウオウク</t>
    </rPh>
    <phoneticPr fontId="86"/>
  </si>
  <si>
    <t>TEL ○○○－○○○－○○○○</t>
    <phoneticPr fontId="86"/>
  </si>
  <si>
    <t>○○県○○県土整備事務所</t>
    <rPh sb="2" eb="3">
      <t>ケン</t>
    </rPh>
    <rPh sb="5" eb="7">
      <t>ケンド</t>
    </rPh>
    <rPh sb="7" eb="9">
      <t>セイビ</t>
    </rPh>
    <rPh sb="9" eb="12">
      <t>ジムショ</t>
    </rPh>
    <phoneticPr fontId="22"/>
  </si>
  <si>
    <t>水準測量</t>
    <rPh sb="0" eb="4">
      <t>スイジュンソクリョウ</t>
    </rPh>
    <phoneticPr fontId="20"/>
  </si>
  <si>
    <t>○○県○○市</t>
    <rPh sb="2" eb="3">
      <t>ケン</t>
    </rPh>
    <rPh sb="5" eb="6">
      <t>シ</t>
    </rPh>
    <phoneticPr fontId="20"/>
  </si>
  <si>
    <t>〇</t>
    <phoneticPr fontId="20"/>
  </si>
  <si>
    <t>R</t>
    <phoneticPr fontId="20"/>
  </si>
  <si>
    <t>測量の実績がないため記載できない。</t>
    <rPh sb="0" eb="2">
      <t>ソクリョウ</t>
    </rPh>
    <rPh sb="3" eb="5">
      <t>ジッセキ</t>
    </rPh>
    <rPh sb="10" eb="12">
      <t>キサイ</t>
    </rPh>
    <phoneticPr fontId="86"/>
  </si>
  <si>
    <t>平成</t>
  </si>
  <si>
    <t>○○</t>
    <phoneticPr fontId="20"/>
  </si>
  <si>
    <t>△</t>
    <phoneticPr fontId="20"/>
  </si>
  <si>
    <t>測量の実績がないため記載できない</t>
    <rPh sb="0" eb="2">
      <t>ソクリョウ</t>
    </rPh>
    <rPh sb="3" eb="5">
      <t>ジッセキ</t>
    </rPh>
    <rPh sb="10" eb="12">
      <t>キサイ</t>
    </rPh>
    <phoneticPr fontId="20"/>
  </si>
  <si>
    <t>令和</t>
    <phoneticPr fontId="20"/>
  </si>
  <si>
    <t>○○測量設計</t>
    <rPh sb="2" eb="6">
      <t>ソクリョウセッケイ</t>
    </rPh>
    <phoneticPr fontId="20"/>
  </si>
  <si>
    <t>税込方式</t>
  </si>
  <si>
    <t>　　　　　　　　令和　○　年　○　月　○　日</t>
    <rPh sb="8" eb="10">
      <t>レイワ</t>
    </rPh>
    <rPh sb="13" eb="14">
      <t>ネン</t>
    </rPh>
    <rPh sb="17" eb="18">
      <t>ツキ</t>
    </rPh>
    <rPh sb="21" eb="22">
      <t>ニチ</t>
    </rPh>
    <phoneticPr fontId="86"/>
  </si>
  <si>
    <t>　　　　　　　　　　　　　○○測量設計</t>
    <rPh sb="15" eb="17">
      <t>ソクリョウ</t>
    </rPh>
    <rPh sb="17" eb="19">
      <t>セッケイ</t>
    </rPh>
    <phoneticPr fontId="86"/>
  </si>
  <si>
    <t>　　　　　　　　　　　　　　代表　○○　○○　　</t>
    <rPh sb="14" eb="16">
      <t>ダイヒョウ</t>
    </rPh>
    <phoneticPr fontId="86"/>
  </si>
  <si>
    <t>第１期決算期未到来（未確定）のため添付できない。</t>
    <rPh sb="0" eb="1">
      <t>ダイ</t>
    </rPh>
    <rPh sb="2" eb="3">
      <t>キ</t>
    </rPh>
    <rPh sb="3" eb="6">
      <t>ケッサンキ</t>
    </rPh>
    <rPh sb="6" eb="9">
      <t>ミトウライ</t>
    </rPh>
    <rPh sb="10" eb="13">
      <t>ミカクテイ</t>
    </rPh>
    <rPh sb="17" eb="19">
      <t>テンプ</t>
    </rPh>
    <phoneticPr fontId="86"/>
  </si>
  <si>
    <t>　　　　　　　　　　　　納付済額を証する書面</t>
    <rPh sb="12" eb="15">
      <t>ノウフズミ</t>
    </rPh>
    <rPh sb="15" eb="16">
      <t>ガク</t>
    </rPh>
    <rPh sb="17" eb="18">
      <t>ショウ</t>
    </rPh>
    <rPh sb="20" eb="22">
      <t>ショメン</t>
    </rPh>
    <phoneticPr fontId="86"/>
  </si>
  <si>
    <t>　　　　　　　　　　　　所得税の納付すべき額及び</t>
    <rPh sb="12" eb="15">
      <t>ショトクゼイ</t>
    </rPh>
    <rPh sb="16" eb="18">
      <t>ノウフ</t>
    </rPh>
    <rPh sb="21" eb="22">
      <t>ガク</t>
    </rPh>
    <rPh sb="22" eb="23">
      <t>オヨ</t>
    </rPh>
    <phoneticPr fontId="86"/>
  </si>
  <si>
    <t>○○測量設計</t>
    <rPh sb="2" eb="4">
      <t>そくりょう</t>
    </rPh>
    <rPh sb="4" eb="6">
      <t>せっけい</t>
    </rPh>
    <phoneticPr fontId="86" type="Hiragana"/>
  </si>
  <si>
    <t>　　埼玉県さいたま市中央区〇〇１－２</t>
    <rPh sb="2" eb="5">
      <t>サイタマケン</t>
    </rPh>
    <rPh sb="9" eb="10">
      <t>シ</t>
    </rPh>
    <rPh sb="10" eb="13">
      <t>チュウオウク</t>
    </rPh>
    <phoneticPr fontId="86"/>
  </si>
  <si>
    <t>代表</t>
    <rPh sb="0" eb="2">
      <t>ダイヒョウ</t>
    </rPh>
    <phoneticPr fontId="91"/>
  </si>
  <si>
    <t>○○測量設計　設立　</t>
    <rPh sb="2" eb="6">
      <t>ソクリョウセッケイ</t>
    </rPh>
    <rPh sb="7" eb="9">
      <t>セツリツ</t>
    </rPh>
    <phoneticPr fontId="20"/>
  </si>
  <si>
    <t>（所得税の納付すべき額及び納付済額を証する書面）</t>
  </si>
  <si>
    <t>税目　申告所得税</t>
    <rPh sb="0" eb="2">
      <t>ゼイモク</t>
    </rPh>
    <rPh sb="3" eb="5">
      <t>シンコク</t>
    </rPh>
    <rPh sb="5" eb="8">
      <t>ショトクゼイ</t>
    </rPh>
    <phoneticPr fontId="20"/>
  </si>
  <si>
    <t>本社</t>
    <rPh sb="0" eb="2">
      <t>ホンシャ</t>
    </rPh>
    <phoneticPr fontId="20"/>
  </si>
  <si>
    <t>代表　○○　○○</t>
    <rPh sb="0" eb="2">
      <t>ダイヒョウ</t>
    </rPh>
    <phoneticPr fontId="20"/>
  </si>
  <si>
    <t>○○地方整備局長</t>
    <rPh sb="2" eb="7">
      <t>チホウセイビキョク</t>
    </rPh>
    <rPh sb="7" eb="8">
      <t>チョウ</t>
    </rPh>
    <phoneticPr fontId="20"/>
  </si>
  <si>
    <t>○</t>
    <phoneticPr fontId="86" type="Hiragana"/>
  </si>
  <si>
    <t>○○地方整備局長</t>
    <rPh sb="2" eb="8">
      <t>ちほうせいびきょくちょう</t>
    </rPh>
    <phoneticPr fontId="20" type="Hiragana"/>
  </si>
  <si>
    <t>本社</t>
    <rPh sb="0" eb="2">
      <t>ほんしゃ</t>
    </rPh>
    <phoneticPr fontId="86" type="Hiragana"/>
  </si>
  <si>
    <t>代表　○○　○○</t>
    <rPh sb="0" eb="2">
      <t>だいひょう</t>
    </rPh>
    <phoneticPr fontId="86" type="Hiragana"/>
  </si>
  <si>
    <t>S○－○○○○</t>
    <phoneticPr fontId="86" type="Hiragana"/>
  </si>
  <si>
    <t>昭和○年○月○日</t>
    <rPh sb="0" eb="2">
      <t>しょうわ</t>
    </rPh>
    <rPh sb="3" eb="4">
      <t>ねん</t>
    </rPh>
    <rPh sb="5" eb="6">
      <t>がつ</t>
    </rPh>
    <rPh sb="7" eb="8">
      <t>にち</t>
    </rPh>
    <phoneticPr fontId="8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</si>
</sst>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108">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vertAlign val="superscript"/>
      <sz val="16"/>
      <name val="ＭＳ 明朝"/>
      <family val="1"/>
    </font>
    <font>
      <vertAlign val="superscript"/>
      <sz val="11"/>
      <name val="ＭＳ 明朝"/>
      <family val="1"/>
    </font>
    <font>
      <sz val="11"/>
      <name val="ＭＳ ゴシック"/>
      <family val="3"/>
    </font>
    <font>
      <sz val="10"/>
      <color indexed="10"/>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0"/>
      <name val="ＭＳ ゴシック"/>
      <family val="3"/>
    </font>
    <font>
      <b/>
      <sz val="12"/>
      <color rgb="FFFF0000"/>
      <name val="ＭＳ 明朝"/>
      <family val="1"/>
    </font>
    <font>
      <sz val="11"/>
      <color theme="0"/>
      <name val="ＭＳ 明朝"/>
      <family val="1"/>
    </font>
    <font>
      <sz val="10"/>
      <color theme="0"/>
      <name val="ＭＳ ゴシック"/>
      <family val="3"/>
    </font>
    <font>
      <sz val="10"/>
      <color theme="0"/>
      <name val="ＭＳ 明朝"/>
      <family val="1"/>
    </font>
    <font>
      <sz val="14"/>
      <color rgb="FFFF0000"/>
      <name val="ＭＳ ゴシック"/>
      <family val="3"/>
    </font>
    <font>
      <sz val="11"/>
      <color rgb="FFFF0000"/>
      <name val="ＭＳ ゴシック"/>
      <family val="3"/>
    </font>
    <font>
      <sz val="9"/>
      <color theme="0" tint="-0.34998626667073579"/>
      <name val="ＭＳ ゴシック"/>
      <family val="3"/>
    </font>
    <font>
      <sz val="11"/>
      <color theme="0" tint="-0.34998626667073579"/>
      <name val="ＭＳ 明朝"/>
      <family val="1"/>
    </font>
    <font>
      <sz val="11"/>
      <color theme="0" tint="-0.34998626667073579"/>
      <name val="ＭＳ ゴシック"/>
      <family val="3"/>
    </font>
    <font>
      <b/>
      <sz val="11"/>
      <color theme="0" tint="-0.34998626667073579"/>
      <name val="ＭＳ Ｐゴシック"/>
      <family val="3"/>
    </font>
    <font>
      <sz val="6"/>
      <color theme="0" tint="-0.34998626667073579"/>
      <name val="ＭＳ ゴシック"/>
      <family val="3"/>
    </font>
    <font>
      <sz val="11"/>
      <color theme="0" tint="-0.34998626667073579"/>
      <name val="ＭＳ Ｐゴシック"/>
      <family val="3"/>
    </font>
    <font>
      <b/>
      <sz val="11"/>
      <color theme="0" tint="-0.34998626667073579"/>
      <name val="ＭＳ ゴシック"/>
      <family val="3"/>
    </font>
    <font>
      <strike/>
      <sz val="10"/>
      <name val="ＭＳ 明朝"/>
      <family val="1"/>
    </font>
    <font>
      <sz val="11"/>
      <color rgb="FFFF0000"/>
      <name val="ＭＳ Ｐゴシック"/>
      <family val="3"/>
    </font>
    <font>
      <sz val="8"/>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8"/>
      <color theme="0" tint="-0.34998626667073579"/>
      <name val="ＭＳ Ｐゴシック"/>
      <family val="3"/>
    </font>
    <font>
      <strike/>
      <sz val="11"/>
      <name val="ＭＳ 明朝"/>
      <family val="1"/>
    </font>
    <font>
      <sz val="10"/>
      <name val="ＭＳ 明朝"/>
      <family val="1"/>
      <charset val="128"/>
    </font>
    <font>
      <strike/>
      <sz val="10"/>
      <name val="ＭＳ 明朝"/>
      <family val="1"/>
      <charset val="128"/>
    </font>
    <font>
      <sz val="10"/>
      <color indexed="81"/>
      <name val="ＭＳ Ｐゴシック"/>
      <family val="3"/>
      <charset val="128"/>
    </font>
    <font>
      <b/>
      <sz val="9"/>
      <color indexed="81"/>
      <name val="Malgun Gothic Semilight"/>
      <family val="3"/>
      <charset val="128"/>
    </font>
    <font>
      <sz val="9"/>
      <color indexed="81"/>
      <name val="MS P ゴシック"/>
      <family val="3"/>
      <charset val="128"/>
    </font>
    <font>
      <sz val="10"/>
      <color indexed="81"/>
      <name val="MS P ゴシック"/>
      <family val="3"/>
      <charset val="128"/>
    </font>
    <font>
      <b/>
      <sz val="9"/>
      <color indexed="81"/>
      <name val="Malgun Gothic Semilight"/>
      <family val="3"/>
      <charset val="129"/>
    </font>
    <font>
      <sz val="10"/>
      <color indexed="81"/>
      <name val="Malgun Gothic Semilight"/>
      <family val="3"/>
      <charset val="129"/>
    </font>
    <font>
      <sz val="11"/>
      <color indexed="81"/>
      <name val="MS P ゴシック"/>
      <family val="3"/>
      <charset val="128"/>
    </font>
    <font>
      <sz val="9"/>
      <color indexed="81"/>
      <name val="ＭＳ ゴシック"/>
      <family val="3"/>
      <charset val="128"/>
    </font>
    <font>
      <sz val="9"/>
      <color indexed="81"/>
      <name val="ＭＳ 明朝"/>
      <family val="1"/>
      <charset val="128"/>
    </font>
    <font>
      <b/>
      <sz val="9"/>
      <color indexed="81"/>
      <name val="MS P ゴシック"/>
      <family val="3"/>
      <charset val="128"/>
    </font>
    <font>
      <sz val="9"/>
      <name val="ＭＳ 明朝"/>
      <family val="1"/>
    </font>
    <font>
      <sz val="9"/>
      <name val="ＭＳ Ｐゴシック"/>
      <family val="3"/>
    </font>
    <font>
      <sz val="11"/>
      <color indexed="8"/>
      <name val="MS P ゴシック"/>
      <family val="3"/>
      <charset val="128"/>
    </font>
    <font>
      <sz val="10"/>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6"/>
      <color indexed="10"/>
      <name val="ＭＳ Ｐゴシック"/>
      <family val="3"/>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
      <sz val="10"/>
      <color rgb="FFFF0000"/>
      <name val="ＭＳ 明朝"/>
      <family val="1"/>
      <charset val="128"/>
    </font>
    <font>
      <sz val="7"/>
      <color rgb="FFFF0000"/>
      <name val="ＭＳ 明朝"/>
      <family val="1"/>
    </font>
    <font>
      <sz val="11"/>
      <color rgb="FFFF0000"/>
      <name val="ＭＳ 明朝"/>
      <family val="1"/>
      <charset val="128"/>
    </font>
    <font>
      <sz val="11"/>
      <color rgb="FFFF0000"/>
      <name val="ＭＳ Ｐゴシック"/>
      <family val="3"/>
      <charset val="128"/>
    </font>
    <font>
      <sz val="12"/>
      <color rgb="FFFF0000"/>
      <name val="ＭＳ 明朝"/>
      <family val="1"/>
    </font>
    <font>
      <sz val="12"/>
      <color rgb="FFFF0000"/>
      <name val="ＭＳ 明朝"/>
      <family val="1"/>
      <charset val="128"/>
    </font>
    <font>
      <sz val="11"/>
      <color rgb="FFFF0000"/>
      <name val="ＭＳ 明朝"/>
      <family val="1"/>
    </font>
    <font>
      <sz val="12"/>
      <color rgb="FFFF0000"/>
      <name val="ＭＳ Ｐゴシック"/>
      <family val="3"/>
    </font>
    <font>
      <sz val="12"/>
      <color rgb="FFFF0000"/>
      <name val="ＭＳ Ｐゴシック"/>
      <family val="3"/>
      <charset val="128"/>
    </font>
    <font>
      <sz val="9"/>
      <color rgb="FFFF0000"/>
      <name val="ＭＳ 明朝"/>
      <family val="1"/>
      <charset val="128"/>
    </font>
    <font>
      <sz val="9"/>
      <color rgb="FFFF0000"/>
      <name val="ＭＳ 明朝"/>
      <family val="1"/>
    </font>
    <font>
      <sz val="10"/>
      <color indexed="1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right style="thin">
        <color indexed="9"/>
      </right>
      <top/>
      <bottom style="medium">
        <color indexed="8"/>
      </bottom>
      <diagonal/>
    </border>
    <border>
      <left style="thin">
        <color indexed="9"/>
      </left>
      <right/>
      <top style="medium">
        <color indexed="8"/>
      </top>
      <bottom/>
      <diagonal/>
    </border>
    <border>
      <left style="thin">
        <color indexed="9"/>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84" fillId="0" borderId="0">
      <alignment vertical="center"/>
    </xf>
  </cellStyleXfs>
  <cellXfs count="876">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1" fillId="0" borderId="0" xfId="0" applyFont="1" applyFill="1" applyBorder="1" applyAlignment="1">
      <alignment horizontal="center" vertical="center"/>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1" fillId="0" borderId="0" xfId="0" applyFont="1" applyFill="1" applyProtection="1">
      <alignment vertical="center"/>
      <protection locked="0"/>
    </xf>
    <xf numFmtId="0" fontId="16"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26" fillId="0" borderId="0" xfId="0" applyFont="1" applyFill="1" applyAlignment="1" applyProtection="1">
      <alignment vertical="center"/>
    </xf>
    <xf numFmtId="0" fontId="27" fillId="0" borderId="0" xfId="0" applyFont="1" applyFill="1" applyAlignment="1" applyProtection="1">
      <alignment vertical="center"/>
    </xf>
    <xf numFmtId="176" fontId="21"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4"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Alignment="1">
      <alignment horizontal="center" vertical="center"/>
    </xf>
    <xf numFmtId="0" fontId="22" fillId="25" borderId="0" xfId="0" applyFont="1" applyFill="1">
      <alignment vertical="center"/>
    </xf>
    <xf numFmtId="0" fontId="33"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16" fillId="0" borderId="0" xfId="0" applyFont="1" applyFill="1" applyBorder="1">
      <alignment vertical="center"/>
    </xf>
    <xf numFmtId="0" fontId="22" fillId="0" borderId="93"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0" fontId="22" fillId="24" borderId="98" xfId="0" applyFont="1" applyFill="1" applyBorder="1" applyAlignment="1" applyProtection="1">
      <alignment horizontal="center" vertical="center" shrinkToFit="1"/>
      <protection locked="0"/>
    </xf>
    <xf numFmtId="178" fontId="22" fillId="24" borderId="37" xfId="0" applyNumberFormat="1" applyFont="1" applyFill="1" applyBorder="1" applyAlignment="1" applyProtection="1">
      <alignment horizontal="right" vertical="center"/>
      <protection locked="0"/>
    </xf>
    <xf numFmtId="178" fontId="22" fillId="24" borderId="10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9"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21" xfId="0" applyNumberFormat="1" applyFont="1" applyFill="1" applyBorder="1" applyAlignment="1" applyProtection="1">
      <alignment horizontal="center" vertical="center"/>
    </xf>
    <xf numFmtId="0" fontId="22" fillId="0" borderId="99" xfId="0" applyNumberFormat="1" applyFont="1" applyFill="1" applyBorder="1" applyAlignment="1" applyProtection="1">
      <alignment horizontal="center" vertical="center"/>
    </xf>
    <xf numFmtId="0" fontId="22" fillId="24" borderId="99"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103" xfId="0" applyNumberFormat="1" applyFont="1" applyFill="1" applyBorder="1" applyAlignment="1" applyProtection="1">
      <alignment horizontal="center" vertical="center"/>
    </xf>
    <xf numFmtId="0" fontId="16" fillId="25" borderId="0" xfId="0" applyFont="1" applyFill="1">
      <alignment vertical="center"/>
    </xf>
    <xf numFmtId="14" fontId="35" fillId="25" borderId="0" xfId="0" applyNumberFormat="1" applyFont="1" applyFill="1">
      <alignment vertical="center"/>
    </xf>
    <xf numFmtId="14" fontId="22" fillId="25" borderId="0" xfId="0" applyNumberFormat="1" applyFont="1" applyFill="1">
      <alignment vertical="center"/>
    </xf>
    <xf numFmtId="0" fontId="36" fillId="25" borderId="0" xfId="0" applyFont="1" applyFill="1">
      <alignment vertical="center"/>
    </xf>
    <xf numFmtId="0" fontId="37" fillId="25" borderId="0" xfId="0" applyFont="1" applyFill="1">
      <alignment vertical="center"/>
    </xf>
    <xf numFmtId="0" fontId="35" fillId="25" borderId="0" xfId="0" applyFont="1" applyFill="1">
      <alignment vertical="center"/>
    </xf>
    <xf numFmtId="0" fontId="38" fillId="25" borderId="0" xfId="0" applyFont="1" applyFill="1">
      <alignment vertical="center"/>
    </xf>
    <xf numFmtId="0" fontId="39" fillId="25" borderId="0" xfId="0" applyFont="1" applyFill="1" applyAlignment="1">
      <alignment horizontal="left" vertical="center" readingOrder="1"/>
    </xf>
    <xf numFmtId="0" fontId="27" fillId="0" borderId="0" xfId="0" applyFont="1" applyProtection="1">
      <alignment vertical="center"/>
      <protection locked="0"/>
    </xf>
    <xf numFmtId="0" fontId="40" fillId="26" borderId="106" xfId="0" applyFont="1" applyFill="1" applyBorder="1" applyAlignment="1">
      <alignment horizontal="center" vertical="center"/>
    </xf>
    <xf numFmtId="49" fontId="22" fillId="26" borderId="107" xfId="0" applyNumberFormat="1" applyFont="1" applyFill="1" applyBorder="1" applyAlignment="1">
      <alignment horizontal="left" vertical="justify"/>
    </xf>
    <xf numFmtId="0" fontId="40" fillId="26" borderId="112"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31" fillId="0" borderId="0" xfId="0" applyFont="1">
      <alignment vertical="center"/>
    </xf>
    <xf numFmtId="49" fontId="22" fillId="26" borderId="114" xfId="0" applyNumberFormat="1" applyFont="1" applyFill="1" applyBorder="1" applyAlignment="1">
      <alignment horizontal="left" vertical="justify"/>
    </xf>
    <xf numFmtId="49" fontId="22" fillId="26" borderId="121" xfId="0" applyNumberFormat="1" applyFont="1" applyFill="1" applyBorder="1" applyAlignment="1">
      <alignment horizontal="left" vertical="justify"/>
    </xf>
    <xf numFmtId="0" fontId="22" fillId="0" borderId="134" xfId="0" applyFont="1" applyFill="1" applyBorder="1" applyAlignment="1">
      <alignment horizontal="right" vertical="center"/>
    </xf>
    <xf numFmtId="178" fontId="22" fillId="0" borderId="134" xfId="0" applyNumberFormat="1" applyFont="1" applyFill="1" applyBorder="1" applyAlignment="1">
      <alignment horizontal="right" vertical="center"/>
    </xf>
    <xf numFmtId="0" fontId="22" fillId="0" borderId="0" xfId="0" applyNumberFormat="1" applyFont="1" applyAlignment="1" applyProtection="1">
      <alignment horizontal="left"/>
    </xf>
    <xf numFmtId="0" fontId="22" fillId="0" borderId="0" xfId="0" applyNumberFormat="1" applyFont="1" applyAlignment="1" applyProtection="1"/>
    <xf numFmtId="0" fontId="16" fillId="0" borderId="0" xfId="0" applyNumberFormat="1" applyFont="1" applyAlignment="1" applyProtection="1">
      <alignment horizontal="left" vertical="center"/>
    </xf>
    <xf numFmtId="0" fontId="16" fillId="0" borderId="0" xfId="0" applyNumberFormat="1" applyFont="1" applyProtection="1">
      <alignment vertical="center"/>
    </xf>
    <xf numFmtId="0" fontId="16" fillId="0" borderId="0" xfId="0" applyNumberFormat="1" applyFont="1" applyAlignment="1" applyProtection="1">
      <alignment horizontal="left" vertical="center" indent="1"/>
    </xf>
    <xf numFmtId="0" fontId="22" fillId="0" borderId="0" xfId="0" applyNumberFormat="1" applyFont="1" applyAlignment="1" applyProtection="1">
      <protection locked="0"/>
    </xf>
    <xf numFmtId="0" fontId="21" fillId="0" borderId="0" xfId="0" applyNumberFormat="1" applyFont="1" applyBorder="1" applyAlignment="1" applyProtection="1">
      <alignment horizontal="left"/>
    </xf>
    <xf numFmtId="0" fontId="22" fillId="0" borderId="45" xfId="0" applyNumberFormat="1" applyFont="1" applyBorder="1" applyAlignment="1" applyProtection="1">
      <alignment horizontal="right"/>
    </xf>
    <xf numFmtId="0" fontId="22" fillId="27" borderId="0" xfId="0" applyFont="1" applyFill="1" applyAlignment="1">
      <alignment horizontal="left" vertical="top"/>
    </xf>
    <xf numFmtId="0" fontId="21" fillId="27" borderId="0" xfId="0" applyNumberFormat="1" applyFont="1" applyFill="1" applyProtection="1">
      <alignment vertical="center"/>
    </xf>
    <xf numFmtId="0" fontId="22" fillId="27" borderId="0" xfId="0" applyFont="1" applyFill="1" applyAlignment="1">
      <alignment horizontal="right"/>
    </xf>
    <xf numFmtId="0" fontId="43" fillId="27" borderId="0" xfId="0" applyNumberFormat="1" applyFont="1" applyFill="1" applyBorder="1" applyAlignment="1" applyProtection="1">
      <alignment horizontal="center" vertical="center" shrinkToFit="1"/>
    </xf>
    <xf numFmtId="0" fontId="21" fillId="27" borderId="0" xfId="0" applyNumberFormat="1" applyFont="1" applyFill="1" applyBorder="1" applyAlignment="1" applyProtection="1">
      <alignment horizontal="left"/>
    </xf>
    <xf numFmtId="0" fontId="21" fillId="27" borderId="0" xfId="0" applyNumberFormat="1" applyFont="1" applyFill="1" applyBorder="1" applyAlignment="1" applyProtection="1">
      <alignment vertical="center" shrinkToFit="1"/>
    </xf>
    <xf numFmtId="177" fontId="44" fillId="27" borderId="0" xfId="0" applyNumberFormat="1" applyFont="1" applyFill="1" applyAlignment="1" applyProtection="1">
      <alignment horizontal="center" shrinkToFit="1"/>
    </xf>
    <xf numFmtId="0" fontId="22" fillId="27" borderId="0" xfId="0" applyNumberFormat="1" applyFont="1" applyFill="1" applyBorder="1" applyAlignment="1" applyProtection="1">
      <alignment horizontal="right"/>
    </xf>
    <xf numFmtId="177" fontId="45" fillId="27" borderId="0" xfId="0" applyNumberFormat="1" applyFont="1" applyFill="1" applyAlignment="1" applyProtection="1">
      <alignment horizontal="center" shrinkToFit="1"/>
    </xf>
    <xf numFmtId="0" fontId="42" fillId="27" borderId="0" xfId="0" applyNumberFormat="1" applyFont="1" applyFill="1" applyAlignment="1" applyProtection="1">
      <alignment horizontal="center"/>
    </xf>
    <xf numFmtId="0" fontId="36" fillId="27" borderId="0" xfId="0" applyNumberFormat="1" applyFont="1" applyFill="1" applyAlignment="1" applyProtection="1">
      <alignment horizontal="center"/>
    </xf>
    <xf numFmtId="0" fontId="22" fillId="27" borderId="0" xfId="0" applyNumberFormat="1" applyFont="1" applyFill="1" applyAlignment="1" applyProtection="1">
      <alignment horizontal="left"/>
    </xf>
    <xf numFmtId="0" fontId="21" fillId="27" borderId="0" xfId="0" applyNumberFormat="1" applyFont="1" applyFill="1" applyAlignment="1" applyProtection="1">
      <alignment horizontal="center"/>
    </xf>
    <xf numFmtId="177" fontId="46" fillId="27" borderId="0" xfId="0" applyNumberFormat="1" applyFont="1" applyFill="1" applyAlignment="1" applyProtection="1">
      <alignment horizontal="center" shrinkToFit="1"/>
    </xf>
    <xf numFmtId="0" fontId="47" fillId="27" borderId="0" xfId="0" applyNumberFormat="1" applyFont="1" applyFill="1" applyAlignment="1" applyProtection="1">
      <alignment horizontal="center"/>
    </xf>
    <xf numFmtId="0" fontId="31" fillId="27" borderId="0" xfId="0" applyNumberFormat="1" applyFont="1" applyFill="1" applyProtection="1">
      <alignment vertical="center"/>
    </xf>
    <xf numFmtId="0" fontId="16" fillId="27" borderId="0" xfId="0" applyNumberFormat="1" applyFont="1" applyFill="1" applyAlignment="1" applyProtection="1">
      <alignment horizontal="left" vertical="center"/>
    </xf>
    <xf numFmtId="0" fontId="22" fillId="27" borderId="0" xfId="0" applyFont="1" applyFill="1">
      <alignment vertical="center"/>
    </xf>
    <xf numFmtId="0" fontId="49" fillId="27" borderId="146" xfId="0" applyNumberFormat="1" applyFont="1" applyFill="1" applyBorder="1" applyAlignment="1" applyProtection="1">
      <alignment horizontal="center" vertical="center"/>
    </xf>
    <xf numFmtId="177" fontId="49" fillId="27" borderId="146" xfId="0" applyNumberFormat="1" applyFont="1" applyFill="1" applyBorder="1" applyAlignment="1" applyProtection="1">
      <alignment shrinkToFit="1"/>
    </xf>
    <xf numFmtId="0" fontId="50" fillId="27" borderId="0" xfId="0" applyNumberFormat="1" applyFont="1" applyFill="1" applyProtection="1">
      <alignment vertical="center"/>
    </xf>
    <xf numFmtId="0" fontId="49" fillId="27" borderId="146" xfId="0" applyNumberFormat="1" applyFont="1" applyFill="1" applyBorder="1" applyAlignment="1" applyProtection="1">
      <alignment horizontal="center" vertical="center" wrapText="1"/>
    </xf>
    <xf numFmtId="0" fontId="49" fillId="27" borderId="0" xfId="0" applyNumberFormat="1" applyFont="1" applyFill="1" applyBorder="1" applyAlignment="1" applyProtection="1">
      <alignment horizontal="center" vertical="center"/>
    </xf>
    <xf numFmtId="0" fontId="49" fillId="27" borderId="146" xfId="0" applyNumberFormat="1" applyFont="1" applyFill="1" applyBorder="1" applyAlignment="1" applyProtection="1">
      <alignment vertical="center" wrapText="1"/>
    </xf>
    <xf numFmtId="0" fontId="53" fillId="27" borderId="146" xfId="0" applyNumberFormat="1" applyFont="1" applyFill="1" applyBorder="1" applyAlignment="1" applyProtection="1">
      <alignment vertical="center" wrapText="1"/>
    </xf>
    <xf numFmtId="49" fontId="51" fillId="27" borderId="147" xfId="0" applyNumberFormat="1" applyFont="1" applyFill="1" applyBorder="1" applyAlignment="1" applyProtection="1">
      <alignment horizontal="center"/>
    </xf>
    <xf numFmtId="0" fontId="55" fillId="27" borderId="146" xfId="0" applyNumberFormat="1" applyFont="1" applyFill="1" applyBorder="1" applyAlignment="1" applyProtection="1">
      <alignment horizontal="center" vertical="center"/>
    </xf>
    <xf numFmtId="0" fontId="34" fillId="27" borderId="148" xfId="0" applyNumberFormat="1" applyFont="1" applyFill="1" applyBorder="1" applyAlignment="1" applyProtection="1">
      <alignment horizontal="center" vertical="center"/>
    </xf>
    <xf numFmtId="177" fontId="49" fillId="27" borderId="146" xfId="0" applyNumberFormat="1" applyFont="1" applyFill="1" applyBorder="1" applyAlignment="1" applyProtection="1">
      <alignment wrapText="1"/>
    </xf>
    <xf numFmtId="177" fontId="49" fillId="27" borderId="0" xfId="0" applyNumberFormat="1" applyFont="1" applyFill="1" applyBorder="1" applyAlignment="1" applyProtection="1">
      <alignment wrapText="1"/>
    </xf>
    <xf numFmtId="0" fontId="21" fillId="0" borderId="0" xfId="0" applyNumberFormat="1" applyFont="1" applyAlignment="1" applyProtection="1"/>
    <xf numFmtId="0" fontId="22" fillId="0" borderId="0" xfId="0" applyFont="1" applyAlignment="1" applyProtection="1">
      <alignment horizontal="left" vertical="top"/>
    </xf>
    <xf numFmtId="0" fontId="21" fillId="0" borderId="0" xfId="0" applyNumberFormat="1" applyFont="1" applyAlignment="1" applyProtection="1">
      <alignment vertical="center" shrinkToFit="1"/>
    </xf>
    <xf numFmtId="0" fontId="57" fillId="0" borderId="0" xfId="0" applyFont="1" applyBorder="1" applyAlignment="1">
      <alignment horizontal="center" vertical="center"/>
    </xf>
    <xf numFmtId="0" fontId="22" fillId="0" borderId="0" xfId="0" applyNumberFormat="1" applyFont="1" applyAlignment="1" applyProtection="1">
      <alignment horizontal="center"/>
    </xf>
    <xf numFmtId="0" fontId="22" fillId="0" borderId="0" xfId="0" applyNumberFormat="1" applyFont="1" applyBorder="1" applyAlignment="1" applyProtection="1"/>
    <xf numFmtId="0" fontId="22" fillId="0" borderId="0" xfId="0" applyNumberFormat="1" applyFont="1" applyBorder="1" applyAlignment="1" applyProtection="1">
      <alignment horizontal="center"/>
    </xf>
    <xf numFmtId="0" fontId="22" fillId="0" borderId="0" xfId="0" applyNumberFormat="1" applyFont="1" applyBorder="1" applyAlignment="1" applyProtection="1">
      <alignment vertical="center"/>
    </xf>
    <xf numFmtId="0" fontId="0" fillId="0" borderId="0" xfId="0" applyBorder="1" applyAlignment="1">
      <alignment vertical="center"/>
    </xf>
    <xf numFmtId="0" fontId="22" fillId="0" borderId="149" xfId="0" applyNumberFormat="1" applyFont="1" applyBorder="1" applyAlignment="1" applyProtection="1">
      <alignment horizontal="right"/>
    </xf>
    <xf numFmtId="0" fontId="21" fillId="27" borderId="0" xfId="0" applyNumberFormat="1" applyFont="1" applyFill="1" applyAlignment="1" applyProtection="1"/>
    <xf numFmtId="0" fontId="16" fillId="27" borderId="0" xfId="0" applyNumberFormat="1" applyFont="1" applyFill="1" applyProtection="1">
      <alignment vertical="center"/>
    </xf>
    <xf numFmtId="0" fontId="21" fillId="27" borderId="0" xfId="0" applyNumberFormat="1" applyFont="1" applyFill="1" applyBorder="1" applyAlignment="1" applyProtection="1">
      <alignment horizontal="left" vertical="center" shrinkToFit="1"/>
    </xf>
    <xf numFmtId="177" fontId="46" fillId="27" borderId="0" xfId="0" applyNumberFormat="1" applyFont="1" applyFill="1" applyAlignment="1" applyProtection="1">
      <alignment horizontal="center"/>
    </xf>
    <xf numFmtId="0" fontId="22" fillId="27" borderId="0" xfId="0" applyNumberFormat="1" applyFont="1" applyFill="1" applyAlignment="1" applyProtection="1">
      <alignment horizontal="center"/>
    </xf>
    <xf numFmtId="0" fontId="22" fillId="27" borderId="0" xfId="0" applyNumberFormat="1" applyFont="1" applyFill="1" applyBorder="1" applyAlignment="1" applyProtection="1">
      <alignment horizontal="center"/>
    </xf>
    <xf numFmtId="177" fontId="46" fillId="27" borderId="0" xfId="0" applyNumberFormat="1" applyFont="1" applyFill="1" applyBorder="1" applyAlignment="1" applyProtection="1">
      <alignment horizontal="center"/>
    </xf>
    <xf numFmtId="0" fontId="22" fillId="27" borderId="0" xfId="0" applyNumberFormat="1" applyFont="1" applyFill="1" applyProtection="1">
      <alignment vertical="center"/>
    </xf>
    <xf numFmtId="0" fontId="50" fillId="27" borderId="0" xfId="0" applyNumberFormat="1" applyFont="1" applyFill="1" applyAlignment="1" applyProtection="1"/>
    <xf numFmtId="0" fontId="58" fillId="27" borderId="146" xfId="0" applyNumberFormat="1" applyFont="1" applyFill="1" applyBorder="1" applyAlignment="1" applyProtection="1">
      <alignment vertical="center" wrapText="1"/>
    </xf>
    <xf numFmtId="0" fontId="48" fillId="27" borderId="0" xfId="0" applyFont="1" applyFill="1" applyBorder="1" applyAlignment="1">
      <alignment horizontal="center" vertical="center" wrapText="1"/>
    </xf>
    <xf numFmtId="177" fontId="21" fillId="27" borderId="0" xfId="0" applyNumberFormat="1" applyFont="1" applyFill="1" applyAlignment="1" applyProtection="1"/>
    <xf numFmtId="0" fontId="59" fillId="0" borderId="0" xfId="0" applyFont="1" applyAlignment="1">
      <alignment horizontal="center" vertical="center"/>
    </xf>
    <xf numFmtId="0" fontId="32" fillId="0" borderId="0" xfId="0" applyFont="1">
      <alignment vertical="center"/>
    </xf>
    <xf numFmtId="0" fontId="61" fillId="0" borderId="152" xfId="0" applyFont="1" applyBorder="1" applyAlignment="1">
      <alignment horizontal="distributed" vertical="center" wrapText="1"/>
    </xf>
    <xf numFmtId="0" fontId="61" fillId="0" borderId="153"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60" fillId="0" borderId="118" xfId="0" applyFont="1" applyBorder="1" applyAlignment="1">
      <alignment horizontal="distributed" vertical="center" justifyLastLine="1"/>
    </xf>
    <xf numFmtId="0" fontId="34" fillId="27" borderId="0" xfId="34" applyFont="1" applyFill="1" applyBorder="1" applyAlignment="1">
      <alignment horizontal="center"/>
    </xf>
    <xf numFmtId="0" fontId="50" fillId="27" borderId="146" xfId="0" applyFont="1" applyFill="1" applyBorder="1">
      <alignment vertical="center"/>
    </xf>
    <xf numFmtId="0" fontId="54" fillId="27" borderId="146" xfId="0" applyFont="1" applyFill="1" applyBorder="1">
      <alignment vertical="center"/>
    </xf>
    <xf numFmtId="0" fontId="54" fillId="27" borderId="0" xfId="0" applyFont="1" applyFill="1" applyAlignment="1">
      <alignment horizontal="center" vertical="center"/>
    </xf>
    <xf numFmtId="0" fontId="54" fillId="27" borderId="0" xfId="0" applyFont="1" applyFill="1">
      <alignment vertical="center"/>
    </xf>
    <xf numFmtId="0" fontId="54" fillId="27" borderId="0" xfId="0" applyFont="1" applyFill="1" applyAlignment="1">
      <alignment vertical="center"/>
    </xf>
    <xf numFmtId="0" fontId="21" fillId="0" borderId="10" xfId="0" applyFont="1" applyFill="1" applyBorder="1">
      <alignment vertical="center"/>
    </xf>
    <xf numFmtId="49" fontId="22" fillId="0" borderId="175" xfId="0" applyNumberFormat="1" applyFont="1" applyFill="1" applyBorder="1" applyProtection="1">
      <alignment vertical="center"/>
      <protection locked="0"/>
    </xf>
    <xf numFmtId="49" fontId="21" fillId="0" borderId="0" xfId="0" applyNumberFormat="1" applyFont="1" applyFill="1">
      <alignment vertical="center"/>
    </xf>
    <xf numFmtId="49" fontId="67"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75"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50" xfId="0" applyFont="1" applyBorder="1" applyAlignment="1" applyProtection="1">
      <alignment horizontal="center" vertical="center" wrapText="1"/>
    </xf>
    <xf numFmtId="0" fontId="22" fillId="0" borderId="178"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34" fillId="27" borderId="0" xfId="0" applyNumberFormat="1"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NumberFormat="1" applyFont="1" applyAlignment="1" applyProtection="1">
      <alignment horizontal="left"/>
    </xf>
    <xf numFmtId="177" fontId="49" fillId="27" borderId="146" xfId="0" applyNumberFormat="1" applyFont="1" applyFill="1" applyBorder="1" applyAlignment="1" applyProtection="1">
      <alignment shrinkToFit="1"/>
    </xf>
    <xf numFmtId="0" fontId="49" fillId="27" borderId="146" xfId="0" applyNumberFormat="1" applyFont="1" applyFill="1" applyBorder="1" applyAlignment="1" applyProtection="1">
      <alignment horizontal="center" vertical="center" wrapText="1"/>
    </xf>
    <xf numFmtId="0" fontId="22" fillId="27" borderId="0" xfId="0" applyFont="1" applyFill="1" applyAlignment="1" applyProtection="1"/>
    <xf numFmtId="0" fontId="22" fillId="27" borderId="0" xfId="0" applyFont="1" applyFill="1" applyAlignment="1" applyProtection="1">
      <alignment horizontal="right"/>
    </xf>
    <xf numFmtId="0" fontId="22" fillId="27" borderId="0" xfId="0" applyFont="1" applyFill="1" applyProtection="1">
      <alignment vertical="center"/>
    </xf>
    <xf numFmtId="0" fontId="22" fillId="0" borderId="0" xfId="0" applyFont="1" applyFill="1" applyAlignment="1" applyProtection="1">
      <alignment horizontal="left" vertical="top"/>
    </xf>
    <xf numFmtId="0" fontId="0" fillId="0" borderId="0" xfId="0" applyAlignment="1" applyProtection="1">
      <alignment horizontal="left" vertical="top"/>
    </xf>
    <xf numFmtId="0" fontId="22" fillId="27" borderId="0" xfId="0" applyFont="1" applyFill="1" applyAlignment="1" applyProtection="1">
      <alignment horizontal="left" vertical="top"/>
    </xf>
    <xf numFmtId="0" fontId="0" fillId="27" borderId="0" xfId="0" applyFill="1" applyAlignment="1" applyProtection="1">
      <alignment horizontal="left" vertical="top"/>
    </xf>
    <xf numFmtId="0" fontId="48" fillId="27" borderId="0" xfId="0" applyFont="1" applyFill="1" applyBorder="1" applyAlignment="1" applyProtection="1">
      <alignment horizontal="center" vertical="center"/>
    </xf>
    <xf numFmtId="0" fontId="0" fillId="0" borderId="0" xfId="0" applyAlignment="1" applyProtection="1">
      <alignment horizontal="left" vertical="center"/>
    </xf>
    <xf numFmtId="178" fontId="22" fillId="24" borderId="141" xfId="0" applyNumberFormat="1" applyFont="1" applyFill="1" applyBorder="1" applyAlignment="1" applyProtection="1">
      <alignment horizontal="right"/>
      <protection locked="0"/>
    </xf>
    <xf numFmtId="0" fontId="85" fillId="0" borderId="0" xfId="49" applyFont="1" applyProtection="1">
      <alignment vertical="center"/>
      <protection locked="0"/>
    </xf>
    <xf numFmtId="0" fontId="68" fillId="0" borderId="0" xfId="49" applyFont="1">
      <alignment vertical="center"/>
    </xf>
    <xf numFmtId="0" fontId="84" fillId="0" borderId="0" xfId="49">
      <alignment vertical="center"/>
    </xf>
    <xf numFmtId="0" fontId="68" fillId="0" borderId="0" xfId="49" applyFont="1" applyAlignment="1">
      <alignment horizontal="left" vertical="top"/>
    </xf>
    <xf numFmtId="0" fontId="68" fillId="0" borderId="0" xfId="49" applyFont="1" applyAlignment="1">
      <alignment horizontal="right" vertical="top"/>
    </xf>
    <xf numFmtId="0" fontId="89" fillId="0" borderId="0" xfId="49" applyFont="1" applyAlignment="1">
      <alignment horizontal="center" vertical="center" wrapText="1"/>
    </xf>
    <xf numFmtId="0" fontId="90" fillId="0" borderId="0" xfId="49" applyFont="1" applyAlignment="1" applyProtection="1">
      <alignment horizontal="center" vertical="center"/>
      <protection locked="0"/>
    </xf>
    <xf numFmtId="0" fontId="92" fillId="0" borderId="0" xfId="49" applyFont="1" applyAlignment="1">
      <alignment horizontal="center" vertical="center"/>
    </xf>
    <xf numFmtId="0" fontId="92" fillId="0" borderId="0" xfId="49" applyFont="1" applyAlignment="1">
      <alignment horizontal="left" vertical="center"/>
    </xf>
    <xf numFmtId="0" fontId="90" fillId="0" borderId="0" xfId="49" applyFont="1" applyAlignment="1">
      <alignment horizontal="left" vertical="center"/>
    </xf>
    <xf numFmtId="0" fontId="92" fillId="0" borderId="167" xfId="49" applyFont="1" applyBorder="1" applyAlignment="1">
      <alignment horizontal="left" vertical="center"/>
    </xf>
    <xf numFmtId="0" fontId="94" fillId="0" borderId="0" xfId="49" applyFont="1">
      <alignment vertical="center"/>
    </xf>
    <xf numFmtId="0" fontId="33" fillId="0" borderId="0" xfId="0" applyFont="1" applyFill="1" applyBorder="1" applyAlignment="1" applyProtection="1">
      <alignment horizontal="center" vertical="center"/>
      <protection locked="0"/>
    </xf>
    <xf numFmtId="178" fontId="100" fillId="24" borderId="118" xfId="0" applyNumberFormat="1" applyFont="1" applyFill="1" applyBorder="1" applyAlignment="1" applyProtection="1">
      <alignment horizontal="right" vertical="center"/>
      <protection locked="0"/>
    </xf>
    <xf numFmtId="178" fontId="100" fillId="0" borderId="118" xfId="0" applyNumberFormat="1" applyFont="1" applyFill="1" applyBorder="1" applyAlignment="1" applyProtection="1">
      <alignment horizontal="right" vertical="center"/>
      <protection locked="0"/>
    </xf>
    <xf numFmtId="178" fontId="100" fillId="0" borderId="137" xfId="0" applyNumberFormat="1" applyFont="1" applyFill="1" applyBorder="1" applyAlignment="1" applyProtection="1">
      <alignment horizontal="right" vertical="center"/>
      <protection locked="0"/>
    </xf>
    <xf numFmtId="178" fontId="100" fillId="24" borderId="160" xfId="0" applyNumberFormat="1" applyFont="1" applyFill="1" applyBorder="1" applyAlignment="1" applyProtection="1">
      <alignment horizontal="right" vertical="center"/>
      <protection locked="0"/>
    </xf>
    <xf numFmtId="178" fontId="100" fillId="0" borderId="160" xfId="0" applyNumberFormat="1" applyFont="1" applyFill="1" applyBorder="1" applyAlignment="1" applyProtection="1">
      <alignment horizontal="right" vertical="center"/>
      <protection locked="0"/>
    </xf>
    <xf numFmtId="178" fontId="100" fillId="0" borderId="138" xfId="0" applyNumberFormat="1" applyFont="1" applyFill="1" applyBorder="1" applyAlignment="1" applyProtection="1">
      <alignment horizontal="right" vertical="center"/>
      <protection locked="0"/>
    </xf>
    <xf numFmtId="0" fontId="33" fillId="0" borderId="0" xfId="0" applyFont="1">
      <alignment vertical="center"/>
    </xf>
    <xf numFmtId="0" fontId="33" fillId="0" borderId="0" xfId="0" applyFont="1" applyAlignment="1">
      <alignment horizontal="left" vertical="center"/>
    </xf>
    <xf numFmtId="0" fontId="96" fillId="0" borderId="0" xfId="0" applyFont="1">
      <alignment vertical="center"/>
    </xf>
    <xf numFmtId="0" fontId="96" fillId="0" borderId="0" xfId="0" applyFont="1" applyAlignment="1">
      <alignment horizontal="center" vertical="center"/>
    </xf>
    <xf numFmtId="0" fontId="96" fillId="0" borderId="0" xfId="0" applyFont="1" applyFill="1">
      <alignment vertical="center"/>
    </xf>
    <xf numFmtId="0" fontId="102" fillId="24" borderId="0" xfId="0" applyNumberFormat="1" applyFont="1" applyFill="1" applyAlignment="1" applyProtection="1">
      <alignment horizontal="right" vertical="center"/>
      <protection locked="0"/>
    </xf>
    <xf numFmtId="0" fontId="98" fillId="24" borderId="0" xfId="0" applyNumberFormat="1" applyFont="1" applyFill="1" applyAlignment="1" applyProtection="1">
      <alignment horizontal="center" vertical="center"/>
      <protection locked="0"/>
    </xf>
    <xf numFmtId="0" fontId="98" fillId="24" borderId="0" xfId="0" applyNumberFormat="1" applyFont="1" applyFill="1" applyAlignment="1" applyProtection="1">
      <alignment horizontal="right" vertical="center"/>
      <protection locked="0"/>
    </xf>
    <xf numFmtId="0" fontId="102" fillId="24" borderId="0" xfId="0" applyNumberFormat="1" applyFont="1" applyFill="1" applyAlignment="1" applyProtection="1">
      <alignment horizontal="center" vertical="center"/>
      <protection locked="0"/>
    </xf>
    <xf numFmtId="178" fontId="33" fillId="24" borderId="140" xfId="0" applyNumberFormat="1" applyFont="1" applyFill="1" applyBorder="1" applyAlignment="1" applyProtection="1">
      <alignment horizontal="right"/>
      <protection locked="0"/>
    </xf>
    <xf numFmtId="0" fontId="102" fillId="24" borderId="0" xfId="0" applyNumberFormat="1" applyFont="1" applyFill="1" applyBorder="1" applyAlignment="1" applyProtection="1">
      <alignment horizontal="center" vertical="center"/>
      <protection locked="0"/>
    </xf>
    <xf numFmtId="0" fontId="102" fillId="24" borderId="0" xfId="0" applyNumberFormat="1" applyFont="1" applyFill="1" applyBorder="1" applyAlignment="1" applyProtection="1">
      <alignment horizontal="center" vertical="center"/>
    </xf>
    <xf numFmtId="0" fontId="33" fillId="24" borderId="98" xfId="0" applyFont="1" applyFill="1" applyBorder="1" applyAlignment="1" applyProtection="1">
      <alignment horizontal="center" vertical="center" shrinkToFit="1"/>
      <protection locked="0"/>
    </xf>
    <xf numFmtId="178" fontId="33" fillId="24" borderId="37" xfId="0" applyNumberFormat="1" applyFont="1" applyFill="1" applyBorder="1" applyAlignment="1" applyProtection="1">
      <alignment horizontal="right" vertical="center"/>
      <protection locked="0"/>
    </xf>
    <xf numFmtId="178" fontId="33" fillId="24" borderId="101" xfId="0" applyNumberFormat="1" applyFont="1" applyFill="1" applyBorder="1" applyAlignment="1">
      <alignment horizontal="center" vertical="center"/>
    </xf>
    <xf numFmtId="0" fontId="33" fillId="24" borderId="37" xfId="0" applyFont="1" applyFill="1" applyBorder="1" applyAlignment="1" applyProtection="1">
      <alignment horizontal="center" vertical="center" shrinkToFit="1"/>
      <protection locked="0"/>
    </xf>
    <xf numFmtId="0" fontId="33" fillId="24" borderId="21" xfId="0" applyFont="1" applyFill="1" applyBorder="1" applyAlignment="1" applyProtection="1">
      <alignment horizontal="center" vertical="center" shrinkToFit="1"/>
      <protection locked="0"/>
    </xf>
    <xf numFmtId="0" fontId="33" fillId="0" borderId="21" xfId="0" applyFont="1" applyFill="1" applyBorder="1" applyAlignment="1" applyProtection="1">
      <alignment horizontal="center" vertical="center" shrinkToFit="1"/>
    </xf>
    <xf numFmtId="0" fontId="33" fillId="24" borderId="29" xfId="0" applyFont="1" applyFill="1" applyBorder="1" applyAlignment="1" applyProtection="1">
      <alignment horizontal="center" vertical="center" shrinkToFit="1"/>
      <protection locked="0"/>
    </xf>
    <xf numFmtId="0" fontId="33" fillId="24" borderId="73" xfId="0" applyFont="1" applyFill="1" applyBorder="1" applyAlignment="1" applyProtection="1">
      <alignment horizontal="center" vertical="center" shrinkToFit="1"/>
      <protection locked="0"/>
    </xf>
    <xf numFmtId="0" fontId="57" fillId="24" borderId="21" xfId="0" applyFont="1" applyFill="1" applyBorder="1" applyAlignment="1" applyProtection="1">
      <alignment horizontal="center" vertical="center" shrinkToFit="1"/>
      <protection locked="0"/>
    </xf>
    <xf numFmtId="0" fontId="57" fillId="24" borderId="73" xfId="0" applyFont="1" applyFill="1" applyBorder="1" applyAlignment="1" applyProtection="1">
      <alignment horizontal="center" vertical="center" shrinkToFit="1"/>
      <protection locked="0"/>
    </xf>
    <xf numFmtId="0" fontId="57" fillId="24" borderId="98" xfId="0" applyFont="1" applyFill="1" applyBorder="1" applyAlignment="1" applyProtection="1">
      <alignment horizontal="center" vertical="center"/>
      <protection locked="0"/>
    </xf>
    <xf numFmtId="0" fontId="57" fillId="24" borderId="100" xfId="0" applyFont="1" applyFill="1" applyBorder="1" applyAlignment="1" applyProtection="1">
      <alignment horizontal="center" vertical="center"/>
      <protection locked="0"/>
    </xf>
    <xf numFmtId="0" fontId="33" fillId="24" borderId="37" xfId="0" applyFont="1" applyFill="1" applyBorder="1" applyAlignment="1" applyProtection="1">
      <alignment vertical="center" shrinkToFit="1"/>
      <protection locked="0"/>
    </xf>
    <xf numFmtId="0" fontId="96" fillId="24" borderId="21" xfId="0" applyNumberFormat="1" applyFont="1" applyFill="1" applyBorder="1" applyAlignment="1" applyProtection="1">
      <alignment horizontal="center" vertical="center"/>
      <protection locked="0"/>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102" fillId="0" borderId="62" xfId="0" applyFont="1" applyFill="1" applyBorder="1" applyAlignment="1" applyProtection="1">
      <alignment horizontal="center" vertical="center"/>
      <protection locked="0"/>
    </xf>
    <xf numFmtId="0" fontId="98" fillId="0" borderId="64" xfId="0" applyFont="1" applyFill="1" applyBorder="1" applyAlignment="1" applyProtection="1">
      <alignment horizontal="center" vertical="center"/>
      <protection locked="0"/>
    </xf>
    <xf numFmtId="0" fontId="98" fillId="0" borderId="63" xfId="0" applyFont="1" applyFill="1" applyBorder="1" applyAlignment="1" applyProtection="1">
      <alignment horizontal="center" vertical="center"/>
      <protection locked="0"/>
    </xf>
    <xf numFmtId="0" fontId="98"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52" xfId="0" applyFont="1" applyFill="1" applyBorder="1" applyAlignment="1" applyProtection="1">
      <alignment horizontal="right" vertical="center"/>
    </xf>
    <xf numFmtId="0" fontId="22" fillId="0" borderId="23" xfId="0" applyFont="1" applyFill="1" applyBorder="1" applyAlignment="1" applyProtection="1">
      <alignment horizontal="right" vertical="center"/>
    </xf>
    <xf numFmtId="0" fontId="22" fillId="0" borderId="36" xfId="0" applyFont="1" applyFill="1" applyBorder="1" applyAlignment="1" applyProtection="1">
      <alignment horizontal="right" vertical="center"/>
    </xf>
    <xf numFmtId="0" fontId="22" fillId="0" borderId="20" xfId="0" applyFont="1" applyFill="1" applyBorder="1" applyAlignment="1" applyProtection="1">
      <alignment horizontal="right" vertical="center"/>
    </xf>
    <xf numFmtId="0" fontId="21" fillId="0" borderId="23" xfId="0" applyFont="1" applyFill="1" applyBorder="1" applyAlignment="1">
      <alignment horizontal="center" vertical="center"/>
    </xf>
    <xf numFmtId="0" fontId="21"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3" xfId="0" applyFont="1" applyFill="1" applyBorder="1" applyAlignment="1">
      <alignment horizontal="left" vertical="center"/>
    </xf>
    <xf numFmtId="0" fontId="22" fillId="0" borderId="74"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72" xfId="0" applyFont="1" applyFill="1" applyBorder="1" applyAlignment="1">
      <alignment horizontal="left" vertical="center"/>
    </xf>
    <xf numFmtId="0" fontId="33" fillId="0" borderId="38" xfId="0" applyFont="1" applyFill="1" applyBorder="1" applyAlignment="1" applyProtection="1">
      <alignment horizontal="center" vertical="center" shrinkToFit="1"/>
      <protection locked="0"/>
    </xf>
    <xf numFmtId="0" fontId="96" fillId="0" borderId="43" xfId="0" applyFont="1" applyFill="1" applyBorder="1" applyAlignment="1" applyProtection="1">
      <alignment horizontal="center" vertical="center" shrinkToFit="1"/>
      <protection locked="0"/>
    </xf>
    <xf numFmtId="0" fontId="96" fillId="0" borderId="39" xfId="0" applyFont="1" applyFill="1" applyBorder="1" applyAlignment="1" applyProtection="1">
      <alignment horizontal="center" vertical="center" shrinkToFit="1"/>
      <protection locked="0"/>
    </xf>
    <xf numFmtId="0" fontId="96" fillId="0" borderId="28" xfId="0" applyFont="1" applyFill="1" applyBorder="1" applyAlignment="1" applyProtection="1">
      <alignment horizontal="center" vertical="center" shrinkToFit="1"/>
      <protection locked="0"/>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14" xfId="0" applyFont="1" applyFill="1" applyBorder="1" applyAlignment="1">
      <alignment horizontal="center" vertical="center"/>
    </xf>
    <xf numFmtId="0" fontId="22" fillId="0" borderId="32" xfId="0" applyFont="1" applyFill="1" applyBorder="1" applyAlignment="1">
      <alignment horizontal="center" vertical="center"/>
    </xf>
    <xf numFmtId="0" fontId="97" fillId="0" borderId="16" xfId="0" applyFont="1" applyFill="1" applyBorder="1" applyAlignment="1" applyProtection="1">
      <alignment horizontal="center" shrinkToFit="1"/>
      <protection locked="0"/>
    </xf>
    <xf numFmtId="0" fontId="97" fillId="0" borderId="23" xfId="0" applyFont="1" applyFill="1" applyBorder="1" applyAlignment="1" applyProtection="1">
      <alignment horizontal="center" shrinkToFit="1"/>
      <protection locked="0"/>
    </xf>
    <xf numFmtId="0" fontId="97" fillId="0" borderId="31" xfId="0" applyFont="1" applyFill="1" applyBorder="1" applyAlignment="1" applyProtection="1">
      <alignment horizontal="center" shrinkToFit="1"/>
      <protection locked="0"/>
    </xf>
    <xf numFmtId="0" fontId="33" fillId="0" borderId="14" xfId="0" applyFont="1" applyFill="1" applyBorder="1" applyAlignment="1" applyProtection="1">
      <alignment horizontal="center" vertical="center" shrinkToFit="1"/>
      <protection locked="0"/>
    </xf>
    <xf numFmtId="0" fontId="96" fillId="0" borderId="20" xfId="0" applyFont="1" applyFill="1" applyBorder="1" applyAlignment="1" applyProtection="1">
      <alignment horizontal="center" vertical="center" shrinkToFit="1"/>
      <protection locked="0"/>
    </xf>
    <xf numFmtId="0" fontId="96" fillId="0" borderId="32" xfId="0" applyFont="1" applyFill="1" applyBorder="1" applyAlignment="1" applyProtection="1">
      <alignment horizontal="center" vertical="center" shrinkToFit="1"/>
      <protection locked="0"/>
    </xf>
    <xf numFmtId="0" fontId="33" fillId="0" borderId="36" xfId="0" applyFont="1" applyFill="1" applyBorder="1" applyAlignment="1" applyProtection="1">
      <alignment horizontal="left" vertical="center" shrinkToFit="1"/>
      <protection locked="0"/>
    </xf>
    <xf numFmtId="0" fontId="96" fillId="0" borderId="20" xfId="0" applyFont="1" applyFill="1" applyBorder="1" applyAlignment="1" applyProtection="1">
      <alignment horizontal="left" vertical="center" shrinkToFit="1"/>
      <protection locked="0"/>
    </xf>
    <xf numFmtId="0" fontId="96" fillId="0" borderId="72" xfId="0" applyFont="1" applyFill="1" applyBorder="1" applyAlignment="1" applyProtection="1">
      <alignment horizontal="left" vertical="center" shrinkToFit="1"/>
      <protection locked="0"/>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37"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97" fillId="0" borderId="35" xfId="0" applyFont="1" applyFill="1" applyBorder="1" applyAlignment="1" applyProtection="1">
      <alignment horizontal="left" shrinkToFit="1"/>
      <protection locked="0"/>
    </xf>
    <xf numFmtId="0" fontId="97" fillId="0" borderId="0" xfId="0" applyFont="1" applyFill="1" applyBorder="1" applyAlignment="1" applyProtection="1">
      <alignment horizontal="left" shrinkToFit="1"/>
      <protection locked="0"/>
    </xf>
    <xf numFmtId="0" fontId="97" fillId="0" borderId="69" xfId="0" applyFont="1" applyFill="1" applyBorder="1" applyAlignment="1" applyProtection="1">
      <alignment horizontal="left" shrinkToFit="1"/>
      <protection locked="0"/>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33" fillId="0" borderId="0" xfId="0" applyNumberFormat="1" applyFont="1" applyFill="1" applyBorder="1" applyAlignment="1" applyProtection="1">
      <alignment horizontal="left" vertical="center" shrinkToFit="1"/>
      <protection locked="0"/>
    </xf>
    <xf numFmtId="176" fontId="96" fillId="0" borderId="0" xfId="0" applyNumberFormat="1" applyFont="1" applyFill="1" applyBorder="1" applyAlignment="1" applyProtection="1">
      <alignment horizontal="left" vertical="center" shrinkToFit="1"/>
      <protection locked="0"/>
    </xf>
    <xf numFmtId="176" fontId="96" fillId="0" borderId="69" xfId="0" applyNumberFormat="1" applyFont="1" applyFill="1" applyBorder="1" applyAlignment="1" applyProtection="1">
      <alignment horizontal="left" vertical="center" shrinkToFit="1"/>
      <protection locked="0"/>
    </xf>
    <xf numFmtId="0" fontId="33" fillId="0" borderId="0" xfId="0" applyFont="1" applyFill="1" applyBorder="1" applyAlignment="1" applyProtection="1">
      <alignment horizontal="center" vertical="center" shrinkToFit="1"/>
      <protection locked="0"/>
    </xf>
    <xf numFmtId="0" fontId="96" fillId="0" borderId="0" xfId="0" applyFont="1" applyFill="1" applyBorder="1" applyAlignment="1" applyProtection="1">
      <alignment horizontal="center" vertical="center" shrinkToFit="1"/>
      <protection locked="0"/>
    </xf>
    <xf numFmtId="0" fontId="33"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69" xfId="0" applyFont="1" applyFill="1" applyBorder="1" applyAlignment="1">
      <alignment horizontal="center" vertical="center"/>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10" xfId="0" applyFont="1" applyFill="1" applyBorder="1" applyAlignment="1" applyProtection="1">
      <alignment horizontal="center" vertical="center"/>
    </xf>
    <xf numFmtId="0" fontId="102"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22" fillId="0" borderId="0" xfId="0" applyFont="1" applyFill="1" applyAlignment="1">
      <alignment horizontal="right" vertical="top"/>
    </xf>
    <xf numFmtId="0" fontId="23" fillId="0" borderId="24" xfId="0" applyFont="1" applyFill="1" applyBorder="1" applyAlignment="1">
      <alignment horizontal="center" vertical="top"/>
    </xf>
    <xf numFmtId="0" fontId="21" fillId="0" borderId="0" xfId="0" applyFont="1" applyFill="1" applyAlignment="1" applyProtection="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80" xfId="0" applyFont="1" applyFill="1" applyBorder="1" applyAlignment="1">
      <alignment horizontal="center" vertical="center"/>
    </xf>
    <xf numFmtId="0" fontId="29" fillId="0" borderId="7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0" fillId="0" borderId="81"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83"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8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84" xfId="0" applyFont="1" applyFill="1" applyBorder="1" applyAlignment="1">
      <alignment horizontal="center" vertical="center"/>
    </xf>
    <xf numFmtId="0" fontId="16" fillId="0" borderId="0" xfId="0" applyFont="1" applyFill="1" applyAlignment="1">
      <alignment horizontal="left"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center" vertical="center" shrinkToFit="1"/>
      <protection locked="0"/>
    </xf>
    <xf numFmtId="0" fontId="22" fillId="24" borderId="89"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xf>
    <xf numFmtId="0" fontId="22" fillId="0" borderId="89"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85" xfId="0" applyFont="1" applyFill="1" applyBorder="1" applyAlignment="1" applyProtection="1">
      <alignment horizontal="center" vertical="center"/>
    </xf>
    <xf numFmtId="0" fontId="21" fillId="0" borderId="86" xfId="0" applyFont="1" applyFill="1" applyBorder="1" applyAlignment="1" applyProtection="1">
      <alignment horizontal="center" vertical="center"/>
    </xf>
    <xf numFmtId="0" fontId="21" fillId="0" borderId="90" xfId="0" applyFont="1" applyFill="1" applyBorder="1" applyAlignment="1" applyProtection="1">
      <alignment horizontal="center" vertical="center"/>
    </xf>
    <xf numFmtId="49" fontId="22" fillId="24" borderId="35" xfId="0" applyNumberFormat="1" applyFont="1" applyFill="1" applyBorder="1" applyAlignment="1" applyProtection="1">
      <alignment horizontal="center" vertical="center" shrinkToFit="1"/>
      <protection locked="0"/>
    </xf>
    <xf numFmtId="49" fontId="22" fillId="24" borderId="89" xfId="0" applyNumberFormat="1"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left" vertical="center" shrinkToFit="1"/>
      <protection locked="0"/>
    </xf>
    <xf numFmtId="0" fontId="22" fillId="24" borderId="89" xfId="0" applyFont="1" applyFill="1" applyBorder="1" applyAlignment="1" applyProtection="1">
      <alignment horizontal="left"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9" xfId="0" applyNumberFormat="1" applyFont="1" applyFill="1" applyBorder="1" applyAlignment="1" applyProtection="1">
      <alignment horizontal="center" vertical="center" shrinkToFit="1"/>
    </xf>
    <xf numFmtId="0" fontId="96" fillId="24" borderId="35" xfId="0" applyFont="1" applyFill="1" applyBorder="1" applyAlignment="1" applyProtection="1">
      <alignment horizontal="left" vertical="center" shrinkToFit="1"/>
      <protection locked="0"/>
    </xf>
    <xf numFmtId="0" fontId="96" fillId="24" borderId="89" xfId="0" applyFont="1" applyFill="1" applyBorder="1" applyAlignment="1" applyProtection="1">
      <alignment horizontal="left" vertical="center" shrinkToFit="1"/>
      <protection locked="0"/>
    </xf>
    <xf numFmtId="49" fontId="22" fillId="24" borderId="35" xfId="0" applyNumberFormat="1" applyFont="1" applyFill="1" applyBorder="1" applyAlignment="1" applyProtection="1">
      <alignment horizontal="left" vertical="center" shrinkToFit="1"/>
      <protection locked="0"/>
    </xf>
    <xf numFmtId="49" fontId="22" fillId="24" borderId="89" xfId="0" applyNumberFormat="1" applyFont="1" applyFill="1" applyBorder="1" applyAlignment="1" applyProtection="1">
      <alignment horizontal="left"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9" xfId="0" applyFont="1" applyFill="1" applyBorder="1" applyAlignment="1" applyProtection="1">
      <alignment horizontal="center" vertical="center" shrinkToFit="1"/>
    </xf>
    <xf numFmtId="0" fontId="32" fillId="24" borderId="35" xfId="0" applyFont="1" applyFill="1" applyBorder="1" applyAlignment="1" applyProtection="1">
      <alignment horizontal="left" vertical="center" shrinkToFit="1"/>
      <protection locked="0"/>
    </xf>
    <xf numFmtId="0" fontId="32" fillId="24" borderId="89" xfId="0" applyFont="1" applyFill="1" applyBorder="1" applyAlignment="1" applyProtection="1">
      <alignment horizontal="left" vertical="center" shrinkToFit="1"/>
      <protection locked="0"/>
    </xf>
    <xf numFmtId="0" fontId="33" fillId="24" borderId="12" xfId="0" applyFont="1" applyFill="1" applyBorder="1" applyAlignment="1" applyProtection="1">
      <alignment horizontal="center" vertical="center" shrinkToFit="1"/>
      <protection locked="0"/>
    </xf>
    <xf numFmtId="0" fontId="96" fillId="24" borderId="0" xfId="0" applyFont="1" applyFill="1" applyBorder="1" applyAlignment="1" applyProtection="1">
      <alignment horizontal="center" vertical="center" shrinkToFit="1"/>
      <protection locked="0"/>
    </xf>
    <xf numFmtId="0" fontId="96" fillId="24" borderId="27" xfId="0" applyFont="1" applyFill="1" applyBorder="1" applyAlignment="1" applyProtection="1">
      <alignment horizontal="center" vertical="center" shrinkToFit="1"/>
      <protection locked="0"/>
    </xf>
    <xf numFmtId="0" fontId="22" fillId="0" borderId="87"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8" xfId="0" applyFont="1" applyFill="1" applyBorder="1" applyAlignment="1" applyProtection="1">
      <alignment horizontal="left" vertical="center" shrinkToFit="1"/>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0" xfId="0" applyFont="1" applyFill="1" applyAlignment="1">
      <alignment horizontal="right" vertical="top" wrapText="1"/>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24" borderId="99" xfId="0" applyFont="1" applyFill="1" applyBorder="1" applyAlignment="1" applyProtection="1">
      <alignment vertical="center" shrinkToFit="1"/>
      <protection locked="0"/>
    </xf>
    <xf numFmtId="0" fontId="22" fillId="24" borderId="102"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4" fillId="25" borderId="104" xfId="0" applyNumberFormat="1" applyFont="1" applyFill="1" applyBorder="1" applyAlignment="1" applyProtection="1">
      <alignment horizontal="center" vertical="center"/>
    </xf>
    <xf numFmtId="0" fontId="0" fillId="25" borderId="105" xfId="0" applyFill="1" applyBorder="1" applyAlignment="1">
      <alignment horizontal="center" vertical="center"/>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73" xfId="0" applyFont="1" applyFill="1" applyBorder="1" applyAlignment="1">
      <alignment horizontal="center" vertical="center"/>
    </xf>
    <xf numFmtId="0" fontId="33" fillId="24" borderId="37" xfId="0" applyFont="1" applyFill="1" applyBorder="1" applyAlignment="1" applyProtection="1">
      <alignment vertical="center" shrinkToFit="1"/>
      <protection locked="0"/>
    </xf>
    <xf numFmtId="0" fontId="96" fillId="24" borderId="21" xfId="0" applyFont="1" applyFill="1" applyBorder="1" applyAlignment="1" applyProtection="1">
      <alignment vertical="center" shrinkToFit="1"/>
      <protection locked="0"/>
    </xf>
    <xf numFmtId="0" fontId="96" fillId="24" borderId="29" xfId="0" applyFont="1" applyFill="1" applyBorder="1" applyAlignment="1" applyProtection="1">
      <alignment vertical="center" shrinkToFit="1"/>
      <protection locked="0"/>
    </xf>
    <xf numFmtId="0" fontId="22" fillId="24" borderId="15" xfId="0" applyFont="1" applyFill="1" applyBorder="1" applyAlignment="1" applyProtection="1">
      <alignment horizontal="center" vertical="center" wrapText="1" shrinkToFit="1"/>
      <protection locked="0"/>
    </xf>
    <xf numFmtId="0" fontId="22" fillId="24" borderId="29" xfId="0" applyFont="1" applyFill="1" applyBorder="1" applyAlignment="1" applyProtection="1">
      <alignment horizontal="center" vertical="center" wrapText="1" shrinkToFit="1"/>
      <protection locked="0"/>
    </xf>
    <xf numFmtId="0" fontId="33" fillId="24" borderId="15" xfId="0" applyFont="1" applyFill="1" applyBorder="1" applyAlignment="1" applyProtection="1">
      <alignment horizontal="center" vertical="center" wrapText="1" shrinkToFit="1"/>
      <protection locked="0"/>
    </xf>
    <xf numFmtId="0" fontId="33" fillId="24" borderId="29" xfId="0" applyFont="1" applyFill="1" applyBorder="1" applyAlignment="1" applyProtection="1">
      <alignment horizontal="center" vertical="center" wrapText="1" shrinkToFit="1"/>
      <protection locked="0"/>
    </xf>
    <xf numFmtId="0" fontId="57" fillId="0" borderId="29" xfId="0" applyFont="1" applyBorder="1" applyAlignment="1" applyProtection="1">
      <alignment horizontal="center" vertical="center" wrapText="1"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178" fontId="22" fillId="0" borderId="136" xfId="0" applyNumberFormat="1" applyFont="1" applyBorder="1" applyAlignment="1" applyProtection="1">
      <alignment horizontal="right" vertical="center"/>
      <protection locked="0"/>
    </xf>
    <xf numFmtId="178" fontId="22" fillId="0" borderId="138" xfId="48" applyNumberFormat="1" applyFont="1" applyFill="1" applyBorder="1" applyAlignment="1" applyProtection="1">
      <alignment horizontal="right" vertical="center"/>
      <protection locked="0"/>
    </xf>
    <xf numFmtId="178" fontId="22" fillId="0" borderId="137" xfId="48" applyNumberFormat="1" applyFont="1" applyFill="1" applyBorder="1" applyAlignment="1" applyProtection="1">
      <alignment horizontal="right" vertical="center"/>
      <protection locked="0"/>
    </xf>
    <xf numFmtId="0" fontId="22" fillId="0" borderId="108" xfId="0" applyFont="1" applyBorder="1" applyAlignment="1">
      <alignment horizontal="right" vertical="center"/>
    </xf>
    <xf numFmtId="0" fontId="22" fillId="0" borderId="113" xfId="0" applyFont="1" applyBorder="1" applyAlignment="1">
      <alignment horizontal="right" vertical="center"/>
    </xf>
    <xf numFmtId="0" fontId="22" fillId="0" borderId="107" xfId="0" applyFont="1" applyBorder="1" applyAlignment="1">
      <alignment horizontal="right" vertical="center"/>
    </xf>
    <xf numFmtId="0" fontId="22" fillId="0" borderId="0" xfId="0" applyFont="1" applyBorder="1" applyAlignment="1">
      <alignment horizontal="right" vertical="center"/>
    </xf>
    <xf numFmtId="0" fontId="22" fillId="0" borderId="117" xfId="0" applyFont="1" applyFill="1" applyBorder="1" applyAlignment="1" applyProtection="1">
      <alignment horizontal="center" vertical="center"/>
      <protection locked="0"/>
    </xf>
    <xf numFmtId="0" fontId="22" fillId="0" borderId="118" xfId="0" applyFont="1" applyFill="1" applyBorder="1" applyAlignment="1" applyProtection="1">
      <alignment horizontal="center" vertical="center"/>
      <protection locked="0"/>
    </xf>
    <xf numFmtId="0" fontId="22" fillId="0" borderId="12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9"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113"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21" xfId="0" applyFont="1" applyFill="1" applyBorder="1" applyAlignment="1">
      <alignment horizontal="left" vertical="center"/>
    </xf>
    <xf numFmtId="178" fontId="22" fillId="0" borderId="119" xfId="0" applyNumberFormat="1" applyFont="1" applyFill="1" applyBorder="1" applyAlignment="1">
      <alignment horizontal="right" vertical="center"/>
    </xf>
    <xf numFmtId="178" fontId="22" fillId="0" borderId="126" xfId="0" applyNumberFormat="1" applyFont="1" applyFill="1" applyBorder="1" applyAlignment="1">
      <alignment vertical="center"/>
    </xf>
    <xf numFmtId="0" fontId="22" fillId="0" borderId="119" xfId="0" applyFont="1" applyFill="1" applyBorder="1" applyAlignment="1">
      <alignment horizontal="center" vertical="center" textRotation="255" wrapText="1"/>
    </xf>
    <xf numFmtId="0" fontId="22" fillId="0" borderId="124" xfId="0" applyFont="1" applyFill="1" applyBorder="1" applyAlignment="1">
      <alignment horizontal="center" vertical="center" textRotation="255"/>
    </xf>
    <xf numFmtId="0" fontId="22" fillId="0" borderId="125" xfId="0" applyFont="1" applyFill="1" applyBorder="1" applyAlignment="1">
      <alignment horizontal="center" vertical="center" textRotation="255"/>
    </xf>
    <xf numFmtId="0" fontId="22" fillId="0" borderId="109" xfId="0" applyFont="1" applyBorder="1" applyAlignment="1">
      <alignment horizontal="center" vertical="center"/>
    </xf>
    <xf numFmtId="0" fontId="22" fillId="0" borderId="108" xfId="0" applyFont="1" applyBorder="1" applyAlignment="1">
      <alignment horizontal="center" vertical="center"/>
    </xf>
    <xf numFmtId="0" fontId="22" fillId="0" borderId="114" xfId="0" applyFont="1" applyBorder="1" applyAlignment="1" applyProtection="1">
      <alignment horizontal="right" vertical="center"/>
      <protection locked="0"/>
    </xf>
    <xf numFmtId="0" fontId="22" fillId="0" borderId="113" xfId="0" applyFont="1" applyBorder="1" applyAlignment="1" applyProtection="1">
      <alignment horizontal="right" vertical="center"/>
      <protection locked="0"/>
    </xf>
    <xf numFmtId="0" fontId="22" fillId="0" borderId="114" xfId="0" applyFont="1" applyBorder="1" applyAlignment="1" applyProtection="1">
      <alignment horizontal="center" vertical="center"/>
      <protection locked="0"/>
    </xf>
    <xf numFmtId="0" fontId="22" fillId="0" borderId="113" xfId="0" applyFont="1" applyFill="1" applyBorder="1" applyAlignment="1" applyProtection="1">
      <alignment horizontal="center" vertical="center"/>
      <protection locked="0"/>
    </xf>
    <xf numFmtId="0" fontId="22" fillId="0" borderId="114" xfId="0" applyFont="1" applyFill="1" applyBorder="1" applyAlignment="1">
      <alignment horizontal="center" vertical="center"/>
    </xf>
    <xf numFmtId="0" fontId="22" fillId="0" borderId="113"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33" fillId="0" borderId="124" xfId="48" applyNumberFormat="1" applyFont="1" applyFill="1" applyBorder="1" applyAlignment="1" applyProtection="1">
      <alignment horizontal="left" vertical="center" wrapText="1"/>
      <protection locked="0"/>
    </xf>
    <xf numFmtId="178" fontId="96" fillId="0" borderId="124" xfId="48" applyNumberFormat="1" applyFont="1" applyFill="1" applyBorder="1" applyAlignment="1" applyProtection="1">
      <alignment horizontal="left" vertical="center" wrapText="1"/>
      <protection locked="0"/>
    </xf>
    <xf numFmtId="178" fontId="96" fillId="0" borderId="128" xfId="48" applyNumberFormat="1" applyFont="1" applyFill="1" applyBorder="1" applyAlignment="1" applyProtection="1">
      <alignment horizontal="left" vertical="center" wrapText="1"/>
      <protection locked="0"/>
    </xf>
    <xf numFmtId="178" fontId="22" fillId="0" borderId="124" xfId="48" applyNumberFormat="1" applyFont="1" applyFill="1" applyBorder="1" applyAlignment="1" applyProtection="1">
      <alignment horizontal="right" vertical="center" wrapText="1"/>
      <protection locked="0"/>
    </xf>
    <xf numFmtId="178" fontId="22" fillId="0" borderId="128" xfId="48" applyNumberFormat="1" applyFont="1" applyFill="1" applyBorder="1" applyAlignment="1" applyProtection="1">
      <alignment horizontal="right" vertical="center" wrapText="1"/>
      <protection locked="0"/>
    </xf>
    <xf numFmtId="0" fontId="22" fillId="0" borderId="128" xfId="0" applyFont="1" applyFill="1" applyBorder="1" applyAlignment="1">
      <alignment horizontal="center" vertical="center" textRotation="255"/>
    </xf>
    <xf numFmtId="0" fontId="22" fillId="0" borderId="111" xfId="0" applyFont="1" applyBorder="1" applyAlignment="1">
      <alignment horizontal="center" vertical="center"/>
    </xf>
    <xf numFmtId="0" fontId="22" fillId="0" borderId="116" xfId="0" applyFont="1" applyBorder="1" applyAlignment="1" applyProtection="1">
      <alignment vertical="center"/>
      <protection locked="0"/>
    </xf>
    <xf numFmtId="0" fontId="22" fillId="0" borderId="116" xfId="0" applyFont="1" applyFill="1" applyBorder="1" applyAlignment="1" applyProtection="1">
      <alignment horizontal="center" vertical="center"/>
      <protection locked="0"/>
    </xf>
    <xf numFmtId="178" fontId="22" fillId="0" borderId="124" xfId="48" applyNumberFormat="1" applyFont="1" applyFill="1" applyBorder="1" applyAlignment="1" applyProtection="1">
      <alignment horizontal="right" vertical="center"/>
      <protection locked="0"/>
    </xf>
    <xf numFmtId="178" fontId="22" fillId="0" borderId="125" xfId="48" applyNumberFormat="1" applyFont="1" applyFill="1" applyBorder="1" applyAlignment="1" applyProtection="1">
      <alignment horizontal="right" vertical="center"/>
      <protection locked="0"/>
    </xf>
    <xf numFmtId="0" fontId="22" fillId="0" borderId="110" xfId="0" applyFont="1" applyBorder="1" applyAlignment="1">
      <alignment horizontal="center" vertical="center"/>
    </xf>
    <xf numFmtId="0" fontId="22" fillId="0" borderId="115" xfId="0" applyFont="1" applyBorder="1" applyAlignment="1" applyProtection="1">
      <alignment vertical="center"/>
      <protection locked="0"/>
    </xf>
    <xf numFmtId="0" fontId="22" fillId="0" borderId="115" xfId="0" applyFont="1" applyFill="1" applyBorder="1" applyAlignment="1" applyProtection="1">
      <alignment horizontal="center" vertical="center"/>
      <protection locked="0"/>
    </xf>
    <xf numFmtId="0" fontId="22" fillId="0" borderId="115" xfId="0" applyFont="1" applyFill="1" applyBorder="1" applyAlignment="1">
      <alignment horizontal="center" vertical="center"/>
    </xf>
    <xf numFmtId="0" fontId="22" fillId="0" borderId="117" xfId="0" applyFont="1" applyFill="1" applyBorder="1" applyAlignment="1">
      <alignment horizontal="center" vertical="center"/>
    </xf>
    <xf numFmtId="0" fontId="22" fillId="0" borderId="116" xfId="0" applyFont="1" applyFill="1" applyBorder="1" applyAlignment="1">
      <alignment horizontal="center" vertical="center"/>
    </xf>
    <xf numFmtId="0" fontId="22" fillId="0" borderId="122" xfId="0" applyFont="1" applyFill="1" applyBorder="1" applyAlignment="1">
      <alignment horizontal="center" vertical="center"/>
    </xf>
    <xf numFmtId="0" fontId="96" fillId="0" borderId="114" xfId="0" applyFont="1" applyBorder="1" applyAlignment="1" applyProtection="1">
      <alignment horizontal="center" vertical="center"/>
      <protection locked="0"/>
    </xf>
    <xf numFmtId="0" fontId="96" fillId="0" borderId="115" xfId="0" applyFont="1" applyFill="1" applyBorder="1" applyAlignment="1" applyProtection="1">
      <alignment horizontal="center" vertical="center"/>
      <protection locked="0"/>
    </xf>
    <xf numFmtId="178" fontId="33" fillId="0" borderId="136" xfId="0" applyNumberFormat="1" applyFont="1" applyBorder="1" applyAlignment="1" applyProtection="1">
      <alignment horizontal="right" vertical="center"/>
      <protection locked="0"/>
    </xf>
    <xf numFmtId="178" fontId="33" fillId="0" borderId="137" xfId="48" applyNumberFormat="1" applyFont="1" applyFill="1" applyBorder="1" applyAlignment="1" applyProtection="1">
      <alignment horizontal="right" vertical="center"/>
      <protection locked="0"/>
    </xf>
    <xf numFmtId="178" fontId="33" fillId="0" borderId="135" xfId="48" applyNumberFormat="1" applyFont="1" applyFill="1" applyBorder="1" applyAlignment="1" applyProtection="1">
      <alignment horizontal="right" vertical="center"/>
      <protection locked="0"/>
    </xf>
    <xf numFmtId="0" fontId="33" fillId="0" borderId="117" xfId="0" applyFont="1" applyFill="1" applyBorder="1" applyAlignment="1" applyProtection="1">
      <alignment horizontal="center" vertical="center"/>
      <protection locked="0"/>
    </xf>
    <xf numFmtId="0" fontId="96" fillId="0" borderId="118" xfId="0" applyFont="1" applyFill="1" applyBorder="1" applyAlignment="1" applyProtection="1">
      <alignment horizontal="center" vertical="center"/>
      <protection locked="0"/>
    </xf>
    <xf numFmtId="0" fontId="96" fillId="0" borderId="120" xfId="0" applyFont="1" applyFill="1" applyBorder="1" applyAlignment="1" applyProtection="1">
      <alignment horizontal="center" vertical="center"/>
      <protection locked="0"/>
    </xf>
    <xf numFmtId="0" fontId="96" fillId="0" borderId="64" xfId="0" applyFont="1" applyFill="1" applyBorder="1" applyAlignment="1" applyProtection="1">
      <alignment horizontal="center" vertical="center"/>
      <protection locked="0"/>
    </xf>
    <xf numFmtId="0" fontId="96" fillId="0" borderId="119" xfId="0" applyFont="1" applyFill="1" applyBorder="1" applyAlignment="1" applyProtection="1">
      <alignment horizontal="center" vertical="center"/>
      <protection locked="0"/>
    </xf>
    <xf numFmtId="0" fontId="96" fillId="0" borderId="62" xfId="0" applyFont="1" applyFill="1" applyBorder="1" applyAlignment="1" applyProtection="1">
      <alignment horizontal="center" vertical="center"/>
      <protection locked="0"/>
    </xf>
    <xf numFmtId="0" fontId="33" fillId="0" borderId="114" xfId="0" applyFont="1" applyBorder="1" applyAlignment="1" applyProtection="1">
      <alignment horizontal="right" vertical="center"/>
      <protection locked="0"/>
    </xf>
    <xf numFmtId="0" fontId="96" fillId="0" borderId="113" xfId="0" applyFont="1" applyBorder="1" applyAlignment="1" applyProtection="1">
      <alignment horizontal="right" vertical="center"/>
      <protection locked="0"/>
    </xf>
    <xf numFmtId="0" fontId="33" fillId="0" borderId="114" xfId="0" applyFont="1" applyBorder="1" applyAlignment="1" applyProtection="1">
      <alignment horizontal="center" vertical="center"/>
      <protection locked="0"/>
    </xf>
    <xf numFmtId="0" fontId="96" fillId="0" borderId="113" xfId="0" applyFont="1" applyFill="1" applyBorder="1" applyAlignment="1" applyProtection="1">
      <alignment horizontal="center" vertical="center"/>
      <protection locked="0"/>
    </xf>
    <xf numFmtId="178" fontId="33" fillId="0" borderId="124" xfId="48" applyNumberFormat="1" applyFont="1" applyFill="1" applyBorder="1" applyAlignment="1" applyProtection="1">
      <alignment horizontal="right" vertical="center"/>
      <protection locked="0"/>
    </xf>
    <xf numFmtId="178" fontId="33" fillId="0" borderId="125" xfId="48" applyNumberFormat="1" applyFont="1" applyFill="1" applyBorder="1" applyAlignment="1" applyProtection="1">
      <alignment horizontal="right" vertical="center"/>
      <protection locked="0"/>
    </xf>
    <xf numFmtId="0" fontId="96" fillId="0" borderId="114" xfId="0" applyFont="1" applyBorder="1" applyAlignment="1" applyProtection="1">
      <alignment horizontal="right" vertical="center"/>
      <protection locked="0"/>
    </xf>
    <xf numFmtId="0" fontId="96" fillId="0" borderId="115" xfId="0" applyFont="1" applyBorder="1" applyAlignment="1" applyProtection="1">
      <alignment vertical="center"/>
      <protection locked="0"/>
    </xf>
    <xf numFmtId="0" fontId="33" fillId="0" borderId="0" xfId="0" applyFont="1" applyFill="1" applyBorder="1" applyAlignment="1" applyProtection="1">
      <alignment horizontal="center" vertical="center"/>
      <protection locked="0"/>
    </xf>
    <xf numFmtId="0" fontId="96"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22" fillId="0" borderId="121" xfId="0" applyFont="1" applyFill="1" applyBorder="1" applyAlignment="1">
      <alignment horizontal="center" vertical="center"/>
    </xf>
    <xf numFmtId="0" fontId="22" fillId="0" borderId="121" xfId="0" applyFont="1" applyBorder="1">
      <alignment vertical="center"/>
    </xf>
    <xf numFmtId="178" fontId="33" fillId="0" borderId="127" xfId="48" applyNumberFormat="1" applyFont="1" applyFill="1" applyBorder="1" applyAlignment="1" applyProtection="1">
      <alignment horizontal="right" vertical="center"/>
      <protection locked="0"/>
    </xf>
    <xf numFmtId="178" fontId="33" fillId="0" borderId="124" xfId="0" applyNumberFormat="1" applyFont="1" applyBorder="1" applyProtection="1">
      <alignment vertical="center"/>
      <protection locked="0"/>
    </xf>
    <xf numFmtId="178" fontId="33" fillId="0" borderId="125" xfId="0" applyNumberFormat="1" applyFont="1" applyBorder="1" applyProtection="1">
      <alignment vertical="center"/>
      <protection locked="0"/>
    </xf>
    <xf numFmtId="0" fontId="22" fillId="0" borderId="124" xfId="0" applyFont="1" applyBorder="1">
      <alignment vertical="center"/>
    </xf>
    <xf numFmtId="0" fontId="22" fillId="0" borderId="125" xfId="0" applyFont="1" applyBorder="1">
      <alignment vertical="center"/>
    </xf>
    <xf numFmtId="0" fontId="22" fillId="0" borderId="107" xfId="0" applyFont="1" applyBorder="1" applyAlignment="1">
      <alignment horizontal="center" vertical="center"/>
    </xf>
    <xf numFmtId="0" fontId="22" fillId="0" borderId="109" xfId="0" applyFont="1" applyBorder="1">
      <alignment vertical="center"/>
    </xf>
    <xf numFmtId="0" fontId="33" fillId="0" borderId="0" xfId="0" applyFont="1" applyBorder="1" applyAlignment="1" applyProtection="1">
      <alignment horizontal="right" vertical="center"/>
      <protection locked="0"/>
    </xf>
    <xf numFmtId="0" fontId="96" fillId="0" borderId="114" xfId="0" applyFont="1" applyBorder="1" applyProtection="1">
      <alignment vertical="center"/>
      <protection locked="0"/>
    </xf>
    <xf numFmtId="0" fontId="22" fillId="0" borderId="114" xfId="0" applyFont="1" applyBorder="1">
      <alignment vertical="center"/>
    </xf>
    <xf numFmtId="0" fontId="22" fillId="0" borderId="65" xfId="0" applyFont="1" applyBorder="1">
      <alignment vertical="center"/>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40"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23"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22" fillId="0" borderId="63" xfId="0" applyFont="1" applyBorder="1" applyAlignment="1">
      <alignment horizontal="center" vertical="center"/>
    </xf>
    <xf numFmtId="0" fontId="40" fillId="0" borderId="112" xfId="0" applyFont="1" applyBorder="1" applyAlignment="1">
      <alignment horizontal="center" vertical="center"/>
    </xf>
    <xf numFmtId="0" fontId="40" fillId="0" borderId="131" xfId="0" applyFont="1" applyBorder="1" applyAlignment="1">
      <alignment horizontal="center" vertical="center"/>
    </xf>
    <xf numFmtId="0" fontId="40" fillId="0" borderId="114" xfId="0" applyFont="1" applyBorder="1" applyAlignment="1">
      <alignment horizontal="center" vertical="center"/>
    </xf>
    <xf numFmtId="0" fontId="40" fillId="0" borderId="132" xfId="0" applyFont="1" applyBorder="1" applyAlignment="1">
      <alignment horizontal="center" vertical="center"/>
    </xf>
    <xf numFmtId="49" fontId="22" fillId="0" borderId="107"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21" xfId="0" applyNumberFormat="1" applyFont="1" applyBorder="1" applyAlignment="1">
      <alignment horizontal="left" vertical="justify"/>
    </xf>
    <xf numFmtId="49" fontId="22" fillId="0" borderId="107"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33"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32" xfId="0" applyFont="1" applyBorder="1" applyAlignment="1">
      <alignment horizontal="center" vertical="center" wrapText="1" justifyLastLine="1"/>
    </xf>
    <xf numFmtId="0" fontId="22" fillId="0" borderId="113" xfId="0" applyFont="1" applyBorder="1">
      <alignment vertical="center"/>
    </xf>
    <xf numFmtId="0" fontId="22" fillId="0" borderId="107" xfId="0" applyFont="1" applyBorder="1">
      <alignment vertical="center"/>
    </xf>
    <xf numFmtId="0" fontId="22" fillId="0" borderId="0" xfId="0" applyFont="1" applyFill="1">
      <alignment vertical="center"/>
    </xf>
    <xf numFmtId="0" fontId="33" fillId="0" borderId="113" xfId="0" applyFont="1" applyFill="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22" fillId="0" borderId="64" xfId="0" applyFont="1" applyBorder="1">
      <alignment vertical="center"/>
    </xf>
    <xf numFmtId="0" fontId="22" fillId="0" borderId="119" xfId="0" applyFont="1" applyFill="1" applyBorder="1" applyAlignment="1">
      <alignment horizontal="right" vertical="top"/>
    </xf>
    <xf numFmtId="0" fontId="22" fillId="0" borderId="126" xfId="0" applyFont="1" applyBorder="1">
      <alignment vertical="center"/>
    </xf>
    <xf numFmtId="178" fontId="22" fillId="0" borderId="135" xfId="48" applyNumberFormat="1" applyFont="1" applyFill="1" applyBorder="1" applyAlignment="1" applyProtection="1">
      <alignment horizontal="right" vertical="center"/>
      <protection locked="0"/>
    </xf>
    <xf numFmtId="0" fontId="96" fillId="0" borderId="0" xfId="0" applyFont="1" applyFill="1" applyBorder="1" applyProtection="1">
      <alignment vertical="center"/>
      <protection locked="0"/>
    </xf>
    <xf numFmtId="0" fontId="16"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49" fontId="51" fillId="27" borderId="0" xfId="0" applyNumberFormat="1" applyFont="1" applyFill="1" applyBorder="1" applyAlignment="1" applyProtection="1">
      <alignment horizontal="center" shrinkToFit="1"/>
    </xf>
    <xf numFmtId="0" fontId="54" fillId="27" borderId="0" xfId="0" applyFont="1" applyFill="1" applyBorder="1" applyAlignment="1" applyProtection="1">
      <alignment vertical="center" shrinkToFit="1"/>
    </xf>
    <xf numFmtId="0" fontId="52" fillId="27" borderId="0" xfId="0" applyNumberFormat="1" applyFont="1" applyFill="1" applyBorder="1" applyAlignment="1" applyProtection="1">
      <alignment horizontal="center" vertical="center"/>
    </xf>
    <xf numFmtId="0" fontId="54" fillId="27" borderId="0" xfId="0" applyFont="1" applyFill="1" applyBorder="1" applyAlignment="1" applyProtection="1">
      <alignment vertical="center"/>
    </xf>
    <xf numFmtId="0" fontId="22" fillId="0" borderId="0" xfId="0" applyNumberFormat="1" applyFont="1" applyAlignment="1" applyProtection="1">
      <alignment horizontal="left"/>
    </xf>
    <xf numFmtId="177" fontId="96" fillId="0" borderId="144" xfId="0" applyNumberFormat="1" applyFont="1" applyFill="1" applyBorder="1" applyAlignment="1" applyProtection="1">
      <alignment horizontal="right"/>
      <protection locked="0"/>
    </xf>
    <xf numFmtId="177" fontId="22" fillId="0" borderId="145" xfId="0" applyNumberFormat="1" applyFont="1" applyFill="1" applyBorder="1" applyAlignment="1" applyProtection="1">
      <alignment horizontal="right"/>
    </xf>
    <xf numFmtId="0" fontId="0" fillId="0" borderId="145" xfId="0" applyBorder="1" applyAlignment="1" applyProtection="1">
      <alignment horizontal="right"/>
    </xf>
    <xf numFmtId="0" fontId="22" fillId="0" borderId="0" xfId="0" applyNumberFormat="1" applyFont="1" applyAlignment="1" applyProtection="1">
      <alignment horizontal="left" vertical="center"/>
    </xf>
    <xf numFmtId="0" fontId="0" fillId="0" borderId="0" xfId="0" applyAlignment="1" applyProtection="1">
      <alignment horizontal="left" vertical="center"/>
    </xf>
    <xf numFmtId="0" fontId="103" fillId="24" borderId="114" xfId="0" applyFont="1" applyFill="1" applyBorder="1" applyAlignment="1" applyProtection="1">
      <alignment horizontal="left" vertical="center"/>
      <protection locked="0"/>
    </xf>
    <xf numFmtId="0" fontId="104" fillId="24" borderId="114" xfId="0" applyFont="1" applyFill="1" applyBorder="1" applyAlignment="1" applyProtection="1">
      <alignment horizontal="left" vertical="center"/>
      <protection locked="0"/>
    </xf>
    <xf numFmtId="0" fontId="22" fillId="0" borderId="0" xfId="0" applyNumberFormat="1" applyFont="1" applyAlignment="1" applyProtection="1">
      <alignment horizontal="left"/>
      <protection locked="0"/>
    </xf>
    <xf numFmtId="177" fontId="33" fillId="24" borderId="140" xfId="0" applyNumberFormat="1" applyFont="1" applyFill="1" applyBorder="1" applyAlignment="1" applyProtection="1">
      <alignment horizontal="right"/>
      <protection locked="0"/>
    </xf>
    <xf numFmtId="177" fontId="96" fillId="24" borderId="141" xfId="0" applyNumberFormat="1" applyFont="1" applyFill="1" applyBorder="1" applyAlignment="1" applyProtection="1">
      <alignment horizontal="right"/>
      <protection locked="0"/>
    </xf>
    <xf numFmtId="177" fontId="96" fillId="24" borderId="143" xfId="0" applyNumberFormat="1" applyFont="1" applyFill="1" applyBorder="1" applyAlignment="1" applyProtection="1">
      <alignment horizontal="right"/>
      <protection locked="0"/>
    </xf>
    <xf numFmtId="0" fontId="21" fillId="0" borderId="0" xfId="0" applyNumberFormat="1" applyFont="1" applyAlignment="1" applyProtection="1">
      <alignment horizontal="center"/>
    </xf>
    <xf numFmtId="0" fontId="0" fillId="0" borderId="0" xfId="0" applyAlignment="1" applyProtection="1">
      <alignment vertical="center"/>
    </xf>
    <xf numFmtId="0" fontId="42" fillId="0" borderId="0" xfId="0" applyNumberFormat="1" applyFont="1" applyAlignment="1" applyProtection="1">
      <alignment horizontal="left"/>
      <protection locked="0"/>
    </xf>
    <xf numFmtId="177" fontId="33" fillId="24" borderId="139" xfId="0" applyNumberFormat="1" applyFont="1" applyFill="1" applyBorder="1" applyAlignment="1" applyProtection="1">
      <alignment horizontal="right"/>
      <protection locked="0"/>
    </xf>
    <xf numFmtId="177" fontId="33" fillId="24" borderId="141" xfId="0" applyNumberFormat="1" applyFont="1" applyFill="1" applyBorder="1" applyAlignment="1" applyProtection="1">
      <alignment horizontal="right"/>
      <protection locked="0"/>
    </xf>
    <xf numFmtId="177" fontId="33" fillId="24" borderId="115" xfId="0" applyNumberFormat="1" applyFont="1" applyFill="1" applyBorder="1" applyAlignment="1" applyProtection="1">
      <alignment horizontal="right"/>
      <protection locked="0"/>
    </xf>
    <xf numFmtId="177" fontId="33" fillId="24" borderId="143" xfId="0" applyNumberFormat="1" applyFont="1" applyFill="1" applyBorder="1" applyAlignment="1" applyProtection="1">
      <alignment horizontal="right"/>
      <protection locked="0"/>
    </xf>
    <xf numFmtId="177" fontId="22" fillId="24" borderId="141" xfId="0" applyNumberFormat="1" applyFont="1" applyFill="1" applyBorder="1" applyAlignment="1" applyProtection="1">
      <alignment horizontal="right"/>
      <protection locked="0"/>
    </xf>
    <xf numFmtId="177" fontId="33" fillId="24" borderId="142" xfId="0" applyNumberFormat="1" applyFont="1" applyFill="1" applyBorder="1" applyAlignment="1" applyProtection="1">
      <alignment horizontal="right"/>
      <protection locked="0"/>
    </xf>
    <xf numFmtId="177" fontId="22" fillId="24" borderId="140" xfId="0" applyNumberFormat="1" applyFont="1" applyFill="1" applyBorder="1" applyAlignment="1" applyProtection="1">
      <alignment horizontal="right"/>
      <protection locked="0"/>
    </xf>
    <xf numFmtId="0" fontId="0" fillId="0" borderId="0" xfId="0" applyAlignment="1" applyProtection="1">
      <alignment horizontal="center" vertical="center"/>
    </xf>
    <xf numFmtId="177" fontId="22" fillId="24" borderId="139" xfId="0" applyNumberFormat="1" applyFont="1" applyFill="1" applyBorder="1" applyAlignment="1" applyProtection="1">
      <alignment horizontal="right"/>
      <protection locked="0"/>
    </xf>
    <xf numFmtId="20" fontId="102" fillId="24" borderId="114" xfId="0" applyNumberFormat="1" applyFont="1" applyFill="1" applyBorder="1" applyAlignment="1" applyProtection="1">
      <alignment horizontal="left" vertical="center" shrinkToFit="1"/>
      <protection locked="0"/>
    </xf>
    <xf numFmtId="0" fontId="57" fillId="24" borderId="114" xfId="0" applyFont="1" applyFill="1" applyBorder="1" applyAlignment="1" applyProtection="1">
      <alignment horizontal="left" vertical="center" shrinkToFit="1"/>
      <protection locked="0"/>
    </xf>
    <xf numFmtId="0" fontId="22" fillId="0" borderId="0" xfId="0" applyFont="1" applyFill="1" applyAlignment="1" applyProtection="1">
      <alignment horizontal="left" vertical="top"/>
    </xf>
    <xf numFmtId="0" fontId="80" fillId="0" borderId="0" xfId="0" applyFont="1" applyAlignment="1" applyProtection="1">
      <alignment horizontal="right"/>
    </xf>
    <xf numFmtId="0" fontId="81" fillId="0" borderId="0" xfId="0" applyFont="1" applyAlignment="1" applyProtection="1">
      <alignment horizontal="right"/>
    </xf>
    <xf numFmtId="0" fontId="41" fillId="0" borderId="0" xfId="0" applyNumberFormat="1" applyFont="1" applyAlignment="1" applyProtection="1">
      <alignment vertical="center"/>
    </xf>
    <xf numFmtId="0" fontId="21" fillId="0" borderId="0" xfId="0" applyFont="1" applyFill="1" applyBorder="1" applyAlignment="1" applyProtection="1">
      <alignment horizontal="center" vertical="center"/>
    </xf>
    <xf numFmtId="0" fontId="102" fillId="24" borderId="0" xfId="0" applyNumberFormat="1" applyFont="1" applyFill="1" applyBorder="1" applyAlignment="1" applyProtection="1">
      <alignment horizontal="right" vertical="center"/>
      <protection locked="0"/>
    </xf>
    <xf numFmtId="0" fontId="57" fillId="24" borderId="0" xfId="0" applyFont="1" applyFill="1" applyAlignment="1" applyProtection="1">
      <alignment horizontal="right" vertical="center"/>
      <protection locked="0"/>
    </xf>
    <xf numFmtId="0" fontId="34" fillId="27" borderId="0" xfId="0" applyNumberFormat="1" applyFont="1" applyFill="1" applyBorder="1" applyAlignment="1" applyProtection="1">
      <alignment horizontal="center" vertical="center" wrapText="1"/>
    </xf>
    <xf numFmtId="0" fontId="0" fillId="27" borderId="0" xfId="0" applyFill="1" applyBorder="1" applyAlignment="1">
      <alignment horizontal="center" vertical="center" wrapText="1"/>
    </xf>
    <xf numFmtId="0" fontId="0" fillId="0" borderId="0" xfId="0" applyAlignment="1">
      <alignment horizontal="center" vertical="center"/>
    </xf>
    <xf numFmtId="177" fontId="49" fillId="27" borderId="146" xfId="0" applyNumberFormat="1" applyFont="1" applyFill="1" applyBorder="1" applyAlignment="1" applyProtection="1">
      <alignment shrinkToFit="1"/>
    </xf>
    <xf numFmtId="0" fontId="54" fillId="27" borderId="146" xfId="0" applyFont="1" applyFill="1" applyBorder="1" applyAlignment="1">
      <alignment vertical="center"/>
    </xf>
    <xf numFmtId="177" fontId="33" fillId="24" borderId="114" xfId="0" applyNumberFormat="1" applyFont="1" applyFill="1" applyBorder="1" applyAlignment="1" applyProtection="1">
      <alignment horizontal="right"/>
      <protection locked="0"/>
    </xf>
    <xf numFmtId="177" fontId="22" fillId="0" borderId="143" xfId="0" applyNumberFormat="1" applyFont="1" applyFill="1" applyBorder="1" applyAlignment="1" applyProtection="1">
      <alignment horizontal="right"/>
    </xf>
    <xf numFmtId="38" fontId="22" fillId="0" borderId="145" xfId="33" applyFont="1" applyBorder="1" applyAlignment="1" applyProtection="1"/>
    <xf numFmtId="38" fontId="6" fillId="0" borderId="145" xfId="33" applyFont="1" applyBorder="1" applyAlignment="1"/>
    <xf numFmtId="0" fontId="22" fillId="0" borderId="0" xfId="0" applyNumberFormat="1" applyFont="1" applyAlignment="1" applyProtection="1">
      <alignment horizontal="left" wrapText="1"/>
      <protection locked="0"/>
    </xf>
    <xf numFmtId="0" fontId="56" fillId="0" borderId="0" xfId="0" applyNumberFormat="1" applyFont="1" applyAlignment="1" applyProtection="1">
      <alignment horizontal="left" wrapText="1"/>
      <protection locked="0"/>
    </xf>
    <xf numFmtId="0" fontId="22" fillId="0" borderId="0" xfId="0" applyFont="1" applyAlignment="1" applyProtection="1">
      <alignment horizontal="left" vertical="top"/>
    </xf>
    <xf numFmtId="0" fontId="41" fillId="0" borderId="0" xfId="0" applyNumberFormat="1" applyFont="1" applyAlignment="1" applyProtection="1">
      <alignment horizontal="center" vertical="center"/>
    </xf>
    <xf numFmtId="0" fontId="0" fillId="0" borderId="0" xfId="0" applyBorder="1" applyAlignment="1" applyProtection="1">
      <alignment horizontal="center" vertical="center"/>
    </xf>
    <xf numFmtId="0" fontId="21" fillId="28" borderId="114" xfId="0" applyNumberFormat="1" applyFont="1" applyFill="1" applyBorder="1" applyAlignment="1" applyProtection="1">
      <alignment horizontal="left" vertical="center" shrinkToFit="1"/>
    </xf>
    <xf numFmtId="0" fontId="0" fillId="28" borderId="114" xfId="0" applyFont="1" applyFill="1" applyBorder="1" applyAlignment="1" applyProtection="1">
      <alignment horizontal="left" vertical="center" shrinkToFit="1"/>
    </xf>
    <xf numFmtId="177" fontId="51" fillId="27" borderId="171" xfId="0" applyNumberFormat="1" applyFont="1" applyFill="1" applyBorder="1" applyAlignment="1" applyProtection="1">
      <alignment shrinkToFit="1"/>
    </xf>
    <xf numFmtId="177" fontId="51" fillId="27" borderId="174" xfId="0" applyNumberFormat="1" applyFont="1" applyFill="1" applyBorder="1" applyAlignment="1" applyProtection="1">
      <alignment shrinkToFit="1"/>
    </xf>
    <xf numFmtId="0" fontId="34" fillId="27" borderId="169" xfId="0" applyNumberFormat="1" applyFont="1" applyFill="1" applyBorder="1" applyAlignment="1" applyProtection="1">
      <alignment horizontal="center" vertical="center"/>
    </xf>
    <xf numFmtId="0" fontId="0" fillId="27" borderId="172" xfId="0" applyFill="1" applyBorder="1" applyAlignment="1">
      <alignment vertical="center"/>
    </xf>
    <xf numFmtId="0" fontId="0" fillId="27" borderId="170" xfId="0" applyFill="1" applyBorder="1" applyAlignment="1">
      <alignment horizontal="center" vertical="center"/>
    </xf>
    <xf numFmtId="0" fontId="0" fillId="27" borderId="173" xfId="0" applyFill="1" applyBorder="1" applyAlignment="1">
      <alignment vertical="center"/>
    </xf>
    <xf numFmtId="0" fontId="60" fillId="0" borderId="150" xfId="0" applyFont="1" applyBorder="1" applyAlignment="1">
      <alignment horizontal="center" vertical="center"/>
    </xf>
    <xf numFmtId="0" fontId="60" fillId="0" borderId="151" xfId="0" applyFont="1" applyBorder="1" applyAlignment="1">
      <alignment horizontal="center" vertical="center"/>
    </xf>
    <xf numFmtId="0" fontId="60" fillId="0" borderId="166" xfId="0" applyFont="1" applyBorder="1" applyAlignment="1">
      <alignment horizontal="center" vertical="center"/>
    </xf>
    <xf numFmtId="0" fontId="60" fillId="0" borderId="137" xfId="0" applyFont="1" applyBorder="1" applyAlignment="1">
      <alignment vertical="center"/>
    </xf>
    <xf numFmtId="0" fontId="58" fillId="27" borderId="146" xfId="0" applyNumberFormat="1" applyFont="1" applyFill="1" applyBorder="1" applyAlignment="1" applyProtection="1">
      <alignment vertical="center" wrapText="1"/>
    </xf>
    <xf numFmtId="0" fontId="66" fillId="27" borderId="146" xfId="0" applyFont="1" applyFill="1" applyBorder="1" applyAlignment="1">
      <alignment vertical="center"/>
    </xf>
    <xf numFmtId="0" fontId="60" fillId="0" borderId="154" xfId="0" applyFont="1" applyBorder="1" applyAlignment="1">
      <alignment horizontal="center" vertical="center"/>
    </xf>
    <xf numFmtId="0" fontId="60" fillId="0" borderId="128" xfId="0" applyFont="1" applyBorder="1" applyAlignment="1">
      <alignment horizontal="center" vertical="center"/>
    </xf>
    <xf numFmtId="178" fontId="60" fillId="0" borderId="156" xfId="0" applyNumberFormat="1" applyFont="1" applyFill="1" applyBorder="1" applyAlignment="1" applyProtection="1">
      <alignment horizontal="right" vertical="center"/>
      <protection locked="0"/>
    </xf>
    <xf numFmtId="178" fontId="60" fillId="0" borderId="161" xfId="0" applyNumberFormat="1" applyFont="1" applyFill="1" applyBorder="1" applyAlignment="1" applyProtection="1">
      <alignment horizontal="right" vertical="center"/>
      <protection locked="0"/>
    </xf>
    <xf numFmtId="178" fontId="60" fillId="0" borderId="159" xfId="0" applyNumberFormat="1" applyFont="1" applyFill="1" applyBorder="1" applyAlignment="1" applyProtection="1">
      <alignment horizontal="right" vertical="center"/>
      <protection locked="0"/>
    </xf>
    <xf numFmtId="178" fontId="60" fillId="0" borderId="168" xfId="0" applyNumberFormat="1" applyFont="1" applyFill="1" applyBorder="1" applyAlignment="1" applyProtection="1">
      <alignment horizontal="right" vertical="center"/>
      <protection locked="0"/>
    </xf>
    <xf numFmtId="177" fontId="51" fillId="27" borderId="146" xfId="0" applyNumberFormat="1" applyFont="1" applyFill="1" applyBorder="1" applyAlignment="1" applyProtection="1">
      <alignment shrinkToFit="1"/>
    </xf>
    <xf numFmtId="0" fontId="54" fillId="27" borderId="146" xfId="0" applyFont="1" applyFill="1" applyBorder="1" applyAlignment="1">
      <alignment shrinkToFit="1"/>
    </xf>
    <xf numFmtId="0" fontId="21" fillId="27" borderId="0" xfId="0" applyFont="1" applyFill="1" applyAlignment="1" applyProtection="1">
      <alignment horizontal="center" vertical="center"/>
      <protection locked="0"/>
    </xf>
    <xf numFmtId="0" fontId="49" fillId="27" borderId="171" xfId="0" applyNumberFormat="1" applyFont="1" applyFill="1" applyBorder="1" applyAlignment="1" applyProtection="1">
      <alignment horizontal="center" vertical="center" wrapText="1"/>
    </xf>
    <xf numFmtId="0" fontId="49" fillId="27" borderId="174" xfId="0" applyNumberFormat="1" applyFont="1" applyFill="1" applyBorder="1" applyAlignment="1" applyProtection="1">
      <alignment horizontal="center" vertical="center" wrapText="1"/>
    </xf>
    <xf numFmtId="0" fontId="49" fillId="27" borderId="171" xfId="0" applyNumberFormat="1" applyFont="1" applyFill="1" applyBorder="1" applyAlignment="1" applyProtection="1">
      <alignment vertical="center" wrapText="1"/>
    </xf>
    <xf numFmtId="0" fontId="49" fillId="27" borderId="174" xfId="0" applyNumberFormat="1" applyFont="1" applyFill="1" applyBorder="1" applyAlignment="1" applyProtection="1">
      <alignment vertical="center" wrapText="1"/>
    </xf>
    <xf numFmtId="0" fontId="61" fillId="24" borderId="107" xfId="0" applyFont="1" applyFill="1" applyBorder="1" applyAlignment="1" applyProtection="1">
      <alignment horizontal="center" vertical="center" shrinkToFit="1"/>
      <protection locked="0"/>
    </xf>
    <xf numFmtId="0" fontId="61" fillId="24" borderId="121" xfId="0" applyFont="1" applyFill="1" applyBorder="1" applyAlignment="1" applyProtection="1">
      <alignment horizontal="center" vertical="center" shrinkToFit="1"/>
      <protection locked="0"/>
    </xf>
    <xf numFmtId="178" fontId="61" fillId="24" borderId="130" xfId="0" applyNumberFormat="1" applyFont="1" applyFill="1" applyBorder="1" applyAlignment="1" applyProtection="1">
      <alignment horizontal="right" vertical="center"/>
      <protection locked="0"/>
    </xf>
    <xf numFmtId="178" fontId="61" fillId="24" borderId="0" xfId="0" applyNumberFormat="1" applyFont="1" applyFill="1" applyBorder="1" applyAlignment="1" applyProtection="1">
      <alignment horizontal="right" vertical="center"/>
      <protection locked="0"/>
    </xf>
    <xf numFmtId="178" fontId="61" fillId="24" borderId="121" xfId="0" applyNumberFormat="1" applyFont="1" applyFill="1" applyBorder="1" applyAlignment="1" applyProtection="1">
      <alignment horizontal="right" vertical="center"/>
      <protection locked="0"/>
    </xf>
    <xf numFmtId="178" fontId="61" fillId="0" borderId="130" xfId="0" applyNumberFormat="1" applyFont="1" applyFill="1" applyBorder="1" applyAlignment="1" applyProtection="1">
      <alignment horizontal="right" vertical="center"/>
      <protection locked="0"/>
    </xf>
    <xf numFmtId="178" fontId="61" fillId="0" borderId="167" xfId="0" applyNumberFormat="1" applyFont="1" applyFill="1" applyBorder="1" applyAlignment="1" applyProtection="1">
      <alignment horizontal="right" vertical="center"/>
      <protection locked="0"/>
    </xf>
    <xf numFmtId="0" fontId="49" fillId="27" borderId="146" xfId="0" applyNumberFormat="1" applyFont="1" applyFill="1" applyBorder="1" applyAlignment="1" applyProtection="1">
      <alignment horizontal="center" vertical="center" wrapText="1"/>
    </xf>
    <xf numFmtId="0" fontId="54" fillId="27" borderId="146" xfId="0" applyFont="1" applyFill="1" applyBorder="1" applyAlignment="1">
      <alignment horizontal="center" vertical="center"/>
    </xf>
    <xf numFmtId="0" fontId="100" fillId="24" borderId="107" xfId="0" applyFont="1" applyFill="1" applyBorder="1" applyAlignment="1" applyProtection="1">
      <alignment horizontal="center" vertical="center" shrinkToFit="1"/>
      <protection locked="0"/>
    </xf>
    <xf numFmtId="0" fontId="101" fillId="24" borderId="121" xfId="0" applyFont="1" applyFill="1" applyBorder="1" applyAlignment="1" applyProtection="1">
      <alignment horizontal="center" vertical="center" shrinkToFit="1"/>
      <protection locked="0"/>
    </xf>
    <xf numFmtId="178" fontId="101" fillId="24" borderId="130" xfId="0" applyNumberFormat="1" applyFont="1" applyFill="1" applyBorder="1" applyAlignment="1" applyProtection="1">
      <alignment horizontal="right" vertical="center"/>
      <protection locked="0"/>
    </xf>
    <xf numFmtId="178" fontId="101" fillId="24" borderId="0" xfId="0" applyNumberFormat="1" applyFont="1" applyFill="1" applyBorder="1" applyAlignment="1" applyProtection="1">
      <alignment horizontal="right" vertical="center"/>
      <protection locked="0"/>
    </xf>
    <xf numFmtId="178" fontId="101" fillId="24" borderId="121" xfId="0" applyNumberFormat="1" applyFont="1" applyFill="1" applyBorder="1" applyAlignment="1" applyProtection="1">
      <alignment horizontal="right" vertical="center"/>
      <protection locked="0"/>
    </xf>
    <xf numFmtId="178" fontId="101" fillId="0" borderId="130" xfId="0" applyNumberFormat="1" applyFont="1" applyFill="1" applyBorder="1" applyAlignment="1" applyProtection="1">
      <alignment horizontal="right" vertical="center"/>
      <protection locked="0"/>
    </xf>
    <xf numFmtId="178" fontId="101" fillId="0" borderId="167" xfId="0" applyNumberFormat="1" applyFont="1" applyFill="1" applyBorder="1" applyAlignment="1" applyProtection="1">
      <alignment horizontal="right" vertical="center"/>
      <protection locked="0"/>
    </xf>
    <xf numFmtId="0" fontId="62" fillId="0" borderId="0" xfId="0" applyFont="1" applyAlignment="1">
      <alignment horizontal="center" vertical="center"/>
    </xf>
    <xf numFmtId="0" fontId="65" fillId="0" borderId="0" xfId="0" applyFont="1" applyAlignment="1">
      <alignment horizontal="center" vertical="center"/>
    </xf>
    <xf numFmtId="0" fontId="61" fillId="0" borderId="150" xfId="0" applyFont="1" applyBorder="1" applyAlignment="1">
      <alignment horizontal="center" vertical="center"/>
    </xf>
    <xf numFmtId="0" fontId="61" fillId="0" borderId="157" xfId="0" applyFont="1" applyBorder="1" applyAlignment="1">
      <alignment horizontal="center" vertical="center"/>
    </xf>
    <xf numFmtId="0" fontId="61" fillId="0" borderId="166" xfId="0" applyFont="1" applyBorder="1" applyAlignment="1">
      <alignment horizontal="center" vertical="center"/>
    </xf>
    <xf numFmtId="178" fontId="61" fillId="0" borderId="62" xfId="0" applyNumberFormat="1" applyFont="1" applyFill="1" applyBorder="1" applyAlignment="1" applyProtection="1">
      <alignment horizontal="right" vertical="center"/>
      <protection locked="0"/>
    </xf>
    <xf numFmtId="178" fontId="61" fillId="0" borderId="133" xfId="0" applyNumberFormat="1" applyFont="1" applyFill="1" applyBorder="1" applyAlignment="1" applyProtection="1">
      <alignment horizontal="right" vertical="center"/>
      <protection locked="0"/>
    </xf>
    <xf numFmtId="178" fontId="100" fillId="24" borderId="120" xfId="0" applyNumberFormat="1" applyFont="1" applyFill="1" applyBorder="1" applyAlignment="1" applyProtection="1">
      <alignment horizontal="right" vertical="center"/>
      <protection locked="0"/>
    </xf>
    <xf numFmtId="178" fontId="100" fillId="24" borderId="117" xfId="0" applyNumberFormat="1" applyFont="1" applyFill="1" applyBorder="1" applyAlignment="1" applyProtection="1">
      <alignment horizontal="right" vertical="center"/>
      <protection locked="0"/>
    </xf>
    <xf numFmtId="178" fontId="100" fillId="24" borderId="62" xfId="0" applyNumberFormat="1" applyFont="1" applyFill="1" applyBorder="1" applyAlignment="1" applyProtection="1">
      <alignment horizontal="right" vertical="center"/>
      <protection locked="0"/>
    </xf>
    <xf numFmtId="178" fontId="100" fillId="24" borderId="64" xfId="0" applyNumberFormat="1" applyFont="1" applyFill="1" applyBorder="1" applyAlignment="1" applyProtection="1">
      <alignment horizontal="right" vertical="center"/>
      <protection locked="0"/>
    </xf>
    <xf numFmtId="178" fontId="100" fillId="24" borderId="156" xfId="0" applyNumberFormat="1" applyFont="1" applyFill="1" applyBorder="1" applyAlignment="1" applyProtection="1">
      <alignment horizontal="right" vertical="center"/>
      <protection locked="0"/>
    </xf>
    <xf numFmtId="178" fontId="100" fillId="24" borderId="159" xfId="0" applyNumberFormat="1" applyFont="1" applyFill="1" applyBorder="1" applyAlignment="1" applyProtection="1">
      <alignment horizontal="right" vertical="center"/>
      <protection locked="0"/>
    </xf>
    <xf numFmtId="178" fontId="100" fillId="24" borderId="162" xfId="0" applyNumberFormat="1" applyFont="1" applyFill="1" applyBorder="1" applyAlignment="1" applyProtection="1">
      <alignment horizontal="right" vertical="center"/>
      <protection locked="0"/>
    </xf>
    <xf numFmtId="178" fontId="100" fillId="24" borderId="122" xfId="0" applyNumberFormat="1" applyFont="1" applyFill="1" applyBorder="1" applyAlignment="1" applyProtection="1">
      <alignment horizontal="right" vertical="center"/>
      <protection locked="0"/>
    </xf>
    <xf numFmtId="0" fontId="62" fillId="0" borderId="0" xfId="0" applyFont="1" applyBorder="1" applyAlignment="1">
      <alignment horizontal="center" vertical="center"/>
    </xf>
    <xf numFmtId="0" fontId="63" fillId="0" borderId="0" xfId="0" applyFont="1" applyAlignment="1">
      <alignment horizontal="left" vertical="center"/>
    </xf>
    <xf numFmtId="0" fontId="64" fillId="0" borderId="0" xfId="0" applyFont="1" applyAlignment="1">
      <alignment vertical="center" wrapText="1"/>
    </xf>
    <xf numFmtId="0" fontId="41" fillId="0" borderId="0" xfId="0" applyFont="1" applyAlignment="1">
      <alignment horizontal="center" vertical="center"/>
    </xf>
    <xf numFmtId="0" fontId="60" fillId="0" borderId="155" xfId="0" applyFont="1" applyBorder="1" applyAlignment="1">
      <alignment horizontal="distributed" vertical="center" justifyLastLine="1"/>
    </xf>
    <xf numFmtId="0" fontId="60" fillId="0" borderId="158" xfId="0" applyFont="1" applyBorder="1" applyAlignment="1">
      <alignment horizontal="distributed" vertical="center" justifyLastLine="1"/>
    </xf>
    <xf numFmtId="0" fontId="60" fillId="0" borderId="163" xfId="0" applyFont="1" applyBorder="1" applyAlignment="1">
      <alignment horizontal="distributed" vertical="center" justifyLastLine="1"/>
    </xf>
    <xf numFmtId="0" fontId="60" fillId="0" borderId="164" xfId="0" applyFont="1" applyBorder="1" applyAlignment="1">
      <alignment horizontal="distributed" vertical="center" wrapText="1"/>
    </xf>
    <xf numFmtId="0" fontId="60" fillId="0" borderId="165" xfId="0" applyFont="1" applyBorder="1" applyAlignment="1">
      <alignment horizontal="distributed" vertical="center" wrapText="1"/>
    </xf>
    <xf numFmtId="0" fontId="60" fillId="0" borderId="120" xfId="0" applyFont="1" applyBorder="1" applyAlignment="1">
      <alignment horizontal="center" vertical="center" justifyLastLine="1"/>
    </xf>
    <xf numFmtId="0" fontId="60" fillId="0" borderId="117" xfId="0" applyFont="1" applyBorder="1" applyAlignment="1">
      <alignment horizontal="center" vertical="center" justifyLastLine="1"/>
    </xf>
    <xf numFmtId="0" fontId="60" fillId="0" borderId="63" xfId="0" applyFont="1" applyBorder="1" applyAlignment="1">
      <alignment horizontal="distributed" vertical="center"/>
    </xf>
    <xf numFmtId="0" fontId="60" fillId="0" borderId="65" xfId="0" applyFont="1" applyBorder="1" applyAlignment="1">
      <alignment horizontal="distributed" vertical="center"/>
    </xf>
    <xf numFmtId="0" fontId="92" fillId="0" borderId="182" xfId="49" applyFont="1" applyBorder="1" applyAlignment="1">
      <alignment horizontal="right" vertical="center"/>
    </xf>
    <xf numFmtId="0" fontId="92" fillId="0" borderId="161" xfId="49" applyFont="1" applyBorder="1" applyAlignment="1">
      <alignment horizontal="right" vertical="center"/>
    </xf>
    <xf numFmtId="0" fontId="90" fillId="0" borderId="161" xfId="49" applyFont="1" applyBorder="1" applyAlignment="1" applyProtection="1">
      <alignment horizontal="left" vertical="center" shrinkToFit="1"/>
      <protection locked="0"/>
    </xf>
    <xf numFmtId="0" fontId="90" fillId="0" borderId="168" xfId="49" applyFont="1" applyBorder="1" applyAlignment="1" applyProtection="1">
      <alignment horizontal="left" vertical="center" shrinkToFit="1"/>
      <protection locked="0"/>
    </xf>
    <xf numFmtId="0" fontId="93" fillId="0" borderId="0" xfId="49" applyFont="1" applyAlignment="1">
      <alignment horizontal="left" vertical="center"/>
    </xf>
    <xf numFmtId="0" fontId="95" fillId="0" borderId="0" xfId="49" applyFont="1" applyAlignment="1">
      <alignment horizontal="left" vertical="center" wrapText="1"/>
    </xf>
    <xf numFmtId="0" fontId="92" fillId="0" borderId="151" xfId="49" applyFont="1" applyBorder="1" applyProtection="1">
      <alignment vertical="center"/>
      <protection locked="0"/>
    </xf>
    <xf numFmtId="0" fontId="84" fillId="0" borderId="118" xfId="49" applyBorder="1" applyProtection="1">
      <alignment vertical="center"/>
      <protection locked="0"/>
    </xf>
    <xf numFmtId="0" fontId="84" fillId="0" borderId="151" xfId="49" applyBorder="1" applyProtection="1">
      <alignment vertical="center"/>
      <protection locked="0"/>
    </xf>
    <xf numFmtId="0" fontId="92" fillId="0" borderId="118" xfId="49" applyFont="1" applyBorder="1" applyAlignment="1" applyProtection="1">
      <alignment horizontal="center" vertical="center"/>
      <protection locked="0"/>
    </xf>
    <xf numFmtId="0" fontId="92" fillId="0" borderId="118" xfId="49" applyFont="1" applyBorder="1" applyAlignment="1" applyProtection="1">
      <alignment horizontal="left" vertical="center" wrapText="1"/>
      <protection locked="0"/>
    </xf>
    <xf numFmtId="0" fontId="84" fillId="0" borderId="137" xfId="49" applyBorder="1" applyProtection="1">
      <alignment vertical="center"/>
      <protection locked="0"/>
    </xf>
    <xf numFmtId="0" fontId="92" fillId="0" borderId="107" xfId="49" applyFont="1" applyBorder="1" applyAlignment="1">
      <alignment horizontal="left" vertical="center" indent="2"/>
    </xf>
    <xf numFmtId="0" fontId="92" fillId="0" borderId="0" xfId="49" applyFont="1" applyAlignment="1">
      <alignment horizontal="left" vertical="center" indent="2"/>
    </xf>
    <xf numFmtId="0" fontId="92" fillId="0" borderId="167" xfId="49" applyFont="1" applyBorder="1" applyAlignment="1">
      <alignment horizontal="left" vertical="center" indent="2"/>
    </xf>
    <xf numFmtId="0" fontId="92" fillId="0" borderId="107" xfId="49" applyFont="1" applyBorder="1" applyAlignment="1">
      <alignment horizontal="right" vertical="center"/>
    </xf>
    <xf numFmtId="0" fontId="92" fillId="0" borderId="0" xfId="49" applyFont="1" applyAlignment="1">
      <alignment horizontal="right" vertical="center"/>
    </xf>
    <xf numFmtId="0" fontId="98" fillId="0" borderId="108" xfId="49" applyFont="1" applyBorder="1" applyAlignment="1" applyProtection="1">
      <alignment horizontal="center" vertical="center"/>
      <protection locked="0"/>
    </xf>
    <xf numFmtId="0" fontId="99" fillId="0" borderId="113" xfId="49" applyFont="1" applyBorder="1" applyAlignment="1" applyProtection="1">
      <alignment horizontal="center" vertical="center"/>
      <protection locked="0"/>
    </xf>
    <xf numFmtId="0" fontId="99" fillId="0" borderId="64" xfId="49" applyFont="1" applyBorder="1" applyAlignment="1" applyProtection="1">
      <alignment horizontal="center" vertical="center"/>
      <protection locked="0"/>
    </xf>
    <xf numFmtId="0" fontId="99" fillId="0" borderId="109" xfId="49" applyFont="1" applyBorder="1" applyAlignment="1" applyProtection="1">
      <alignment horizontal="center" vertical="center"/>
      <protection locked="0"/>
    </xf>
    <xf numFmtId="0" fontId="99" fillId="0" borderId="114" xfId="49" applyFont="1" applyBorder="1" applyAlignment="1" applyProtection="1">
      <alignment horizontal="center" vertical="center"/>
      <protection locked="0"/>
    </xf>
    <xf numFmtId="0" fontId="99" fillId="0" borderId="65" xfId="49" applyFont="1" applyBorder="1" applyAlignment="1" applyProtection="1">
      <alignment horizontal="center" vertical="center"/>
      <protection locked="0"/>
    </xf>
    <xf numFmtId="0" fontId="98" fillId="0" borderId="118" xfId="49" applyFont="1" applyBorder="1" applyAlignment="1" applyProtection="1">
      <alignment horizontal="center" vertical="center"/>
      <protection locked="0"/>
    </xf>
    <xf numFmtId="0" fontId="99" fillId="0" borderId="118" xfId="49" applyFont="1" applyBorder="1" applyProtection="1">
      <alignment vertical="center"/>
      <protection locked="0"/>
    </xf>
    <xf numFmtId="0" fontId="98" fillId="0" borderId="62" xfId="49" applyFont="1" applyBorder="1" applyAlignment="1" applyProtection="1">
      <alignment horizontal="center" vertical="center" shrinkToFit="1"/>
      <protection locked="0"/>
    </xf>
    <xf numFmtId="0" fontId="99" fillId="0" borderId="113" xfId="49" applyFont="1" applyBorder="1" applyAlignment="1" applyProtection="1">
      <alignment horizontal="center" vertical="center" shrinkToFit="1"/>
      <protection locked="0"/>
    </xf>
    <xf numFmtId="0" fontId="99" fillId="0" borderId="64" xfId="49" applyFont="1" applyBorder="1" applyAlignment="1" applyProtection="1">
      <alignment horizontal="center" vertical="center" shrinkToFit="1"/>
      <protection locked="0"/>
    </xf>
    <xf numFmtId="0" fontId="99" fillId="0" borderId="63" xfId="49" applyFont="1" applyBorder="1" applyAlignment="1" applyProtection="1">
      <alignment horizontal="center" vertical="center" shrinkToFit="1"/>
      <protection locked="0"/>
    </xf>
    <xf numFmtId="0" fontId="99" fillId="0" borderId="114" xfId="49" applyFont="1" applyBorder="1" applyAlignment="1" applyProtection="1">
      <alignment horizontal="center" vertical="center" shrinkToFit="1"/>
      <protection locked="0"/>
    </xf>
    <xf numFmtId="0" fontId="99" fillId="0" borderId="65" xfId="49" applyFont="1" applyBorder="1" applyAlignment="1" applyProtection="1">
      <alignment horizontal="center" vertical="center" shrinkToFit="1"/>
      <protection locked="0"/>
    </xf>
    <xf numFmtId="0" fontId="98" fillId="0" borderId="118" xfId="49" applyFont="1" applyBorder="1" applyAlignment="1" applyProtection="1">
      <alignment horizontal="left" vertical="center" wrapText="1"/>
      <protection locked="0"/>
    </xf>
    <xf numFmtId="0" fontId="99" fillId="0" borderId="137" xfId="49" applyFont="1" applyBorder="1" applyProtection="1">
      <alignment vertical="center"/>
      <protection locked="0"/>
    </xf>
    <xf numFmtId="0" fontId="90" fillId="0" borderId="108" xfId="49" applyFont="1" applyBorder="1" applyAlignment="1" applyProtection="1">
      <alignment horizontal="center" vertical="center"/>
      <protection locked="0"/>
    </xf>
    <xf numFmtId="0" fontId="84" fillId="0" borderId="113" xfId="49" applyBorder="1" applyAlignment="1" applyProtection="1">
      <alignment horizontal="center" vertical="center"/>
      <protection locked="0"/>
    </xf>
    <xf numFmtId="0" fontId="84" fillId="0" borderId="64" xfId="49" applyBorder="1" applyAlignment="1" applyProtection="1">
      <alignment horizontal="center" vertical="center"/>
      <protection locked="0"/>
    </xf>
    <xf numFmtId="0" fontId="84" fillId="0" borderId="109" xfId="49" applyBorder="1" applyAlignment="1" applyProtection="1">
      <alignment horizontal="center" vertical="center"/>
      <protection locked="0"/>
    </xf>
    <xf numFmtId="0" fontId="84" fillId="0" borderId="114" xfId="49" applyBorder="1" applyAlignment="1" applyProtection="1">
      <alignment horizontal="center" vertical="center"/>
      <protection locked="0"/>
    </xf>
    <xf numFmtId="0" fontId="84" fillId="0" borderId="65" xfId="49" applyBorder="1" applyAlignment="1" applyProtection="1">
      <alignment horizontal="center" vertical="center"/>
      <protection locked="0"/>
    </xf>
    <xf numFmtId="0" fontId="90" fillId="0" borderId="118" xfId="49" applyFont="1" applyBorder="1" applyAlignment="1" applyProtection="1">
      <alignment horizontal="center" vertical="center"/>
      <protection locked="0"/>
    </xf>
    <xf numFmtId="0" fontId="90" fillId="0" borderId="62" xfId="49" applyFont="1" applyBorder="1" applyAlignment="1" applyProtection="1">
      <alignment horizontal="center" vertical="center" shrinkToFit="1"/>
      <protection locked="0"/>
    </xf>
    <xf numFmtId="0" fontId="84" fillId="0" borderId="113" xfId="49" applyBorder="1" applyAlignment="1" applyProtection="1">
      <alignment horizontal="center" vertical="center" shrinkToFit="1"/>
      <protection locked="0"/>
    </xf>
    <xf numFmtId="0" fontId="84" fillId="0" borderId="64" xfId="49" applyBorder="1" applyAlignment="1" applyProtection="1">
      <alignment horizontal="center" vertical="center" shrinkToFit="1"/>
      <protection locked="0"/>
    </xf>
    <xf numFmtId="0" fontId="84" fillId="0" borderId="63" xfId="49" applyBorder="1" applyAlignment="1" applyProtection="1">
      <alignment horizontal="center" vertical="center" shrinkToFit="1"/>
      <protection locked="0"/>
    </xf>
    <xf numFmtId="0" fontId="84" fillId="0" borderId="114" xfId="49" applyBorder="1" applyAlignment="1" applyProtection="1">
      <alignment horizontal="center" vertical="center" shrinkToFit="1"/>
      <protection locked="0"/>
    </xf>
    <xf numFmtId="0" fontId="84" fillId="0" borderId="65" xfId="49" applyBorder="1" applyAlignment="1" applyProtection="1">
      <alignment horizontal="center" vertical="center" shrinkToFit="1"/>
      <protection locked="0"/>
    </xf>
    <xf numFmtId="0" fontId="90" fillId="0" borderId="118" xfId="49" applyFont="1" applyBorder="1" applyAlignment="1" applyProtection="1">
      <alignment horizontal="left" vertical="center" wrapText="1"/>
      <protection locked="0"/>
    </xf>
    <xf numFmtId="0" fontId="90" fillId="0" borderId="110" xfId="49" applyFont="1" applyBorder="1" applyAlignment="1">
      <alignment horizontal="center" vertical="center"/>
    </xf>
    <xf numFmtId="0" fontId="84" fillId="0" borderId="115" xfId="49" applyBorder="1" applyAlignment="1">
      <alignment horizontal="center" vertical="center"/>
    </xf>
    <xf numFmtId="0" fontId="84" fillId="0" borderId="117" xfId="49" applyBorder="1" applyAlignment="1">
      <alignment horizontal="center" vertical="center"/>
    </xf>
    <xf numFmtId="0" fontId="98" fillId="0" borderId="115" xfId="49" applyFont="1" applyBorder="1" applyAlignment="1" applyProtection="1">
      <alignment horizontal="left" vertical="center" shrinkToFit="1"/>
      <protection locked="0"/>
    </xf>
    <xf numFmtId="0" fontId="99" fillId="0" borderId="115" xfId="49" applyFont="1" applyBorder="1" applyProtection="1">
      <alignment vertical="center"/>
      <protection locked="0"/>
    </xf>
    <xf numFmtId="0" fontId="99" fillId="0" borderId="181" xfId="49" applyFont="1" applyBorder="1" applyProtection="1">
      <alignment vertical="center"/>
      <protection locked="0"/>
    </xf>
    <xf numFmtId="0" fontId="90" fillId="0" borderId="151" xfId="49" applyFont="1" applyBorder="1" applyAlignment="1">
      <alignment horizontal="center" vertical="center" wrapText="1"/>
    </xf>
    <xf numFmtId="0" fontId="84" fillId="0" borderId="118" xfId="49" applyBorder="1" applyAlignment="1">
      <alignment horizontal="center" vertical="center"/>
    </xf>
    <xf numFmtId="0" fontId="84" fillId="0" borderId="151" xfId="49" applyBorder="1" applyAlignment="1">
      <alignment horizontal="center" vertical="center"/>
    </xf>
    <xf numFmtId="0" fontId="84" fillId="0" borderId="137" xfId="49" applyBorder="1" applyAlignment="1">
      <alignment horizontal="center" vertical="center"/>
    </xf>
    <xf numFmtId="0" fontId="68" fillId="0" borderId="0" xfId="49" applyFont="1" applyAlignment="1">
      <alignment horizontal="left" vertical="top"/>
    </xf>
    <xf numFmtId="0" fontId="68" fillId="0" borderId="0" xfId="49" applyFont="1" applyAlignment="1">
      <alignment horizontal="right" vertical="top"/>
    </xf>
    <xf numFmtId="0" fontId="87" fillId="0" borderId="114" xfId="49" applyFont="1" applyBorder="1" applyAlignment="1">
      <alignment horizontal="center" vertical="center" wrapText="1"/>
    </xf>
    <xf numFmtId="0" fontId="88" fillId="0" borderId="114" xfId="49" applyFont="1" applyBorder="1" applyAlignment="1">
      <alignment horizontal="center" vertical="center" wrapText="1"/>
    </xf>
    <xf numFmtId="0" fontId="90" fillId="0" borderId="110" xfId="49" applyFont="1" applyBorder="1" applyAlignment="1">
      <alignment horizontal="center" vertical="center" wrapText="1"/>
    </xf>
    <xf numFmtId="0" fontId="90" fillId="0" borderId="115" xfId="49" applyFont="1" applyBorder="1" applyAlignment="1">
      <alignment horizontal="center" vertical="center"/>
    </xf>
    <xf numFmtId="0" fontId="90" fillId="0" borderId="117" xfId="49" applyFont="1" applyBorder="1" applyAlignment="1">
      <alignment horizontal="center" vertical="center"/>
    </xf>
    <xf numFmtId="0" fontId="98" fillId="0" borderId="120" xfId="49" applyFont="1" applyBorder="1" applyAlignment="1" applyProtection="1">
      <alignment horizontal="center" vertical="center" shrinkToFit="1"/>
      <protection locked="0"/>
    </xf>
    <xf numFmtId="0" fontId="98" fillId="0" borderId="115" xfId="49" applyFont="1" applyBorder="1" applyAlignment="1" applyProtection="1">
      <alignment horizontal="center" vertical="center" shrinkToFit="1"/>
      <protection locked="0"/>
    </xf>
    <xf numFmtId="0" fontId="98" fillId="0" borderId="117" xfId="49" applyFont="1" applyBorder="1" applyAlignment="1" applyProtection="1">
      <alignment horizontal="center" vertical="center" shrinkToFit="1"/>
      <protection locked="0"/>
    </xf>
    <xf numFmtId="0" fontId="90" fillId="0" borderId="120" xfId="49" applyFont="1" applyBorder="1" applyAlignment="1">
      <alignment horizontal="center" vertical="center"/>
    </xf>
    <xf numFmtId="58" fontId="98" fillId="0" borderId="115" xfId="49" applyNumberFormat="1" applyFont="1" applyBorder="1" applyAlignment="1" applyProtection="1">
      <alignment horizontal="center" vertical="center" shrinkToFit="1"/>
      <protection locked="0"/>
    </xf>
    <xf numFmtId="0" fontId="98" fillId="0" borderId="181" xfId="49" applyFont="1" applyBorder="1" applyAlignment="1" applyProtection="1">
      <alignment horizontal="center" vertical="center" shrinkToFit="1"/>
      <protection locked="0"/>
    </xf>
    <xf numFmtId="0" fontId="21" fillId="0" borderId="19" xfId="0" applyFont="1" applyFill="1" applyBorder="1" applyAlignment="1">
      <alignment horizontal="center" vertical="center"/>
    </xf>
    <xf numFmtId="0" fontId="21" fillId="0" borderId="177"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0" xfId="0" applyFont="1" applyFill="1" applyAlignment="1" applyProtection="1">
      <alignment horizontal="center" vertical="center"/>
      <protection locked="0"/>
    </xf>
    <xf numFmtId="0" fontId="22" fillId="0" borderId="176" xfId="0" applyFont="1" applyFill="1" applyBorder="1" applyAlignment="1">
      <alignment horizontal="center" vertical="center"/>
    </xf>
    <xf numFmtId="0" fontId="22" fillId="0" borderId="177" xfId="0" applyFont="1" applyFill="1" applyBorder="1" applyAlignment="1">
      <alignment horizontal="center"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22" fillId="0" borderId="13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7" xfId="0" applyFont="1" applyBorder="1" applyAlignment="1" applyProtection="1">
      <alignment horizontal="center" vertical="center" wrapText="1"/>
      <protection locked="0"/>
    </xf>
    <xf numFmtId="0" fontId="22" fillId="0" borderId="128" xfId="0" applyFont="1" applyBorder="1" applyAlignment="1" applyProtection="1">
      <alignment horizontal="center" vertical="center" wrapText="1"/>
      <protection locked="0"/>
    </xf>
    <xf numFmtId="0" fontId="22" fillId="0" borderId="180"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113"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33"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xf>
    <xf numFmtId="0" fontId="22" fillId="0" borderId="161" xfId="0" applyFont="1" applyBorder="1" applyAlignment="1" applyProtection="1">
      <alignment vertical="center" wrapText="1"/>
    </xf>
    <xf numFmtId="0" fontId="39" fillId="0" borderId="155" xfId="0" applyFont="1" applyBorder="1" applyAlignment="1" applyProtection="1">
      <alignment horizontal="center" vertical="center" wrapText="1"/>
    </xf>
    <xf numFmtId="0" fontId="39" fillId="0" borderId="158" xfId="0" applyFont="1" applyBorder="1" applyAlignment="1" applyProtection="1">
      <alignment horizontal="center" vertical="center" wrapText="1"/>
    </xf>
    <xf numFmtId="0" fontId="39" fillId="0" borderId="163" xfId="0" applyFont="1" applyBorder="1" applyAlignment="1" applyProtection="1">
      <alignment horizontal="center" vertical="center" wrapText="1"/>
    </xf>
    <xf numFmtId="0" fontId="22" fillId="0" borderId="157" xfId="0" applyFont="1" applyBorder="1" applyAlignment="1" applyProtection="1">
      <alignment horizontal="center" vertical="center"/>
    </xf>
    <xf numFmtId="0" fontId="22" fillId="0" borderId="155" xfId="0" applyFont="1" applyBorder="1" applyAlignment="1" applyProtection="1">
      <alignment horizontal="center" vertical="center"/>
    </xf>
    <xf numFmtId="0" fontId="22" fillId="0" borderId="158" xfId="0" applyFont="1" applyBorder="1" applyAlignment="1" applyProtection="1">
      <alignment horizontal="center" vertical="center"/>
    </xf>
    <xf numFmtId="0" fontId="22" fillId="0" borderId="179" xfId="0" applyFont="1" applyBorder="1" applyAlignment="1" applyProtection="1">
      <alignment horizontal="center" vertical="center"/>
    </xf>
    <xf numFmtId="0" fontId="40" fillId="0" borderId="0" xfId="0" applyFont="1" applyBorder="1" applyAlignment="1" applyProtection="1">
      <alignment horizontal="center" vertical="center" wrapText="1"/>
    </xf>
    <xf numFmtId="0" fontId="22" fillId="0" borderId="155" xfId="0" applyFont="1" applyBorder="1" applyAlignment="1" applyProtection="1">
      <alignment horizontal="center" vertical="center" wrapText="1"/>
    </xf>
    <xf numFmtId="0" fontId="22" fillId="0" borderId="158" xfId="0" applyFont="1" applyBorder="1" applyAlignment="1" applyProtection="1">
      <alignment horizontal="center" vertical="center" wrapText="1"/>
    </xf>
    <xf numFmtId="0" fontId="22" fillId="0" borderId="163" xfId="0" applyFont="1" applyBorder="1" applyAlignment="1" applyProtection="1">
      <alignment horizontal="center" vertical="center" wrapText="1"/>
    </xf>
    <xf numFmtId="0" fontId="22" fillId="0" borderId="0" xfId="0" applyFont="1" applyBorder="1" applyAlignment="1" applyProtection="1">
      <alignment vertical="center" wrapText="1"/>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177"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33" fillId="0" borderId="0" xfId="0" applyFont="1" applyFill="1">
      <alignment vertical="center"/>
    </xf>
    <xf numFmtId="0" fontId="105" fillId="0" borderId="114" xfId="0" applyFont="1" applyBorder="1" applyAlignment="1" applyProtection="1">
      <alignment horizontal="center" vertical="center"/>
      <protection locked="0"/>
    </xf>
    <xf numFmtId="0" fontId="105" fillId="0" borderId="115" xfId="0" applyFont="1" applyFill="1" applyBorder="1" applyAlignment="1" applyProtection="1">
      <alignment horizontal="center" vertical="center"/>
      <protection locked="0"/>
    </xf>
    <xf numFmtId="0" fontId="106" fillId="0" borderId="114" xfId="0" applyFont="1" applyBorder="1" applyAlignment="1" applyProtection="1">
      <alignment horizontal="center" vertical="center"/>
      <protection locked="0"/>
    </xf>
    <xf numFmtId="0" fontId="105" fillId="0" borderId="113" xfId="0" applyFont="1" applyFill="1" applyBorder="1" applyAlignment="1" applyProtection="1">
      <alignment horizontal="center" vertical="center"/>
      <protection locked="0"/>
    </xf>
    <xf numFmtId="0" fontId="105" fillId="0" borderId="0" xfId="0" applyFont="1" applyFill="1" applyBorder="1" applyAlignment="1" applyProtection="1">
      <alignment horizontal="center" vertical="center"/>
      <protection locked="0"/>
    </xf>
    <xf numFmtId="0" fontId="106" fillId="0" borderId="0" xfId="0" applyFont="1" applyFill="1" applyBorder="1" applyAlignment="1" applyProtection="1">
      <alignment horizontal="center" vertical="center"/>
      <protection locked="0"/>
    </xf>
    <xf numFmtId="0" fontId="33" fillId="0" borderId="0" xfId="0" applyFont="1" applyFill="1" applyAlignment="1" applyProtection="1">
      <alignment horizontal="center" vertical="center" wrapText="1" shrinkToFit="1"/>
      <protection locked="0"/>
    </xf>
    <xf numFmtId="0" fontId="33" fillId="0" borderId="0" xfId="0" applyFont="1" applyFill="1" applyBorder="1" applyAlignment="1" applyProtection="1">
      <alignment horizontal="left" vertical="center" wrapText="1"/>
      <protection locked="0"/>
    </xf>
    <xf numFmtId="0" fontId="96" fillId="0" borderId="0" xfId="0" applyFont="1" applyFill="1" applyBorder="1" applyAlignment="1" applyProtection="1">
      <alignment horizontal="left" vertical="center" wrapText="1"/>
      <protection locked="0"/>
    </xf>
    <xf numFmtId="0" fontId="33" fillId="0" borderId="0" xfId="0" applyFont="1" applyAlignment="1" applyProtection="1">
      <alignment horizontal="center" vertical="center"/>
      <protection locked="0"/>
    </xf>
    <xf numFmtId="0" fontId="107" fillId="0" borderId="0" xfId="0" applyFont="1" applyAlignment="1" applyProtection="1">
      <alignment horizontal="center" vertical="center"/>
      <protection locked="0"/>
    </xf>
    <xf numFmtId="0" fontId="33" fillId="0" borderId="0" xfId="0" applyFont="1" applyBorder="1" applyAlignment="1" applyProtection="1">
      <alignment horizontal="center" vertical="center" wrapText="1"/>
      <protection locked="0"/>
    </xf>
    <xf numFmtId="0" fontId="96" fillId="0" borderId="0" xfId="0" applyFont="1" applyBorder="1" applyAlignment="1" applyProtection="1">
      <alignment horizontal="center" vertical="center" wrapText="1"/>
      <protection locked="0"/>
    </xf>
    <xf numFmtId="0" fontId="33" fillId="0" borderId="0" xfId="0" applyFont="1" applyBorder="1" applyAlignment="1" applyProtection="1">
      <alignment horizontal="left" vertical="center" wrapText="1" indent="2"/>
      <protection locked="0"/>
    </xf>
    <xf numFmtId="0" fontId="96" fillId="0" borderId="0" xfId="0" applyFont="1" applyBorder="1" applyAlignment="1" applyProtection="1">
      <alignment horizontal="left" vertical="center" wrapText="1" indent="2"/>
      <protection locked="0"/>
    </xf>
    <xf numFmtId="0" fontId="107" fillId="0" borderId="178" xfId="0" applyFont="1" applyBorder="1" applyAlignment="1" applyProtection="1">
      <alignment horizontal="center" vertical="center" wrapText="1"/>
      <protection locked="0"/>
    </xf>
    <xf numFmtId="0" fontId="107" fillId="0" borderId="13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121" xfId="0" applyBorder="1" applyProtection="1">
      <alignment vertical="center"/>
      <protection locked="0"/>
    </xf>
    <xf numFmtId="0" fontId="107" fillId="0" borderId="0" xfId="0" applyFont="1" applyAlignment="1" applyProtection="1">
      <alignment horizontal="center" vertical="center" wrapText="1"/>
      <protection locked="0"/>
    </xf>
    <xf numFmtId="0" fontId="107" fillId="0" borderId="121" xfId="0" applyFont="1" applyBorder="1" applyAlignment="1" applyProtection="1">
      <alignment horizontal="center" vertical="center" wrapText="1"/>
      <protection locked="0"/>
    </xf>
    <xf numFmtId="0" fontId="107" fillId="0" borderId="167" xfId="0" applyFont="1" applyBorder="1" applyAlignment="1" applyProtection="1">
      <alignment horizontal="center"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E7319635-E8E3-404A-9997-9BCF5F1C1194}"/>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0">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424" name="Line 2">
          <a:extLst>
            <a:ext uri="{FF2B5EF4-FFF2-40B4-BE49-F238E27FC236}">
              <a16:creationId xmlns:a16="http://schemas.microsoft.com/office/drawing/2014/main" id="{00000000-0008-0000-0000-000078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25" name="AutoShape 3">
          <a:extLst>
            <a:ext uri="{FF2B5EF4-FFF2-40B4-BE49-F238E27FC236}">
              <a16:creationId xmlns:a16="http://schemas.microsoft.com/office/drawing/2014/main" id="{00000000-0008-0000-0000-000079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6</xdr:col>
      <xdr:colOff>22225</xdr:colOff>
      <xdr:row>16</xdr:row>
      <xdr:rowOff>402590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2251075" cy="3270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xdr:from>
      <xdr:col>6</xdr:col>
      <xdr:colOff>200025</xdr:colOff>
      <xdr:row>2</xdr:row>
      <xdr:rowOff>285750</xdr:rowOff>
    </xdr:from>
    <xdr:to>
      <xdr:col>7</xdr:col>
      <xdr:colOff>73772</xdr:colOff>
      <xdr:row>4</xdr:row>
      <xdr:rowOff>2988</xdr:rowOff>
    </xdr:to>
    <xdr:sp macro="" textlink="">
      <xdr:nvSpPr>
        <xdr:cNvPr id="2" name="Oval 19">
          <a:extLst>
            <a:ext uri="{FF2B5EF4-FFF2-40B4-BE49-F238E27FC236}">
              <a16:creationId xmlns:a16="http://schemas.microsoft.com/office/drawing/2014/main" id="{FDC8D626-5FEC-4604-9430-A19FAC27F8EC}"/>
            </a:ext>
          </a:extLst>
        </xdr:cNvPr>
        <xdr:cNvSpPr>
          <a:spLocks noChangeArrowheads="1"/>
        </xdr:cNvSpPr>
      </xdr:nvSpPr>
      <xdr:spPr bwMode="auto">
        <a:xfrm>
          <a:off x="2695575" y="723900"/>
          <a:ext cx="216647" cy="250638"/>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12</xdr:row>
      <xdr:rowOff>95250</xdr:rowOff>
    </xdr:from>
    <xdr:to>
      <xdr:col>8</xdr:col>
      <xdr:colOff>219075</xdr:colOff>
      <xdr:row>12</xdr:row>
      <xdr:rowOff>247650</xdr:rowOff>
    </xdr:to>
    <xdr:sp macro="" textlink="">
      <xdr:nvSpPr>
        <xdr:cNvPr id="3" name="Oval 20">
          <a:extLst>
            <a:ext uri="{FF2B5EF4-FFF2-40B4-BE49-F238E27FC236}">
              <a16:creationId xmlns:a16="http://schemas.microsoft.com/office/drawing/2014/main" id="{9ACBBF38-054A-4DDD-9F9D-98A527953ECE}"/>
            </a:ext>
          </a:extLst>
        </xdr:cNvPr>
        <xdr:cNvSpPr>
          <a:spLocks noChangeArrowheads="1"/>
        </xdr:cNvSpPr>
      </xdr:nvSpPr>
      <xdr:spPr bwMode="auto">
        <a:xfrm>
          <a:off x="3076575" y="3457575"/>
          <a:ext cx="10572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3163" name="AutoShape 1">
          <a:extLst>
            <a:ext uri="{FF2B5EF4-FFF2-40B4-BE49-F238E27FC236}">
              <a16:creationId xmlns:a16="http://schemas.microsoft.com/office/drawing/2014/main" id="{00000000-0008-0000-0100-00005B0C0000}"/>
            </a:ext>
          </a:extLst>
        </xdr:cNvPr>
        <xdr:cNvSpPr>
          <a:spLocks noChangeArrowheads="1"/>
        </xdr:cNvSpPr>
      </xdr:nvSpPr>
      <xdr:spPr>
        <a:xfrm>
          <a:off x="1038225" y="723900"/>
          <a:ext cx="942975"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7111" name="Line 1">
          <a:extLst>
            <a:ext uri="{FF2B5EF4-FFF2-40B4-BE49-F238E27FC236}">
              <a16:creationId xmlns:a16="http://schemas.microsoft.com/office/drawing/2014/main" id="{00000000-0008-0000-0200-000007B8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twoCellAnchor>
    <xdr:from>
      <xdr:col>2</xdr:col>
      <xdr:colOff>409575</xdr:colOff>
      <xdr:row>5</xdr:row>
      <xdr:rowOff>38100</xdr:rowOff>
    </xdr:from>
    <xdr:to>
      <xdr:col>2</xdr:col>
      <xdr:colOff>619125</xdr:colOff>
      <xdr:row>5</xdr:row>
      <xdr:rowOff>273050</xdr:rowOff>
    </xdr:to>
    <xdr:sp macro="" textlink="">
      <xdr:nvSpPr>
        <xdr:cNvPr id="2" name="Oval 6">
          <a:extLst>
            <a:ext uri="{FF2B5EF4-FFF2-40B4-BE49-F238E27FC236}">
              <a16:creationId xmlns:a16="http://schemas.microsoft.com/office/drawing/2014/main" id="{749AD32F-5C15-4653-9334-39E11B84F91B}"/>
            </a:ext>
          </a:extLst>
        </xdr:cNvPr>
        <xdr:cNvSpPr>
          <a:spLocks noChangeArrowheads="1"/>
        </xdr:cNvSpPr>
      </xdr:nvSpPr>
      <xdr:spPr bwMode="auto">
        <a:xfrm>
          <a:off x="781050" y="157162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428625</xdr:colOff>
      <xdr:row>4</xdr:row>
      <xdr:rowOff>47625</xdr:rowOff>
    </xdr:from>
    <xdr:to>
      <xdr:col>2</xdr:col>
      <xdr:colOff>638175</xdr:colOff>
      <xdr:row>4</xdr:row>
      <xdr:rowOff>282575</xdr:rowOff>
    </xdr:to>
    <xdr:sp macro="" textlink="">
      <xdr:nvSpPr>
        <xdr:cNvPr id="3" name="Oval 6">
          <a:extLst>
            <a:ext uri="{FF2B5EF4-FFF2-40B4-BE49-F238E27FC236}">
              <a16:creationId xmlns:a16="http://schemas.microsoft.com/office/drawing/2014/main" id="{CF9C50E6-554F-405C-B114-82A550F61682}"/>
            </a:ext>
          </a:extLst>
        </xdr:cNvPr>
        <xdr:cNvSpPr>
          <a:spLocks noChangeArrowheads="1"/>
        </xdr:cNvSpPr>
      </xdr:nvSpPr>
      <xdr:spPr bwMode="auto">
        <a:xfrm>
          <a:off x="800100" y="126682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415925</xdr:colOff>
      <xdr:row>6</xdr:row>
      <xdr:rowOff>19050</xdr:rowOff>
    </xdr:from>
    <xdr:to>
      <xdr:col>2</xdr:col>
      <xdr:colOff>625475</xdr:colOff>
      <xdr:row>6</xdr:row>
      <xdr:rowOff>254000</xdr:rowOff>
    </xdr:to>
    <xdr:sp macro="" textlink="">
      <xdr:nvSpPr>
        <xdr:cNvPr id="4" name="Oval 6">
          <a:extLst>
            <a:ext uri="{FF2B5EF4-FFF2-40B4-BE49-F238E27FC236}">
              <a16:creationId xmlns:a16="http://schemas.microsoft.com/office/drawing/2014/main" id="{CD98A823-6DCD-47CF-A00E-A642EE13B68E}"/>
            </a:ext>
          </a:extLst>
        </xdr:cNvPr>
        <xdr:cNvSpPr>
          <a:spLocks noChangeArrowheads="1"/>
        </xdr:cNvSpPr>
      </xdr:nvSpPr>
      <xdr:spPr bwMode="auto">
        <a:xfrm>
          <a:off x="787400" y="1866900"/>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7</xdr:row>
      <xdr:rowOff>38100</xdr:rowOff>
    </xdr:from>
    <xdr:to>
      <xdr:col>5</xdr:col>
      <xdr:colOff>628650</xdr:colOff>
      <xdr:row>7</xdr:row>
      <xdr:rowOff>273050</xdr:rowOff>
    </xdr:to>
    <xdr:sp macro="" textlink="">
      <xdr:nvSpPr>
        <xdr:cNvPr id="5" name="Oval 6">
          <a:extLst>
            <a:ext uri="{FF2B5EF4-FFF2-40B4-BE49-F238E27FC236}">
              <a16:creationId xmlns:a16="http://schemas.microsoft.com/office/drawing/2014/main" id="{97620959-4EB2-4382-8526-6651A5737641}"/>
            </a:ext>
          </a:extLst>
        </xdr:cNvPr>
        <xdr:cNvSpPr>
          <a:spLocks noChangeArrowheads="1"/>
        </xdr:cNvSpPr>
      </xdr:nvSpPr>
      <xdr:spPr bwMode="auto">
        <a:xfrm>
          <a:off x="3581400" y="220027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1" name="Line 1">
          <a:extLst>
            <a:ext uri="{FF2B5EF4-FFF2-40B4-BE49-F238E27FC236}">
              <a16:creationId xmlns:a16="http://schemas.microsoft.com/office/drawing/2014/main" id="{00000000-0008-0000-0400-000061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144556</xdr:colOff>
      <xdr:row>4</xdr:row>
      <xdr:rowOff>263710</xdr:rowOff>
    </xdr:from>
    <xdr:to>
      <xdr:col>20</xdr:col>
      <xdr:colOff>87219</xdr:colOff>
      <xdr:row>6</xdr:row>
      <xdr:rowOff>171262</xdr:rowOff>
    </xdr:to>
    <xdr:sp macro="" textlink="">
      <xdr:nvSpPr>
        <xdr:cNvPr id="2" name="AutoShape 39">
          <a:extLst>
            <a:ext uri="{FF2B5EF4-FFF2-40B4-BE49-F238E27FC236}">
              <a16:creationId xmlns:a16="http://schemas.microsoft.com/office/drawing/2014/main" id="{9E436047-F517-4CBB-857B-0D46E11005FD}"/>
            </a:ext>
          </a:extLst>
        </xdr:cNvPr>
        <xdr:cNvSpPr>
          <a:spLocks/>
        </xdr:cNvSpPr>
      </xdr:nvSpPr>
      <xdr:spPr bwMode="auto">
        <a:xfrm>
          <a:off x="6485031" y="1225735"/>
          <a:ext cx="1771463" cy="650502"/>
        </a:xfrm>
        <a:prstGeom prst="borderCallout2">
          <a:avLst>
            <a:gd name="adj1" fmla="val 40000"/>
            <a:gd name="adj2" fmla="val 405"/>
            <a:gd name="adj3" fmla="val 40000"/>
            <a:gd name="adj4" fmla="val -95169"/>
            <a:gd name="adj5" fmla="val -59349"/>
            <a:gd name="adj6" fmla="val -2054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95249</xdr:colOff>
      <xdr:row>4</xdr:row>
      <xdr:rowOff>257172</xdr:rowOff>
    </xdr:from>
    <xdr:to>
      <xdr:col>14</xdr:col>
      <xdr:colOff>581025</xdr:colOff>
      <xdr:row>5</xdr:row>
      <xdr:rowOff>161924</xdr:rowOff>
    </xdr:to>
    <xdr:sp macro="" textlink="">
      <xdr:nvSpPr>
        <xdr:cNvPr id="3" name="Line 2">
          <a:extLst>
            <a:ext uri="{FF2B5EF4-FFF2-40B4-BE49-F238E27FC236}">
              <a16:creationId xmlns:a16="http://schemas.microsoft.com/office/drawing/2014/main" id="{769405C0-B177-4FC8-AE3D-A0DDEB51E6A4}"/>
            </a:ext>
          </a:extLst>
        </xdr:cNvPr>
        <xdr:cNvSpPr>
          <a:spLocks noChangeShapeType="1"/>
        </xdr:cNvSpPr>
      </xdr:nvSpPr>
      <xdr:spPr bwMode="auto">
        <a:xfrm flipH="1" flipV="1">
          <a:off x="3095624" y="1222372"/>
          <a:ext cx="1701801" cy="276227"/>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14</xdr:col>
      <xdr:colOff>247649</xdr:colOff>
      <xdr:row>3</xdr:row>
      <xdr:rowOff>241299</xdr:rowOff>
    </xdr:from>
    <xdr:to>
      <xdr:col>14</xdr:col>
      <xdr:colOff>561974</xdr:colOff>
      <xdr:row>5</xdr:row>
      <xdr:rowOff>152400</xdr:rowOff>
    </xdr:to>
    <xdr:sp macro="" textlink="">
      <xdr:nvSpPr>
        <xdr:cNvPr id="4" name="Line 3">
          <a:extLst>
            <a:ext uri="{FF2B5EF4-FFF2-40B4-BE49-F238E27FC236}">
              <a16:creationId xmlns:a16="http://schemas.microsoft.com/office/drawing/2014/main" id="{DA6D8CC1-0B7F-4250-9D00-5260A62683A5}"/>
            </a:ext>
          </a:extLst>
        </xdr:cNvPr>
        <xdr:cNvSpPr>
          <a:spLocks noChangeShapeType="1"/>
        </xdr:cNvSpPr>
      </xdr:nvSpPr>
      <xdr:spPr bwMode="auto">
        <a:xfrm flipH="1" flipV="1">
          <a:off x="4467224" y="828674"/>
          <a:ext cx="317500" cy="657226"/>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10</xdr:row>
      <xdr:rowOff>190500</xdr:rowOff>
    </xdr:from>
    <xdr:to>
      <xdr:col>20</xdr:col>
      <xdr:colOff>122144</xdr:colOff>
      <xdr:row>12</xdr:row>
      <xdr:rowOff>67235</xdr:rowOff>
    </xdr:to>
    <xdr:sp macro="" textlink="">
      <xdr:nvSpPr>
        <xdr:cNvPr id="5" name="AutoShape 39">
          <a:extLst>
            <a:ext uri="{FF2B5EF4-FFF2-40B4-BE49-F238E27FC236}">
              <a16:creationId xmlns:a16="http://schemas.microsoft.com/office/drawing/2014/main" id="{7416A488-CBBE-4D60-9341-FD9F8656E9EA}"/>
            </a:ext>
          </a:extLst>
        </xdr:cNvPr>
        <xdr:cNvSpPr>
          <a:spLocks/>
        </xdr:cNvSpPr>
      </xdr:nvSpPr>
      <xdr:spPr bwMode="auto">
        <a:xfrm>
          <a:off x="6511925" y="3381375"/>
          <a:ext cx="1785844" cy="616510"/>
        </a:xfrm>
        <a:prstGeom prst="borderCallout2">
          <a:avLst>
            <a:gd name="adj1" fmla="val 40000"/>
            <a:gd name="adj2" fmla="val 395"/>
            <a:gd name="adj3" fmla="val 40000"/>
            <a:gd name="adj4" fmla="val -48111"/>
            <a:gd name="adj5" fmla="val -116689"/>
            <a:gd name="adj6" fmla="val -29672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17</xdr:col>
      <xdr:colOff>190500</xdr:colOff>
      <xdr:row>19</xdr:row>
      <xdr:rowOff>298449</xdr:rowOff>
    </xdr:from>
    <xdr:to>
      <xdr:col>20</xdr:col>
      <xdr:colOff>152400</xdr:colOff>
      <xdr:row>21</xdr:row>
      <xdr:rowOff>107202</xdr:rowOff>
    </xdr:to>
    <xdr:sp macro="" textlink="">
      <xdr:nvSpPr>
        <xdr:cNvPr id="6" name="AutoShape 39">
          <a:extLst>
            <a:ext uri="{FF2B5EF4-FFF2-40B4-BE49-F238E27FC236}">
              <a16:creationId xmlns:a16="http://schemas.microsoft.com/office/drawing/2014/main" id="{60D3993E-9EB9-458F-A422-0EE4F9C4B31F}"/>
            </a:ext>
          </a:extLst>
        </xdr:cNvPr>
        <xdr:cNvSpPr>
          <a:spLocks/>
        </xdr:cNvSpPr>
      </xdr:nvSpPr>
      <xdr:spPr bwMode="auto">
        <a:xfrm>
          <a:off x="6534150" y="6829424"/>
          <a:ext cx="1790700" cy="551703"/>
        </a:xfrm>
        <a:prstGeom prst="borderCallout2">
          <a:avLst>
            <a:gd name="adj1" fmla="val 23079"/>
            <a:gd name="adj2" fmla="val 411"/>
            <a:gd name="adj3" fmla="val 23079"/>
            <a:gd name="adj4" fmla="val -120794"/>
            <a:gd name="adj5" fmla="val 152624"/>
            <a:gd name="adj6" fmla="val -2186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180975</xdr:colOff>
      <xdr:row>20</xdr:row>
      <xdr:rowOff>57150</xdr:rowOff>
    </xdr:from>
    <xdr:to>
      <xdr:col>15</xdr:col>
      <xdr:colOff>305733</xdr:colOff>
      <xdr:row>22</xdr:row>
      <xdr:rowOff>78441</xdr:rowOff>
    </xdr:to>
    <xdr:sp macro="" textlink="">
      <xdr:nvSpPr>
        <xdr:cNvPr id="7" name="Line 6">
          <a:extLst>
            <a:ext uri="{FF2B5EF4-FFF2-40B4-BE49-F238E27FC236}">
              <a16:creationId xmlns:a16="http://schemas.microsoft.com/office/drawing/2014/main" id="{E73AF6A6-A948-4EEC-8C9F-D48631016D47}"/>
            </a:ext>
          </a:extLst>
        </xdr:cNvPr>
        <xdr:cNvSpPr>
          <a:spLocks noChangeShapeType="1"/>
        </xdr:cNvSpPr>
      </xdr:nvSpPr>
      <xdr:spPr bwMode="auto">
        <a:xfrm>
          <a:off x="4397375" y="6962775"/>
          <a:ext cx="737533" cy="76424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8</xdr:row>
      <xdr:rowOff>123824</xdr:rowOff>
    </xdr:from>
    <xdr:to>
      <xdr:col>20</xdr:col>
      <xdr:colOff>122144</xdr:colOff>
      <xdr:row>9</xdr:row>
      <xdr:rowOff>56028</xdr:rowOff>
    </xdr:to>
    <xdr:sp macro="" textlink="">
      <xdr:nvSpPr>
        <xdr:cNvPr id="8" name="AutoShape 39">
          <a:extLst>
            <a:ext uri="{FF2B5EF4-FFF2-40B4-BE49-F238E27FC236}">
              <a16:creationId xmlns:a16="http://schemas.microsoft.com/office/drawing/2014/main" id="{64CBB46C-9350-413F-8377-39006965B4EA}"/>
            </a:ext>
          </a:extLst>
        </xdr:cNvPr>
        <xdr:cNvSpPr>
          <a:spLocks/>
        </xdr:cNvSpPr>
      </xdr:nvSpPr>
      <xdr:spPr bwMode="auto">
        <a:xfrm>
          <a:off x="6511925" y="2574924"/>
          <a:ext cx="1785844" cy="300504"/>
        </a:xfrm>
        <a:prstGeom prst="borderCallout2">
          <a:avLst>
            <a:gd name="adj1" fmla="val 40000"/>
            <a:gd name="adj2" fmla="val 395"/>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133349</xdr:colOff>
      <xdr:row>4</xdr:row>
      <xdr:rowOff>177800</xdr:rowOff>
    </xdr:from>
    <xdr:to>
      <xdr:col>1</xdr:col>
      <xdr:colOff>1381124</xdr:colOff>
      <xdr:row>4</xdr:row>
      <xdr:rowOff>235388</xdr:rowOff>
    </xdr:to>
    <xdr:grpSp>
      <xdr:nvGrpSpPr>
        <xdr:cNvPr id="5" name="グループ化 4">
          <a:extLst>
            <a:ext uri="{FF2B5EF4-FFF2-40B4-BE49-F238E27FC236}">
              <a16:creationId xmlns:a16="http://schemas.microsoft.com/office/drawing/2014/main" id="{6B9A60F1-4BCB-98D8-4BC5-EDA7594D0C0B}"/>
            </a:ext>
          </a:extLst>
        </xdr:cNvPr>
        <xdr:cNvGrpSpPr/>
      </xdr:nvGrpSpPr>
      <xdr:grpSpPr>
        <a:xfrm>
          <a:off x="180974" y="2228850"/>
          <a:ext cx="1250950" cy="57588"/>
          <a:chOff x="1968500" y="1381125"/>
          <a:chExt cx="1041400" cy="73025"/>
        </a:xfrm>
      </xdr:grpSpPr>
      <xdr:cxnSp macro="">
        <xdr:nvCxnSpPr>
          <xdr:cNvPr id="3" name="直線コネクタ 2">
            <a:extLst>
              <a:ext uri="{FF2B5EF4-FFF2-40B4-BE49-F238E27FC236}">
                <a16:creationId xmlns:a16="http://schemas.microsoft.com/office/drawing/2014/main" id="{426F847F-9F9E-9C79-E1D1-CCB30D4F9354}"/>
              </a:ext>
            </a:extLst>
          </xdr:cNvPr>
          <xdr:cNvCxnSpPr/>
        </xdr:nvCxnSpPr>
        <xdr:spPr>
          <a:xfrm>
            <a:off x="1971675" y="1381125"/>
            <a:ext cx="10350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617AD879-A6F8-4C07-AE22-3546A4932F03}"/>
              </a:ext>
            </a:extLst>
          </xdr:cNvPr>
          <xdr:cNvCxnSpPr/>
        </xdr:nvCxnSpPr>
        <xdr:spPr>
          <a:xfrm>
            <a:off x="1968500" y="1454150"/>
            <a:ext cx="10414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146049</xdr:colOff>
      <xdr:row>5</xdr:row>
      <xdr:rowOff>180975</xdr:rowOff>
    </xdr:from>
    <xdr:to>
      <xdr:col>1</xdr:col>
      <xdr:colOff>1800225</xdr:colOff>
      <xdr:row>5</xdr:row>
      <xdr:rowOff>238125</xdr:rowOff>
    </xdr:to>
    <xdr:grpSp>
      <xdr:nvGrpSpPr>
        <xdr:cNvPr id="6" name="グループ化 5">
          <a:extLst>
            <a:ext uri="{FF2B5EF4-FFF2-40B4-BE49-F238E27FC236}">
              <a16:creationId xmlns:a16="http://schemas.microsoft.com/office/drawing/2014/main" id="{E8E36B26-35A9-4D5E-86F0-C480CFA39FA0}"/>
            </a:ext>
          </a:extLst>
        </xdr:cNvPr>
        <xdr:cNvGrpSpPr/>
      </xdr:nvGrpSpPr>
      <xdr:grpSpPr>
        <a:xfrm>
          <a:off x="190499" y="2606675"/>
          <a:ext cx="1654176" cy="57150"/>
          <a:chOff x="1968500" y="1381125"/>
          <a:chExt cx="1041400" cy="73025"/>
        </a:xfrm>
      </xdr:grpSpPr>
      <xdr:cxnSp macro="">
        <xdr:nvCxnSpPr>
          <xdr:cNvPr id="7" name="直線コネクタ 6">
            <a:extLst>
              <a:ext uri="{FF2B5EF4-FFF2-40B4-BE49-F238E27FC236}">
                <a16:creationId xmlns:a16="http://schemas.microsoft.com/office/drawing/2014/main" id="{2B432627-FFD6-F387-B55C-43377C81FFE6}"/>
              </a:ext>
            </a:extLst>
          </xdr:cNvPr>
          <xdr:cNvCxnSpPr/>
        </xdr:nvCxnSpPr>
        <xdr:spPr>
          <a:xfrm>
            <a:off x="1971675" y="1381125"/>
            <a:ext cx="10350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630FAD36-8BF3-7BD4-83CC-758F8878B8F5}"/>
              </a:ext>
            </a:extLst>
          </xdr:cNvPr>
          <xdr:cNvCxnSpPr/>
        </xdr:nvCxnSpPr>
        <xdr:spPr>
          <a:xfrm>
            <a:off x="1968500" y="1454150"/>
            <a:ext cx="10414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04" name="AutoShape 1">
          <a:extLst>
            <a:ext uri="{FF2B5EF4-FFF2-40B4-BE49-F238E27FC236}">
              <a16:creationId xmlns:a16="http://schemas.microsoft.com/office/drawing/2014/main" id="{00000000-0008-0000-0A00-000030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05" name="AutoShape 2">
          <a:extLst>
            <a:ext uri="{FF2B5EF4-FFF2-40B4-BE49-F238E27FC236}">
              <a16:creationId xmlns:a16="http://schemas.microsoft.com/office/drawing/2014/main" id="{00000000-0008-0000-0A00-000031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6" name="AutoShape 3">
          <a:extLst>
            <a:ext uri="{FF2B5EF4-FFF2-40B4-BE49-F238E27FC236}">
              <a16:creationId xmlns:a16="http://schemas.microsoft.com/office/drawing/2014/main" id="{00000000-0008-0000-0A00-000032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7" name="AutoShape 4">
          <a:extLst>
            <a:ext uri="{FF2B5EF4-FFF2-40B4-BE49-F238E27FC236}">
              <a16:creationId xmlns:a16="http://schemas.microsoft.com/office/drawing/2014/main" id="{00000000-0008-0000-0A00-000033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8" name="AutoShape 5">
          <a:extLst>
            <a:ext uri="{FF2B5EF4-FFF2-40B4-BE49-F238E27FC236}">
              <a16:creationId xmlns:a16="http://schemas.microsoft.com/office/drawing/2014/main" id="{00000000-0008-0000-0A00-000034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9" name="AutoShape 6">
          <a:extLst>
            <a:ext uri="{FF2B5EF4-FFF2-40B4-BE49-F238E27FC236}">
              <a16:creationId xmlns:a16="http://schemas.microsoft.com/office/drawing/2014/main" id="{00000000-0008-0000-0A00-000035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10" name="AutoShape 7">
          <a:extLst>
            <a:ext uri="{FF2B5EF4-FFF2-40B4-BE49-F238E27FC236}">
              <a16:creationId xmlns:a16="http://schemas.microsoft.com/office/drawing/2014/main" id="{00000000-0008-0000-0A00-000036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11" name="AutoShape 8">
          <a:extLst>
            <a:ext uri="{FF2B5EF4-FFF2-40B4-BE49-F238E27FC236}">
              <a16:creationId xmlns:a16="http://schemas.microsoft.com/office/drawing/2014/main" id="{00000000-0008-0000-0A00-000037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12" name="AutoShape 9">
          <a:extLst>
            <a:ext uri="{FF2B5EF4-FFF2-40B4-BE49-F238E27FC236}">
              <a16:creationId xmlns:a16="http://schemas.microsoft.com/office/drawing/2014/main" id="{00000000-0008-0000-0A00-000038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zoomScaleNormal="85" zoomScaleSheetLayoutView="100" workbookViewId="0">
      <selection activeCell="F20" sqref="F20:G21"/>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377" t="s">
        <v>54</v>
      </c>
      <c r="C1" s="377"/>
      <c r="D1" s="377"/>
      <c r="E1" s="377"/>
      <c r="F1" s="377"/>
      <c r="G1" s="377"/>
      <c r="H1" s="378" t="s">
        <v>108</v>
      </c>
      <c r="I1" s="379"/>
      <c r="J1" s="379"/>
      <c r="K1" s="379"/>
      <c r="L1" s="379"/>
      <c r="M1" s="379"/>
      <c r="N1" s="379"/>
      <c r="O1" s="379"/>
      <c r="P1" s="379"/>
      <c r="Q1" s="379"/>
      <c r="R1" s="379"/>
    </row>
    <row r="2" spans="1:20" s="3" customFormat="1" ht="4.5" customHeight="1">
      <c r="A2" s="5"/>
      <c r="B2" s="380"/>
      <c r="C2" s="380"/>
      <c r="D2" s="380"/>
      <c r="E2" s="380"/>
      <c r="F2" s="380"/>
      <c r="G2" s="380"/>
      <c r="H2" s="380"/>
      <c r="I2" s="380"/>
      <c r="J2" s="380"/>
      <c r="K2" s="380"/>
      <c r="L2" s="380"/>
      <c r="M2" s="380"/>
      <c r="N2" s="381"/>
      <c r="O2" s="283" t="s">
        <v>337</v>
      </c>
      <c r="P2" s="284"/>
      <c r="Q2" s="287"/>
      <c r="R2" s="288"/>
    </row>
    <row r="3" spans="1:20" ht="24" customHeight="1">
      <c r="B3" s="382"/>
      <c r="C3" s="382"/>
      <c r="D3" s="382"/>
      <c r="E3" s="382"/>
      <c r="F3" s="382"/>
      <c r="G3" s="382"/>
      <c r="H3" s="382"/>
      <c r="I3" s="382"/>
      <c r="J3" s="382"/>
      <c r="K3" s="382"/>
      <c r="L3" s="382"/>
      <c r="M3" s="382"/>
      <c r="N3" s="257"/>
      <c r="O3" s="285"/>
      <c r="P3" s="286"/>
      <c r="Q3" s="289"/>
      <c r="R3" s="290"/>
    </row>
    <row r="4" spans="1:20" ht="18" customHeight="1">
      <c r="B4" s="383"/>
      <c r="C4" s="383"/>
      <c r="D4" s="384" t="s">
        <v>339</v>
      </c>
      <c r="E4" s="385"/>
      <c r="F4" s="386" t="s">
        <v>8</v>
      </c>
      <c r="G4" s="386"/>
      <c r="H4" s="386"/>
      <c r="I4" s="386"/>
      <c r="J4" s="386"/>
      <c r="K4" s="386"/>
      <c r="L4" s="386"/>
      <c r="M4" s="386"/>
      <c r="N4" s="386"/>
      <c r="O4" s="387"/>
      <c r="P4" s="387"/>
      <c r="Q4" s="387"/>
      <c r="R4" s="387"/>
    </row>
    <row r="5" spans="1:20" ht="36" customHeight="1">
      <c r="B5" s="371" t="s">
        <v>50</v>
      </c>
      <c r="C5" s="371"/>
      <c r="D5" s="371"/>
      <c r="E5" s="371"/>
      <c r="F5" s="371"/>
      <c r="G5" s="371"/>
      <c r="H5" s="371"/>
      <c r="I5" s="371"/>
      <c r="J5" s="371"/>
      <c r="K5" s="371"/>
      <c r="L5" s="371"/>
      <c r="M5" s="371"/>
      <c r="N5" s="371"/>
      <c r="O5" s="371"/>
      <c r="P5" s="371"/>
      <c r="Q5" s="371"/>
      <c r="R5" s="371"/>
    </row>
    <row r="6" spans="1:20" s="3" customFormat="1" ht="24" customHeight="1">
      <c r="A6" s="5"/>
      <c r="B6" s="372" t="s">
        <v>53</v>
      </c>
      <c r="C6" s="373"/>
      <c r="D6" s="374" t="s">
        <v>47</v>
      </c>
      <c r="E6" s="375"/>
      <c r="F6" s="11"/>
      <c r="G6" s="13" t="s">
        <v>49</v>
      </c>
      <c r="H6" s="15" t="s">
        <v>52</v>
      </c>
      <c r="I6" s="374" t="s">
        <v>200</v>
      </c>
      <c r="J6" s="375"/>
      <c r="K6" s="11"/>
      <c r="L6" s="11" t="s">
        <v>37</v>
      </c>
      <c r="M6" s="11"/>
      <c r="N6" s="11" t="s">
        <v>13</v>
      </c>
      <c r="O6" s="11"/>
      <c r="P6" s="11" t="s">
        <v>41</v>
      </c>
      <c r="Q6" s="22" t="s">
        <v>10</v>
      </c>
      <c r="R6" s="23"/>
    </row>
    <row r="7" spans="1:20" s="3" customFormat="1" ht="30.75" customHeight="1">
      <c r="A7" s="5"/>
      <c r="B7" s="294" t="s">
        <v>193</v>
      </c>
      <c r="C7" s="295"/>
      <c r="D7" s="295"/>
      <c r="E7" s="295"/>
      <c r="F7" s="295"/>
      <c r="G7" s="295"/>
      <c r="H7" s="295"/>
      <c r="I7" s="295"/>
      <c r="J7" s="295"/>
      <c r="K7" s="295"/>
      <c r="L7" s="295"/>
      <c r="M7" s="295"/>
      <c r="N7" s="295"/>
      <c r="O7" s="295"/>
      <c r="P7" s="295"/>
      <c r="Q7" s="295"/>
      <c r="R7" s="376"/>
    </row>
    <row r="8" spans="1:20" s="3" customFormat="1" ht="18.75" customHeight="1">
      <c r="A8" s="5"/>
      <c r="B8" s="291"/>
      <c r="C8" s="292"/>
      <c r="D8" s="292"/>
      <c r="E8" s="292"/>
      <c r="F8" s="292"/>
      <c r="G8" s="293"/>
      <c r="H8" s="16"/>
      <c r="I8" s="356" t="s">
        <v>200</v>
      </c>
      <c r="J8" s="357"/>
      <c r="K8" s="217" t="s">
        <v>338</v>
      </c>
      <c r="L8" s="20" t="s">
        <v>37</v>
      </c>
      <c r="M8" s="217" t="s">
        <v>338</v>
      </c>
      <c r="N8" s="20" t="s">
        <v>13</v>
      </c>
      <c r="O8" s="217" t="s">
        <v>338</v>
      </c>
      <c r="P8" s="21" t="s">
        <v>41</v>
      </c>
      <c r="Q8" s="358"/>
      <c r="R8" s="359"/>
      <c r="T8" s="26"/>
    </row>
    <row r="9" spans="1:20" s="3" customFormat="1" ht="24.75" customHeight="1">
      <c r="A9" s="5"/>
      <c r="B9" s="294"/>
      <c r="C9" s="295"/>
      <c r="D9" s="295"/>
      <c r="E9" s="295"/>
      <c r="F9" s="295"/>
      <c r="G9" s="296"/>
      <c r="H9" s="17"/>
      <c r="I9" s="360" t="s">
        <v>341</v>
      </c>
      <c r="J9" s="361"/>
      <c r="K9" s="361"/>
      <c r="L9" s="361"/>
      <c r="M9" s="361"/>
      <c r="N9" s="361"/>
      <c r="O9" s="361"/>
      <c r="P9" s="361"/>
      <c r="Q9" s="361"/>
      <c r="R9" s="362"/>
      <c r="T9" s="26"/>
    </row>
    <row r="10" spans="1:20" s="3" customFormat="1" ht="24.75" customHeight="1">
      <c r="A10" s="5"/>
      <c r="B10" s="294"/>
      <c r="C10" s="295"/>
      <c r="D10" s="295"/>
      <c r="E10" s="295"/>
      <c r="F10" s="295"/>
      <c r="G10" s="296"/>
      <c r="H10" s="9" t="s">
        <v>18</v>
      </c>
      <c r="I10" s="363" t="s">
        <v>342</v>
      </c>
      <c r="J10" s="364"/>
      <c r="K10" s="364"/>
      <c r="L10" s="364"/>
      <c r="M10" s="364"/>
      <c r="N10" s="364"/>
      <c r="O10" s="364"/>
      <c r="P10" s="364"/>
      <c r="Q10" s="364"/>
      <c r="R10" s="24"/>
    </row>
    <row r="11" spans="1:20" s="3" customFormat="1" ht="24" customHeight="1">
      <c r="A11" s="5"/>
      <c r="B11" s="365" t="s">
        <v>340</v>
      </c>
      <c r="C11" s="364"/>
      <c r="D11" s="364"/>
      <c r="E11" s="364"/>
      <c r="F11" s="366" t="s">
        <v>9</v>
      </c>
      <c r="G11" s="366"/>
      <c r="H11" s="367"/>
      <c r="I11" s="368"/>
      <c r="J11" s="369"/>
      <c r="K11" s="369"/>
      <c r="L11" s="369"/>
      <c r="M11" s="369"/>
      <c r="N11" s="369"/>
      <c r="O11" s="369"/>
      <c r="P11" s="369"/>
      <c r="Q11" s="369"/>
      <c r="R11" s="370"/>
    </row>
    <row r="12" spans="1:20" s="3" customFormat="1" ht="5.25" customHeight="1">
      <c r="A12" s="5"/>
      <c r="B12" s="323"/>
      <c r="C12" s="311"/>
      <c r="D12" s="311"/>
      <c r="E12" s="311"/>
      <c r="F12" s="311"/>
      <c r="G12" s="311"/>
      <c r="H12" s="311"/>
      <c r="I12" s="311"/>
      <c r="J12" s="311"/>
      <c r="K12" s="311"/>
      <c r="L12" s="311"/>
      <c r="M12" s="311"/>
      <c r="N12" s="311"/>
      <c r="O12" s="311"/>
      <c r="P12" s="311"/>
      <c r="Q12" s="311"/>
      <c r="R12" s="345"/>
    </row>
    <row r="13" spans="1:20" s="3" customFormat="1" ht="27" customHeight="1">
      <c r="A13" s="5"/>
      <c r="B13" s="334" t="s">
        <v>2</v>
      </c>
      <c r="C13" s="335"/>
      <c r="D13" s="335"/>
      <c r="E13" s="335"/>
      <c r="F13" s="335"/>
      <c r="G13" s="335"/>
      <c r="H13" s="346" t="s">
        <v>11</v>
      </c>
      <c r="I13" s="347"/>
      <c r="J13" s="348"/>
      <c r="K13" s="347" t="s">
        <v>43</v>
      </c>
      <c r="L13" s="347"/>
      <c r="M13" s="347"/>
      <c r="N13" s="347"/>
      <c r="O13" s="347"/>
      <c r="P13" s="347"/>
      <c r="Q13" s="347"/>
      <c r="R13" s="349"/>
    </row>
    <row r="14" spans="1:20" s="3" customFormat="1" ht="12" customHeight="1">
      <c r="A14" s="5"/>
      <c r="B14" s="350" t="s">
        <v>61</v>
      </c>
      <c r="C14" s="351"/>
      <c r="D14" s="351"/>
      <c r="E14" s="352"/>
      <c r="F14" s="353" t="str">
        <f>PHONETIC(F15)</f>
        <v>○○そくりょうせっけい</v>
      </c>
      <c r="G14" s="354"/>
      <c r="H14" s="354"/>
      <c r="I14" s="354"/>
      <c r="J14" s="354"/>
      <c r="K14" s="354"/>
      <c r="L14" s="354"/>
      <c r="M14" s="354"/>
      <c r="N14" s="354"/>
      <c r="O14" s="354"/>
      <c r="P14" s="354"/>
      <c r="Q14" s="354"/>
      <c r="R14" s="355"/>
    </row>
    <row r="15" spans="1:20" s="3" customFormat="1" ht="21.75" customHeight="1">
      <c r="A15" s="5"/>
      <c r="B15" s="323" t="s">
        <v>42</v>
      </c>
      <c r="C15" s="311"/>
      <c r="D15" s="311"/>
      <c r="E15" s="303"/>
      <c r="F15" s="331" t="s">
        <v>343</v>
      </c>
      <c r="G15" s="332"/>
      <c r="H15" s="332"/>
      <c r="I15" s="332"/>
      <c r="J15" s="332"/>
      <c r="K15" s="332"/>
      <c r="L15" s="332"/>
      <c r="M15" s="332"/>
      <c r="N15" s="332"/>
      <c r="O15" s="332"/>
      <c r="P15" s="332"/>
      <c r="Q15" s="332"/>
      <c r="R15" s="333"/>
    </row>
    <row r="16" spans="1:20" s="3" customFormat="1" ht="26.25" customHeight="1">
      <c r="A16" s="5"/>
      <c r="B16" s="334" t="s">
        <v>195</v>
      </c>
      <c r="C16" s="335"/>
      <c r="D16" s="335"/>
      <c r="E16" s="336"/>
      <c r="F16" s="337"/>
      <c r="G16" s="338"/>
      <c r="H16" s="338"/>
      <c r="I16" s="338"/>
      <c r="J16" s="338"/>
      <c r="K16" s="338"/>
      <c r="L16" s="338"/>
      <c r="M16" s="338"/>
      <c r="N16" s="338"/>
      <c r="O16" s="338"/>
      <c r="P16" s="338"/>
      <c r="Q16" s="338"/>
      <c r="R16" s="339"/>
    </row>
    <row r="17" spans="2:18" ht="33" customHeight="1">
      <c r="B17" s="6" t="s">
        <v>0</v>
      </c>
      <c r="C17" s="340"/>
      <c r="D17" s="341"/>
      <c r="E17" s="342"/>
      <c r="F17" s="12"/>
      <c r="G17" s="14" t="s">
        <v>4</v>
      </c>
      <c r="H17" s="297" t="s">
        <v>27</v>
      </c>
      <c r="I17" s="343" t="s">
        <v>192</v>
      </c>
      <c r="J17" s="335"/>
      <c r="K17" s="344"/>
      <c r="L17" s="344"/>
      <c r="M17" s="344"/>
      <c r="N17" s="344"/>
      <c r="O17" s="344"/>
      <c r="P17" s="344"/>
      <c r="Q17" s="344"/>
      <c r="R17" s="25" t="s">
        <v>6</v>
      </c>
    </row>
    <row r="18" spans="2:18" ht="12" customHeight="1">
      <c r="B18" s="320" t="s">
        <v>61</v>
      </c>
      <c r="C18" s="321"/>
      <c r="D18" s="321"/>
      <c r="E18" s="322"/>
      <c r="F18" s="300" t="s">
        <v>32</v>
      </c>
      <c r="G18" s="301"/>
      <c r="H18" s="298"/>
      <c r="I18" s="304" t="s">
        <v>201</v>
      </c>
      <c r="J18" s="305"/>
      <c r="K18" s="308"/>
      <c r="L18" s="310" t="s">
        <v>37</v>
      </c>
      <c r="M18" s="308"/>
      <c r="N18" s="310" t="s">
        <v>13</v>
      </c>
      <c r="O18" s="308"/>
      <c r="P18" s="312" t="s">
        <v>39</v>
      </c>
      <c r="Q18" s="312"/>
      <c r="R18" s="313"/>
    </row>
    <row r="19" spans="2:18" ht="23.25" customHeight="1">
      <c r="B19" s="323" t="s">
        <v>3</v>
      </c>
      <c r="C19" s="311"/>
      <c r="D19" s="311"/>
      <c r="E19" s="324"/>
      <c r="F19" s="302"/>
      <c r="G19" s="303"/>
      <c r="H19" s="299"/>
      <c r="I19" s="306"/>
      <c r="J19" s="307"/>
      <c r="K19" s="309"/>
      <c r="L19" s="311"/>
      <c r="M19" s="309"/>
      <c r="N19" s="311"/>
      <c r="O19" s="309"/>
      <c r="P19" s="314"/>
      <c r="Q19" s="314"/>
      <c r="R19" s="315"/>
    </row>
    <row r="20" spans="2:18" ht="12" customHeight="1">
      <c r="B20" s="325" t="str">
        <f>PHONETIC(B21)</f>
        <v/>
      </c>
      <c r="C20" s="326"/>
      <c r="D20" s="326"/>
      <c r="E20" s="327"/>
      <c r="F20" s="316"/>
      <c r="G20" s="317"/>
      <c r="H20" s="262" t="s">
        <v>34</v>
      </c>
      <c r="I20" s="263"/>
      <c r="J20" s="263"/>
      <c r="K20" s="263"/>
      <c r="L20" s="263"/>
      <c r="M20" s="263"/>
      <c r="N20" s="263"/>
      <c r="O20" s="263"/>
      <c r="P20" s="263"/>
      <c r="Q20" s="263"/>
      <c r="R20" s="264"/>
    </row>
    <row r="21" spans="2:18" ht="23.25" customHeight="1">
      <c r="B21" s="328"/>
      <c r="C21" s="329"/>
      <c r="D21" s="329"/>
      <c r="E21" s="330"/>
      <c r="F21" s="318"/>
      <c r="G21" s="319"/>
      <c r="H21" s="265"/>
      <c r="I21" s="266"/>
      <c r="J21" s="266"/>
      <c r="K21" s="266"/>
      <c r="L21" s="266"/>
      <c r="M21" s="266"/>
      <c r="N21" s="266"/>
      <c r="O21" s="266"/>
      <c r="P21" s="266"/>
      <c r="Q21" s="266"/>
      <c r="R21" s="267"/>
    </row>
    <row r="22" spans="2:18" ht="12" customHeight="1">
      <c r="B22" s="277" t="str">
        <f>PHONETIC(B23)</f>
        <v/>
      </c>
      <c r="C22" s="278"/>
      <c r="D22" s="278"/>
      <c r="E22" s="279"/>
      <c r="F22" s="250"/>
      <c r="G22" s="251"/>
      <c r="H22" s="268" t="s">
        <v>66</v>
      </c>
      <c r="I22" s="269"/>
      <c r="J22" s="269"/>
      <c r="K22" s="269"/>
      <c r="L22" s="269"/>
      <c r="M22" s="269"/>
      <c r="N22" s="269"/>
      <c r="O22" s="269"/>
      <c r="P22" s="269"/>
      <c r="Q22" s="269"/>
      <c r="R22" s="270"/>
    </row>
    <row r="23" spans="2:18" ht="23.25" customHeight="1">
      <c r="B23" s="274"/>
      <c r="C23" s="275"/>
      <c r="D23" s="275"/>
      <c r="E23" s="276"/>
      <c r="F23" s="252"/>
      <c r="G23" s="253"/>
      <c r="H23" s="271"/>
      <c r="I23" s="272"/>
      <c r="J23" s="272"/>
      <c r="K23" s="272"/>
      <c r="L23" s="272"/>
      <c r="M23" s="272"/>
      <c r="N23" s="272"/>
      <c r="O23" s="272"/>
      <c r="P23" s="272"/>
      <c r="Q23" s="272"/>
      <c r="R23" s="273"/>
    </row>
    <row r="24" spans="2:18" ht="12" customHeight="1">
      <c r="B24" s="277" t="str">
        <f>PHONETIC(B25)</f>
        <v/>
      </c>
      <c r="C24" s="278"/>
      <c r="D24" s="278"/>
      <c r="E24" s="279"/>
      <c r="F24" s="250"/>
      <c r="G24" s="251"/>
      <c r="H24" s="256"/>
      <c r="I24" s="257"/>
      <c r="J24" s="257"/>
      <c r="K24" s="257"/>
      <c r="L24" s="257"/>
      <c r="M24" s="257"/>
      <c r="N24" s="257"/>
      <c r="O24" s="257"/>
      <c r="P24" s="257"/>
      <c r="Q24" s="257"/>
      <c r="R24" s="258"/>
    </row>
    <row r="25" spans="2:18" ht="23.25" customHeight="1">
      <c r="B25" s="274"/>
      <c r="C25" s="275"/>
      <c r="D25" s="275"/>
      <c r="E25" s="276"/>
      <c r="F25" s="252"/>
      <c r="G25" s="253"/>
      <c r="H25" s="256"/>
      <c r="I25" s="257"/>
      <c r="J25" s="257"/>
      <c r="K25" s="257"/>
      <c r="L25" s="257"/>
      <c r="M25" s="257"/>
      <c r="N25" s="257"/>
      <c r="O25" s="257"/>
      <c r="P25" s="257"/>
      <c r="Q25" s="257"/>
      <c r="R25" s="258"/>
    </row>
    <row r="26" spans="2:18" ht="12" customHeight="1">
      <c r="B26" s="277" t="str">
        <f>PHONETIC(B27)</f>
        <v/>
      </c>
      <c r="C26" s="278"/>
      <c r="D26" s="278"/>
      <c r="E26" s="279"/>
      <c r="F26" s="250"/>
      <c r="G26" s="251"/>
      <c r="H26" s="256"/>
      <c r="I26" s="257"/>
      <c r="J26" s="257"/>
      <c r="K26" s="257"/>
      <c r="L26" s="257"/>
      <c r="M26" s="257"/>
      <c r="N26" s="257"/>
      <c r="O26" s="257"/>
      <c r="P26" s="257"/>
      <c r="Q26" s="257"/>
      <c r="R26" s="258"/>
    </row>
    <row r="27" spans="2:18" ht="23.25" customHeight="1">
      <c r="B27" s="274"/>
      <c r="C27" s="275"/>
      <c r="D27" s="275"/>
      <c r="E27" s="276"/>
      <c r="F27" s="252"/>
      <c r="G27" s="253"/>
      <c r="H27" s="256"/>
      <c r="I27" s="257"/>
      <c r="J27" s="257"/>
      <c r="K27" s="257"/>
      <c r="L27" s="257"/>
      <c r="M27" s="257"/>
      <c r="N27" s="257"/>
      <c r="O27" s="257"/>
      <c r="P27" s="257"/>
      <c r="Q27" s="257"/>
      <c r="R27" s="258"/>
    </row>
    <row r="28" spans="2:18" ht="12" customHeight="1">
      <c r="B28" s="277" t="str">
        <f>PHONETIC(B29)</f>
        <v/>
      </c>
      <c r="C28" s="278"/>
      <c r="D28" s="278"/>
      <c r="E28" s="279"/>
      <c r="F28" s="250"/>
      <c r="G28" s="251"/>
      <c r="H28" s="256"/>
      <c r="I28" s="257"/>
      <c r="J28" s="257"/>
      <c r="K28" s="257"/>
      <c r="L28" s="257"/>
      <c r="M28" s="257"/>
      <c r="N28" s="257"/>
      <c r="O28" s="257"/>
      <c r="P28" s="257"/>
      <c r="Q28" s="257"/>
      <c r="R28" s="258"/>
    </row>
    <row r="29" spans="2:18" ht="23.25" customHeight="1">
      <c r="B29" s="274"/>
      <c r="C29" s="275"/>
      <c r="D29" s="275"/>
      <c r="E29" s="276"/>
      <c r="F29" s="252"/>
      <c r="G29" s="253"/>
      <c r="H29" s="256"/>
      <c r="I29" s="257"/>
      <c r="J29" s="257"/>
      <c r="K29" s="257"/>
      <c r="L29" s="257"/>
      <c r="M29" s="257"/>
      <c r="N29" s="257"/>
      <c r="O29" s="257"/>
      <c r="P29" s="257"/>
      <c r="Q29" s="257"/>
      <c r="R29" s="258"/>
    </row>
    <row r="30" spans="2:18" ht="12" customHeight="1">
      <c r="B30" s="277" t="str">
        <f>PHONETIC(B31)</f>
        <v/>
      </c>
      <c r="C30" s="278"/>
      <c r="D30" s="278"/>
      <c r="E30" s="279"/>
      <c r="F30" s="250"/>
      <c r="G30" s="251"/>
      <c r="H30" s="256"/>
      <c r="I30" s="257"/>
      <c r="J30" s="257"/>
      <c r="K30" s="257"/>
      <c r="L30" s="257"/>
      <c r="M30" s="257"/>
      <c r="N30" s="257"/>
      <c r="O30" s="257"/>
      <c r="P30" s="257"/>
      <c r="Q30" s="257"/>
      <c r="R30" s="258"/>
    </row>
    <row r="31" spans="2:18" ht="23.25" customHeight="1">
      <c r="B31" s="274"/>
      <c r="C31" s="275"/>
      <c r="D31" s="275"/>
      <c r="E31" s="276"/>
      <c r="F31" s="252"/>
      <c r="G31" s="253"/>
      <c r="H31" s="256"/>
      <c r="I31" s="257"/>
      <c r="J31" s="257"/>
      <c r="K31" s="257"/>
      <c r="L31" s="257"/>
      <c r="M31" s="257"/>
      <c r="N31" s="257"/>
      <c r="O31" s="257"/>
      <c r="P31" s="257"/>
      <c r="Q31" s="257"/>
      <c r="R31" s="258"/>
    </row>
    <row r="32" spans="2:18" ht="12" customHeight="1">
      <c r="B32" s="277" t="str">
        <f>PHONETIC(B33)</f>
        <v/>
      </c>
      <c r="C32" s="278"/>
      <c r="D32" s="278"/>
      <c r="E32" s="279"/>
      <c r="F32" s="250"/>
      <c r="G32" s="251"/>
      <c r="H32" s="256"/>
      <c r="I32" s="257"/>
      <c r="J32" s="257"/>
      <c r="K32" s="257"/>
      <c r="L32" s="257"/>
      <c r="M32" s="257"/>
      <c r="N32" s="257"/>
      <c r="O32" s="257"/>
      <c r="P32" s="257"/>
      <c r="Q32" s="257"/>
      <c r="R32" s="258"/>
    </row>
    <row r="33" spans="2:18" ht="23.25" customHeight="1">
      <c r="B33" s="274"/>
      <c r="C33" s="275"/>
      <c r="D33" s="275"/>
      <c r="E33" s="276"/>
      <c r="F33" s="252"/>
      <c r="G33" s="253"/>
      <c r="H33" s="256"/>
      <c r="I33" s="257"/>
      <c r="J33" s="257"/>
      <c r="K33" s="257"/>
      <c r="L33" s="257"/>
      <c r="M33" s="257"/>
      <c r="N33" s="257"/>
      <c r="O33" s="257"/>
      <c r="P33" s="257"/>
      <c r="Q33" s="257"/>
      <c r="R33" s="258"/>
    </row>
    <row r="34" spans="2:18" ht="12" customHeight="1">
      <c r="B34" s="277" t="str">
        <f>PHONETIC(B35)</f>
        <v/>
      </c>
      <c r="C34" s="278"/>
      <c r="D34" s="278"/>
      <c r="E34" s="279"/>
      <c r="F34" s="250"/>
      <c r="G34" s="251"/>
      <c r="H34" s="256"/>
      <c r="I34" s="257"/>
      <c r="J34" s="257"/>
      <c r="K34" s="257"/>
      <c r="L34" s="257"/>
      <c r="M34" s="257"/>
      <c r="N34" s="257"/>
      <c r="O34" s="257"/>
      <c r="P34" s="257"/>
      <c r="Q34" s="257"/>
      <c r="R34" s="258"/>
    </row>
    <row r="35" spans="2:18" ht="23.25" customHeight="1">
      <c r="B35" s="280"/>
      <c r="C35" s="281"/>
      <c r="D35" s="281"/>
      <c r="E35" s="282"/>
      <c r="F35" s="254"/>
      <c r="G35" s="255"/>
      <c r="H35" s="259"/>
      <c r="I35" s="260"/>
      <c r="J35" s="260"/>
      <c r="K35" s="260"/>
      <c r="L35" s="260"/>
      <c r="M35" s="260"/>
      <c r="N35" s="260"/>
      <c r="O35" s="260"/>
      <c r="P35" s="260"/>
      <c r="Q35" s="260"/>
      <c r="R35" s="261"/>
    </row>
    <row r="36" spans="2:18">
      <c r="B36" s="7" t="s">
        <v>36</v>
      </c>
      <c r="C36" s="10"/>
      <c r="D36" s="10"/>
      <c r="E36" s="10"/>
      <c r="F36" s="10"/>
    </row>
    <row r="37" spans="2:18">
      <c r="B37" s="7" t="s">
        <v>31</v>
      </c>
      <c r="C37" s="10"/>
      <c r="D37" s="10"/>
      <c r="E37" s="10"/>
      <c r="F37" s="10"/>
      <c r="K37" s="19"/>
    </row>
    <row r="38" spans="2:18">
      <c r="B38" s="7" t="s">
        <v>7</v>
      </c>
      <c r="C38" s="10"/>
      <c r="D38" s="10"/>
      <c r="E38" s="10"/>
      <c r="F38" s="10"/>
      <c r="K38" s="19"/>
    </row>
    <row r="39" spans="2:18">
      <c r="B39" s="7" t="s">
        <v>197</v>
      </c>
      <c r="C39" s="10"/>
      <c r="D39" s="10"/>
      <c r="E39" s="10"/>
      <c r="F39" s="10"/>
      <c r="K39" s="19"/>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sheet="1" scenarios="1" formatCells="0" formatColumns="0" formatRows="0" insertColumns="0" insertRows="0" selectLockedCells="1"/>
  <mergeCells count="73">
    <mergeCell ref="B1:G1"/>
    <mergeCell ref="H1:R1"/>
    <mergeCell ref="B2:N2"/>
    <mergeCell ref="B3:N3"/>
    <mergeCell ref="B4:C4"/>
    <mergeCell ref="D4:E4"/>
    <mergeCell ref="F4:R4"/>
    <mergeCell ref="B5:R5"/>
    <mergeCell ref="B6:C6"/>
    <mergeCell ref="D6:E6"/>
    <mergeCell ref="I6:J6"/>
    <mergeCell ref="B7:R7"/>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I17:J17"/>
    <mergeCell ref="K17:Q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H20:R21"/>
    <mergeCell ref="F22:G23"/>
    <mergeCell ref="H22:R23"/>
    <mergeCell ref="F24:G25"/>
    <mergeCell ref="F26:G27"/>
    <mergeCell ref="F28:G29"/>
    <mergeCell ref="F30:G31"/>
    <mergeCell ref="F32:G33"/>
    <mergeCell ref="F34:G35"/>
    <mergeCell ref="H24:R35"/>
  </mergeCells>
  <phoneticPr fontId="20" type="Hiragana"/>
  <printOptions horizontalCentered="1"/>
  <pageMargins left="0.78740157480314965" right="0.59055118110236227" top="0.86614173228346469" bottom="0.90551181102362199"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DA5D-BCA1-4CBB-AC66-2730EDFAF90A}">
  <dimension ref="A1:R27"/>
  <sheetViews>
    <sheetView workbookViewId="0">
      <selection activeCell="F10" sqref="F10:I11"/>
    </sheetView>
  </sheetViews>
  <sheetFormatPr defaultRowHeight="13"/>
  <cols>
    <col min="1" max="1" width="0.54296875" style="207" customWidth="1"/>
    <col min="2" max="2" width="4" style="207" customWidth="1"/>
    <col min="3" max="3" width="2.6328125" style="207" customWidth="1"/>
    <col min="4" max="4" width="4.453125" style="207" customWidth="1"/>
    <col min="5" max="5" width="3.453125" style="207" customWidth="1"/>
    <col min="6" max="6" width="3.90625" style="207" customWidth="1"/>
    <col min="7" max="7" width="3.453125" style="207" customWidth="1"/>
    <col min="8" max="8" width="3.6328125" style="207" customWidth="1"/>
    <col min="9" max="9" width="3.36328125" style="207" customWidth="1"/>
    <col min="10" max="10" width="3.6328125" style="207" customWidth="1"/>
    <col min="11" max="11" width="3.36328125" style="207" customWidth="1"/>
    <col min="12" max="12" width="6.453125" style="207" customWidth="1"/>
    <col min="13" max="15" width="8.7265625" style="207"/>
    <col min="16" max="16" width="12.90625" style="207" customWidth="1"/>
    <col min="17" max="16384" width="8.7265625" style="207"/>
  </cols>
  <sheetData>
    <row r="1" spans="1:18">
      <c r="A1" s="205"/>
      <c r="B1" s="794"/>
      <c r="C1" s="794"/>
      <c r="D1" s="794"/>
      <c r="E1" s="794"/>
      <c r="F1" s="794"/>
      <c r="G1" s="794"/>
      <c r="H1" s="794"/>
      <c r="I1" s="794"/>
      <c r="J1" s="794"/>
      <c r="K1" s="794"/>
      <c r="L1" s="794"/>
      <c r="M1" s="794"/>
      <c r="N1" s="794"/>
      <c r="O1" s="794"/>
      <c r="P1" s="795"/>
      <c r="Q1" s="795"/>
      <c r="R1" s="206"/>
    </row>
    <row r="2" spans="1:18">
      <c r="A2" s="205"/>
      <c r="B2" s="208" t="s">
        <v>314</v>
      </c>
      <c r="C2" s="208"/>
      <c r="D2" s="208"/>
      <c r="E2" s="208"/>
      <c r="F2" s="208"/>
      <c r="G2" s="208"/>
      <c r="H2" s="208"/>
      <c r="I2" s="208"/>
      <c r="J2" s="208"/>
      <c r="K2" s="208"/>
      <c r="L2" s="208"/>
      <c r="M2" s="208"/>
      <c r="N2" s="208"/>
      <c r="O2" s="208"/>
      <c r="P2" s="209"/>
      <c r="Q2" s="209"/>
      <c r="R2" s="206"/>
    </row>
    <row r="3" spans="1:18" ht="21">
      <c r="B3" s="796" t="s">
        <v>315</v>
      </c>
      <c r="C3" s="796"/>
      <c r="D3" s="796"/>
      <c r="E3" s="796"/>
      <c r="F3" s="796"/>
      <c r="G3" s="796"/>
      <c r="H3" s="796"/>
      <c r="I3" s="796"/>
      <c r="J3" s="796"/>
      <c r="K3" s="796"/>
      <c r="L3" s="796"/>
      <c r="M3" s="797"/>
      <c r="N3" s="797"/>
      <c r="O3" s="797"/>
      <c r="P3" s="797"/>
      <c r="Q3" s="797"/>
      <c r="R3" s="210"/>
    </row>
    <row r="4" spans="1:18" ht="29.25" customHeight="1">
      <c r="B4" s="798" t="s">
        <v>316</v>
      </c>
      <c r="C4" s="799"/>
      <c r="D4" s="799"/>
      <c r="E4" s="800"/>
      <c r="F4" s="801" t="s" ph="1">
        <v>366</v>
      </c>
      <c r="G4" s="802" ph="1"/>
      <c r="H4" s="802" ph="1"/>
      <c r="I4" s="802" ph="1"/>
      <c r="J4" s="802" ph="1"/>
      <c r="K4" s="802" ph="1"/>
      <c r="L4" s="803" ph="1"/>
      <c r="M4" s="804" t="s">
        <v>317</v>
      </c>
      <c r="N4" s="799"/>
      <c r="O4" s="805" t="s">
        <v>318</v>
      </c>
      <c r="P4" s="802"/>
      <c r="Q4" s="806"/>
    </row>
    <row r="5" spans="1:18" ht="29.25" customHeight="1">
      <c r="B5" s="784" t="s">
        <v>319</v>
      </c>
      <c r="C5" s="785"/>
      <c r="D5" s="785"/>
      <c r="E5" s="786"/>
      <c r="F5" s="787" t="s">
        <v>367</v>
      </c>
      <c r="G5" s="788"/>
      <c r="H5" s="788"/>
      <c r="I5" s="788"/>
      <c r="J5" s="788"/>
      <c r="K5" s="788"/>
      <c r="L5" s="788"/>
      <c r="M5" s="788"/>
      <c r="N5" s="788"/>
      <c r="O5" s="788"/>
      <c r="P5" s="788"/>
      <c r="Q5" s="789"/>
    </row>
    <row r="6" spans="1:18" ht="29.25" customHeight="1">
      <c r="B6" s="790" t="s">
        <v>320</v>
      </c>
      <c r="C6" s="791"/>
      <c r="D6" s="791"/>
      <c r="E6" s="791"/>
      <c r="F6" s="776" t="s">
        <v>321</v>
      </c>
      <c r="G6" s="791"/>
      <c r="H6" s="791"/>
      <c r="I6" s="791"/>
      <c r="J6" s="791" t="s">
        <v>322</v>
      </c>
      <c r="K6" s="791"/>
      <c r="L6" s="791"/>
      <c r="M6" s="791" t="s">
        <v>323</v>
      </c>
      <c r="N6" s="791"/>
      <c r="O6" s="791"/>
      <c r="P6" s="791"/>
      <c r="Q6" s="793"/>
    </row>
    <row r="7" spans="1:18" ht="29.25" customHeight="1">
      <c r="B7" s="792"/>
      <c r="C7" s="791"/>
      <c r="D7" s="791"/>
      <c r="E7" s="791"/>
      <c r="F7" s="791"/>
      <c r="G7" s="791"/>
      <c r="H7" s="791"/>
      <c r="I7" s="791"/>
      <c r="J7" s="791"/>
      <c r="K7" s="791"/>
      <c r="L7" s="791"/>
      <c r="M7" s="791"/>
      <c r="N7" s="791"/>
      <c r="O7" s="791"/>
      <c r="P7" s="791"/>
      <c r="Q7" s="793"/>
    </row>
    <row r="8" spans="1:18" ht="29.25" customHeight="1">
      <c r="B8" s="754" t="s" ph="1">
        <v>324</v>
      </c>
      <c r="C8" s="755" ph="1"/>
      <c r="D8" s="755" ph="1"/>
      <c r="E8" s="756" ph="1"/>
      <c r="F8" s="760" t="s">
        <v>368</v>
      </c>
      <c r="G8" s="761"/>
      <c r="H8" s="761"/>
      <c r="I8" s="761"/>
      <c r="J8" s="762" t="s">
        <v>325</v>
      </c>
      <c r="K8" s="763"/>
      <c r="L8" s="764"/>
      <c r="M8" s="768" t="s">
        <v>326</v>
      </c>
      <c r="N8" s="761"/>
      <c r="O8" s="761"/>
      <c r="P8" s="761"/>
      <c r="Q8" s="769"/>
    </row>
    <row r="9" spans="1:18" ht="29.25" customHeight="1">
      <c r="B9" s="757" ph="1"/>
      <c r="C9" s="758" ph="1"/>
      <c r="D9" s="758" ph="1"/>
      <c r="E9" s="759" ph="1"/>
      <c r="F9" s="761"/>
      <c r="G9" s="761"/>
      <c r="H9" s="761"/>
      <c r="I9" s="761"/>
      <c r="J9" s="765"/>
      <c r="K9" s="766"/>
      <c r="L9" s="767"/>
      <c r="M9" s="761"/>
      <c r="N9" s="761"/>
      <c r="O9" s="761"/>
      <c r="P9" s="761"/>
      <c r="Q9" s="769"/>
    </row>
    <row r="10" spans="1:18" ht="29.25" customHeight="1">
      <c r="B10" s="770" ph="1"/>
      <c r="C10" s="771" ph="1"/>
      <c r="D10" s="771" ph="1"/>
      <c r="E10" s="772" ph="1"/>
      <c r="F10" s="776"/>
      <c r="G10" s="744"/>
      <c r="H10" s="744"/>
      <c r="I10" s="744"/>
      <c r="J10" s="777"/>
      <c r="K10" s="778"/>
      <c r="L10" s="779"/>
      <c r="M10" s="783"/>
      <c r="N10" s="744"/>
      <c r="O10" s="744"/>
      <c r="P10" s="744"/>
      <c r="Q10" s="748"/>
    </row>
    <row r="11" spans="1:18" ht="29.25" customHeight="1">
      <c r="B11" s="773" ph="1"/>
      <c r="C11" s="774" ph="1"/>
      <c r="D11" s="774" ph="1"/>
      <c r="E11" s="775" ph="1"/>
      <c r="F11" s="744"/>
      <c r="G11" s="744"/>
      <c r="H11" s="744"/>
      <c r="I11" s="744"/>
      <c r="J11" s="780"/>
      <c r="K11" s="781"/>
      <c r="L11" s="782"/>
      <c r="M11" s="744"/>
      <c r="N11" s="744"/>
      <c r="O11" s="744"/>
      <c r="P11" s="744"/>
      <c r="Q11" s="748"/>
    </row>
    <row r="12" spans="1:18" ht="29.25" customHeight="1">
      <c r="B12" s="743"/>
      <c r="C12" s="744"/>
      <c r="D12" s="744"/>
      <c r="E12" s="744"/>
      <c r="F12" s="746"/>
      <c r="G12" s="744"/>
      <c r="H12" s="744"/>
      <c r="I12" s="744"/>
      <c r="J12" s="747"/>
      <c r="K12" s="744"/>
      <c r="L12" s="744"/>
      <c r="M12" s="747"/>
      <c r="N12" s="744"/>
      <c r="O12" s="744"/>
      <c r="P12" s="744"/>
      <c r="Q12" s="748"/>
    </row>
    <row r="13" spans="1:18" ht="29.25" customHeight="1">
      <c r="B13" s="745"/>
      <c r="C13" s="744"/>
      <c r="D13" s="744"/>
      <c r="E13" s="744"/>
      <c r="F13" s="744"/>
      <c r="G13" s="744"/>
      <c r="H13" s="744"/>
      <c r="I13" s="744"/>
      <c r="J13" s="744"/>
      <c r="K13" s="744"/>
      <c r="L13" s="744"/>
      <c r="M13" s="744"/>
      <c r="N13" s="744"/>
      <c r="O13" s="744"/>
      <c r="P13" s="744"/>
      <c r="Q13" s="748"/>
    </row>
    <row r="14" spans="1:18" ht="29.25" customHeight="1">
      <c r="B14" s="743"/>
      <c r="C14" s="744"/>
      <c r="D14" s="744"/>
      <c r="E14" s="744"/>
      <c r="F14" s="746"/>
      <c r="G14" s="744"/>
      <c r="H14" s="744"/>
      <c r="I14" s="744"/>
      <c r="J14" s="747"/>
      <c r="K14" s="744"/>
      <c r="L14" s="744"/>
      <c r="M14" s="744"/>
      <c r="N14" s="744"/>
      <c r="O14" s="744"/>
      <c r="P14" s="744"/>
      <c r="Q14" s="748"/>
    </row>
    <row r="15" spans="1:18" ht="29.25" customHeight="1">
      <c r="B15" s="745"/>
      <c r="C15" s="744"/>
      <c r="D15" s="744"/>
      <c r="E15" s="744"/>
      <c r="F15" s="744"/>
      <c r="G15" s="744"/>
      <c r="H15" s="744"/>
      <c r="I15" s="744"/>
      <c r="J15" s="744"/>
      <c r="K15" s="744"/>
      <c r="L15" s="744"/>
      <c r="M15" s="744"/>
      <c r="N15" s="744"/>
      <c r="O15" s="744"/>
      <c r="P15" s="744"/>
      <c r="Q15" s="748"/>
    </row>
    <row r="16" spans="1:18" ht="29.25" customHeight="1">
      <c r="B16" s="743"/>
      <c r="C16" s="744"/>
      <c r="D16" s="744"/>
      <c r="E16" s="744"/>
      <c r="F16" s="746"/>
      <c r="G16" s="744"/>
      <c r="H16" s="744"/>
      <c r="I16" s="744"/>
      <c r="J16" s="747"/>
      <c r="K16" s="744"/>
      <c r="L16" s="744"/>
      <c r="M16" s="747"/>
      <c r="N16" s="744"/>
      <c r="O16" s="744"/>
      <c r="P16" s="744"/>
      <c r="Q16" s="748"/>
    </row>
    <row r="17" spans="2:17" ht="29.25" customHeight="1">
      <c r="B17" s="745"/>
      <c r="C17" s="744"/>
      <c r="D17" s="744"/>
      <c r="E17" s="744"/>
      <c r="F17" s="744"/>
      <c r="G17" s="744"/>
      <c r="H17" s="744"/>
      <c r="I17" s="744"/>
      <c r="J17" s="744"/>
      <c r="K17" s="744"/>
      <c r="L17" s="744"/>
      <c r="M17" s="744"/>
      <c r="N17" s="744"/>
      <c r="O17" s="744"/>
      <c r="P17" s="744"/>
      <c r="Q17" s="748"/>
    </row>
    <row r="18" spans="2:17" ht="29.25" customHeight="1">
      <c r="B18" s="743"/>
      <c r="C18" s="744"/>
      <c r="D18" s="744"/>
      <c r="E18" s="744"/>
      <c r="F18" s="746"/>
      <c r="G18" s="744"/>
      <c r="H18" s="744"/>
      <c r="I18" s="744"/>
      <c r="J18" s="747"/>
      <c r="K18" s="744"/>
      <c r="L18" s="744"/>
      <c r="M18" s="747"/>
      <c r="N18" s="744"/>
      <c r="O18" s="744"/>
      <c r="P18" s="744"/>
      <c r="Q18" s="748"/>
    </row>
    <row r="19" spans="2:17" ht="29.25" customHeight="1">
      <c r="B19" s="745"/>
      <c r="C19" s="744"/>
      <c r="D19" s="744"/>
      <c r="E19" s="744"/>
      <c r="F19" s="744"/>
      <c r="G19" s="744"/>
      <c r="H19" s="744"/>
      <c r="I19" s="744"/>
      <c r="J19" s="744"/>
      <c r="K19" s="744"/>
      <c r="L19" s="744"/>
      <c r="M19" s="744"/>
      <c r="N19" s="744"/>
      <c r="O19" s="744"/>
      <c r="P19" s="744"/>
      <c r="Q19" s="748"/>
    </row>
    <row r="20" spans="2:17" ht="29.25" customHeight="1">
      <c r="B20" s="743"/>
      <c r="C20" s="744"/>
      <c r="D20" s="744"/>
      <c r="E20" s="744"/>
      <c r="F20" s="746"/>
      <c r="G20" s="744"/>
      <c r="H20" s="744"/>
      <c r="I20" s="744"/>
      <c r="J20" s="747"/>
      <c r="K20" s="744"/>
      <c r="L20" s="744"/>
      <c r="M20" s="747"/>
      <c r="N20" s="744"/>
      <c r="O20" s="744"/>
      <c r="P20" s="744"/>
      <c r="Q20" s="748"/>
    </row>
    <row r="21" spans="2:17" ht="29.25" customHeight="1">
      <c r="B21" s="745"/>
      <c r="C21" s="744"/>
      <c r="D21" s="744"/>
      <c r="E21" s="744"/>
      <c r="F21" s="744"/>
      <c r="G21" s="744"/>
      <c r="H21" s="744"/>
      <c r="I21" s="744"/>
      <c r="J21" s="744"/>
      <c r="K21" s="744"/>
      <c r="L21" s="744"/>
      <c r="M21" s="744"/>
      <c r="N21" s="744"/>
      <c r="O21" s="744"/>
      <c r="P21" s="744"/>
      <c r="Q21" s="748"/>
    </row>
    <row r="22" spans="2:17" ht="29.25" customHeight="1">
      <c r="B22" s="749" t="s">
        <v>327</v>
      </c>
      <c r="C22" s="750"/>
      <c r="D22" s="750"/>
      <c r="E22" s="750"/>
      <c r="F22" s="750"/>
      <c r="G22" s="750"/>
      <c r="H22" s="750"/>
      <c r="I22" s="750"/>
      <c r="J22" s="750"/>
      <c r="K22" s="750"/>
      <c r="L22" s="750"/>
      <c r="M22" s="750"/>
      <c r="N22" s="750"/>
      <c r="O22" s="750"/>
      <c r="P22" s="750"/>
      <c r="Q22" s="751"/>
    </row>
    <row r="23" spans="2:17" ht="29.25" customHeight="1">
      <c r="B23" s="752" t="s">
        <v>328</v>
      </c>
      <c r="C23" s="753"/>
      <c r="D23" s="753"/>
      <c r="E23" s="753"/>
      <c r="F23" s="753"/>
      <c r="G23" s="211" t="s">
        <v>329</v>
      </c>
      <c r="H23" s="212" t="s">
        <v>330</v>
      </c>
      <c r="I23" s="211" t="s">
        <v>329</v>
      </c>
      <c r="J23" s="212" t="s">
        <v>331</v>
      </c>
      <c r="K23" s="211" t="s">
        <v>329</v>
      </c>
      <c r="L23" s="213" t="s">
        <v>332</v>
      </c>
      <c r="M23" s="213"/>
      <c r="N23" s="213"/>
      <c r="O23" s="214" t="s">
        <v>333</v>
      </c>
      <c r="Q23" s="215"/>
    </row>
    <row r="24" spans="2:17" ht="29.25" customHeight="1" thickBot="1">
      <c r="B24" s="737" t="s">
        <v>334</v>
      </c>
      <c r="C24" s="738"/>
      <c r="D24" s="738"/>
      <c r="E24" s="738"/>
      <c r="F24" s="738"/>
      <c r="G24" s="738"/>
      <c r="H24" s="738"/>
      <c r="I24" s="738"/>
      <c r="J24" s="738"/>
      <c r="K24" s="738"/>
      <c r="L24" s="738"/>
      <c r="M24" s="738"/>
      <c r="N24" s="738"/>
      <c r="O24" s="739" t="s">
        <v>335</v>
      </c>
      <c r="P24" s="739"/>
      <c r="Q24" s="740"/>
    </row>
    <row r="26" spans="2:17">
      <c r="B26" s="741" t="s">
        <v>98</v>
      </c>
      <c r="C26" s="741"/>
      <c r="D26" s="741"/>
      <c r="E26" s="741"/>
      <c r="F26" s="741"/>
      <c r="G26" s="741"/>
      <c r="H26" s="741"/>
      <c r="I26" s="741"/>
      <c r="J26" s="741"/>
      <c r="K26" s="741"/>
      <c r="L26" s="216"/>
      <c r="M26" s="216"/>
      <c r="N26" s="216"/>
      <c r="O26" s="216"/>
      <c r="P26" s="216"/>
      <c r="Q26" s="216"/>
    </row>
    <row r="27" spans="2:17">
      <c r="B27" s="742" t="s">
        <v>336</v>
      </c>
      <c r="C27" s="742"/>
      <c r="D27" s="742"/>
      <c r="E27" s="742"/>
      <c r="F27" s="742"/>
      <c r="G27" s="742"/>
      <c r="H27" s="742"/>
      <c r="I27" s="742"/>
      <c r="J27" s="742"/>
      <c r="K27" s="742"/>
      <c r="L27" s="742"/>
      <c r="M27" s="742"/>
      <c r="N27" s="742"/>
      <c r="O27" s="742"/>
      <c r="P27" s="742"/>
      <c r="Q27" s="742"/>
    </row>
  </sheetData>
  <mergeCells count="47">
    <mergeCell ref="B1:O1"/>
    <mergeCell ref="P1:Q1"/>
    <mergeCell ref="B3:Q3"/>
    <mergeCell ref="B4:E4"/>
    <mergeCell ref="F4:L4"/>
    <mergeCell ref="M4:N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N24"/>
    <mergeCell ref="O24:Q24"/>
    <mergeCell ref="B26:K26"/>
    <mergeCell ref="B27:Q27"/>
    <mergeCell ref="B20:E21"/>
    <mergeCell ref="F20:I21"/>
    <mergeCell ref="J20:L21"/>
    <mergeCell ref="M20:Q21"/>
    <mergeCell ref="B22:Q22"/>
    <mergeCell ref="B23:F23"/>
  </mergeCells>
  <phoneticPr fontId="86"/>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59"/>
  <sheetViews>
    <sheetView view="pageBreakPreview" topLeftCell="A3" zoomScaleNormal="85" zoomScaleSheetLayoutView="100" workbookViewId="0">
      <selection activeCell="B5" sqref="B5"/>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377" t="s">
        <v>103</v>
      </c>
      <c r="C1" s="377"/>
      <c r="D1" s="377"/>
      <c r="E1" s="579" t="s">
        <v>204</v>
      </c>
      <c r="F1" s="579"/>
      <c r="G1" s="579"/>
      <c r="H1" s="579"/>
      <c r="I1" s="579"/>
      <c r="J1" s="579"/>
      <c r="K1" s="579"/>
      <c r="L1" s="579"/>
      <c r="M1" s="579"/>
      <c r="N1" s="174"/>
      <c r="O1" s="174"/>
      <c r="P1" s="174"/>
      <c r="R1" s="175"/>
      <c r="S1" s="175"/>
      <c r="T1" s="175"/>
      <c r="U1" s="175"/>
      <c r="V1" s="175"/>
      <c r="W1" s="175"/>
      <c r="X1" s="175"/>
      <c r="Y1" s="175"/>
      <c r="Z1" s="175"/>
    </row>
    <row r="2" spans="1:26" s="3" customFormat="1" ht="21" customHeight="1">
      <c r="A2" s="5"/>
      <c r="B2" s="377" t="s">
        <v>124</v>
      </c>
      <c r="C2" s="377"/>
      <c r="D2" s="377"/>
      <c r="E2" s="377"/>
      <c r="F2" s="377"/>
      <c r="G2" s="377"/>
      <c r="H2" s="377"/>
      <c r="I2" s="377"/>
      <c r="J2" s="377"/>
      <c r="K2" s="377"/>
      <c r="L2" s="377"/>
      <c r="M2" s="377"/>
      <c r="N2" s="377"/>
      <c r="O2" s="377"/>
      <c r="P2" s="377"/>
      <c r="Q2" s="377"/>
      <c r="R2" s="377"/>
      <c r="S2" s="377"/>
      <c r="T2" s="377"/>
      <c r="U2" s="377"/>
      <c r="V2" s="377"/>
      <c r="W2" s="377"/>
      <c r="X2" s="377"/>
      <c r="Y2" s="377"/>
      <c r="Z2" s="377"/>
    </row>
    <row r="3" spans="1:26" ht="87" customHeight="1">
      <c r="B3" s="813" t="s">
        <v>125</v>
      </c>
      <c r="C3" s="813"/>
      <c r="D3" s="813"/>
      <c r="E3" s="813"/>
      <c r="F3" s="813"/>
      <c r="G3" s="813"/>
      <c r="H3" s="813"/>
      <c r="I3" s="813"/>
      <c r="J3" s="813"/>
      <c r="K3" s="813"/>
      <c r="L3" s="813"/>
      <c r="M3" s="813"/>
    </row>
    <row r="4" spans="1:26" ht="30" customHeight="1">
      <c r="A4" s="164"/>
      <c r="B4" s="165" t="s">
        <v>127</v>
      </c>
      <c r="C4" s="815"/>
      <c r="D4" s="815"/>
      <c r="E4" s="815"/>
      <c r="F4" s="815"/>
      <c r="G4" s="815"/>
      <c r="H4" s="815"/>
      <c r="I4" s="815"/>
      <c r="J4" s="815"/>
      <c r="K4" s="815"/>
      <c r="L4" s="815"/>
      <c r="M4" s="815"/>
    </row>
    <row r="5" spans="1:26" ht="30" customHeight="1">
      <c r="A5" s="164"/>
      <c r="B5" s="165" t="s">
        <v>129</v>
      </c>
      <c r="C5" s="816"/>
      <c r="D5" s="816"/>
      <c r="E5" s="816"/>
      <c r="F5" s="816"/>
      <c r="G5" s="816"/>
      <c r="H5" s="816"/>
      <c r="I5" s="816"/>
      <c r="J5" s="816"/>
      <c r="K5" s="816"/>
      <c r="L5" s="816"/>
      <c r="M5" s="816"/>
    </row>
    <row r="6" spans="1:26" ht="30" customHeight="1">
      <c r="A6" s="164"/>
      <c r="B6" s="165" t="s">
        <v>131</v>
      </c>
      <c r="C6" s="817"/>
      <c r="D6" s="817"/>
      <c r="E6" s="817"/>
      <c r="F6" s="817"/>
      <c r="G6" s="817"/>
      <c r="H6" s="817"/>
      <c r="I6" s="817"/>
      <c r="J6" s="817"/>
      <c r="K6" s="817"/>
      <c r="L6" s="817"/>
      <c r="M6" s="817"/>
    </row>
    <row r="7" spans="1:26" ht="42" customHeight="1">
      <c r="B7" s="814" t="s">
        <v>133</v>
      </c>
      <c r="C7" s="814"/>
      <c r="D7" s="814"/>
      <c r="E7" s="814"/>
      <c r="F7" s="814"/>
      <c r="G7" s="814"/>
      <c r="H7" s="814"/>
      <c r="I7" s="814"/>
      <c r="J7" s="814"/>
      <c r="K7" s="814"/>
      <c r="L7" s="814"/>
      <c r="M7" s="814"/>
    </row>
    <row r="8" spans="1:26" ht="45" customHeight="1">
      <c r="B8" s="807"/>
      <c r="C8" s="807"/>
      <c r="D8" s="807"/>
      <c r="E8" s="807"/>
      <c r="F8" s="807"/>
      <c r="G8" s="807"/>
      <c r="H8" s="807"/>
      <c r="I8" s="807"/>
      <c r="J8" s="807"/>
      <c r="K8" s="807"/>
      <c r="L8" s="807"/>
      <c r="M8" s="807"/>
    </row>
    <row r="9" spans="1:26" ht="20.149999999999999" customHeight="1">
      <c r="B9" s="293"/>
      <c r="C9" s="168"/>
      <c r="D9" s="168"/>
      <c r="E9" s="20"/>
      <c r="F9" s="171" t="s">
        <v>200</v>
      </c>
      <c r="G9" s="863" t="s">
        <v>350</v>
      </c>
      <c r="H9" s="172" t="s">
        <v>37</v>
      </c>
      <c r="I9" s="863" t="s">
        <v>350</v>
      </c>
      <c r="J9" s="172" t="s">
        <v>13</v>
      </c>
      <c r="K9" s="863" t="s">
        <v>350</v>
      </c>
      <c r="L9" s="172" t="s">
        <v>41</v>
      </c>
      <c r="M9" s="173"/>
    </row>
    <row r="10" spans="1:26" ht="27.75" customHeight="1">
      <c r="B10" s="811"/>
      <c r="C10" s="3"/>
      <c r="D10" s="358" t="s">
        <v>1</v>
      </c>
      <c r="E10" s="861" t="s">
        <v>358</v>
      </c>
      <c r="F10" s="862"/>
      <c r="G10" s="862"/>
      <c r="H10" s="862"/>
      <c r="I10" s="862"/>
      <c r="J10" s="862"/>
      <c r="K10" s="862"/>
      <c r="L10" s="862"/>
      <c r="M10" s="173"/>
    </row>
    <row r="11" spans="1:26" ht="21" customHeight="1">
      <c r="B11" s="3"/>
      <c r="C11" s="169"/>
      <c r="D11" s="812"/>
      <c r="E11" s="363" t="s">
        <v>373</v>
      </c>
      <c r="F11" s="364"/>
      <c r="G11" s="364"/>
      <c r="H11" s="364"/>
      <c r="I11" s="364"/>
      <c r="J11" s="364"/>
      <c r="K11" s="364"/>
      <c r="L11" s="364"/>
      <c r="M11" s="173"/>
    </row>
    <row r="12" spans="1:26" ht="27" customHeight="1">
      <c r="B12" s="860" t="s">
        <v>374</v>
      </c>
      <c r="C12" s="170" t="s">
        <v>135</v>
      </c>
      <c r="D12" s="808"/>
      <c r="E12" s="809"/>
      <c r="F12" s="809"/>
      <c r="G12" s="809"/>
      <c r="H12" s="809"/>
      <c r="I12" s="809"/>
      <c r="J12" s="809"/>
      <c r="K12" s="809"/>
      <c r="L12" s="809"/>
      <c r="M12" s="809"/>
    </row>
    <row r="13" spans="1:26" ht="341.25" customHeight="1">
      <c r="B13" s="810"/>
      <c r="C13" s="810"/>
      <c r="D13" s="810"/>
      <c r="E13" s="810"/>
      <c r="F13" s="810"/>
      <c r="G13" s="810"/>
      <c r="H13" s="810"/>
      <c r="I13" s="810"/>
      <c r="J13" s="810"/>
      <c r="K13" s="810"/>
      <c r="L13" s="810"/>
      <c r="M13" s="810"/>
    </row>
    <row r="14" spans="1:26" ht="12.75" customHeight="1">
      <c r="B14" s="7" t="s">
        <v>28</v>
      </c>
      <c r="C14" s="7"/>
      <c r="D14" s="7"/>
    </row>
    <row r="15" spans="1:26" ht="12" customHeight="1">
      <c r="B15" s="7" t="s">
        <v>136</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66"/>
      <c r="C53" s="166"/>
      <c r="D53" s="166"/>
    </row>
    <row r="54" spans="2:4">
      <c r="B54" s="166"/>
      <c r="C54" s="166"/>
      <c r="D54" s="166"/>
    </row>
    <row r="55" spans="2:4">
      <c r="B55" s="166"/>
      <c r="C55" s="166"/>
      <c r="D55" s="166"/>
    </row>
    <row r="56" spans="2:4">
      <c r="B56" s="167"/>
      <c r="C56" s="167"/>
      <c r="D56" s="167"/>
    </row>
    <row r="59" spans="2:4">
      <c r="B59" s="166"/>
      <c r="C59" s="166"/>
      <c r="D59" s="166"/>
    </row>
  </sheetData>
  <sheetProtection sheet="1" scenarios="1" formatCells="0" formatColumns="0" formatRows="0" insertColumns="0" insertRows="0" selectLockedCells="1"/>
  <mergeCells count="13">
    <mergeCell ref="B1:D1"/>
    <mergeCell ref="E1:M1"/>
    <mergeCell ref="B2:Z2"/>
    <mergeCell ref="B3:M3"/>
    <mergeCell ref="B7:M7"/>
    <mergeCell ref="C4:M6"/>
    <mergeCell ref="B8:M8"/>
    <mergeCell ref="E10:L10"/>
    <mergeCell ref="E11:L11"/>
    <mergeCell ref="D12:M12"/>
    <mergeCell ref="B13:M13"/>
    <mergeCell ref="B9:B10"/>
    <mergeCell ref="D10:D11"/>
  </mergeCells>
  <phoneticPr fontId="20"/>
  <printOptions horizontalCentered="1"/>
  <pageMargins left="0.59055118110236227" right="0.59055118110236227" top="0.98425196850393692" bottom="0.98425196850393692" header="0.51181102362204722" footer="0.51181102362204722"/>
  <pageSetup paperSize="9" scale="96" orientation="portrait" horizontalDpi="65535" verticalDpi="65535"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8"/>
  <sheetViews>
    <sheetView view="pageBreakPreview" topLeftCell="A4" zoomScaleNormal="100" zoomScaleSheetLayoutView="100" workbookViewId="0">
      <selection activeCell="F25" sqref="F25:H25"/>
    </sheetView>
  </sheetViews>
  <sheetFormatPr defaultColWidth="9" defaultRowHeight="13"/>
  <cols>
    <col min="1" max="1" width="0.7265625" style="176" customWidth="1"/>
    <col min="2" max="2" width="19.6328125" style="176" customWidth="1"/>
    <col min="3" max="3" width="7.6328125" style="176" customWidth="1"/>
    <col min="4" max="4" width="6.7265625" style="176" customWidth="1"/>
    <col min="5" max="5" width="7.6328125" style="176" customWidth="1"/>
    <col min="6" max="6" width="11.6328125" style="176" customWidth="1"/>
    <col min="7" max="7" width="4.08984375" style="176" customWidth="1"/>
    <col min="8" max="8" width="4.36328125" style="176" customWidth="1"/>
    <col min="9" max="9" width="4.08984375" style="176" customWidth="1"/>
    <col min="10" max="10" width="4.36328125" style="176" customWidth="1"/>
    <col min="11" max="11" width="4.08984375" style="176" customWidth="1"/>
    <col min="12" max="12" width="4.36328125" style="176" customWidth="1"/>
    <col min="13" max="13" width="3.08984375" style="176" customWidth="1"/>
    <col min="14" max="14" width="0.7265625" style="176" customWidth="1"/>
    <col min="15" max="15" width="9" style="176" customWidth="1"/>
    <col min="16" max="16384" width="9" style="176"/>
  </cols>
  <sheetData>
    <row r="1" spans="1:14" s="5" customFormat="1" ht="27" customHeight="1">
      <c r="A1" s="4"/>
      <c r="B1" s="663" t="s">
        <v>137</v>
      </c>
      <c r="C1" s="663"/>
      <c r="D1" s="663"/>
      <c r="E1" s="663"/>
      <c r="F1" s="848" t="s">
        <v>63</v>
      </c>
      <c r="G1" s="849"/>
      <c r="H1" s="849"/>
      <c r="I1" s="849"/>
      <c r="J1" s="849"/>
      <c r="K1" s="849"/>
      <c r="L1" s="849"/>
      <c r="M1" s="849"/>
    </row>
    <row r="2" spans="1:14" s="5" customFormat="1" ht="12">
      <c r="B2" s="850" t="s">
        <v>138</v>
      </c>
      <c r="C2" s="850"/>
      <c r="D2" s="850"/>
      <c r="E2" s="850"/>
      <c r="F2" s="850"/>
      <c r="G2" s="850"/>
      <c r="H2" s="850"/>
      <c r="I2" s="850"/>
      <c r="J2" s="850"/>
      <c r="K2" s="850"/>
      <c r="L2" s="850"/>
      <c r="M2" s="850"/>
    </row>
    <row r="3" spans="1:14" s="1" customFormat="1" ht="72" customHeight="1">
      <c r="B3" s="851" t="s">
        <v>139</v>
      </c>
      <c r="C3" s="851"/>
      <c r="D3" s="851"/>
      <c r="E3" s="851"/>
      <c r="F3" s="851"/>
      <c r="G3" s="851"/>
      <c r="H3" s="851"/>
      <c r="I3" s="851"/>
      <c r="J3" s="851"/>
      <c r="K3" s="851"/>
      <c r="L3" s="851"/>
      <c r="M3" s="851"/>
      <c r="N3" s="187"/>
    </row>
    <row r="4" spans="1:14" s="5" customFormat="1" ht="45" customHeight="1">
      <c r="B4" s="852" t="s">
        <v>140</v>
      </c>
      <c r="C4" s="852"/>
      <c r="D4" s="852"/>
      <c r="E4" s="852"/>
      <c r="F4" s="852"/>
      <c r="G4" s="852"/>
      <c r="H4" s="852"/>
      <c r="I4" s="852"/>
      <c r="J4" s="852"/>
      <c r="K4" s="852"/>
      <c r="L4" s="852"/>
      <c r="M4" s="852"/>
      <c r="N4" s="188"/>
    </row>
    <row r="5" spans="1:14" s="5" customFormat="1" ht="27.75" customHeight="1">
      <c r="B5" s="845"/>
      <c r="C5" s="845"/>
      <c r="D5" s="845"/>
      <c r="E5" s="845"/>
      <c r="F5" s="182" t="s">
        <v>200</v>
      </c>
      <c r="G5" s="864" t="s">
        <v>375</v>
      </c>
      <c r="H5" s="178" t="s">
        <v>30</v>
      </c>
      <c r="I5" s="864" t="s">
        <v>375</v>
      </c>
      <c r="J5" s="178" t="s">
        <v>141</v>
      </c>
      <c r="K5" s="864" t="s">
        <v>375</v>
      </c>
      <c r="L5" s="178" t="s">
        <v>142</v>
      </c>
      <c r="M5" s="185"/>
      <c r="N5" s="188"/>
    </row>
    <row r="6" spans="1:14" s="5" customFormat="1" ht="27.75" customHeight="1">
      <c r="B6" s="846"/>
      <c r="C6" s="846"/>
      <c r="D6" s="846"/>
      <c r="E6" s="846"/>
      <c r="F6" s="183"/>
      <c r="G6" s="861" t="s">
        <v>343</v>
      </c>
      <c r="H6" s="862"/>
      <c r="I6" s="862"/>
      <c r="J6" s="862"/>
      <c r="K6" s="862"/>
      <c r="L6" s="862"/>
      <c r="M6" s="862"/>
      <c r="N6" s="188"/>
    </row>
    <row r="7" spans="1:14" s="5" customFormat="1" ht="21" customHeight="1">
      <c r="B7" s="847"/>
      <c r="C7" s="847"/>
      <c r="D7" s="847"/>
      <c r="E7" s="847"/>
      <c r="F7" s="184" t="s">
        <v>143</v>
      </c>
      <c r="G7" s="867" t="s">
        <v>342</v>
      </c>
      <c r="H7" s="868"/>
      <c r="I7" s="868"/>
      <c r="J7" s="868"/>
      <c r="K7" s="868"/>
      <c r="L7" s="868"/>
      <c r="M7" s="186"/>
      <c r="N7" s="818"/>
    </row>
    <row r="8" spans="1:14" s="5" customFormat="1" ht="13.5" customHeight="1">
      <c r="B8" s="843"/>
      <c r="C8" s="843"/>
      <c r="D8" s="843"/>
      <c r="E8" s="843"/>
      <c r="F8" s="843"/>
      <c r="G8" s="843"/>
      <c r="H8" s="843"/>
      <c r="I8" s="843"/>
      <c r="J8" s="843"/>
      <c r="K8" s="843"/>
      <c r="L8" s="843"/>
      <c r="M8" s="843"/>
      <c r="N8" s="818"/>
    </row>
    <row r="9" spans="1:14" s="5" customFormat="1" ht="27.75" customHeight="1">
      <c r="B9" s="865" t="s">
        <v>376</v>
      </c>
      <c r="C9" s="866"/>
      <c r="D9" s="866"/>
      <c r="E9" s="844" t="s">
        <v>144</v>
      </c>
      <c r="F9" s="844"/>
      <c r="G9" s="844"/>
      <c r="H9" s="844"/>
      <c r="I9" s="844"/>
      <c r="J9" s="844"/>
      <c r="K9" s="844"/>
      <c r="L9" s="844"/>
      <c r="M9" s="844"/>
      <c r="N9" s="818"/>
    </row>
    <row r="10" spans="1:14" s="1" customFormat="1" ht="42" customHeight="1">
      <c r="B10" s="839" t="s">
        <v>145</v>
      </c>
      <c r="C10" s="839"/>
      <c r="D10" s="839"/>
      <c r="E10" s="839"/>
      <c r="F10" s="839"/>
      <c r="G10" s="839"/>
      <c r="H10" s="839"/>
      <c r="I10" s="839"/>
      <c r="J10" s="839"/>
      <c r="K10" s="839"/>
      <c r="L10" s="839"/>
      <c r="M10" s="839"/>
      <c r="N10" s="818"/>
    </row>
    <row r="11" spans="1:14" s="5" customFormat="1" ht="18" customHeight="1">
      <c r="B11" s="831" t="s">
        <v>75</v>
      </c>
      <c r="C11" s="831"/>
      <c r="D11" s="831"/>
      <c r="E11" s="831"/>
      <c r="F11" s="831"/>
      <c r="G11" s="831"/>
      <c r="H11" s="831"/>
      <c r="I11" s="831"/>
      <c r="J11" s="831"/>
      <c r="K11" s="831"/>
      <c r="L11" s="831"/>
      <c r="M11" s="831"/>
      <c r="N11" s="818"/>
    </row>
    <row r="12" spans="1:14" s="5" customFormat="1" ht="34.5" customHeight="1">
      <c r="B12" s="179" t="s">
        <v>95</v>
      </c>
      <c r="C12" s="840" t="s">
        <v>128</v>
      </c>
      <c r="D12" s="841"/>
      <c r="E12" s="842"/>
      <c r="F12" s="835" t="s">
        <v>105</v>
      </c>
      <c r="G12" s="835"/>
      <c r="H12" s="835"/>
      <c r="I12" s="836" t="s">
        <v>19</v>
      </c>
      <c r="J12" s="837"/>
      <c r="K12" s="837"/>
      <c r="L12" s="837"/>
      <c r="M12" s="838"/>
      <c r="N12" s="818"/>
    </row>
    <row r="13" spans="1:14" s="5" customFormat="1" ht="21.75" customHeight="1">
      <c r="B13" s="180"/>
      <c r="C13" s="826"/>
      <c r="D13" s="827"/>
      <c r="E13" s="828"/>
      <c r="F13" s="826"/>
      <c r="G13" s="827"/>
      <c r="H13" s="828"/>
      <c r="I13" s="826"/>
      <c r="J13" s="827"/>
      <c r="K13" s="827"/>
      <c r="L13" s="827"/>
      <c r="M13" s="829"/>
      <c r="N13" s="188"/>
    </row>
    <row r="14" spans="1:14" s="5" customFormat="1" ht="21.75" customHeight="1">
      <c r="B14" s="180"/>
      <c r="C14" s="820"/>
      <c r="D14" s="821"/>
      <c r="E14" s="822"/>
      <c r="F14" s="820"/>
      <c r="G14" s="821"/>
      <c r="H14" s="822"/>
      <c r="I14" s="820"/>
      <c r="J14" s="821"/>
      <c r="K14" s="821"/>
      <c r="L14" s="821"/>
      <c r="M14" s="823"/>
      <c r="N14" s="188"/>
    </row>
    <row r="15" spans="1:14" s="5" customFormat="1" ht="21.75" customHeight="1">
      <c r="B15" s="180"/>
      <c r="C15" s="820"/>
      <c r="D15" s="821"/>
      <c r="E15" s="822"/>
      <c r="F15" s="820"/>
      <c r="G15" s="821"/>
      <c r="H15" s="822"/>
      <c r="I15" s="820"/>
      <c r="J15" s="821"/>
      <c r="K15" s="821"/>
      <c r="L15" s="821"/>
      <c r="M15" s="823"/>
      <c r="N15" s="188"/>
    </row>
    <row r="16" spans="1:14" s="5" customFormat="1" ht="21.75" customHeight="1">
      <c r="B16" s="180"/>
      <c r="C16" s="820"/>
      <c r="D16" s="821"/>
      <c r="E16" s="822"/>
      <c r="F16" s="820"/>
      <c r="G16" s="821"/>
      <c r="H16" s="822"/>
      <c r="I16" s="820"/>
      <c r="J16" s="821"/>
      <c r="K16" s="821"/>
      <c r="L16" s="821"/>
      <c r="M16" s="823"/>
      <c r="N16" s="188"/>
    </row>
    <row r="17" spans="2:14" s="5" customFormat="1" ht="21.75" customHeight="1">
      <c r="B17" s="180"/>
      <c r="C17" s="820"/>
      <c r="D17" s="821"/>
      <c r="E17" s="822"/>
      <c r="F17" s="820"/>
      <c r="G17" s="821"/>
      <c r="H17" s="822"/>
      <c r="I17" s="820"/>
      <c r="J17" s="821"/>
      <c r="K17" s="821"/>
      <c r="L17" s="821"/>
      <c r="M17" s="823"/>
      <c r="N17" s="188"/>
    </row>
    <row r="18" spans="2:14" s="5" customFormat="1" ht="21.75" customHeight="1">
      <c r="B18" s="181"/>
      <c r="C18" s="824"/>
      <c r="D18" s="824"/>
      <c r="E18" s="824"/>
      <c r="F18" s="824"/>
      <c r="G18" s="824"/>
      <c r="H18" s="824"/>
      <c r="I18" s="824"/>
      <c r="J18" s="824"/>
      <c r="K18" s="824"/>
      <c r="L18" s="824"/>
      <c r="M18" s="825"/>
      <c r="N18" s="819"/>
    </row>
    <row r="19" spans="2:14" s="5" customFormat="1" ht="51" customHeight="1">
      <c r="B19" s="830"/>
      <c r="C19" s="830"/>
      <c r="D19" s="830"/>
      <c r="E19" s="830"/>
      <c r="F19" s="830"/>
      <c r="G19" s="830"/>
      <c r="H19" s="830"/>
      <c r="I19" s="830"/>
      <c r="J19" s="830"/>
      <c r="K19" s="830"/>
      <c r="L19" s="830"/>
      <c r="M19" s="830"/>
      <c r="N19" s="819"/>
    </row>
    <row r="20" spans="2:14" s="5" customFormat="1" ht="18" customHeight="1">
      <c r="B20" s="831" t="s">
        <v>146</v>
      </c>
      <c r="C20" s="831"/>
      <c r="D20" s="831"/>
      <c r="E20" s="831"/>
      <c r="F20" s="831"/>
      <c r="G20" s="831"/>
      <c r="H20" s="831"/>
      <c r="I20" s="831"/>
      <c r="J20" s="831"/>
      <c r="K20" s="831"/>
      <c r="L20" s="831"/>
      <c r="M20" s="831"/>
      <c r="N20" s="819"/>
    </row>
    <row r="21" spans="2:14" s="5" customFormat="1" ht="40.5" customHeight="1">
      <c r="B21" s="179" t="s">
        <v>95</v>
      </c>
      <c r="C21" s="832" t="s">
        <v>147</v>
      </c>
      <c r="D21" s="833"/>
      <c r="E21" s="834"/>
      <c r="F21" s="835" t="s">
        <v>105</v>
      </c>
      <c r="G21" s="835"/>
      <c r="H21" s="835"/>
      <c r="I21" s="836" t="s">
        <v>19</v>
      </c>
      <c r="J21" s="837"/>
      <c r="K21" s="837"/>
      <c r="L21" s="837"/>
      <c r="M21" s="838"/>
      <c r="N21" s="819"/>
    </row>
    <row r="22" spans="2:14" s="5" customFormat="1" ht="21.75" customHeight="1">
      <c r="B22" s="180"/>
      <c r="C22" s="826"/>
      <c r="D22" s="827"/>
      <c r="E22" s="828"/>
      <c r="F22" s="826"/>
      <c r="G22" s="827"/>
      <c r="H22" s="828"/>
      <c r="I22" s="826"/>
      <c r="J22" s="827"/>
      <c r="K22" s="827"/>
      <c r="L22" s="827"/>
      <c r="M22" s="829"/>
      <c r="N22" s="819"/>
    </row>
    <row r="23" spans="2:14" s="5" customFormat="1" ht="21.75" customHeight="1">
      <c r="B23" s="869" t="s">
        <v>377</v>
      </c>
      <c r="C23" s="870" t="s">
        <v>378</v>
      </c>
      <c r="D23" s="871"/>
      <c r="E23" s="872"/>
      <c r="F23" s="870" t="s">
        <v>379</v>
      </c>
      <c r="G23" s="873"/>
      <c r="H23" s="874"/>
      <c r="I23" s="870" t="s">
        <v>380</v>
      </c>
      <c r="J23" s="873"/>
      <c r="K23" s="873"/>
      <c r="L23" s="873"/>
      <c r="M23" s="875"/>
      <c r="N23" s="819"/>
    </row>
    <row r="24" spans="2:14" s="5" customFormat="1" ht="21.75" customHeight="1">
      <c r="B24" s="180"/>
      <c r="C24" s="820"/>
      <c r="D24" s="821"/>
      <c r="E24" s="822"/>
      <c r="F24" s="820"/>
      <c r="G24" s="821"/>
      <c r="H24" s="822"/>
      <c r="I24" s="820"/>
      <c r="J24" s="821"/>
      <c r="K24" s="821"/>
      <c r="L24" s="821"/>
      <c r="M24" s="823"/>
      <c r="N24" s="819"/>
    </row>
    <row r="25" spans="2:14" s="5" customFormat="1" ht="21.75" customHeight="1">
      <c r="B25" s="180"/>
      <c r="C25" s="820"/>
      <c r="D25" s="821"/>
      <c r="E25" s="822"/>
      <c r="F25" s="820"/>
      <c r="G25" s="821"/>
      <c r="H25" s="822"/>
      <c r="I25" s="820"/>
      <c r="J25" s="821"/>
      <c r="K25" s="821"/>
      <c r="L25" s="821"/>
      <c r="M25" s="823"/>
      <c r="N25" s="819"/>
    </row>
    <row r="26" spans="2:14" s="5" customFormat="1" ht="21.75" customHeight="1">
      <c r="B26" s="180"/>
      <c r="C26" s="820"/>
      <c r="D26" s="821"/>
      <c r="E26" s="822"/>
      <c r="F26" s="820"/>
      <c r="G26" s="821"/>
      <c r="H26" s="822"/>
      <c r="I26" s="820"/>
      <c r="J26" s="821"/>
      <c r="K26" s="821"/>
      <c r="L26" s="821"/>
      <c r="M26" s="823"/>
      <c r="N26" s="819"/>
    </row>
    <row r="27" spans="2:14" s="5" customFormat="1" ht="21.75" customHeight="1">
      <c r="B27" s="181"/>
      <c r="C27" s="824"/>
      <c r="D27" s="824"/>
      <c r="E27" s="824"/>
      <c r="F27" s="824"/>
      <c r="G27" s="824"/>
      <c r="H27" s="824"/>
      <c r="I27" s="824"/>
      <c r="J27" s="824"/>
      <c r="K27" s="824"/>
      <c r="L27" s="824"/>
      <c r="M27" s="825"/>
      <c r="N27" s="819"/>
    </row>
    <row r="28" spans="2:14" s="5" customFormat="1" ht="21.75" customHeight="1">
      <c r="B28" s="177"/>
      <c r="C28" s="177"/>
      <c r="D28" s="177"/>
      <c r="E28" s="177"/>
      <c r="F28" s="177"/>
      <c r="G28" s="177"/>
      <c r="H28" s="177"/>
      <c r="I28" s="177"/>
      <c r="J28" s="177"/>
      <c r="K28" s="177"/>
      <c r="L28" s="177"/>
      <c r="M28" s="177"/>
      <c r="N28" s="188"/>
    </row>
  </sheetData>
  <sheetProtection sheet="1" scenarios="1" formatCells="0" formatColumns="0" formatRows="0" insertColumns="0" insertRows="0" selectLockedCells="1"/>
  <mergeCells count="59">
    <mergeCell ref="B1:E1"/>
    <mergeCell ref="F1:M1"/>
    <mergeCell ref="B2:M2"/>
    <mergeCell ref="B3:M3"/>
    <mergeCell ref="B4:M4"/>
    <mergeCell ref="G6:M6"/>
    <mergeCell ref="G7:L7"/>
    <mergeCell ref="B8:M8"/>
    <mergeCell ref="B9:D9"/>
    <mergeCell ref="E9:M9"/>
    <mergeCell ref="B5:E7"/>
    <mergeCell ref="B10:M10"/>
    <mergeCell ref="B11:M11"/>
    <mergeCell ref="C12:E12"/>
    <mergeCell ref="F12:H12"/>
    <mergeCell ref="I12:M12"/>
    <mergeCell ref="C13:E13"/>
    <mergeCell ref="F13:H13"/>
    <mergeCell ref="I13:M13"/>
    <mergeCell ref="C14:E14"/>
    <mergeCell ref="F14:H14"/>
    <mergeCell ref="I14:M14"/>
    <mergeCell ref="C15:E15"/>
    <mergeCell ref="F15:H15"/>
    <mergeCell ref="I15:M15"/>
    <mergeCell ref="C16:E16"/>
    <mergeCell ref="F16:H16"/>
    <mergeCell ref="I16:M16"/>
    <mergeCell ref="C17:E17"/>
    <mergeCell ref="F17:H17"/>
    <mergeCell ref="I17:M17"/>
    <mergeCell ref="C18:E18"/>
    <mergeCell ref="F18:H18"/>
    <mergeCell ref="I18:M18"/>
    <mergeCell ref="I22:M22"/>
    <mergeCell ref="C23:E23"/>
    <mergeCell ref="F23:H23"/>
    <mergeCell ref="I23:M23"/>
    <mergeCell ref="B19:M19"/>
    <mergeCell ref="B20:M20"/>
    <mergeCell ref="C21:E21"/>
    <mergeCell ref="F21:H21"/>
    <mergeCell ref="I21:M21"/>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s>
  <phoneticPr fontId="20" type="Hiragana"/>
  <printOptions horizontalCentered="1"/>
  <pageMargins left="0.59055118110236227" right="0.59055118110236227" top="0.98425196850393692" bottom="0.90551181102362199" header="0.51181102362204722" footer="0.51181102362204722"/>
  <pageSetup paperSize="9" orientation="portrait" horizontalDpi="65533" verticalDpi="65535"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2"/>
  <sheetViews>
    <sheetView view="pageBreakPreview" topLeftCell="A3" zoomScaleNormal="100" zoomScaleSheetLayoutView="100" workbookViewId="0"/>
  </sheetViews>
  <sheetFormatPr defaultColWidth="9" defaultRowHeight="13"/>
  <cols>
    <col min="1" max="1" width="0.7265625" style="2" customWidth="1"/>
    <col min="2" max="2" width="7.26953125" style="2" customWidth="1"/>
    <col min="3" max="8" width="5.6328125" style="2" customWidth="1"/>
    <col min="9" max="9" width="3.36328125" style="2" customWidth="1"/>
    <col min="10" max="15" width="5.6328125" style="2" customWidth="1"/>
    <col min="16" max="16" width="7.26953125" style="2" customWidth="1"/>
    <col min="17" max="17" width="0.7265625" style="2" customWidth="1"/>
    <col min="18" max="18" width="16.08984375" style="2" bestFit="1" customWidth="1"/>
    <col min="19" max="19" width="9" style="2" customWidth="1"/>
    <col min="20" max="16384" width="9" style="2"/>
  </cols>
  <sheetData>
    <row r="1" spans="1:18" ht="27" customHeight="1">
      <c r="A1" s="27"/>
      <c r="B1" s="388" t="s">
        <v>208</v>
      </c>
      <c r="C1" s="388"/>
      <c r="D1" s="388"/>
      <c r="E1" s="388"/>
      <c r="F1" s="388"/>
      <c r="G1" s="388"/>
      <c r="H1" s="388"/>
      <c r="I1" s="388"/>
      <c r="J1" s="388"/>
      <c r="K1" s="388"/>
      <c r="L1" s="388"/>
      <c r="M1" s="388"/>
      <c r="N1" s="388"/>
      <c r="O1" s="388"/>
      <c r="P1" s="388"/>
    </row>
    <row r="2" spans="1:18" ht="30" customHeight="1">
      <c r="A2" s="1"/>
      <c r="B2" s="389" t="s">
        <v>58</v>
      </c>
      <c r="C2" s="389"/>
      <c r="D2" s="389"/>
      <c r="E2" s="389"/>
      <c r="F2" s="389"/>
      <c r="G2" s="389"/>
      <c r="H2" s="389"/>
      <c r="I2" s="389"/>
      <c r="J2" s="389"/>
      <c r="K2" s="389"/>
      <c r="L2" s="389"/>
      <c r="M2" s="389"/>
      <c r="N2" s="389"/>
      <c r="O2" s="389"/>
      <c r="P2" s="389"/>
    </row>
    <row r="3" spans="1:18" ht="21" customHeight="1">
      <c r="B3" s="391"/>
      <c r="C3" s="392"/>
      <c r="D3" s="392"/>
      <c r="E3" s="392"/>
      <c r="F3" s="392"/>
      <c r="G3" s="392"/>
      <c r="H3" s="393"/>
      <c r="I3" s="399" t="s">
        <v>59</v>
      </c>
      <c r="J3" s="402"/>
      <c r="K3" s="403"/>
      <c r="L3" s="403"/>
      <c r="M3" s="403"/>
      <c r="N3" s="403"/>
      <c r="O3" s="403"/>
      <c r="P3" s="404"/>
    </row>
    <row r="4" spans="1:18" ht="21" customHeight="1">
      <c r="B4" s="394"/>
      <c r="C4" s="257"/>
      <c r="D4" s="257"/>
      <c r="E4" s="257"/>
      <c r="F4" s="257"/>
      <c r="G4" s="257"/>
      <c r="H4" s="395"/>
      <c r="I4" s="400"/>
      <c r="J4" s="405"/>
      <c r="K4" s="406"/>
      <c r="L4" s="406"/>
      <c r="M4" s="406"/>
      <c r="N4" s="406"/>
      <c r="O4" s="406"/>
      <c r="P4" s="407"/>
    </row>
    <row r="5" spans="1:18" ht="21" customHeight="1">
      <c r="B5" s="394"/>
      <c r="C5" s="257"/>
      <c r="D5" s="257"/>
      <c r="E5" s="257"/>
      <c r="F5" s="257"/>
      <c r="G5" s="257"/>
      <c r="H5" s="395"/>
      <c r="I5" s="400"/>
      <c r="J5" s="405"/>
      <c r="K5" s="406"/>
      <c r="L5" s="406"/>
      <c r="M5" s="406"/>
      <c r="N5" s="406"/>
      <c r="O5" s="406"/>
      <c r="P5" s="407"/>
      <c r="R5" s="33"/>
    </row>
    <row r="6" spans="1:18" ht="21" customHeight="1">
      <c r="B6" s="394"/>
      <c r="C6" s="257"/>
      <c r="D6" s="257"/>
      <c r="E6" s="257"/>
      <c r="F6" s="257"/>
      <c r="G6" s="257"/>
      <c r="H6" s="395"/>
      <c r="I6" s="400"/>
      <c r="J6" s="405"/>
      <c r="K6" s="406"/>
      <c r="L6" s="406"/>
      <c r="M6" s="406"/>
      <c r="N6" s="406"/>
      <c r="O6" s="406"/>
      <c r="P6" s="407"/>
      <c r="R6" s="33"/>
    </row>
    <row r="7" spans="1:18" ht="21" customHeight="1">
      <c r="B7" s="394"/>
      <c r="C7" s="257"/>
      <c r="D7" s="257"/>
      <c r="E7" s="257"/>
      <c r="F7" s="257"/>
      <c r="G7" s="257"/>
      <c r="H7" s="395"/>
      <c r="I7" s="400"/>
      <c r="J7" s="405"/>
      <c r="K7" s="406"/>
      <c r="L7" s="406"/>
      <c r="M7" s="406"/>
      <c r="N7" s="406"/>
      <c r="O7" s="406"/>
      <c r="P7" s="407"/>
    </row>
    <row r="8" spans="1:18" ht="21" customHeight="1">
      <c r="B8" s="394"/>
      <c r="C8" s="257"/>
      <c r="D8" s="257"/>
      <c r="E8" s="257"/>
      <c r="F8" s="257"/>
      <c r="G8" s="257"/>
      <c r="H8" s="395"/>
      <c r="I8" s="400"/>
      <c r="J8" s="405"/>
      <c r="K8" s="406"/>
      <c r="L8" s="406"/>
      <c r="M8" s="406"/>
      <c r="N8" s="406"/>
      <c r="O8" s="406"/>
      <c r="P8" s="407"/>
    </row>
    <row r="9" spans="1:18" ht="21" customHeight="1">
      <c r="B9" s="394"/>
      <c r="C9" s="257"/>
      <c r="D9" s="257"/>
      <c r="E9" s="257"/>
      <c r="F9" s="257"/>
      <c r="G9" s="257"/>
      <c r="H9" s="395"/>
      <c r="I9" s="400"/>
      <c r="J9" s="405"/>
      <c r="K9" s="406"/>
      <c r="L9" s="406"/>
      <c r="M9" s="406"/>
      <c r="N9" s="406"/>
      <c r="O9" s="406"/>
      <c r="P9" s="407"/>
    </row>
    <row r="10" spans="1:18" ht="21" customHeight="1">
      <c r="B10" s="394"/>
      <c r="C10" s="257"/>
      <c r="D10" s="257"/>
      <c r="E10" s="257"/>
      <c r="F10" s="257"/>
      <c r="G10" s="257"/>
      <c r="H10" s="395"/>
      <c r="I10" s="400"/>
      <c r="J10" s="405"/>
      <c r="K10" s="406"/>
      <c r="L10" s="406"/>
      <c r="M10" s="406"/>
      <c r="N10" s="406"/>
      <c r="O10" s="406"/>
      <c r="P10" s="407"/>
    </row>
    <row r="11" spans="1:18" ht="21" customHeight="1">
      <c r="B11" s="394"/>
      <c r="C11" s="257"/>
      <c r="D11" s="257"/>
      <c r="E11" s="257"/>
      <c r="F11" s="257"/>
      <c r="G11" s="257"/>
      <c r="H11" s="395"/>
      <c r="I11" s="400"/>
      <c r="J11" s="405"/>
      <c r="K11" s="406"/>
      <c r="L11" s="406"/>
      <c r="M11" s="406"/>
      <c r="N11" s="406"/>
      <c r="O11" s="406"/>
      <c r="P11" s="407"/>
    </row>
    <row r="12" spans="1:18" ht="21" customHeight="1">
      <c r="B12" s="394"/>
      <c r="C12" s="257"/>
      <c r="D12" s="257"/>
      <c r="E12" s="257"/>
      <c r="F12" s="257"/>
      <c r="G12" s="257"/>
      <c r="H12" s="395"/>
      <c r="I12" s="400"/>
      <c r="J12" s="405"/>
      <c r="K12" s="406"/>
      <c r="L12" s="406"/>
      <c r="M12" s="406"/>
      <c r="N12" s="406"/>
      <c r="O12" s="406"/>
      <c r="P12" s="407"/>
    </row>
    <row r="13" spans="1:18" ht="21" customHeight="1">
      <c r="B13" s="394"/>
      <c r="C13" s="257"/>
      <c r="D13" s="257"/>
      <c r="E13" s="257"/>
      <c r="F13" s="257"/>
      <c r="G13" s="257"/>
      <c r="H13" s="395"/>
      <c r="I13" s="400"/>
      <c r="J13" s="405"/>
      <c r="K13" s="406"/>
      <c r="L13" s="406"/>
      <c r="M13" s="406"/>
      <c r="N13" s="406"/>
      <c r="O13" s="406"/>
      <c r="P13" s="407"/>
    </row>
    <row r="14" spans="1:18" ht="21" customHeight="1">
      <c r="B14" s="394"/>
      <c r="C14" s="257"/>
      <c r="D14" s="257"/>
      <c r="E14" s="257"/>
      <c r="F14" s="257"/>
      <c r="G14" s="257"/>
      <c r="H14" s="395"/>
      <c r="I14" s="400"/>
      <c r="J14" s="405"/>
      <c r="K14" s="406"/>
      <c r="L14" s="406"/>
      <c r="M14" s="406"/>
      <c r="N14" s="406"/>
      <c r="O14" s="406"/>
      <c r="P14" s="407"/>
    </row>
    <row r="15" spans="1:18" ht="21" customHeight="1">
      <c r="B15" s="394"/>
      <c r="C15" s="257"/>
      <c r="D15" s="257"/>
      <c r="E15" s="257"/>
      <c r="F15" s="257"/>
      <c r="G15" s="257"/>
      <c r="H15" s="395"/>
      <c r="I15" s="400"/>
      <c r="J15" s="405"/>
      <c r="K15" s="406"/>
      <c r="L15" s="406"/>
      <c r="M15" s="406"/>
      <c r="N15" s="406"/>
      <c r="O15" s="406"/>
      <c r="P15" s="407"/>
    </row>
    <row r="16" spans="1:18" ht="21" customHeight="1">
      <c r="B16" s="394"/>
      <c r="C16" s="257"/>
      <c r="D16" s="257"/>
      <c r="E16" s="257"/>
      <c r="F16" s="257"/>
      <c r="G16" s="257"/>
      <c r="H16" s="395"/>
      <c r="I16" s="400"/>
      <c r="J16" s="405"/>
      <c r="K16" s="406"/>
      <c r="L16" s="406"/>
      <c r="M16" s="406"/>
      <c r="N16" s="406"/>
      <c r="O16" s="406"/>
      <c r="P16" s="407"/>
    </row>
    <row r="17" spans="2:16" ht="21" customHeight="1">
      <c r="B17" s="394"/>
      <c r="C17" s="257"/>
      <c r="D17" s="257"/>
      <c r="E17" s="257"/>
      <c r="F17" s="257"/>
      <c r="G17" s="257"/>
      <c r="H17" s="395"/>
      <c r="I17" s="400"/>
      <c r="J17" s="405"/>
      <c r="K17" s="406"/>
      <c r="L17" s="406"/>
      <c r="M17" s="406"/>
      <c r="N17" s="406"/>
      <c r="O17" s="406"/>
      <c r="P17" s="407"/>
    </row>
    <row r="18" spans="2:16" ht="21" customHeight="1">
      <c r="B18" s="394"/>
      <c r="C18" s="257"/>
      <c r="D18" s="257"/>
      <c r="E18" s="257"/>
      <c r="F18" s="257"/>
      <c r="G18" s="257"/>
      <c r="H18" s="395"/>
      <c r="I18" s="400"/>
      <c r="J18" s="405"/>
      <c r="K18" s="406"/>
      <c r="L18" s="406"/>
      <c r="M18" s="406"/>
      <c r="N18" s="406"/>
      <c r="O18" s="406"/>
      <c r="P18" s="407"/>
    </row>
    <row r="19" spans="2:16" ht="21" customHeight="1">
      <c r="B19" s="394"/>
      <c r="C19" s="257"/>
      <c r="D19" s="257"/>
      <c r="E19" s="257"/>
      <c r="F19" s="257"/>
      <c r="G19" s="257"/>
      <c r="H19" s="395"/>
      <c r="I19" s="400"/>
      <c r="J19" s="405"/>
      <c r="K19" s="406"/>
      <c r="L19" s="406"/>
      <c r="M19" s="406"/>
      <c r="N19" s="406"/>
      <c r="O19" s="406"/>
      <c r="P19" s="407"/>
    </row>
    <row r="20" spans="2:16" ht="21" customHeight="1">
      <c r="B20" s="394"/>
      <c r="C20" s="257"/>
      <c r="D20" s="257"/>
      <c r="E20" s="257"/>
      <c r="F20" s="257"/>
      <c r="G20" s="257"/>
      <c r="H20" s="395"/>
      <c r="I20" s="400"/>
      <c r="J20" s="405"/>
      <c r="K20" s="406"/>
      <c r="L20" s="406"/>
      <c r="M20" s="406"/>
      <c r="N20" s="406"/>
      <c r="O20" s="406"/>
      <c r="P20" s="407"/>
    </row>
    <row r="21" spans="2:16" ht="21" customHeight="1">
      <c r="B21" s="394"/>
      <c r="C21" s="257"/>
      <c r="D21" s="257"/>
      <c r="E21" s="257"/>
      <c r="F21" s="257"/>
      <c r="G21" s="257"/>
      <c r="H21" s="395"/>
      <c r="I21" s="400"/>
      <c r="J21" s="405"/>
      <c r="K21" s="406"/>
      <c r="L21" s="406"/>
      <c r="M21" s="406"/>
      <c r="N21" s="406"/>
      <c r="O21" s="406"/>
      <c r="P21" s="407"/>
    </row>
    <row r="22" spans="2:16" ht="21" customHeight="1">
      <c r="B22" s="394"/>
      <c r="C22" s="257"/>
      <c r="D22" s="257"/>
      <c r="E22" s="257"/>
      <c r="F22" s="257"/>
      <c r="G22" s="257"/>
      <c r="H22" s="395"/>
      <c r="I22" s="400"/>
      <c r="J22" s="405"/>
      <c r="K22" s="406"/>
      <c r="L22" s="406"/>
      <c r="M22" s="406"/>
      <c r="N22" s="406"/>
      <c r="O22" s="406"/>
      <c r="P22" s="407"/>
    </row>
    <row r="23" spans="2:16" ht="21" customHeight="1">
      <c r="B23" s="394"/>
      <c r="C23" s="257"/>
      <c r="D23" s="257"/>
      <c r="E23" s="257"/>
      <c r="F23" s="257"/>
      <c r="G23" s="257"/>
      <c r="H23" s="395"/>
      <c r="I23" s="400"/>
      <c r="J23" s="405"/>
      <c r="K23" s="406"/>
      <c r="L23" s="406"/>
      <c r="M23" s="406"/>
      <c r="N23" s="406"/>
      <c r="O23" s="406"/>
      <c r="P23" s="407"/>
    </row>
    <row r="24" spans="2:16" ht="21" customHeight="1">
      <c r="B24" s="394"/>
      <c r="C24" s="257"/>
      <c r="D24" s="257"/>
      <c r="E24" s="257"/>
      <c r="F24" s="257"/>
      <c r="G24" s="257"/>
      <c r="H24" s="395"/>
      <c r="I24" s="400"/>
      <c r="J24" s="405"/>
      <c r="K24" s="406"/>
      <c r="L24" s="406"/>
      <c r="M24" s="406"/>
      <c r="N24" s="406"/>
      <c r="O24" s="406"/>
      <c r="P24" s="407"/>
    </row>
    <row r="25" spans="2:16" ht="21" customHeight="1">
      <c r="B25" s="394"/>
      <c r="C25" s="257"/>
      <c r="D25" s="257"/>
      <c r="E25" s="257"/>
      <c r="F25" s="257"/>
      <c r="G25" s="257"/>
      <c r="H25" s="395"/>
      <c r="I25" s="400"/>
      <c r="J25" s="405"/>
      <c r="K25" s="406"/>
      <c r="L25" s="406"/>
      <c r="M25" s="406"/>
      <c r="N25" s="406"/>
      <c r="O25" s="406"/>
      <c r="P25" s="407"/>
    </row>
    <row r="26" spans="2:16" ht="21" customHeight="1">
      <c r="B26" s="394"/>
      <c r="C26" s="257"/>
      <c r="D26" s="257"/>
      <c r="E26" s="257"/>
      <c r="F26" s="257"/>
      <c r="G26" s="257"/>
      <c r="H26" s="395"/>
      <c r="I26" s="400"/>
      <c r="J26" s="405"/>
      <c r="K26" s="406"/>
      <c r="L26" s="406"/>
      <c r="M26" s="406"/>
      <c r="N26" s="406"/>
      <c r="O26" s="406"/>
      <c r="P26" s="407"/>
    </row>
    <row r="27" spans="2:16" ht="21" customHeight="1">
      <c r="B27" s="394"/>
      <c r="C27" s="257"/>
      <c r="D27" s="257"/>
      <c r="E27" s="257"/>
      <c r="F27" s="257"/>
      <c r="G27" s="257"/>
      <c r="H27" s="395"/>
      <c r="I27" s="400"/>
      <c r="J27" s="405"/>
      <c r="K27" s="406"/>
      <c r="L27" s="406"/>
      <c r="M27" s="406"/>
      <c r="N27" s="406"/>
      <c r="O27" s="406"/>
      <c r="P27" s="407"/>
    </row>
    <row r="28" spans="2:16" ht="21" customHeight="1">
      <c r="B28" s="394"/>
      <c r="C28" s="257"/>
      <c r="D28" s="257"/>
      <c r="E28" s="257"/>
      <c r="F28" s="257"/>
      <c r="G28" s="257"/>
      <c r="H28" s="395"/>
      <c r="I28" s="400"/>
      <c r="J28" s="405"/>
      <c r="K28" s="406"/>
      <c r="L28" s="406"/>
      <c r="M28" s="406"/>
      <c r="N28" s="406"/>
      <c r="O28" s="406"/>
      <c r="P28" s="407"/>
    </row>
    <row r="29" spans="2:16" ht="21" customHeight="1">
      <c r="B29" s="394"/>
      <c r="C29" s="257"/>
      <c r="D29" s="257"/>
      <c r="E29" s="257"/>
      <c r="F29" s="257"/>
      <c r="G29" s="257"/>
      <c r="H29" s="395"/>
      <c r="I29" s="400"/>
      <c r="J29" s="405"/>
      <c r="K29" s="406"/>
      <c r="L29" s="406"/>
      <c r="M29" s="406"/>
      <c r="N29" s="406"/>
      <c r="O29" s="406"/>
      <c r="P29" s="407"/>
    </row>
    <row r="30" spans="2:16" ht="21" customHeight="1">
      <c r="B30" s="394"/>
      <c r="C30" s="257"/>
      <c r="D30" s="257"/>
      <c r="E30" s="257"/>
      <c r="F30" s="257"/>
      <c r="G30" s="257"/>
      <c r="H30" s="395"/>
      <c r="I30" s="400"/>
      <c r="J30" s="405"/>
      <c r="K30" s="406"/>
      <c r="L30" s="406"/>
      <c r="M30" s="406"/>
      <c r="N30" s="406"/>
      <c r="O30" s="406"/>
      <c r="P30" s="407"/>
    </row>
    <row r="31" spans="2:16" ht="21" customHeight="1">
      <c r="B31" s="394"/>
      <c r="C31" s="257"/>
      <c r="D31" s="257"/>
      <c r="E31" s="257"/>
      <c r="F31" s="257"/>
      <c r="G31" s="257"/>
      <c r="H31" s="395"/>
      <c r="I31" s="400"/>
      <c r="J31" s="405"/>
      <c r="K31" s="406"/>
      <c r="L31" s="406"/>
      <c r="M31" s="406"/>
      <c r="N31" s="406"/>
      <c r="O31" s="406"/>
      <c r="P31" s="407"/>
    </row>
    <row r="32" spans="2:16" ht="21" customHeight="1">
      <c r="B32" s="394"/>
      <c r="C32" s="257"/>
      <c r="D32" s="257"/>
      <c r="E32" s="257"/>
      <c r="F32" s="257"/>
      <c r="G32" s="257"/>
      <c r="H32" s="395"/>
      <c r="I32" s="400"/>
      <c r="J32" s="405"/>
      <c r="K32" s="406"/>
      <c r="L32" s="406"/>
      <c r="M32" s="406"/>
      <c r="N32" s="406"/>
      <c r="O32" s="406"/>
      <c r="P32" s="407"/>
    </row>
    <row r="33" spans="2:16" ht="66.75" customHeight="1">
      <c r="B33" s="396"/>
      <c r="C33" s="397"/>
      <c r="D33" s="397"/>
      <c r="E33" s="397"/>
      <c r="F33" s="397"/>
      <c r="G33" s="397"/>
      <c r="H33" s="398"/>
      <c r="I33" s="401"/>
      <c r="J33" s="408"/>
      <c r="K33" s="409"/>
      <c r="L33" s="409"/>
      <c r="M33" s="409"/>
      <c r="N33" s="409"/>
      <c r="O33" s="409"/>
      <c r="P33" s="410"/>
    </row>
    <row r="34" spans="2:16">
      <c r="B34" s="28"/>
      <c r="C34" s="32"/>
      <c r="D34" s="32"/>
      <c r="E34" s="32"/>
      <c r="F34" s="30"/>
      <c r="G34" s="30"/>
      <c r="H34" s="30"/>
      <c r="I34" s="30"/>
      <c r="J34" s="30"/>
      <c r="K34" s="30"/>
      <c r="L34" s="30"/>
      <c r="M34" s="30"/>
      <c r="N34" s="30"/>
      <c r="O34" s="30"/>
      <c r="P34" s="30"/>
    </row>
    <row r="35" spans="2:16">
      <c r="B35" s="28"/>
      <c r="C35" s="32"/>
      <c r="D35" s="32"/>
      <c r="E35" s="32"/>
      <c r="F35" s="30"/>
      <c r="G35" s="30"/>
      <c r="H35" s="30"/>
      <c r="I35" s="30"/>
      <c r="J35" s="30"/>
      <c r="K35" s="30"/>
      <c r="L35" s="30"/>
      <c r="M35" s="30"/>
      <c r="N35" s="30"/>
      <c r="O35" s="30"/>
      <c r="P35" s="30"/>
    </row>
    <row r="36" spans="2:16">
      <c r="B36" s="28"/>
      <c r="C36" s="32"/>
      <c r="D36" s="32"/>
      <c r="E36" s="32"/>
      <c r="F36" s="30"/>
      <c r="G36" s="30"/>
      <c r="H36" s="30"/>
      <c r="I36" s="30"/>
      <c r="J36" s="30"/>
      <c r="K36" s="30"/>
      <c r="L36" s="30"/>
      <c r="M36" s="30"/>
      <c r="N36" s="30"/>
      <c r="O36" s="30"/>
      <c r="P36" s="30"/>
    </row>
    <row r="37" spans="2:16">
      <c r="B37" s="390"/>
      <c r="C37" s="390"/>
      <c r="D37" s="390"/>
      <c r="E37" s="390"/>
      <c r="F37" s="390"/>
      <c r="G37" s="390"/>
      <c r="H37" s="390"/>
      <c r="I37" s="390"/>
      <c r="J37" s="390"/>
      <c r="K37" s="390"/>
      <c r="L37" s="390"/>
      <c r="M37" s="390"/>
      <c r="N37" s="390"/>
      <c r="O37" s="390"/>
      <c r="P37" s="390"/>
    </row>
    <row r="38" spans="2:16">
      <c r="B38" s="30"/>
      <c r="C38" s="30"/>
      <c r="D38" s="30"/>
      <c r="E38" s="30"/>
      <c r="F38" s="30"/>
      <c r="G38" s="30"/>
      <c r="H38" s="30"/>
      <c r="I38" s="30"/>
      <c r="J38" s="30"/>
      <c r="K38" s="30"/>
      <c r="L38" s="30"/>
      <c r="M38" s="30"/>
      <c r="N38" s="30"/>
      <c r="O38" s="30"/>
      <c r="P38" s="30"/>
    </row>
    <row r="39" spans="2:16">
      <c r="B39" s="30"/>
      <c r="C39" s="30"/>
      <c r="D39" s="30"/>
      <c r="E39" s="30"/>
      <c r="F39" s="30"/>
      <c r="G39" s="30"/>
      <c r="H39" s="30"/>
      <c r="I39" s="30"/>
      <c r="J39" s="30"/>
      <c r="K39" s="30"/>
      <c r="L39" s="30"/>
      <c r="M39" s="30"/>
      <c r="N39" s="30"/>
      <c r="O39" s="30"/>
      <c r="P39" s="30"/>
    </row>
    <row r="40" spans="2:16">
      <c r="B40" s="30"/>
      <c r="C40" s="30"/>
      <c r="D40" s="30"/>
      <c r="E40" s="30"/>
      <c r="F40" s="30"/>
      <c r="G40" s="30"/>
      <c r="H40" s="30"/>
      <c r="I40" s="30"/>
      <c r="J40" s="30"/>
      <c r="K40" s="30"/>
      <c r="L40" s="30"/>
      <c r="M40" s="30"/>
      <c r="N40" s="30"/>
      <c r="O40" s="30"/>
      <c r="P40" s="30"/>
    </row>
    <row r="41" spans="2:16">
      <c r="B41" s="30"/>
      <c r="C41" s="30"/>
      <c r="D41" s="30"/>
      <c r="E41" s="30"/>
      <c r="F41" s="30"/>
      <c r="G41" s="30"/>
      <c r="H41" s="30"/>
      <c r="I41" s="30"/>
      <c r="J41" s="30"/>
      <c r="K41" s="30"/>
      <c r="L41" s="30"/>
      <c r="M41" s="30"/>
      <c r="N41" s="30"/>
      <c r="O41" s="30"/>
      <c r="P41" s="30"/>
    </row>
    <row r="42" spans="2:16">
      <c r="B42" s="30"/>
      <c r="C42" s="30"/>
      <c r="D42" s="30"/>
      <c r="E42" s="30"/>
      <c r="F42" s="30"/>
      <c r="G42" s="30"/>
      <c r="H42" s="30"/>
      <c r="I42" s="30"/>
      <c r="J42" s="30"/>
      <c r="K42" s="30"/>
      <c r="L42" s="30"/>
      <c r="M42" s="30"/>
      <c r="N42" s="30"/>
      <c r="O42" s="30"/>
      <c r="P42" s="30"/>
    </row>
    <row r="43" spans="2:16">
      <c r="B43" s="30"/>
      <c r="C43" s="30"/>
      <c r="D43" s="30"/>
      <c r="E43" s="30"/>
      <c r="F43" s="30"/>
      <c r="G43" s="30"/>
      <c r="H43" s="30"/>
      <c r="I43" s="30"/>
      <c r="J43" s="30"/>
      <c r="K43" s="30"/>
      <c r="L43" s="30"/>
      <c r="M43" s="30"/>
      <c r="N43" s="30"/>
      <c r="O43" s="30"/>
      <c r="P43" s="30"/>
    </row>
    <row r="44" spans="2:16">
      <c r="B44" s="30"/>
      <c r="C44" s="30"/>
      <c r="D44" s="30"/>
      <c r="E44" s="30"/>
      <c r="F44" s="30"/>
      <c r="G44" s="30"/>
      <c r="H44" s="30"/>
      <c r="I44" s="30"/>
      <c r="J44" s="30"/>
      <c r="K44" s="30"/>
      <c r="L44" s="30"/>
      <c r="M44" s="30"/>
      <c r="N44" s="30"/>
      <c r="O44" s="30"/>
      <c r="P44" s="30"/>
    </row>
    <row r="45" spans="2:16">
      <c r="B45" s="30"/>
      <c r="C45" s="30"/>
      <c r="D45" s="30"/>
      <c r="E45" s="30"/>
      <c r="F45" s="30"/>
      <c r="G45" s="30"/>
      <c r="H45" s="30"/>
      <c r="I45" s="30"/>
      <c r="J45" s="30"/>
      <c r="K45" s="30"/>
      <c r="L45" s="30"/>
      <c r="M45" s="30"/>
      <c r="N45" s="30"/>
      <c r="O45" s="30"/>
      <c r="P45" s="30"/>
    </row>
    <row r="46" spans="2:16">
      <c r="B46" s="30"/>
      <c r="C46" s="30"/>
      <c r="D46" s="30"/>
      <c r="E46" s="30"/>
      <c r="F46" s="30"/>
      <c r="G46" s="30"/>
      <c r="H46" s="30"/>
      <c r="I46" s="30"/>
      <c r="J46" s="30"/>
      <c r="K46" s="30"/>
      <c r="L46" s="30"/>
      <c r="M46" s="30"/>
      <c r="N46" s="30"/>
      <c r="O46" s="30"/>
      <c r="P46" s="30"/>
    </row>
    <row r="47" spans="2:16">
      <c r="B47" s="30"/>
      <c r="C47" s="30"/>
      <c r="D47" s="30"/>
      <c r="E47" s="30"/>
      <c r="F47" s="30"/>
      <c r="G47" s="30"/>
      <c r="H47" s="30"/>
      <c r="I47" s="30"/>
      <c r="J47" s="30"/>
      <c r="K47" s="30"/>
      <c r="L47" s="30"/>
      <c r="M47" s="30"/>
      <c r="N47" s="30"/>
      <c r="O47" s="30"/>
      <c r="P47" s="30"/>
    </row>
    <row r="48" spans="2:16">
      <c r="B48" s="30"/>
      <c r="C48" s="30"/>
      <c r="D48" s="30"/>
      <c r="E48" s="30"/>
      <c r="F48" s="30"/>
      <c r="G48" s="30"/>
      <c r="H48" s="30"/>
      <c r="I48" s="30"/>
      <c r="J48" s="30"/>
      <c r="K48" s="30"/>
      <c r="L48" s="30"/>
      <c r="M48" s="30"/>
      <c r="N48" s="30"/>
      <c r="O48" s="30"/>
      <c r="P48" s="30"/>
    </row>
    <row r="49" spans="2:16">
      <c r="B49" s="30"/>
      <c r="C49" s="30"/>
      <c r="D49" s="30"/>
      <c r="E49" s="30"/>
      <c r="F49" s="30"/>
      <c r="G49" s="30"/>
      <c r="H49" s="30"/>
      <c r="I49" s="30"/>
      <c r="J49" s="30"/>
      <c r="K49" s="30"/>
      <c r="L49" s="30"/>
      <c r="M49" s="30"/>
      <c r="N49" s="30"/>
      <c r="O49" s="30"/>
      <c r="P49" s="30"/>
    </row>
    <row r="50" spans="2:16">
      <c r="B50" s="30"/>
      <c r="C50" s="30"/>
      <c r="D50" s="30"/>
      <c r="E50" s="30"/>
      <c r="F50" s="30"/>
      <c r="G50" s="30"/>
      <c r="H50" s="30"/>
      <c r="I50" s="30"/>
      <c r="J50" s="30"/>
      <c r="K50" s="30"/>
      <c r="L50" s="30"/>
      <c r="M50" s="30"/>
      <c r="N50" s="30"/>
      <c r="O50" s="30"/>
      <c r="P50" s="30"/>
    </row>
    <row r="51" spans="2:16">
      <c r="B51" s="30"/>
      <c r="C51" s="30"/>
      <c r="D51" s="30"/>
      <c r="E51" s="30"/>
      <c r="F51" s="30"/>
      <c r="G51" s="30"/>
      <c r="H51" s="30"/>
      <c r="I51" s="30"/>
      <c r="J51" s="30"/>
      <c r="K51" s="30"/>
      <c r="L51" s="30"/>
      <c r="M51" s="30"/>
      <c r="N51" s="30"/>
      <c r="O51" s="30"/>
      <c r="P51" s="30"/>
    </row>
    <row r="52" spans="2:16">
      <c r="B52" s="31"/>
      <c r="C52" s="31"/>
      <c r="D52" s="31"/>
      <c r="E52" s="31"/>
      <c r="F52" s="30"/>
      <c r="G52" s="30"/>
      <c r="H52" s="30"/>
      <c r="I52" s="30"/>
      <c r="J52" s="30"/>
      <c r="K52" s="30"/>
      <c r="L52" s="30"/>
      <c r="M52" s="30"/>
      <c r="N52" s="30"/>
      <c r="O52" s="30"/>
      <c r="P52" s="30"/>
    </row>
    <row r="53" spans="2:16">
      <c r="B53" s="30"/>
      <c r="C53" s="30"/>
      <c r="D53" s="30"/>
      <c r="E53" s="30"/>
      <c r="F53" s="30"/>
      <c r="G53" s="30"/>
      <c r="H53" s="30"/>
      <c r="I53" s="30"/>
      <c r="J53" s="30"/>
      <c r="K53" s="30"/>
      <c r="L53" s="30"/>
      <c r="M53" s="30"/>
      <c r="N53" s="30"/>
      <c r="O53" s="30"/>
      <c r="P53" s="30"/>
    </row>
    <row r="54" spans="2:16">
      <c r="B54" s="30"/>
      <c r="C54" s="30"/>
      <c r="D54" s="30"/>
      <c r="E54" s="30"/>
      <c r="F54" s="30"/>
      <c r="G54" s="30"/>
      <c r="H54" s="30"/>
      <c r="I54" s="30"/>
      <c r="J54" s="30"/>
      <c r="K54" s="30"/>
      <c r="L54" s="30"/>
      <c r="M54" s="30"/>
      <c r="N54" s="30"/>
      <c r="O54" s="30"/>
      <c r="P54" s="30"/>
    </row>
    <row r="55" spans="2:16">
      <c r="B55" s="30"/>
      <c r="C55" s="30"/>
      <c r="D55" s="30"/>
      <c r="E55" s="30"/>
      <c r="F55" s="30"/>
      <c r="G55" s="30"/>
      <c r="H55" s="30"/>
      <c r="I55" s="30"/>
      <c r="J55" s="30"/>
      <c r="K55" s="30"/>
      <c r="L55" s="30"/>
      <c r="M55" s="30"/>
      <c r="N55" s="30"/>
      <c r="O55" s="30"/>
      <c r="P55" s="30"/>
    </row>
    <row r="56" spans="2:16">
      <c r="B56" s="30"/>
      <c r="C56" s="30"/>
      <c r="D56" s="30"/>
      <c r="E56" s="30"/>
      <c r="F56" s="30"/>
      <c r="G56" s="30"/>
      <c r="H56" s="30"/>
      <c r="I56" s="30"/>
      <c r="J56" s="30"/>
      <c r="K56" s="30"/>
      <c r="L56" s="30"/>
      <c r="M56" s="30"/>
      <c r="N56" s="30"/>
      <c r="O56" s="30"/>
      <c r="P56" s="30"/>
    </row>
    <row r="57" spans="2:16">
      <c r="B57" s="30"/>
      <c r="C57" s="30"/>
      <c r="D57" s="30"/>
      <c r="E57" s="30"/>
      <c r="F57" s="30"/>
      <c r="G57" s="30"/>
      <c r="H57" s="30"/>
      <c r="I57" s="30"/>
      <c r="J57" s="30"/>
      <c r="K57" s="30"/>
      <c r="L57" s="30"/>
      <c r="M57" s="30"/>
      <c r="N57" s="30"/>
      <c r="O57" s="30"/>
      <c r="P57" s="30"/>
    </row>
    <row r="58" spans="2:16">
      <c r="B58" s="30"/>
      <c r="C58" s="30"/>
      <c r="D58" s="30"/>
      <c r="E58" s="30"/>
      <c r="F58" s="30"/>
      <c r="G58" s="30"/>
      <c r="H58" s="30"/>
      <c r="I58" s="30"/>
      <c r="J58" s="30"/>
      <c r="K58" s="30"/>
      <c r="L58" s="30"/>
      <c r="M58" s="30"/>
      <c r="N58" s="30"/>
      <c r="O58" s="30"/>
      <c r="P58" s="30"/>
    </row>
    <row r="59" spans="2:16">
      <c r="B59" s="30"/>
      <c r="C59" s="30"/>
      <c r="D59" s="30"/>
      <c r="E59" s="30"/>
      <c r="F59" s="30"/>
      <c r="G59" s="30"/>
      <c r="H59" s="30"/>
      <c r="I59" s="30"/>
      <c r="J59" s="30"/>
      <c r="K59" s="30"/>
      <c r="L59" s="30"/>
      <c r="M59" s="30"/>
      <c r="N59" s="30"/>
      <c r="O59" s="30"/>
      <c r="P59" s="30"/>
    </row>
    <row r="60" spans="2:16">
      <c r="B60" s="30"/>
      <c r="C60" s="30"/>
      <c r="D60" s="30"/>
      <c r="E60" s="30"/>
      <c r="F60" s="30"/>
      <c r="G60" s="30"/>
      <c r="H60" s="30"/>
      <c r="I60" s="30"/>
      <c r="J60" s="30"/>
      <c r="K60" s="30"/>
      <c r="L60" s="30"/>
      <c r="M60" s="30"/>
      <c r="N60" s="30"/>
      <c r="O60" s="30"/>
      <c r="P60" s="30"/>
    </row>
    <row r="61" spans="2:16">
      <c r="B61" s="30"/>
      <c r="C61" s="30"/>
      <c r="D61" s="30"/>
      <c r="E61" s="30"/>
      <c r="F61" s="30"/>
      <c r="G61" s="30"/>
      <c r="H61" s="30"/>
      <c r="I61" s="30"/>
      <c r="J61" s="30"/>
      <c r="K61" s="30"/>
      <c r="L61" s="30"/>
      <c r="M61" s="30"/>
      <c r="N61" s="30"/>
      <c r="O61" s="30"/>
      <c r="P61" s="30"/>
    </row>
    <row r="62" spans="2:16">
      <c r="B62" s="30"/>
      <c r="C62" s="30"/>
      <c r="D62" s="30"/>
      <c r="E62" s="30"/>
      <c r="F62" s="30"/>
      <c r="G62" s="30"/>
      <c r="H62" s="30"/>
      <c r="I62" s="30"/>
      <c r="J62" s="30"/>
      <c r="K62" s="30"/>
      <c r="L62" s="30"/>
      <c r="M62" s="30"/>
      <c r="N62" s="30"/>
      <c r="O62" s="30"/>
      <c r="P62" s="30"/>
    </row>
    <row r="63" spans="2:16">
      <c r="B63" s="30"/>
      <c r="C63" s="30"/>
      <c r="D63" s="30"/>
      <c r="E63" s="30"/>
      <c r="F63" s="30"/>
      <c r="G63" s="30"/>
      <c r="H63" s="30"/>
      <c r="I63" s="30"/>
      <c r="J63" s="30"/>
      <c r="K63" s="30"/>
      <c r="L63" s="30"/>
      <c r="M63" s="30"/>
      <c r="N63" s="30"/>
      <c r="O63" s="30"/>
      <c r="P63" s="30"/>
    </row>
    <row r="64" spans="2:16">
      <c r="B64" s="30"/>
      <c r="C64" s="30"/>
      <c r="D64" s="30"/>
      <c r="E64" s="30"/>
      <c r="F64" s="30"/>
      <c r="G64" s="30"/>
      <c r="H64" s="30"/>
      <c r="I64" s="30"/>
      <c r="J64" s="30"/>
      <c r="K64" s="30"/>
      <c r="L64" s="30"/>
      <c r="M64" s="30"/>
      <c r="N64" s="30"/>
      <c r="O64" s="30"/>
      <c r="P64" s="30"/>
    </row>
    <row r="65" spans="2:16">
      <c r="B65" s="30"/>
      <c r="C65" s="30"/>
      <c r="D65" s="30"/>
      <c r="E65" s="30"/>
      <c r="F65" s="30"/>
      <c r="G65" s="30"/>
      <c r="H65" s="30"/>
      <c r="I65" s="30"/>
      <c r="J65" s="30"/>
      <c r="K65" s="30"/>
      <c r="L65" s="30"/>
      <c r="M65" s="30"/>
      <c r="N65" s="30"/>
      <c r="O65" s="30"/>
      <c r="P65" s="30"/>
    </row>
    <row r="66" spans="2:16">
      <c r="B66" s="30"/>
      <c r="C66" s="30"/>
      <c r="D66" s="30"/>
      <c r="E66" s="30"/>
      <c r="F66" s="30"/>
      <c r="G66" s="30"/>
      <c r="H66" s="30"/>
      <c r="I66" s="30"/>
      <c r="J66" s="30"/>
      <c r="K66" s="30"/>
      <c r="L66" s="30"/>
      <c r="M66" s="30"/>
      <c r="N66" s="30"/>
      <c r="O66" s="30"/>
      <c r="P66" s="30"/>
    </row>
    <row r="67" spans="2:16">
      <c r="B67" s="30"/>
      <c r="C67" s="30"/>
      <c r="D67" s="30"/>
      <c r="E67" s="30"/>
      <c r="F67" s="30"/>
      <c r="G67" s="30"/>
      <c r="H67" s="30"/>
      <c r="I67" s="30"/>
      <c r="J67" s="30"/>
      <c r="K67" s="30"/>
      <c r="L67" s="30"/>
      <c r="M67" s="30"/>
      <c r="N67" s="30"/>
      <c r="O67" s="30"/>
      <c r="P67" s="30"/>
    </row>
    <row r="68" spans="2:16">
      <c r="B68" s="30"/>
      <c r="C68" s="30"/>
      <c r="D68" s="30"/>
      <c r="E68" s="30"/>
      <c r="F68" s="30"/>
      <c r="G68" s="30"/>
      <c r="H68" s="30"/>
      <c r="I68" s="30"/>
      <c r="J68" s="30"/>
      <c r="K68" s="30"/>
      <c r="L68" s="30"/>
      <c r="M68" s="30"/>
      <c r="N68" s="30"/>
      <c r="O68" s="30"/>
      <c r="P68" s="30"/>
    </row>
    <row r="69" spans="2:16">
      <c r="B69" s="30"/>
      <c r="C69" s="30"/>
      <c r="D69" s="30"/>
      <c r="E69" s="30"/>
      <c r="F69" s="30"/>
      <c r="G69" s="30"/>
      <c r="H69" s="30"/>
      <c r="I69" s="30"/>
      <c r="J69" s="30"/>
      <c r="K69" s="30"/>
      <c r="L69" s="30"/>
      <c r="M69" s="30"/>
      <c r="N69" s="30"/>
      <c r="O69" s="30"/>
      <c r="P69" s="30"/>
    </row>
    <row r="70" spans="2:16">
      <c r="B70" s="30"/>
      <c r="C70" s="30"/>
      <c r="D70" s="30"/>
      <c r="E70" s="30"/>
      <c r="F70" s="30"/>
      <c r="G70" s="30"/>
      <c r="H70" s="30"/>
      <c r="I70" s="30"/>
      <c r="J70" s="30"/>
      <c r="K70" s="30"/>
      <c r="L70" s="30"/>
      <c r="M70" s="30"/>
      <c r="N70" s="30"/>
      <c r="O70" s="30"/>
      <c r="P70" s="30"/>
    </row>
    <row r="71" spans="2:16">
      <c r="B71" s="30"/>
      <c r="C71" s="30"/>
      <c r="D71" s="30"/>
      <c r="E71" s="30"/>
      <c r="F71" s="30"/>
      <c r="G71" s="30"/>
      <c r="H71" s="30"/>
      <c r="I71" s="30"/>
      <c r="J71" s="30"/>
      <c r="K71" s="30"/>
      <c r="L71" s="30"/>
      <c r="M71" s="30"/>
      <c r="N71" s="30"/>
      <c r="O71" s="30"/>
      <c r="P71" s="30"/>
    </row>
    <row r="72" spans="2:16">
      <c r="B72" s="30"/>
      <c r="C72" s="30"/>
      <c r="D72" s="30"/>
      <c r="E72" s="30"/>
      <c r="F72" s="30"/>
      <c r="G72" s="30"/>
      <c r="H72" s="30"/>
      <c r="I72" s="30"/>
      <c r="J72" s="30"/>
      <c r="K72" s="30"/>
      <c r="L72" s="30"/>
      <c r="M72" s="30"/>
      <c r="N72" s="30"/>
      <c r="O72" s="30"/>
      <c r="P72" s="30"/>
    </row>
  </sheetData>
  <sheetProtection sheet="1" scenarios="1" formatCells="0" formatColumns="0" formatRows="0" insertColumns="0" insertRows="0" selectLockedCells="1"/>
  <mergeCells count="6">
    <mergeCell ref="B1:P1"/>
    <mergeCell ref="B2:P2"/>
    <mergeCell ref="B37:P37"/>
    <mergeCell ref="B3:H33"/>
    <mergeCell ref="I3:I33"/>
    <mergeCell ref="J3:P33"/>
  </mergeCells>
  <phoneticPr fontId="20" type="Hiragana"/>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SheetLayoutView="100" workbookViewId="0">
      <selection activeCell="B17" sqref="B17:D17"/>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377" t="s">
        <v>281</v>
      </c>
      <c r="C1" s="377"/>
      <c r="D1" s="377"/>
      <c r="E1" s="377"/>
      <c r="F1" s="461" t="s">
        <v>306</v>
      </c>
      <c r="G1" s="388"/>
    </row>
    <row r="2" spans="1:7" s="3" customFormat="1" ht="27" customHeight="1">
      <c r="B2" s="462" t="s">
        <v>64</v>
      </c>
      <c r="C2" s="462"/>
      <c r="D2" s="462"/>
      <c r="E2" s="462"/>
      <c r="F2" s="462"/>
      <c r="G2" s="462"/>
    </row>
    <row r="3" spans="1:7" s="3" customFormat="1" ht="30" customHeight="1">
      <c r="B3" s="463" t="s">
        <v>14</v>
      </c>
      <c r="C3" s="464"/>
      <c r="D3" s="464"/>
      <c r="E3" s="464"/>
      <c r="F3" s="464"/>
      <c r="G3" s="465"/>
    </row>
    <row r="4" spans="1:7" s="3" customFormat="1" ht="12" customHeight="1">
      <c r="B4" s="466"/>
      <c r="C4" s="310"/>
      <c r="D4" s="310"/>
      <c r="E4" s="310"/>
      <c r="F4" s="295"/>
      <c r="G4" s="376"/>
    </row>
    <row r="5" spans="1:7" s="3" customFormat="1" ht="24.75" customHeight="1">
      <c r="B5" s="455" t="s">
        <v>184</v>
      </c>
      <c r="C5" s="456"/>
      <c r="D5" s="456"/>
      <c r="E5" s="456"/>
      <c r="F5" s="457" t="s">
        <v>185</v>
      </c>
      <c r="G5" s="458"/>
    </row>
    <row r="6" spans="1:7" s="3" customFormat="1" ht="24.75" customHeight="1">
      <c r="B6" s="455" t="s">
        <v>186</v>
      </c>
      <c r="C6" s="456"/>
      <c r="D6" s="456"/>
      <c r="E6" s="456"/>
      <c r="F6" s="457" t="s">
        <v>187</v>
      </c>
      <c r="G6" s="458"/>
    </row>
    <row r="7" spans="1:7" s="3" customFormat="1" ht="24.75" customHeight="1">
      <c r="B7" s="455" t="s">
        <v>202</v>
      </c>
      <c r="C7" s="456"/>
      <c r="D7" s="456"/>
      <c r="E7" s="456"/>
      <c r="F7" s="457" t="s">
        <v>188</v>
      </c>
      <c r="G7" s="458"/>
    </row>
    <row r="8" spans="1:7" s="3" customFormat="1" ht="24.75" customHeight="1">
      <c r="B8" s="455" t="s">
        <v>189</v>
      </c>
      <c r="C8" s="456"/>
      <c r="D8" s="456"/>
      <c r="E8" s="456"/>
      <c r="F8" s="457" t="s">
        <v>190</v>
      </c>
      <c r="G8" s="458"/>
    </row>
    <row r="9" spans="1:7" s="3" customFormat="1" ht="24.75" customHeight="1">
      <c r="B9" s="459" t="s">
        <v>198</v>
      </c>
      <c r="C9" s="460"/>
      <c r="D9" s="460"/>
      <c r="E9" s="460"/>
      <c r="F9" s="295"/>
      <c r="G9" s="376"/>
    </row>
    <row r="10" spans="1:7" s="3" customFormat="1" ht="12" customHeight="1">
      <c r="B10" s="323"/>
      <c r="C10" s="311"/>
      <c r="D10" s="311"/>
      <c r="E10" s="311"/>
      <c r="F10" s="295"/>
      <c r="G10" s="345"/>
    </row>
    <row r="11" spans="1:7" s="3" customFormat="1" ht="24" customHeight="1">
      <c r="B11" s="334" t="s">
        <v>16</v>
      </c>
      <c r="C11" s="335"/>
      <c r="D11" s="335"/>
      <c r="E11" s="335"/>
      <c r="F11" s="449"/>
      <c r="G11" s="412" t="s">
        <v>183</v>
      </c>
    </row>
    <row r="12" spans="1:7" s="3" customFormat="1" ht="24" customHeight="1">
      <c r="B12" s="334" t="s">
        <v>67</v>
      </c>
      <c r="C12" s="335"/>
      <c r="D12" s="336"/>
      <c r="E12" s="343" t="s">
        <v>33</v>
      </c>
      <c r="F12" s="449"/>
      <c r="G12" s="413"/>
    </row>
    <row r="13" spans="1:7" s="3" customFormat="1" ht="5.25" customHeight="1">
      <c r="B13" s="450"/>
      <c r="C13" s="451"/>
      <c r="D13" s="452"/>
      <c r="E13" s="453"/>
      <c r="F13" s="454"/>
      <c r="G13" s="39"/>
    </row>
    <row r="14" spans="1:7" s="3" customFormat="1" ht="18" customHeight="1">
      <c r="B14" s="439" t="s">
        <v>68</v>
      </c>
      <c r="C14" s="440"/>
      <c r="D14" s="441"/>
      <c r="E14" s="442"/>
      <c r="F14" s="443"/>
      <c r="G14" s="40"/>
    </row>
    <row r="15" spans="1:7" s="3" customFormat="1" ht="18" customHeight="1">
      <c r="B15" s="414"/>
      <c r="C15" s="415"/>
      <c r="D15" s="416"/>
      <c r="E15" s="444"/>
      <c r="F15" s="445"/>
      <c r="G15" s="41"/>
    </row>
    <row r="16" spans="1:7" s="3" customFormat="1" ht="18" customHeight="1">
      <c r="B16" s="446" t="s">
        <v>372</v>
      </c>
      <c r="C16" s="447"/>
      <c r="D16" s="448"/>
      <c r="E16" s="435" t="s">
        <v>344</v>
      </c>
      <c r="F16" s="436"/>
      <c r="G16" s="41"/>
    </row>
    <row r="17" spans="2:7" s="3" customFormat="1" ht="18" customHeight="1">
      <c r="B17" s="414"/>
      <c r="C17" s="415"/>
      <c r="D17" s="416"/>
      <c r="E17" s="435" t="s">
        <v>345</v>
      </c>
      <c r="F17" s="436"/>
      <c r="G17" s="41"/>
    </row>
    <row r="18" spans="2:7" s="3" customFormat="1" ht="18" customHeight="1">
      <c r="B18" s="414"/>
      <c r="C18" s="415"/>
      <c r="D18" s="416"/>
      <c r="E18" s="435" t="s">
        <v>346</v>
      </c>
      <c r="F18" s="436"/>
      <c r="G18" s="41"/>
    </row>
    <row r="19" spans="2:7" s="3" customFormat="1" ht="18" customHeight="1">
      <c r="B19" s="414"/>
      <c r="C19" s="415"/>
      <c r="D19" s="416"/>
      <c r="E19" s="437"/>
      <c r="F19" s="438"/>
      <c r="G19" s="41"/>
    </row>
    <row r="20" spans="2:7" s="3" customFormat="1" ht="18" customHeight="1">
      <c r="B20" s="430" t="s">
        <v>70</v>
      </c>
      <c r="C20" s="431"/>
      <c r="D20" s="432"/>
      <c r="E20" s="433"/>
      <c r="F20" s="434"/>
      <c r="G20" s="40"/>
    </row>
    <row r="21" spans="2:7" s="3" customFormat="1" ht="18" customHeight="1">
      <c r="B21" s="414"/>
      <c r="C21" s="415"/>
      <c r="D21" s="416"/>
      <c r="E21" s="426"/>
      <c r="F21" s="427"/>
      <c r="G21" s="41"/>
    </row>
    <row r="22" spans="2:7" s="3" customFormat="1" ht="18" customHeight="1">
      <c r="B22" s="414"/>
      <c r="C22" s="415"/>
      <c r="D22" s="416"/>
      <c r="E22" s="428"/>
      <c r="F22" s="429"/>
      <c r="G22" s="41"/>
    </row>
    <row r="23" spans="2:7" s="3" customFormat="1" ht="18" customHeight="1">
      <c r="B23" s="414"/>
      <c r="C23" s="415"/>
      <c r="D23" s="416"/>
      <c r="E23" s="428"/>
      <c r="F23" s="429"/>
      <c r="G23" s="41"/>
    </row>
    <row r="24" spans="2:7" s="3" customFormat="1" ht="18" customHeight="1">
      <c r="B24" s="414"/>
      <c r="C24" s="415"/>
      <c r="D24" s="416"/>
      <c r="E24" s="428"/>
      <c r="F24" s="429"/>
      <c r="G24" s="41"/>
    </row>
    <row r="25" spans="2:7" s="3" customFormat="1" ht="18" customHeight="1">
      <c r="B25" s="414"/>
      <c r="C25" s="415"/>
      <c r="D25" s="416"/>
      <c r="E25" s="417"/>
      <c r="F25" s="418"/>
      <c r="G25" s="41"/>
    </row>
    <row r="26" spans="2:7" s="3" customFormat="1" ht="18" customHeight="1">
      <c r="B26" s="414"/>
      <c r="C26" s="415"/>
      <c r="D26" s="416"/>
      <c r="E26" s="428"/>
      <c r="F26" s="429"/>
      <c r="G26" s="41"/>
    </row>
    <row r="27" spans="2:7" s="3" customFormat="1" ht="18" customHeight="1">
      <c r="B27" s="414"/>
      <c r="C27" s="415"/>
      <c r="D27" s="416"/>
      <c r="E27" s="428"/>
      <c r="F27" s="429"/>
      <c r="G27" s="41"/>
    </row>
    <row r="28" spans="2:7" s="3" customFormat="1" ht="18" customHeight="1">
      <c r="B28" s="414"/>
      <c r="C28" s="415"/>
      <c r="D28" s="416"/>
      <c r="E28" s="428"/>
      <c r="F28" s="429"/>
      <c r="G28" s="41"/>
    </row>
    <row r="29" spans="2:7" s="3" customFormat="1" ht="18" customHeight="1">
      <c r="B29" s="414"/>
      <c r="C29" s="415"/>
      <c r="D29" s="416"/>
      <c r="E29" s="417"/>
      <c r="F29" s="418"/>
      <c r="G29" s="41"/>
    </row>
    <row r="30" spans="2:7" s="3" customFormat="1" ht="18" customHeight="1">
      <c r="B30" s="414"/>
      <c r="C30" s="415"/>
      <c r="D30" s="416"/>
      <c r="E30" s="426"/>
      <c r="F30" s="427"/>
      <c r="G30" s="41"/>
    </row>
    <row r="31" spans="2:7" s="3" customFormat="1" ht="18" customHeight="1">
      <c r="B31" s="414"/>
      <c r="C31" s="415"/>
      <c r="D31" s="416"/>
      <c r="E31" s="417"/>
      <c r="F31" s="418"/>
      <c r="G31" s="41"/>
    </row>
    <row r="32" spans="2:7" s="3" customFormat="1" ht="18" customHeight="1">
      <c r="B32" s="414"/>
      <c r="C32" s="415"/>
      <c r="D32" s="416"/>
      <c r="E32" s="417"/>
      <c r="F32" s="418"/>
      <c r="G32" s="41"/>
    </row>
    <row r="33" spans="2:7" s="3" customFormat="1" ht="18" customHeight="1">
      <c r="B33" s="414"/>
      <c r="C33" s="415"/>
      <c r="D33" s="416"/>
      <c r="E33" s="417"/>
      <c r="F33" s="418"/>
      <c r="G33" s="41"/>
    </row>
    <row r="34" spans="2:7" s="3" customFormat="1" ht="18" customHeight="1">
      <c r="B34" s="414"/>
      <c r="C34" s="415"/>
      <c r="D34" s="416"/>
      <c r="E34" s="417"/>
      <c r="F34" s="418"/>
      <c r="G34" s="41"/>
    </row>
    <row r="35" spans="2:7" s="3" customFormat="1" ht="18" customHeight="1">
      <c r="B35" s="414"/>
      <c r="C35" s="415"/>
      <c r="D35" s="416"/>
      <c r="E35" s="417"/>
      <c r="F35" s="418"/>
      <c r="G35" s="41"/>
    </row>
    <row r="36" spans="2:7" s="3" customFormat="1" ht="18" customHeight="1">
      <c r="B36" s="34" t="s">
        <v>71</v>
      </c>
      <c r="C36" s="38">
        <f>COUNTA(B15:D19,B21:D35)</f>
        <v>1</v>
      </c>
      <c r="D36" s="38" t="s">
        <v>56</v>
      </c>
      <c r="E36" s="419"/>
      <c r="F36" s="420"/>
      <c r="G36" s="42"/>
    </row>
    <row r="37" spans="2:7" ht="6" customHeight="1">
      <c r="B37" s="421"/>
      <c r="C37" s="422"/>
      <c r="D37" s="423"/>
      <c r="E37" s="424"/>
      <c r="F37" s="425"/>
      <c r="G37" s="43"/>
    </row>
    <row r="38" spans="2:7" ht="7.5" customHeight="1">
      <c r="B38" s="35"/>
      <c r="C38" s="35"/>
      <c r="D38" s="35"/>
      <c r="E38" s="35"/>
      <c r="F38" s="35"/>
      <c r="G38" s="44"/>
    </row>
    <row r="39" spans="2:7">
      <c r="B39" s="411" t="s">
        <v>28</v>
      </c>
      <c r="C39" s="411"/>
      <c r="D39" s="411"/>
      <c r="E39" s="411"/>
      <c r="F39" s="411"/>
      <c r="G39" s="411"/>
    </row>
    <row r="40" spans="2:7">
      <c r="B40" s="7" t="s">
        <v>73</v>
      </c>
      <c r="D40" s="10"/>
    </row>
    <row r="41" spans="2:7">
      <c r="B41" s="7" t="s">
        <v>24</v>
      </c>
      <c r="D41" s="10"/>
    </row>
    <row r="43" spans="2:7">
      <c r="B43" s="36"/>
      <c r="C43" s="37"/>
    </row>
    <row r="44" spans="2:7">
      <c r="B44" s="37"/>
      <c r="C44" s="37"/>
    </row>
    <row r="55" spans="1:1">
      <c r="A55" s="1"/>
    </row>
  </sheetData>
  <sheetProtection password="CF7A" sheet="1" formatCells="0" formatColumns="0" formatRows="0" insertColumns="0" insertRows="0" selectLockedCells="1"/>
  <mergeCells count="72">
    <mergeCell ref="B1:E1"/>
    <mergeCell ref="F1:G1"/>
    <mergeCell ref="B2:G2"/>
    <mergeCell ref="B3:G3"/>
    <mergeCell ref="B4:E4"/>
    <mergeCell ref="F4:G4"/>
    <mergeCell ref="B5:E5"/>
    <mergeCell ref="F5:G5"/>
    <mergeCell ref="B6:E6"/>
    <mergeCell ref="F6:G6"/>
    <mergeCell ref="B7:E7"/>
    <mergeCell ref="F7:G7"/>
    <mergeCell ref="B8:E8"/>
    <mergeCell ref="F8:G8"/>
    <mergeCell ref="B9:E9"/>
    <mergeCell ref="F9:G9"/>
    <mergeCell ref="B10:E10"/>
    <mergeCell ref="F10:G10"/>
    <mergeCell ref="B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E30:F30"/>
    <mergeCell ref="B31:D31"/>
    <mergeCell ref="E31:F31"/>
    <mergeCell ref="B26:D26"/>
    <mergeCell ref="E26:F26"/>
    <mergeCell ref="B27:D27"/>
    <mergeCell ref="E27:F27"/>
    <mergeCell ref="B28:D28"/>
    <mergeCell ref="E28:F28"/>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s>
  <phoneticPr fontId="20"/>
  <printOptions horizontalCentered="1"/>
  <pageMargins left="0.47244094488188976" right="0.43307086614173224"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topLeftCell="B1" zoomScaleSheetLayoutView="100" workbookViewId="0">
      <selection activeCell="C15" sqref="C15:H15"/>
    </sheetView>
  </sheetViews>
  <sheetFormatPr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5"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6" customWidth="1"/>
    <col min="19" max="19" width="13" style="46" customWidth="1"/>
    <col min="20" max="20" width="0.6328125" style="46" customWidth="1"/>
    <col min="21" max="21" width="11.6328125" style="47" bestFit="1" customWidth="1"/>
    <col min="22" max="27" width="2.6328125" style="46" customWidth="1"/>
    <col min="28" max="241" width="9" style="46" customWidth="1"/>
    <col min="242" max="256" width="9" style="3" customWidth="1"/>
    <col min="257" max="257" width="0.7265625" style="3" customWidth="1"/>
    <col min="258" max="258" width="11.6328125" style="3" customWidth="1"/>
    <col min="259" max="259" width="5.08984375" style="3" customWidth="1"/>
    <col min="260" max="261" width="13.6328125" style="3" customWidth="1"/>
    <col min="262" max="262" width="10.6328125" style="3" customWidth="1"/>
    <col min="263" max="263" width="4.08984375" style="3" customWidth="1"/>
    <col min="264" max="266" width="3.6328125" style="3" customWidth="1"/>
    <col min="267" max="267" width="2.6328125" style="3" customWidth="1"/>
    <col min="268" max="268" width="3.6328125" style="3" customWidth="1"/>
    <col min="269" max="269" width="2.90625" style="3" customWidth="1"/>
    <col min="270" max="270" width="3.6328125" style="3" customWidth="1"/>
    <col min="271" max="271" width="2.90625" style="3" customWidth="1"/>
    <col min="272" max="273" width="0.7265625" style="3" customWidth="1"/>
    <col min="274" max="274" width="35.36328125" style="3" customWidth="1"/>
    <col min="275" max="275" width="13" style="3" customWidth="1"/>
    <col min="276" max="276" width="0.6328125" style="3" customWidth="1"/>
    <col min="277" max="277" width="11.26953125" style="3" bestFit="1" customWidth="1"/>
    <col min="278" max="283" width="2.6328125" style="3" customWidth="1"/>
    <col min="284" max="512" width="9" style="3" customWidth="1"/>
    <col min="513" max="513" width="0.7265625" style="3" customWidth="1"/>
    <col min="514" max="514" width="11.6328125" style="3" customWidth="1"/>
    <col min="515" max="515" width="5.08984375" style="3" customWidth="1"/>
    <col min="516" max="517" width="13.6328125" style="3" customWidth="1"/>
    <col min="518" max="518" width="10.6328125" style="3" customWidth="1"/>
    <col min="519" max="519" width="4.08984375" style="3" customWidth="1"/>
    <col min="520" max="522" width="3.6328125" style="3" customWidth="1"/>
    <col min="523" max="523" width="2.6328125" style="3" customWidth="1"/>
    <col min="524" max="524" width="3.6328125" style="3" customWidth="1"/>
    <col min="525" max="525" width="2.90625" style="3" customWidth="1"/>
    <col min="526" max="526" width="3.6328125" style="3" customWidth="1"/>
    <col min="527" max="527" width="2.90625" style="3" customWidth="1"/>
    <col min="528" max="529" width="0.7265625" style="3" customWidth="1"/>
    <col min="530" max="530" width="35.36328125" style="3" customWidth="1"/>
    <col min="531" max="531" width="13" style="3" customWidth="1"/>
    <col min="532" max="532" width="0.6328125" style="3" customWidth="1"/>
    <col min="533" max="533" width="11.26953125" style="3" bestFit="1" customWidth="1"/>
    <col min="534" max="539" width="2.6328125" style="3" customWidth="1"/>
    <col min="540" max="768" width="9" style="3" customWidth="1"/>
    <col min="769" max="769" width="0.7265625" style="3" customWidth="1"/>
    <col min="770" max="770" width="11.6328125" style="3" customWidth="1"/>
    <col min="771" max="771" width="5.08984375" style="3" customWidth="1"/>
    <col min="772" max="773" width="13.6328125" style="3" customWidth="1"/>
    <col min="774" max="774" width="10.6328125" style="3" customWidth="1"/>
    <col min="775" max="775" width="4.08984375" style="3" customWidth="1"/>
    <col min="776" max="778" width="3.6328125" style="3" customWidth="1"/>
    <col min="779" max="779" width="2.6328125" style="3" customWidth="1"/>
    <col min="780" max="780" width="3.6328125" style="3" customWidth="1"/>
    <col min="781" max="781" width="2.90625" style="3" customWidth="1"/>
    <col min="782" max="782" width="3.6328125" style="3" customWidth="1"/>
    <col min="783" max="783" width="2.90625" style="3" customWidth="1"/>
    <col min="784" max="785" width="0.7265625" style="3" customWidth="1"/>
    <col min="786" max="786" width="35.36328125" style="3" customWidth="1"/>
    <col min="787" max="787" width="13" style="3" customWidth="1"/>
    <col min="788" max="788" width="0.6328125" style="3" customWidth="1"/>
    <col min="789" max="789" width="11.26953125" style="3" bestFit="1" customWidth="1"/>
    <col min="790" max="795" width="2.6328125" style="3" customWidth="1"/>
    <col min="796" max="1024" width="9" style="3" customWidth="1"/>
    <col min="1025" max="1025" width="0.7265625" style="3" customWidth="1"/>
    <col min="1026" max="1026" width="11.6328125" style="3" customWidth="1"/>
    <col min="1027" max="1027" width="5.08984375" style="3" customWidth="1"/>
    <col min="1028" max="1029" width="13.6328125" style="3" customWidth="1"/>
    <col min="1030" max="1030" width="10.6328125" style="3" customWidth="1"/>
    <col min="1031" max="1031" width="4.08984375" style="3" customWidth="1"/>
    <col min="1032" max="1034" width="3.6328125" style="3" customWidth="1"/>
    <col min="1035" max="1035" width="2.6328125" style="3" customWidth="1"/>
    <col min="1036" max="1036" width="3.6328125" style="3" customWidth="1"/>
    <col min="1037" max="1037" width="2.90625" style="3" customWidth="1"/>
    <col min="1038" max="1038" width="3.6328125" style="3" customWidth="1"/>
    <col min="1039" max="1039" width="2.90625" style="3" customWidth="1"/>
    <col min="1040" max="1041" width="0.7265625" style="3" customWidth="1"/>
    <col min="1042" max="1042" width="35.36328125" style="3" customWidth="1"/>
    <col min="1043" max="1043" width="13" style="3" customWidth="1"/>
    <col min="1044" max="1044" width="0.6328125" style="3" customWidth="1"/>
    <col min="1045" max="1045" width="11.26953125" style="3" bestFit="1" customWidth="1"/>
    <col min="1046" max="1051" width="2.6328125" style="3" customWidth="1"/>
    <col min="1052" max="1280" width="9" style="3" customWidth="1"/>
    <col min="1281" max="1281" width="0.7265625" style="3" customWidth="1"/>
    <col min="1282" max="1282" width="11.6328125" style="3" customWidth="1"/>
    <col min="1283" max="1283" width="5.08984375" style="3" customWidth="1"/>
    <col min="1284" max="1285" width="13.6328125" style="3" customWidth="1"/>
    <col min="1286" max="1286" width="10.6328125" style="3" customWidth="1"/>
    <col min="1287" max="1287" width="4.08984375" style="3" customWidth="1"/>
    <col min="1288" max="1290" width="3.6328125" style="3" customWidth="1"/>
    <col min="1291" max="1291" width="2.6328125" style="3" customWidth="1"/>
    <col min="1292" max="1292" width="3.6328125" style="3" customWidth="1"/>
    <col min="1293" max="1293" width="2.90625" style="3" customWidth="1"/>
    <col min="1294" max="1294" width="3.6328125" style="3" customWidth="1"/>
    <col min="1295" max="1295" width="2.90625" style="3" customWidth="1"/>
    <col min="1296" max="1297" width="0.7265625" style="3" customWidth="1"/>
    <col min="1298" max="1298" width="35.36328125" style="3" customWidth="1"/>
    <col min="1299" max="1299" width="13" style="3" customWidth="1"/>
    <col min="1300" max="1300" width="0.6328125" style="3" customWidth="1"/>
    <col min="1301" max="1301" width="11.26953125" style="3" bestFit="1" customWidth="1"/>
    <col min="1302" max="1307" width="2.6328125" style="3" customWidth="1"/>
    <col min="1308" max="1536" width="9" style="3" customWidth="1"/>
    <col min="1537" max="1537" width="0.7265625" style="3" customWidth="1"/>
    <col min="1538" max="1538" width="11.6328125" style="3" customWidth="1"/>
    <col min="1539" max="1539" width="5.08984375" style="3" customWidth="1"/>
    <col min="1540" max="1541" width="13.6328125" style="3" customWidth="1"/>
    <col min="1542" max="1542" width="10.6328125" style="3" customWidth="1"/>
    <col min="1543" max="1543" width="4.08984375" style="3" customWidth="1"/>
    <col min="1544" max="1546" width="3.6328125" style="3" customWidth="1"/>
    <col min="1547" max="1547" width="2.6328125" style="3" customWidth="1"/>
    <col min="1548" max="1548" width="3.6328125" style="3" customWidth="1"/>
    <col min="1549" max="1549" width="2.90625" style="3" customWidth="1"/>
    <col min="1550" max="1550" width="3.6328125" style="3" customWidth="1"/>
    <col min="1551" max="1551" width="2.90625" style="3" customWidth="1"/>
    <col min="1552" max="1553" width="0.7265625" style="3" customWidth="1"/>
    <col min="1554" max="1554" width="35.36328125" style="3" customWidth="1"/>
    <col min="1555" max="1555" width="13" style="3" customWidth="1"/>
    <col min="1556" max="1556" width="0.6328125" style="3" customWidth="1"/>
    <col min="1557" max="1557" width="11.26953125" style="3" bestFit="1" customWidth="1"/>
    <col min="1558" max="1563" width="2.6328125" style="3" customWidth="1"/>
    <col min="1564" max="1792" width="9" style="3" customWidth="1"/>
    <col min="1793" max="1793" width="0.7265625" style="3" customWidth="1"/>
    <col min="1794" max="1794" width="11.6328125" style="3" customWidth="1"/>
    <col min="1795" max="1795" width="5.08984375" style="3" customWidth="1"/>
    <col min="1796" max="1797" width="13.6328125" style="3" customWidth="1"/>
    <col min="1798" max="1798" width="10.6328125" style="3" customWidth="1"/>
    <col min="1799" max="1799" width="4.08984375" style="3" customWidth="1"/>
    <col min="1800" max="1802" width="3.6328125" style="3" customWidth="1"/>
    <col min="1803" max="1803" width="2.6328125" style="3" customWidth="1"/>
    <col min="1804" max="1804" width="3.6328125" style="3" customWidth="1"/>
    <col min="1805" max="1805" width="2.90625" style="3" customWidth="1"/>
    <col min="1806" max="1806" width="3.6328125" style="3" customWidth="1"/>
    <col min="1807" max="1807" width="2.90625" style="3" customWidth="1"/>
    <col min="1808" max="1809" width="0.7265625" style="3" customWidth="1"/>
    <col min="1810" max="1810" width="35.36328125" style="3" customWidth="1"/>
    <col min="1811" max="1811" width="13" style="3" customWidth="1"/>
    <col min="1812" max="1812" width="0.6328125" style="3" customWidth="1"/>
    <col min="1813" max="1813" width="11.26953125" style="3" bestFit="1" customWidth="1"/>
    <col min="1814" max="1819" width="2.6328125" style="3" customWidth="1"/>
    <col min="1820" max="2048" width="9" style="3" customWidth="1"/>
    <col min="2049" max="2049" width="0.7265625" style="3" customWidth="1"/>
    <col min="2050" max="2050" width="11.6328125" style="3" customWidth="1"/>
    <col min="2051" max="2051" width="5.08984375" style="3" customWidth="1"/>
    <col min="2052" max="2053" width="13.6328125" style="3" customWidth="1"/>
    <col min="2054" max="2054" width="10.6328125" style="3" customWidth="1"/>
    <col min="2055" max="2055" width="4.08984375" style="3" customWidth="1"/>
    <col min="2056" max="2058" width="3.6328125" style="3" customWidth="1"/>
    <col min="2059" max="2059" width="2.6328125" style="3" customWidth="1"/>
    <col min="2060" max="2060" width="3.6328125" style="3" customWidth="1"/>
    <col min="2061" max="2061" width="2.90625" style="3" customWidth="1"/>
    <col min="2062" max="2062" width="3.6328125" style="3" customWidth="1"/>
    <col min="2063" max="2063" width="2.90625" style="3" customWidth="1"/>
    <col min="2064" max="2065" width="0.7265625" style="3" customWidth="1"/>
    <col min="2066" max="2066" width="35.36328125" style="3" customWidth="1"/>
    <col min="2067" max="2067" width="13" style="3" customWidth="1"/>
    <col min="2068" max="2068" width="0.6328125" style="3" customWidth="1"/>
    <col min="2069" max="2069" width="11.26953125" style="3" bestFit="1" customWidth="1"/>
    <col min="2070" max="2075" width="2.6328125" style="3" customWidth="1"/>
    <col min="2076" max="2304" width="9" style="3" customWidth="1"/>
    <col min="2305" max="2305" width="0.7265625" style="3" customWidth="1"/>
    <col min="2306" max="2306" width="11.6328125" style="3" customWidth="1"/>
    <col min="2307" max="2307" width="5.08984375" style="3" customWidth="1"/>
    <col min="2308" max="2309" width="13.6328125" style="3" customWidth="1"/>
    <col min="2310" max="2310" width="10.6328125" style="3" customWidth="1"/>
    <col min="2311" max="2311" width="4.08984375" style="3" customWidth="1"/>
    <col min="2312" max="2314" width="3.6328125" style="3" customWidth="1"/>
    <col min="2315" max="2315" width="2.6328125" style="3" customWidth="1"/>
    <col min="2316" max="2316" width="3.6328125" style="3" customWidth="1"/>
    <col min="2317" max="2317" width="2.90625" style="3" customWidth="1"/>
    <col min="2318" max="2318" width="3.6328125" style="3" customWidth="1"/>
    <col min="2319" max="2319" width="2.90625" style="3" customWidth="1"/>
    <col min="2320" max="2321" width="0.7265625" style="3" customWidth="1"/>
    <col min="2322" max="2322" width="35.36328125" style="3" customWidth="1"/>
    <col min="2323" max="2323" width="13" style="3" customWidth="1"/>
    <col min="2324" max="2324" width="0.6328125" style="3" customWidth="1"/>
    <col min="2325" max="2325" width="11.26953125" style="3" bestFit="1" customWidth="1"/>
    <col min="2326" max="2331" width="2.6328125" style="3" customWidth="1"/>
    <col min="2332" max="2560" width="9" style="3" customWidth="1"/>
    <col min="2561" max="2561" width="0.7265625" style="3" customWidth="1"/>
    <col min="2562" max="2562" width="11.6328125" style="3" customWidth="1"/>
    <col min="2563" max="2563" width="5.08984375" style="3" customWidth="1"/>
    <col min="2564" max="2565" width="13.6328125" style="3" customWidth="1"/>
    <col min="2566" max="2566" width="10.6328125" style="3" customWidth="1"/>
    <col min="2567" max="2567" width="4.08984375" style="3" customWidth="1"/>
    <col min="2568" max="2570" width="3.6328125" style="3" customWidth="1"/>
    <col min="2571" max="2571" width="2.6328125" style="3" customWidth="1"/>
    <col min="2572" max="2572" width="3.6328125" style="3" customWidth="1"/>
    <col min="2573" max="2573" width="2.90625" style="3" customWidth="1"/>
    <col min="2574" max="2574" width="3.6328125" style="3" customWidth="1"/>
    <col min="2575" max="2575" width="2.90625" style="3" customWidth="1"/>
    <col min="2576" max="2577" width="0.7265625" style="3" customWidth="1"/>
    <col min="2578" max="2578" width="35.36328125" style="3" customWidth="1"/>
    <col min="2579" max="2579" width="13" style="3" customWidth="1"/>
    <col min="2580" max="2580" width="0.6328125" style="3" customWidth="1"/>
    <col min="2581" max="2581" width="11.26953125" style="3" bestFit="1" customWidth="1"/>
    <col min="2582" max="2587" width="2.6328125" style="3" customWidth="1"/>
    <col min="2588" max="2816" width="9" style="3" customWidth="1"/>
    <col min="2817" max="2817" width="0.7265625" style="3" customWidth="1"/>
    <col min="2818" max="2818" width="11.6328125" style="3" customWidth="1"/>
    <col min="2819" max="2819" width="5.08984375" style="3" customWidth="1"/>
    <col min="2820" max="2821" width="13.6328125" style="3" customWidth="1"/>
    <col min="2822" max="2822" width="10.6328125" style="3" customWidth="1"/>
    <col min="2823" max="2823" width="4.08984375" style="3" customWidth="1"/>
    <col min="2824" max="2826" width="3.6328125" style="3" customWidth="1"/>
    <col min="2827" max="2827" width="2.6328125" style="3" customWidth="1"/>
    <col min="2828" max="2828" width="3.6328125" style="3" customWidth="1"/>
    <col min="2829" max="2829" width="2.90625" style="3" customWidth="1"/>
    <col min="2830" max="2830" width="3.6328125" style="3" customWidth="1"/>
    <col min="2831" max="2831" width="2.90625" style="3" customWidth="1"/>
    <col min="2832" max="2833" width="0.7265625" style="3" customWidth="1"/>
    <col min="2834" max="2834" width="35.36328125" style="3" customWidth="1"/>
    <col min="2835" max="2835" width="13" style="3" customWidth="1"/>
    <col min="2836" max="2836" width="0.6328125" style="3" customWidth="1"/>
    <col min="2837" max="2837" width="11.26953125" style="3" bestFit="1" customWidth="1"/>
    <col min="2838" max="2843" width="2.6328125" style="3" customWidth="1"/>
    <col min="2844" max="3072" width="9" style="3" customWidth="1"/>
    <col min="3073" max="3073" width="0.7265625" style="3" customWidth="1"/>
    <col min="3074" max="3074" width="11.6328125" style="3" customWidth="1"/>
    <col min="3075" max="3075" width="5.08984375" style="3" customWidth="1"/>
    <col min="3076" max="3077" width="13.6328125" style="3" customWidth="1"/>
    <col min="3078" max="3078" width="10.6328125" style="3" customWidth="1"/>
    <col min="3079" max="3079" width="4.08984375" style="3" customWidth="1"/>
    <col min="3080" max="3082" width="3.6328125" style="3" customWidth="1"/>
    <col min="3083" max="3083" width="2.6328125" style="3" customWidth="1"/>
    <col min="3084" max="3084" width="3.6328125" style="3" customWidth="1"/>
    <col min="3085" max="3085" width="2.90625" style="3" customWidth="1"/>
    <col min="3086" max="3086" width="3.6328125" style="3" customWidth="1"/>
    <col min="3087" max="3087" width="2.90625" style="3" customWidth="1"/>
    <col min="3088" max="3089" width="0.7265625" style="3" customWidth="1"/>
    <col min="3090" max="3090" width="35.36328125" style="3" customWidth="1"/>
    <col min="3091" max="3091" width="13" style="3" customWidth="1"/>
    <col min="3092" max="3092" width="0.6328125" style="3" customWidth="1"/>
    <col min="3093" max="3093" width="11.26953125" style="3" bestFit="1" customWidth="1"/>
    <col min="3094" max="3099" width="2.6328125" style="3" customWidth="1"/>
    <col min="3100" max="3328" width="9" style="3" customWidth="1"/>
    <col min="3329" max="3329" width="0.7265625" style="3" customWidth="1"/>
    <col min="3330" max="3330" width="11.6328125" style="3" customWidth="1"/>
    <col min="3331" max="3331" width="5.08984375" style="3" customWidth="1"/>
    <col min="3332" max="3333" width="13.6328125" style="3" customWidth="1"/>
    <col min="3334" max="3334" width="10.6328125" style="3" customWidth="1"/>
    <col min="3335" max="3335" width="4.08984375" style="3" customWidth="1"/>
    <col min="3336" max="3338" width="3.6328125" style="3" customWidth="1"/>
    <col min="3339" max="3339" width="2.6328125" style="3" customWidth="1"/>
    <col min="3340" max="3340" width="3.6328125" style="3" customWidth="1"/>
    <col min="3341" max="3341" width="2.90625" style="3" customWidth="1"/>
    <col min="3342" max="3342" width="3.6328125" style="3" customWidth="1"/>
    <col min="3343" max="3343" width="2.90625" style="3" customWidth="1"/>
    <col min="3344" max="3345" width="0.7265625" style="3" customWidth="1"/>
    <col min="3346" max="3346" width="35.36328125" style="3" customWidth="1"/>
    <col min="3347" max="3347" width="13" style="3" customWidth="1"/>
    <col min="3348" max="3348" width="0.6328125" style="3" customWidth="1"/>
    <col min="3349" max="3349" width="11.26953125" style="3" bestFit="1" customWidth="1"/>
    <col min="3350" max="3355" width="2.6328125" style="3" customWidth="1"/>
    <col min="3356" max="3584" width="9" style="3" customWidth="1"/>
    <col min="3585" max="3585" width="0.7265625" style="3" customWidth="1"/>
    <col min="3586" max="3586" width="11.6328125" style="3" customWidth="1"/>
    <col min="3587" max="3587" width="5.08984375" style="3" customWidth="1"/>
    <col min="3588" max="3589" width="13.6328125" style="3" customWidth="1"/>
    <col min="3590" max="3590" width="10.6328125" style="3" customWidth="1"/>
    <col min="3591" max="3591" width="4.08984375" style="3" customWidth="1"/>
    <col min="3592" max="3594" width="3.6328125" style="3" customWidth="1"/>
    <col min="3595" max="3595" width="2.6328125" style="3" customWidth="1"/>
    <col min="3596" max="3596" width="3.6328125" style="3" customWidth="1"/>
    <col min="3597" max="3597" width="2.90625" style="3" customWidth="1"/>
    <col min="3598" max="3598" width="3.6328125" style="3" customWidth="1"/>
    <col min="3599" max="3599" width="2.90625" style="3" customWidth="1"/>
    <col min="3600" max="3601" width="0.7265625" style="3" customWidth="1"/>
    <col min="3602" max="3602" width="35.36328125" style="3" customWidth="1"/>
    <col min="3603" max="3603" width="13" style="3" customWidth="1"/>
    <col min="3604" max="3604" width="0.6328125" style="3" customWidth="1"/>
    <col min="3605" max="3605" width="11.26953125" style="3" bestFit="1" customWidth="1"/>
    <col min="3606" max="3611" width="2.6328125" style="3" customWidth="1"/>
    <col min="3612" max="3840" width="9" style="3" customWidth="1"/>
    <col min="3841" max="3841" width="0.7265625" style="3" customWidth="1"/>
    <col min="3842" max="3842" width="11.6328125" style="3" customWidth="1"/>
    <col min="3843" max="3843" width="5.08984375" style="3" customWidth="1"/>
    <col min="3844" max="3845" width="13.6328125" style="3" customWidth="1"/>
    <col min="3846" max="3846" width="10.6328125" style="3" customWidth="1"/>
    <col min="3847" max="3847" width="4.08984375" style="3" customWidth="1"/>
    <col min="3848" max="3850" width="3.6328125" style="3" customWidth="1"/>
    <col min="3851" max="3851" width="2.6328125" style="3" customWidth="1"/>
    <col min="3852" max="3852" width="3.6328125" style="3" customWidth="1"/>
    <col min="3853" max="3853" width="2.90625" style="3" customWidth="1"/>
    <col min="3854" max="3854" width="3.6328125" style="3" customWidth="1"/>
    <col min="3855" max="3855" width="2.90625" style="3" customWidth="1"/>
    <col min="3856" max="3857" width="0.7265625" style="3" customWidth="1"/>
    <col min="3858" max="3858" width="35.36328125" style="3" customWidth="1"/>
    <col min="3859" max="3859" width="13" style="3" customWidth="1"/>
    <col min="3860" max="3860" width="0.6328125" style="3" customWidth="1"/>
    <col min="3861" max="3861" width="11.26953125" style="3" bestFit="1" customWidth="1"/>
    <col min="3862" max="3867" width="2.6328125" style="3" customWidth="1"/>
    <col min="3868" max="4096" width="9" style="3" customWidth="1"/>
    <col min="4097" max="4097" width="0.7265625" style="3" customWidth="1"/>
    <col min="4098" max="4098" width="11.6328125" style="3" customWidth="1"/>
    <col min="4099" max="4099" width="5.08984375" style="3" customWidth="1"/>
    <col min="4100" max="4101" width="13.6328125" style="3" customWidth="1"/>
    <col min="4102" max="4102" width="10.6328125" style="3" customWidth="1"/>
    <col min="4103" max="4103" width="4.08984375" style="3" customWidth="1"/>
    <col min="4104" max="4106" width="3.6328125" style="3" customWidth="1"/>
    <col min="4107" max="4107" width="2.6328125" style="3" customWidth="1"/>
    <col min="4108" max="4108" width="3.6328125" style="3" customWidth="1"/>
    <col min="4109" max="4109" width="2.90625" style="3" customWidth="1"/>
    <col min="4110" max="4110" width="3.6328125" style="3" customWidth="1"/>
    <col min="4111" max="4111" width="2.90625" style="3" customWidth="1"/>
    <col min="4112" max="4113" width="0.7265625" style="3" customWidth="1"/>
    <col min="4114" max="4114" width="35.36328125" style="3" customWidth="1"/>
    <col min="4115" max="4115" width="13" style="3" customWidth="1"/>
    <col min="4116" max="4116" width="0.6328125" style="3" customWidth="1"/>
    <col min="4117" max="4117" width="11.26953125" style="3" bestFit="1" customWidth="1"/>
    <col min="4118" max="4123" width="2.6328125" style="3" customWidth="1"/>
    <col min="4124" max="4352" width="9" style="3" customWidth="1"/>
    <col min="4353" max="4353" width="0.7265625" style="3" customWidth="1"/>
    <col min="4354" max="4354" width="11.6328125" style="3" customWidth="1"/>
    <col min="4355" max="4355" width="5.08984375" style="3" customWidth="1"/>
    <col min="4356" max="4357" width="13.6328125" style="3" customWidth="1"/>
    <col min="4358" max="4358" width="10.6328125" style="3" customWidth="1"/>
    <col min="4359" max="4359" width="4.08984375" style="3" customWidth="1"/>
    <col min="4360" max="4362" width="3.6328125" style="3" customWidth="1"/>
    <col min="4363" max="4363" width="2.6328125" style="3" customWidth="1"/>
    <col min="4364" max="4364" width="3.6328125" style="3" customWidth="1"/>
    <col min="4365" max="4365" width="2.90625" style="3" customWidth="1"/>
    <col min="4366" max="4366" width="3.6328125" style="3" customWidth="1"/>
    <col min="4367" max="4367" width="2.90625" style="3" customWidth="1"/>
    <col min="4368" max="4369" width="0.7265625" style="3" customWidth="1"/>
    <col min="4370" max="4370" width="35.36328125" style="3" customWidth="1"/>
    <col min="4371" max="4371" width="13" style="3" customWidth="1"/>
    <col min="4372" max="4372" width="0.6328125" style="3" customWidth="1"/>
    <col min="4373" max="4373" width="11.26953125" style="3" bestFit="1" customWidth="1"/>
    <col min="4374" max="4379" width="2.6328125" style="3" customWidth="1"/>
    <col min="4380" max="4608" width="9" style="3" customWidth="1"/>
    <col min="4609" max="4609" width="0.7265625" style="3" customWidth="1"/>
    <col min="4610" max="4610" width="11.6328125" style="3" customWidth="1"/>
    <col min="4611" max="4611" width="5.08984375" style="3" customWidth="1"/>
    <col min="4612" max="4613" width="13.6328125" style="3" customWidth="1"/>
    <col min="4614" max="4614" width="10.6328125" style="3" customWidth="1"/>
    <col min="4615" max="4615" width="4.08984375" style="3" customWidth="1"/>
    <col min="4616" max="4618" width="3.6328125" style="3" customWidth="1"/>
    <col min="4619" max="4619" width="2.6328125" style="3" customWidth="1"/>
    <col min="4620" max="4620" width="3.6328125" style="3" customWidth="1"/>
    <col min="4621" max="4621" width="2.90625" style="3" customWidth="1"/>
    <col min="4622" max="4622" width="3.6328125" style="3" customWidth="1"/>
    <col min="4623" max="4623" width="2.90625" style="3" customWidth="1"/>
    <col min="4624" max="4625" width="0.7265625" style="3" customWidth="1"/>
    <col min="4626" max="4626" width="35.36328125" style="3" customWidth="1"/>
    <col min="4627" max="4627" width="13" style="3" customWidth="1"/>
    <col min="4628" max="4628" width="0.6328125" style="3" customWidth="1"/>
    <col min="4629" max="4629" width="11.26953125" style="3" bestFit="1" customWidth="1"/>
    <col min="4630" max="4635" width="2.6328125" style="3" customWidth="1"/>
    <col min="4636" max="4864" width="9" style="3" customWidth="1"/>
    <col min="4865" max="4865" width="0.7265625" style="3" customWidth="1"/>
    <col min="4866" max="4866" width="11.6328125" style="3" customWidth="1"/>
    <col min="4867" max="4867" width="5.08984375" style="3" customWidth="1"/>
    <col min="4868" max="4869" width="13.6328125" style="3" customWidth="1"/>
    <col min="4870" max="4870" width="10.6328125" style="3" customWidth="1"/>
    <col min="4871" max="4871" width="4.08984375" style="3" customWidth="1"/>
    <col min="4872" max="4874" width="3.6328125" style="3" customWidth="1"/>
    <col min="4875" max="4875" width="2.6328125" style="3" customWidth="1"/>
    <col min="4876" max="4876" width="3.6328125" style="3" customWidth="1"/>
    <col min="4877" max="4877" width="2.90625" style="3" customWidth="1"/>
    <col min="4878" max="4878" width="3.6328125" style="3" customWidth="1"/>
    <col min="4879" max="4879" width="2.90625" style="3" customWidth="1"/>
    <col min="4880" max="4881" width="0.7265625" style="3" customWidth="1"/>
    <col min="4882" max="4882" width="35.36328125" style="3" customWidth="1"/>
    <col min="4883" max="4883" width="13" style="3" customWidth="1"/>
    <col min="4884" max="4884" width="0.6328125" style="3" customWidth="1"/>
    <col min="4885" max="4885" width="11.26953125" style="3" bestFit="1" customWidth="1"/>
    <col min="4886" max="4891" width="2.6328125" style="3" customWidth="1"/>
    <col min="4892" max="5120" width="9" style="3" customWidth="1"/>
    <col min="5121" max="5121" width="0.7265625" style="3" customWidth="1"/>
    <col min="5122" max="5122" width="11.6328125" style="3" customWidth="1"/>
    <col min="5123" max="5123" width="5.08984375" style="3" customWidth="1"/>
    <col min="5124" max="5125" width="13.6328125" style="3" customWidth="1"/>
    <col min="5126" max="5126" width="10.6328125" style="3" customWidth="1"/>
    <col min="5127" max="5127" width="4.08984375" style="3" customWidth="1"/>
    <col min="5128" max="5130" width="3.6328125" style="3" customWidth="1"/>
    <col min="5131" max="5131" width="2.6328125" style="3" customWidth="1"/>
    <col min="5132" max="5132" width="3.6328125" style="3" customWidth="1"/>
    <col min="5133" max="5133" width="2.90625" style="3" customWidth="1"/>
    <col min="5134" max="5134" width="3.6328125" style="3" customWidth="1"/>
    <col min="5135" max="5135" width="2.90625" style="3" customWidth="1"/>
    <col min="5136" max="5137" width="0.7265625" style="3" customWidth="1"/>
    <col min="5138" max="5138" width="35.36328125" style="3" customWidth="1"/>
    <col min="5139" max="5139" width="13" style="3" customWidth="1"/>
    <col min="5140" max="5140" width="0.6328125" style="3" customWidth="1"/>
    <col min="5141" max="5141" width="11.26953125" style="3" bestFit="1" customWidth="1"/>
    <col min="5142" max="5147" width="2.6328125" style="3" customWidth="1"/>
    <col min="5148" max="5376" width="9" style="3" customWidth="1"/>
    <col min="5377" max="5377" width="0.7265625" style="3" customWidth="1"/>
    <col min="5378" max="5378" width="11.6328125" style="3" customWidth="1"/>
    <col min="5379" max="5379" width="5.08984375" style="3" customWidth="1"/>
    <col min="5380" max="5381" width="13.6328125" style="3" customWidth="1"/>
    <col min="5382" max="5382" width="10.6328125" style="3" customWidth="1"/>
    <col min="5383" max="5383" width="4.08984375" style="3" customWidth="1"/>
    <col min="5384" max="5386" width="3.6328125" style="3" customWidth="1"/>
    <col min="5387" max="5387" width="2.6328125" style="3" customWidth="1"/>
    <col min="5388" max="5388" width="3.6328125" style="3" customWidth="1"/>
    <col min="5389" max="5389" width="2.90625" style="3" customWidth="1"/>
    <col min="5390" max="5390" width="3.6328125" style="3" customWidth="1"/>
    <col min="5391" max="5391" width="2.90625" style="3" customWidth="1"/>
    <col min="5392" max="5393" width="0.7265625" style="3" customWidth="1"/>
    <col min="5394" max="5394" width="35.36328125" style="3" customWidth="1"/>
    <col min="5395" max="5395" width="13" style="3" customWidth="1"/>
    <col min="5396" max="5396" width="0.6328125" style="3" customWidth="1"/>
    <col min="5397" max="5397" width="11.26953125" style="3" bestFit="1" customWidth="1"/>
    <col min="5398" max="5403" width="2.6328125" style="3" customWidth="1"/>
    <col min="5404" max="5632" width="9" style="3" customWidth="1"/>
    <col min="5633" max="5633" width="0.7265625" style="3" customWidth="1"/>
    <col min="5634" max="5634" width="11.6328125" style="3" customWidth="1"/>
    <col min="5635" max="5635" width="5.08984375" style="3" customWidth="1"/>
    <col min="5636" max="5637" width="13.6328125" style="3" customWidth="1"/>
    <col min="5638" max="5638" width="10.6328125" style="3" customWidth="1"/>
    <col min="5639" max="5639" width="4.08984375" style="3" customWidth="1"/>
    <col min="5640" max="5642" width="3.6328125" style="3" customWidth="1"/>
    <col min="5643" max="5643" width="2.6328125" style="3" customWidth="1"/>
    <col min="5644" max="5644" width="3.6328125" style="3" customWidth="1"/>
    <col min="5645" max="5645" width="2.90625" style="3" customWidth="1"/>
    <col min="5646" max="5646" width="3.6328125" style="3" customWidth="1"/>
    <col min="5647" max="5647" width="2.90625" style="3" customWidth="1"/>
    <col min="5648" max="5649" width="0.7265625" style="3" customWidth="1"/>
    <col min="5650" max="5650" width="35.36328125" style="3" customWidth="1"/>
    <col min="5651" max="5651" width="13" style="3" customWidth="1"/>
    <col min="5652" max="5652" width="0.6328125" style="3" customWidth="1"/>
    <col min="5653" max="5653" width="11.26953125" style="3" bestFit="1" customWidth="1"/>
    <col min="5654" max="5659" width="2.6328125" style="3" customWidth="1"/>
    <col min="5660" max="5888" width="9" style="3" customWidth="1"/>
    <col min="5889" max="5889" width="0.7265625" style="3" customWidth="1"/>
    <col min="5890" max="5890" width="11.6328125" style="3" customWidth="1"/>
    <col min="5891" max="5891" width="5.08984375" style="3" customWidth="1"/>
    <col min="5892" max="5893" width="13.6328125" style="3" customWidth="1"/>
    <col min="5894" max="5894" width="10.6328125" style="3" customWidth="1"/>
    <col min="5895" max="5895" width="4.08984375" style="3" customWidth="1"/>
    <col min="5896" max="5898" width="3.6328125" style="3" customWidth="1"/>
    <col min="5899" max="5899" width="2.6328125" style="3" customWidth="1"/>
    <col min="5900" max="5900" width="3.6328125" style="3" customWidth="1"/>
    <col min="5901" max="5901" width="2.90625" style="3" customWidth="1"/>
    <col min="5902" max="5902" width="3.6328125" style="3" customWidth="1"/>
    <col min="5903" max="5903" width="2.90625" style="3" customWidth="1"/>
    <col min="5904" max="5905" width="0.7265625" style="3" customWidth="1"/>
    <col min="5906" max="5906" width="35.36328125" style="3" customWidth="1"/>
    <col min="5907" max="5907" width="13" style="3" customWidth="1"/>
    <col min="5908" max="5908" width="0.6328125" style="3" customWidth="1"/>
    <col min="5909" max="5909" width="11.26953125" style="3" bestFit="1" customWidth="1"/>
    <col min="5910" max="5915" width="2.6328125" style="3" customWidth="1"/>
    <col min="5916" max="6144" width="9" style="3" customWidth="1"/>
    <col min="6145" max="6145" width="0.7265625" style="3" customWidth="1"/>
    <col min="6146" max="6146" width="11.6328125" style="3" customWidth="1"/>
    <col min="6147" max="6147" width="5.08984375" style="3" customWidth="1"/>
    <col min="6148" max="6149" width="13.6328125" style="3" customWidth="1"/>
    <col min="6150" max="6150" width="10.6328125" style="3" customWidth="1"/>
    <col min="6151" max="6151" width="4.08984375" style="3" customWidth="1"/>
    <col min="6152" max="6154" width="3.6328125" style="3" customWidth="1"/>
    <col min="6155" max="6155" width="2.6328125" style="3" customWidth="1"/>
    <col min="6156" max="6156" width="3.6328125" style="3" customWidth="1"/>
    <col min="6157" max="6157" width="2.90625" style="3" customWidth="1"/>
    <col min="6158" max="6158" width="3.6328125" style="3" customWidth="1"/>
    <col min="6159" max="6159" width="2.90625" style="3" customWidth="1"/>
    <col min="6160" max="6161" width="0.7265625" style="3" customWidth="1"/>
    <col min="6162" max="6162" width="35.36328125" style="3" customWidth="1"/>
    <col min="6163" max="6163" width="13" style="3" customWidth="1"/>
    <col min="6164" max="6164" width="0.6328125" style="3" customWidth="1"/>
    <col min="6165" max="6165" width="11.26953125" style="3" bestFit="1" customWidth="1"/>
    <col min="6166" max="6171" width="2.6328125" style="3" customWidth="1"/>
    <col min="6172" max="6400" width="9" style="3" customWidth="1"/>
    <col min="6401" max="6401" width="0.7265625" style="3" customWidth="1"/>
    <col min="6402" max="6402" width="11.6328125" style="3" customWidth="1"/>
    <col min="6403" max="6403" width="5.08984375" style="3" customWidth="1"/>
    <col min="6404" max="6405" width="13.6328125" style="3" customWidth="1"/>
    <col min="6406" max="6406" width="10.6328125" style="3" customWidth="1"/>
    <col min="6407" max="6407" width="4.08984375" style="3" customWidth="1"/>
    <col min="6408" max="6410" width="3.6328125" style="3" customWidth="1"/>
    <col min="6411" max="6411" width="2.6328125" style="3" customWidth="1"/>
    <col min="6412" max="6412" width="3.6328125" style="3" customWidth="1"/>
    <col min="6413" max="6413" width="2.90625" style="3" customWidth="1"/>
    <col min="6414" max="6414" width="3.6328125" style="3" customWidth="1"/>
    <col min="6415" max="6415" width="2.90625" style="3" customWidth="1"/>
    <col min="6416" max="6417" width="0.7265625" style="3" customWidth="1"/>
    <col min="6418" max="6418" width="35.36328125" style="3" customWidth="1"/>
    <col min="6419" max="6419" width="13" style="3" customWidth="1"/>
    <col min="6420" max="6420" width="0.6328125" style="3" customWidth="1"/>
    <col min="6421" max="6421" width="11.26953125" style="3" bestFit="1" customWidth="1"/>
    <col min="6422" max="6427" width="2.6328125" style="3" customWidth="1"/>
    <col min="6428" max="6656" width="9" style="3" customWidth="1"/>
    <col min="6657" max="6657" width="0.7265625" style="3" customWidth="1"/>
    <col min="6658" max="6658" width="11.6328125" style="3" customWidth="1"/>
    <col min="6659" max="6659" width="5.08984375" style="3" customWidth="1"/>
    <col min="6660" max="6661" width="13.6328125" style="3" customWidth="1"/>
    <col min="6662" max="6662" width="10.6328125" style="3" customWidth="1"/>
    <col min="6663" max="6663" width="4.08984375" style="3" customWidth="1"/>
    <col min="6664" max="6666" width="3.6328125" style="3" customWidth="1"/>
    <col min="6667" max="6667" width="2.6328125" style="3" customWidth="1"/>
    <col min="6668" max="6668" width="3.6328125" style="3" customWidth="1"/>
    <col min="6669" max="6669" width="2.90625" style="3" customWidth="1"/>
    <col min="6670" max="6670" width="3.6328125" style="3" customWidth="1"/>
    <col min="6671" max="6671" width="2.90625" style="3" customWidth="1"/>
    <col min="6672" max="6673" width="0.7265625" style="3" customWidth="1"/>
    <col min="6674" max="6674" width="35.36328125" style="3" customWidth="1"/>
    <col min="6675" max="6675" width="13" style="3" customWidth="1"/>
    <col min="6676" max="6676" width="0.6328125" style="3" customWidth="1"/>
    <col min="6677" max="6677" width="11.26953125" style="3" bestFit="1" customWidth="1"/>
    <col min="6678" max="6683" width="2.6328125" style="3" customWidth="1"/>
    <col min="6684" max="6912" width="9" style="3" customWidth="1"/>
    <col min="6913" max="6913" width="0.7265625" style="3" customWidth="1"/>
    <col min="6914" max="6914" width="11.6328125" style="3" customWidth="1"/>
    <col min="6915" max="6915" width="5.08984375" style="3" customWidth="1"/>
    <col min="6916" max="6917" width="13.6328125" style="3" customWidth="1"/>
    <col min="6918" max="6918" width="10.6328125" style="3" customWidth="1"/>
    <col min="6919" max="6919" width="4.08984375" style="3" customWidth="1"/>
    <col min="6920" max="6922" width="3.6328125" style="3" customWidth="1"/>
    <col min="6923" max="6923" width="2.6328125" style="3" customWidth="1"/>
    <col min="6924" max="6924" width="3.6328125" style="3" customWidth="1"/>
    <col min="6925" max="6925" width="2.90625" style="3" customWidth="1"/>
    <col min="6926" max="6926" width="3.6328125" style="3" customWidth="1"/>
    <col min="6927" max="6927" width="2.90625" style="3" customWidth="1"/>
    <col min="6928" max="6929" width="0.7265625" style="3" customWidth="1"/>
    <col min="6930" max="6930" width="35.36328125" style="3" customWidth="1"/>
    <col min="6931" max="6931" width="13" style="3" customWidth="1"/>
    <col min="6932" max="6932" width="0.6328125" style="3" customWidth="1"/>
    <col min="6933" max="6933" width="11.26953125" style="3" bestFit="1" customWidth="1"/>
    <col min="6934" max="6939" width="2.6328125" style="3" customWidth="1"/>
    <col min="6940" max="7168" width="9" style="3" customWidth="1"/>
    <col min="7169" max="7169" width="0.7265625" style="3" customWidth="1"/>
    <col min="7170" max="7170" width="11.6328125" style="3" customWidth="1"/>
    <col min="7171" max="7171" width="5.08984375" style="3" customWidth="1"/>
    <col min="7172" max="7173" width="13.6328125" style="3" customWidth="1"/>
    <col min="7174" max="7174" width="10.6328125" style="3" customWidth="1"/>
    <col min="7175" max="7175" width="4.08984375" style="3" customWidth="1"/>
    <col min="7176" max="7178" width="3.6328125" style="3" customWidth="1"/>
    <col min="7179" max="7179" width="2.6328125" style="3" customWidth="1"/>
    <col min="7180" max="7180" width="3.6328125" style="3" customWidth="1"/>
    <col min="7181" max="7181" width="2.90625" style="3" customWidth="1"/>
    <col min="7182" max="7182" width="3.6328125" style="3" customWidth="1"/>
    <col min="7183" max="7183" width="2.90625" style="3" customWidth="1"/>
    <col min="7184" max="7185" width="0.7265625" style="3" customWidth="1"/>
    <col min="7186" max="7186" width="35.36328125" style="3" customWidth="1"/>
    <col min="7187" max="7187" width="13" style="3" customWidth="1"/>
    <col min="7188" max="7188" width="0.6328125" style="3" customWidth="1"/>
    <col min="7189" max="7189" width="11.26953125" style="3" bestFit="1" customWidth="1"/>
    <col min="7190" max="7195" width="2.6328125" style="3" customWidth="1"/>
    <col min="7196" max="7424" width="9" style="3" customWidth="1"/>
    <col min="7425" max="7425" width="0.7265625" style="3" customWidth="1"/>
    <col min="7426" max="7426" width="11.6328125" style="3" customWidth="1"/>
    <col min="7427" max="7427" width="5.08984375" style="3" customWidth="1"/>
    <col min="7428" max="7429" width="13.6328125" style="3" customWidth="1"/>
    <col min="7430" max="7430" width="10.6328125" style="3" customWidth="1"/>
    <col min="7431" max="7431" width="4.08984375" style="3" customWidth="1"/>
    <col min="7432" max="7434" width="3.6328125" style="3" customWidth="1"/>
    <col min="7435" max="7435" width="2.6328125" style="3" customWidth="1"/>
    <col min="7436" max="7436" width="3.6328125" style="3" customWidth="1"/>
    <col min="7437" max="7437" width="2.90625" style="3" customWidth="1"/>
    <col min="7438" max="7438" width="3.6328125" style="3" customWidth="1"/>
    <col min="7439" max="7439" width="2.90625" style="3" customWidth="1"/>
    <col min="7440" max="7441" width="0.7265625" style="3" customWidth="1"/>
    <col min="7442" max="7442" width="35.36328125" style="3" customWidth="1"/>
    <col min="7443" max="7443" width="13" style="3" customWidth="1"/>
    <col min="7444" max="7444" width="0.6328125" style="3" customWidth="1"/>
    <col min="7445" max="7445" width="11.26953125" style="3" bestFit="1" customWidth="1"/>
    <col min="7446" max="7451" width="2.6328125" style="3" customWidth="1"/>
    <col min="7452" max="7680" width="9" style="3" customWidth="1"/>
    <col min="7681" max="7681" width="0.7265625" style="3" customWidth="1"/>
    <col min="7682" max="7682" width="11.6328125" style="3" customWidth="1"/>
    <col min="7683" max="7683" width="5.08984375" style="3" customWidth="1"/>
    <col min="7684" max="7685" width="13.6328125" style="3" customWidth="1"/>
    <col min="7686" max="7686" width="10.6328125" style="3" customWidth="1"/>
    <col min="7687" max="7687" width="4.08984375" style="3" customWidth="1"/>
    <col min="7688" max="7690" width="3.6328125" style="3" customWidth="1"/>
    <col min="7691" max="7691" width="2.6328125" style="3" customWidth="1"/>
    <col min="7692" max="7692" width="3.6328125" style="3" customWidth="1"/>
    <col min="7693" max="7693" width="2.90625" style="3" customWidth="1"/>
    <col min="7694" max="7694" width="3.6328125" style="3" customWidth="1"/>
    <col min="7695" max="7695" width="2.90625" style="3" customWidth="1"/>
    <col min="7696" max="7697" width="0.7265625" style="3" customWidth="1"/>
    <col min="7698" max="7698" width="35.36328125" style="3" customWidth="1"/>
    <col min="7699" max="7699" width="13" style="3" customWidth="1"/>
    <col min="7700" max="7700" width="0.6328125" style="3" customWidth="1"/>
    <col min="7701" max="7701" width="11.26953125" style="3" bestFit="1" customWidth="1"/>
    <col min="7702" max="7707" width="2.6328125" style="3" customWidth="1"/>
    <col min="7708" max="7936" width="9" style="3" customWidth="1"/>
    <col min="7937" max="7937" width="0.7265625" style="3" customWidth="1"/>
    <col min="7938" max="7938" width="11.6328125" style="3" customWidth="1"/>
    <col min="7939" max="7939" width="5.08984375" style="3" customWidth="1"/>
    <col min="7940" max="7941" width="13.6328125" style="3" customWidth="1"/>
    <col min="7942" max="7942" width="10.6328125" style="3" customWidth="1"/>
    <col min="7943" max="7943" width="4.08984375" style="3" customWidth="1"/>
    <col min="7944" max="7946" width="3.6328125" style="3" customWidth="1"/>
    <col min="7947" max="7947" width="2.6328125" style="3" customWidth="1"/>
    <col min="7948" max="7948" width="3.6328125" style="3" customWidth="1"/>
    <col min="7949" max="7949" width="2.90625" style="3" customWidth="1"/>
    <col min="7950" max="7950" width="3.6328125" style="3" customWidth="1"/>
    <col min="7951" max="7951" width="2.90625" style="3" customWidth="1"/>
    <col min="7952" max="7953" width="0.7265625" style="3" customWidth="1"/>
    <col min="7954" max="7954" width="35.36328125" style="3" customWidth="1"/>
    <col min="7955" max="7955" width="13" style="3" customWidth="1"/>
    <col min="7956" max="7956" width="0.6328125" style="3" customWidth="1"/>
    <col min="7957" max="7957" width="11.26953125" style="3" bestFit="1" customWidth="1"/>
    <col min="7958" max="7963" width="2.6328125" style="3" customWidth="1"/>
    <col min="7964" max="8192" width="9" style="3" customWidth="1"/>
    <col min="8193" max="8193" width="0.7265625" style="3" customWidth="1"/>
    <col min="8194" max="8194" width="11.6328125" style="3" customWidth="1"/>
    <col min="8195" max="8195" width="5.08984375" style="3" customWidth="1"/>
    <col min="8196" max="8197" width="13.6328125" style="3" customWidth="1"/>
    <col min="8198" max="8198" width="10.6328125" style="3" customWidth="1"/>
    <col min="8199" max="8199" width="4.08984375" style="3" customWidth="1"/>
    <col min="8200" max="8202" width="3.6328125" style="3" customWidth="1"/>
    <col min="8203" max="8203" width="2.6328125" style="3" customWidth="1"/>
    <col min="8204" max="8204" width="3.6328125" style="3" customWidth="1"/>
    <col min="8205" max="8205" width="2.90625" style="3" customWidth="1"/>
    <col min="8206" max="8206" width="3.6328125" style="3" customWidth="1"/>
    <col min="8207" max="8207" width="2.90625" style="3" customWidth="1"/>
    <col min="8208" max="8209" width="0.7265625" style="3" customWidth="1"/>
    <col min="8210" max="8210" width="35.36328125" style="3" customWidth="1"/>
    <col min="8211" max="8211" width="13" style="3" customWidth="1"/>
    <col min="8212" max="8212" width="0.6328125" style="3" customWidth="1"/>
    <col min="8213" max="8213" width="11.26953125" style="3" bestFit="1" customWidth="1"/>
    <col min="8214" max="8219" width="2.6328125" style="3" customWidth="1"/>
    <col min="8220" max="8448" width="9" style="3" customWidth="1"/>
    <col min="8449" max="8449" width="0.7265625" style="3" customWidth="1"/>
    <col min="8450" max="8450" width="11.6328125" style="3" customWidth="1"/>
    <col min="8451" max="8451" width="5.08984375" style="3" customWidth="1"/>
    <col min="8452" max="8453" width="13.6328125" style="3" customWidth="1"/>
    <col min="8454" max="8454" width="10.6328125" style="3" customWidth="1"/>
    <col min="8455" max="8455" width="4.08984375" style="3" customWidth="1"/>
    <col min="8456" max="8458" width="3.6328125" style="3" customWidth="1"/>
    <col min="8459" max="8459" width="2.6328125" style="3" customWidth="1"/>
    <col min="8460" max="8460" width="3.6328125" style="3" customWidth="1"/>
    <col min="8461" max="8461" width="2.90625" style="3" customWidth="1"/>
    <col min="8462" max="8462" width="3.6328125" style="3" customWidth="1"/>
    <col min="8463" max="8463" width="2.90625" style="3" customWidth="1"/>
    <col min="8464" max="8465" width="0.7265625" style="3" customWidth="1"/>
    <col min="8466" max="8466" width="35.36328125" style="3" customWidth="1"/>
    <col min="8467" max="8467" width="13" style="3" customWidth="1"/>
    <col min="8468" max="8468" width="0.6328125" style="3" customWidth="1"/>
    <col min="8469" max="8469" width="11.26953125" style="3" bestFit="1" customWidth="1"/>
    <col min="8470" max="8475" width="2.6328125" style="3" customWidth="1"/>
    <col min="8476" max="8704" width="9" style="3" customWidth="1"/>
    <col min="8705" max="8705" width="0.7265625" style="3" customWidth="1"/>
    <col min="8706" max="8706" width="11.6328125" style="3" customWidth="1"/>
    <col min="8707" max="8707" width="5.08984375" style="3" customWidth="1"/>
    <col min="8708" max="8709" width="13.6328125" style="3" customWidth="1"/>
    <col min="8710" max="8710" width="10.6328125" style="3" customWidth="1"/>
    <col min="8711" max="8711" width="4.08984375" style="3" customWidth="1"/>
    <col min="8712" max="8714" width="3.6328125" style="3" customWidth="1"/>
    <col min="8715" max="8715" width="2.6328125" style="3" customWidth="1"/>
    <col min="8716" max="8716" width="3.6328125" style="3" customWidth="1"/>
    <col min="8717" max="8717" width="2.90625" style="3" customWidth="1"/>
    <col min="8718" max="8718" width="3.6328125" style="3" customWidth="1"/>
    <col min="8719" max="8719" width="2.90625" style="3" customWidth="1"/>
    <col min="8720" max="8721" width="0.7265625" style="3" customWidth="1"/>
    <col min="8722" max="8722" width="35.36328125" style="3" customWidth="1"/>
    <col min="8723" max="8723" width="13" style="3" customWidth="1"/>
    <col min="8724" max="8724" width="0.6328125" style="3" customWidth="1"/>
    <col min="8725" max="8725" width="11.26953125" style="3" bestFit="1" customWidth="1"/>
    <col min="8726" max="8731" width="2.6328125" style="3" customWidth="1"/>
    <col min="8732" max="8960" width="9" style="3" customWidth="1"/>
    <col min="8961" max="8961" width="0.7265625" style="3" customWidth="1"/>
    <col min="8962" max="8962" width="11.6328125" style="3" customWidth="1"/>
    <col min="8963" max="8963" width="5.08984375" style="3" customWidth="1"/>
    <col min="8964" max="8965" width="13.6328125" style="3" customWidth="1"/>
    <col min="8966" max="8966" width="10.6328125" style="3" customWidth="1"/>
    <col min="8967" max="8967" width="4.08984375" style="3" customWidth="1"/>
    <col min="8968" max="8970" width="3.6328125" style="3" customWidth="1"/>
    <col min="8971" max="8971" width="2.6328125" style="3" customWidth="1"/>
    <col min="8972" max="8972" width="3.6328125" style="3" customWidth="1"/>
    <col min="8973" max="8973" width="2.90625" style="3" customWidth="1"/>
    <col min="8974" max="8974" width="3.6328125" style="3" customWidth="1"/>
    <col min="8975" max="8975" width="2.90625" style="3" customWidth="1"/>
    <col min="8976" max="8977" width="0.7265625" style="3" customWidth="1"/>
    <col min="8978" max="8978" width="35.36328125" style="3" customWidth="1"/>
    <col min="8979" max="8979" width="13" style="3" customWidth="1"/>
    <col min="8980" max="8980" width="0.6328125" style="3" customWidth="1"/>
    <col min="8981" max="8981" width="11.26953125" style="3" bestFit="1" customWidth="1"/>
    <col min="8982" max="8987" width="2.6328125" style="3" customWidth="1"/>
    <col min="8988" max="9216" width="9" style="3" customWidth="1"/>
    <col min="9217" max="9217" width="0.7265625" style="3" customWidth="1"/>
    <col min="9218" max="9218" width="11.6328125" style="3" customWidth="1"/>
    <col min="9219" max="9219" width="5.08984375" style="3" customWidth="1"/>
    <col min="9220" max="9221" width="13.6328125" style="3" customWidth="1"/>
    <col min="9222" max="9222" width="10.6328125" style="3" customWidth="1"/>
    <col min="9223" max="9223" width="4.08984375" style="3" customWidth="1"/>
    <col min="9224" max="9226" width="3.6328125" style="3" customWidth="1"/>
    <col min="9227" max="9227" width="2.6328125" style="3" customWidth="1"/>
    <col min="9228" max="9228" width="3.6328125" style="3" customWidth="1"/>
    <col min="9229" max="9229" width="2.90625" style="3" customWidth="1"/>
    <col min="9230" max="9230" width="3.6328125" style="3" customWidth="1"/>
    <col min="9231" max="9231" width="2.90625" style="3" customWidth="1"/>
    <col min="9232" max="9233" width="0.7265625" style="3" customWidth="1"/>
    <col min="9234" max="9234" width="35.36328125" style="3" customWidth="1"/>
    <col min="9235" max="9235" width="13" style="3" customWidth="1"/>
    <col min="9236" max="9236" width="0.6328125" style="3" customWidth="1"/>
    <col min="9237" max="9237" width="11.26953125" style="3" bestFit="1" customWidth="1"/>
    <col min="9238" max="9243" width="2.6328125" style="3" customWidth="1"/>
    <col min="9244" max="9472" width="9" style="3" customWidth="1"/>
    <col min="9473" max="9473" width="0.7265625" style="3" customWidth="1"/>
    <col min="9474" max="9474" width="11.6328125" style="3" customWidth="1"/>
    <col min="9475" max="9475" width="5.08984375" style="3" customWidth="1"/>
    <col min="9476" max="9477" width="13.6328125" style="3" customWidth="1"/>
    <col min="9478" max="9478" width="10.6328125" style="3" customWidth="1"/>
    <col min="9479" max="9479" width="4.08984375" style="3" customWidth="1"/>
    <col min="9480" max="9482" width="3.6328125" style="3" customWidth="1"/>
    <col min="9483" max="9483" width="2.6328125" style="3" customWidth="1"/>
    <col min="9484" max="9484" width="3.6328125" style="3" customWidth="1"/>
    <col min="9485" max="9485" width="2.90625" style="3" customWidth="1"/>
    <col min="9486" max="9486" width="3.6328125" style="3" customWidth="1"/>
    <col min="9487" max="9487" width="2.90625" style="3" customWidth="1"/>
    <col min="9488" max="9489" width="0.7265625" style="3" customWidth="1"/>
    <col min="9490" max="9490" width="35.36328125" style="3" customWidth="1"/>
    <col min="9491" max="9491" width="13" style="3" customWidth="1"/>
    <col min="9492" max="9492" width="0.6328125" style="3" customWidth="1"/>
    <col min="9493" max="9493" width="11.26953125" style="3" bestFit="1" customWidth="1"/>
    <col min="9494" max="9499" width="2.6328125" style="3" customWidth="1"/>
    <col min="9500" max="9728" width="9" style="3" customWidth="1"/>
    <col min="9729" max="9729" width="0.7265625" style="3" customWidth="1"/>
    <col min="9730" max="9730" width="11.6328125" style="3" customWidth="1"/>
    <col min="9731" max="9731" width="5.08984375" style="3" customWidth="1"/>
    <col min="9732" max="9733" width="13.6328125" style="3" customWidth="1"/>
    <col min="9734" max="9734" width="10.6328125" style="3" customWidth="1"/>
    <col min="9735" max="9735" width="4.08984375" style="3" customWidth="1"/>
    <col min="9736" max="9738" width="3.6328125" style="3" customWidth="1"/>
    <col min="9739" max="9739" width="2.6328125" style="3" customWidth="1"/>
    <col min="9740" max="9740" width="3.6328125" style="3" customWidth="1"/>
    <col min="9741" max="9741" width="2.90625" style="3" customWidth="1"/>
    <col min="9742" max="9742" width="3.6328125" style="3" customWidth="1"/>
    <col min="9743" max="9743" width="2.90625" style="3" customWidth="1"/>
    <col min="9744" max="9745" width="0.7265625" style="3" customWidth="1"/>
    <col min="9746" max="9746" width="35.36328125" style="3" customWidth="1"/>
    <col min="9747" max="9747" width="13" style="3" customWidth="1"/>
    <col min="9748" max="9748" width="0.6328125" style="3" customWidth="1"/>
    <col min="9749" max="9749" width="11.26953125" style="3" bestFit="1" customWidth="1"/>
    <col min="9750" max="9755" width="2.6328125" style="3" customWidth="1"/>
    <col min="9756" max="9984" width="9" style="3" customWidth="1"/>
    <col min="9985" max="9985" width="0.7265625" style="3" customWidth="1"/>
    <col min="9986" max="9986" width="11.6328125" style="3" customWidth="1"/>
    <col min="9987" max="9987" width="5.08984375" style="3" customWidth="1"/>
    <col min="9988" max="9989" width="13.6328125" style="3" customWidth="1"/>
    <col min="9990" max="9990" width="10.6328125" style="3" customWidth="1"/>
    <col min="9991" max="9991" width="4.08984375" style="3" customWidth="1"/>
    <col min="9992" max="9994" width="3.6328125" style="3" customWidth="1"/>
    <col min="9995" max="9995" width="2.6328125" style="3" customWidth="1"/>
    <col min="9996" max="9996" width="3.6328125" style="3" customWidth="1"/>
    <col min="9997" max="9997" width="2.90625" style="3" customWidth="1"/>
    <col min="9998" max="9998" width="3.6328125" style="3" customWidth="1"/>
    <col min="9999" max="9999" width="2.90625" style="3" customWidth="1"/>
    <col min="10000" max="10001" width="0.7265625" style="3" customWidth="1"/>
    <col min="10002" max="10002" width="35.36328125" style="3" customWidth="1"/>
    <col min="10003" max="10003" width="13" style="3" customWidth="1"/>
    <col min="10004" max="10004" width="0.6328125" style="3" customWidth="1"/>
    <col min="10005" max="10005" width="11.26953125" style="3" bestFit="1" customWidth="1"/>
    <col min="10006" max="10011" width="2.6328125" style="3" customWidth="1"/>
    <col min="10012" max="10240" width="9" style="3" customWidth="1"/>
    <col min="10241" max="10241" width="0.7265625" style="3" customWidth="1"/>
    <col min="10242" max="10242" width="11.6328125" style="3" customWidth="1"/>
    <col min="10243" max="10243" width="5.08984375" style="3" customWidth="1"/>
    <col min="10244" max="10245" width="13.6328125" style="3" customWidth="1"/>
    <col min="10246" max="10246" width="10.6328125" style="3" customWidth="1"/>
    <col min="10247" max="10247" width="4.08984375" style="3" customWidth="1"/>
    <col min="10248" max="10250" width="3.6328125" style="3" customWidth="1"/>
    <col min="10251" max="10251" width="2.6328125" style="3" customWidth="1"/>
    <col min="10252" max="10252" width="3.6328125" style="3" customWidth="1"/>
    <col min="10253" max="10253" width="2.90625" style="3" customWidth="1"/>
    <col min="10254" max="10254" width="3.6328125" style="3" customWidth="1"/>
    <col min="10255" max="10255" width="2.90625" style="3" customWidth="1"/>
    <col min="10256" max="10257" width="0.7265625" style="3" customWidth="1"/>
    <col min="10258" max="10258" width="35.36328125" style="3" customWidth="1"/>
    <col min="10259" max="10259" width="13" style="3" customWidth="1"/>
    <col min="10260" max="10260" width="0.6328125" style="3" customWidth="1"/>
    <col min="10261" max="10261" width="11.26953125" style="3" bestFit="1" customWidth="1"/>
    <col min="10262" max="10267" width="2.6328125" style="3" customWidth="1"/>
    <col min="10268" max="10496" width="9" style="3" customWidth="1"/>
    <col min="10497" max="10497" width="0.7265625" style="3" customWidth="1"/>
    <col min="10498" max="10498" width="11.6328125" style="3" customWidth="1"/>
    <col min="10499" max="10499" width="5.08984375" style="3" customWidth="1"/>
    <col min="10500" max="10501" width="13.6328125" style="3" customWidth="1"/>
    <col min="10502" max="10502" width="10.6328125" style="3" customWidth="1"/>
    <col min="10503" max="10503" width="4.08984375" style="3" customWidth="1"/>
    <col min="10504" max="10506" width="3.6328125" style="3" customWidth="1"/>
    <col min="10507" max="10507" width="2.6328125" style="3" customWidth="1"/>
    <col min="10508" max="10508" width="3.6328125" style="3" customWidth="1"/>
    <col min="10509" max="10509" width="2.90625" style="3" customWidth="1"/>
    <col min="10510" max="10510" width="3.6328125" style="3" customWidth="1"/>
    <col min="10511" max="10511" width="2.90625" style="3" customWidth="1"/>
    <col min="10512" max="10513" width="0.7265625" style="3" customWidth="1"/>
    <col min="10514" max="10514" width="35.36328125" style="3" customWidth="1"/>
    <col min="10515" max="10515" width="13" style="3" customWidth="1"/>
    <col min="10516" max="10516" width="0.6328125" style="3" customWidth="1"/>
    <col min="10517" max="10517" width="11.26953125" style="3" bestFit="1" customWidth="1"/>
    <col min="10518" max="10523" width="2.6328125" style="3" customWidth="1"/>
    <col min="10524" max="10752" width="9" style="3" customWidth="1"/>
    <col min="10753" max="10753" width="0.7265625" style="3" customWidth="1"/>
    <col min="10754" max="10754" width="11.6328125" style="3" customWidth="1"/>
    <col min="10755" max="10755" width="5.08984375" style="3" customWidth="1"/>
    <col min="10756" max="10757" width="13.6328125" style="3" customWidth="1"/>
    <col min="10758" max="10758" width="10.6328125" style="3" customWidth="1"/>
    <col min="10759" max="10759" width="4.08984375" style="3" customWidth="1"/>
    <col min="10760" max="10762" width="3.6328125" style="3" customWidth="1"/>
    <col min="10763" max="10763" width="2.6328125" style="3" customWidth="1"/>
    <col min="10764" max="10764" width="3.6328125" style="3" customWidth="1"/>
    <col min="10765" max="10765" width="2.90625" style="3" customWidth="1"/>
    <col min="10766" max="10766" width="3.6328125" style="3" customWidth="1"/>
    <col min="10767" max="10767" width="2.90625" style="3" customWidth="1"/>
    <col min="10768" max="10769" width="0.7265625" style="3" customWidth="1"/>
    <col min="10770" max="10770" width="35.36328125" style="3" customWidth="1"/>
    <col min="10771" max="10771" width="13" style="3" customWidth="1"/>
    <col min="10772" max="10772" width="0.6328125" style="3" customWidth="1"/>
    <col min="10773" max="10773" width="11.26953125" style="3" bestFit="1" customWidth="1"/>
    <col min="10774" max="10779" width="2.6328125" style="3" customWidth="1"/>
    <col min="10780" max="11008" width="9" style="3" customWidth="1"/>
    <col min="11009" max="11009" width="0.7265625" style="3" customWidth="1"/>
    <col min="11010" max="11010" width="11.6328125" style="3" customWidth="1"/>
    <col min="11011" max="11011" width="5.08984375" style="3" customWidth="1"/>
    <col min="11012" max="11013" width="13.6328125" style="3" customWidth="1"/>
    <col min="11014" max="11014" width="10.6328125" style="3" customWidth="1"/>
    <col min="11015" max="11015" width="4.08984375" style="3" customWidth="1"/>
    <col min="11016" max="11018" width="3.6328125" style="3" customWidth="1"/>
    <col min="11019" max="11019" width="2.6328125" style="3" customWidth="1"/>
    <col min="11020" max="11020" width="3.6328125" style="3" customWidth="1"/>
    <col min="11021" max="11021" width="2.90625" style="3" customWidth="1"/>
    <col min="11022" max="11022" width="3.6328125" style="3" customWidth="1"/>
    <col min="11023" max="11023" width="2.90625" style="3" customWidth="1"/>
    <col min="11024" max="11025" width="0.7265625" style="3" customWidth="1"/>
    <col min="11026" max="11026" width="35.36328125" style="3" customWidth="1"/>
    <col min="11027" max="11027" width="13" style="3" customWidth="1"/>
    <col min="11028" max="11028" width="0.6328125" style="3" customWidth="1"/>
    <col min="11029" max="11029" width="11.26953125" style="3" bestFit="1" customWidth="1"/>
    <col min="11030" max="11035" width="2.6328125" style="3" customWidth="1"/>
    <col min="11036" max="11264" width="9" style="3" customWidth="1"/>
    <col min="11265" max="11265" width="0.7265625" style="3" customWidth="1"/>
    <col min="11266" max="11266" width="11.6328125" style="3" customWidth="1"/>
    <col min="11267" max="11267" width="5.08984375" style="3" customWidth="1"/>
    <col min="11268" max="11269" width="13.6328125" style="3" customWidth="1"/>
    <col min="11270" max="11270" width="10.6328125" style="3" customWidth="1"/>
    <col min="11271" max="11271" width="4.08984375" style="3" customWidth="1"/>
    <col min="11272" max="11274" width="3.6328125" style="3" customWidth="1"/>
    <col min="11275" max="11275" width="2.6328125" style="3" customWidth="1"/>
    <col min="11276" max="11276" width="3.6328125" style="3" customWidth="1"/>
    <col min="11277" max="11277" width="2.90625" style="3" customWidth="1"/>
    <col min="11278" max="11278" width="3.6328125" style="3" customWidth="1"/>
    <col min="11279" max="11279" width="2.90625" style="3" customWidth="1"/>
    <col min="11280" max="11281" width="0.7265625" style="3" customWidth="1"/>
    <col min="11282" max="11282" width="35.36328125" style="3" customWidth="1"/>
    <col min="11283" max="11283" width="13" style="3" customWidth="1"/>
    <col min="11284" max="11284" width="0.6328125" style="3" customWidth="1"/>
    <col min="11285" max="11285" width="11.26953125" style="3" bestFit="1" customWidth="1"/>
    <col min="11286" max="11291" width="2.6328125" style="3" customWidth="1"/>
    <col min="11292" max="11520" width="9" style="3" customWidth="1"/>
    <col min="11521" max="11521" width="0.7265625" style="3" customWidth="1"/>
    <col min="11522" max="11522" width="11.6328125" style="3" customWidth="1"/>
    <col min="11523" max="11523" width="5.08984375" style="3" customWidth="1"/>
    <col min="11524" max="11525" width="13.6328125" style="3" customWidth="1"/>
    <col min="11526" max="11526" width="10.6328125" style="3" customWidth="1"/>
    <col min="11527" max="11527" width="4.08984375" style="3" customWidth="1"/>
    <col min="11528" max="11530" width="3.6328125" style="3" customWidth="1"/>
    <col min="11531" max="11531" width="2.6328125" style="3" customWidth="1"/>
    <col min="11532" max="11532" width="3.6328125" style="3" customWidth="1"/>
    <col min="11533" max="11533" width="2.90625" style="3" customWidth="1"/>
    <col min="11534" max="11534" width="3.6328125" style="3" customWidth="1"/>
    <col min="11535" max="11535" width="2.90625" style="3" customWidth="1"/>
    <col min="11536" max="11537" width="0.7265625" style="3" customWidth="1"/>
    <col min="11538" max="11538" width="35.36328125" style="3" customWidth="1"/>
    <col min="11539" max="11539" width="13" style="3" customWidth="1"/>
    <col min="11540" max="11540" width="0.6328125" style="3" customWidth="1"/>
    <col min="11541" max="11541" width="11.26953125" style="3" bestFit="1" customWidth="1"/>
    <col min="11542" max="11547" width="2.6328125" style="3" customWidth="1"/>
    <col min="11548" max="11776" width="9" style="3" customWidth="1"/>
    <col min="11777" max="11777" width="0.7265625" style="3" customWidth="1"/>
    <col min="11778" max="11778" width="11.6328125" style="3" customWidth="1"/>
    <col min="11779" max="11779" width="5.08984375" style="3" customWidth="1"/>
    <col min="11780" max="11781" width="13.6328125" style="3" customWidth="1"/>
    <col min="11782" max="11782" width="10.6328125" style="3" customWidth="1"/>
    <col min="11783" max="11783" width="4.08984375" style="3" customWidth="1"/>
    <col min="11784" max="11786" width="3.6328125" style="3" customWidth="1"/>
    <col min="11787" max="11787" width="2.6328125" style="3" customWidth="1"/>
    <col min="11788" max="11788" width="3.6328125" style="3" customWidth="1"/>
    <col min="11789" max="11789" width="2.90625" style="3" customWidth="1"/>
    <col min="11790" max="11790" width="3.6328125" style="3" customWidth="1"/>
    <col min="11791" max="11791" width="2.90625" style="3" customWidth="1"/>
    <col min="11792" max="11793" width="0.7265625" style="3" customWidth="1"/>
    <col min="11794" max="11794" width="35.36328125" style="3" customWidth="1"/>
    <col min="11795" max="11795" width="13" style="3" customWidth="1"/>
    <col min="11796" max="11796" width="0.6328125" style="3" customWidth="1"/>
    <col min="11797" max="11797" width="11.26953125" style="3" bestFit="1" customWidth="1"/>
    <col min="11798" max="11803" width="2.6328125" style="3" customWidth="1"/>
    <col min="11804" max="12032" width="9" style="3" customWidth="1"/>
    <col min="12033" max="12033" width="0.7265625" style="3" customWidth="1"/>
    <col min="12034" max="12034" width="11.6328125" style="3" customWidth="1"/>
    <col min="12035" max="12035" width="5.08984375" style="3" customWidth="1"/>
    <col min="12036" max="12037" width="13.6328125" style="3" customWidth="1"/>
    <col min="12038" max="12038" width="10.6328125" style="3" customWidth="1"/>
    <col min="12039" max="12039" width="4.08984375" style="3" customWidth="1"/>
    <col min="12040" max="12042" width="3.6328125" style="3" customWidth="1"/>
    <col min="12043" max="12043" width="2.6328125" style="3" customWidth="1"/>
    <col min="12044" max="12044" width="3.6328125" style="3" customWidth="1"/>
    <col min="12045" max="12045" width="2.90625" style="3" customWidth="1"/>
    <col min="12046" max="12046" width="3.6328125" style="3" customWidth="1"/>
    <col min="12047" max="12047" width="2.90625" style="3" customWidth="1"/>
    <col min="12048" max="12049" width="0.7265625" style="3" customWidth="1"/>
    <col min="12050" max="12050" width="35.36328125" style="3" customWidth="1"/>
    <col min="12051" max="12051" width="13" style="3" customWidth="1"/>
    <col min="12052" max="12052" width="0.6328125" style="3" customWidth="1"/>
    <col min="12053" max="12053" width="11.26953125" style="3" bestFit="1" customWidth="1"/>
    <col min="12054" max="12059" width="2.6328125" style="3" customWidth="1"/>
    <col min="12060" max="12288" width="9" style="3" customWidth="1"/>
    <col min="12289" max="12289" width="0.7265625" style="3" customWidth="1"/>
    <col min="12290" max="12290" width="11.6328125" style="3" customWidth="1"/>
    <col min="12291" max="12291" width="5.08984375" style="3" customWidth="1"/>
    <col min="12292" max="12293" width="13.6328125" style="3" customWidth="1"/>
    <col min="12294" max="12294" width="10.6328125" style="3" customWidth="1"/>
    <col min="12295" max="12295" width="4.08984375" style="3" customWidth="1"/>
    <col min="12296" max="12298" width="3.6328125" style="3" customWidth="1"/>
    <col min="12299" max="12299" width="2.6328125" style="3" customWidth="1"/>
    <col min="12300" max="12300" width="3.6328125" style="3" customWidth="1"/>
    <col min="12301" max="12301" width="2.90625" style="3" customWidth="1"/>
    <col min="12302" max="12302" width="3.6328125" style="3" customWidth="1"/>
    <col min="12303" max="12303" width="2.90625" style="3" customWidth="1"/>
    <col min="12304" max="12305" width="0.7265625" style="3" customWidth="1"/>
    <col min="12306" max="12306" width="35.36328125" style="3" customWidth="1"/>
    <col min="12307" max="12307" width="13" style="3" customWidth="1"/>
    <col min="12308" max="12308" width="0.6328125" style="3" customWidth="1"/>
    <col min="12309" max="12309" width="11.26953125" style="3" bestFit="1" customWidth="1"/>
    <col min="12310" max="12315" width="2.6328125" style="3" customWidth="1"/>
    <col min="12316" max="12544" width="9" style="3" customWidth="1"/>
    <col min="12545" max="12545" width="0.7265625" style="3" customWidth="1"/>
    <col min="12546" max="12546" width="11.6328125" style="3" customWidth="1"/>
    <col min="12547" max="12547" width="5.08984375" style="3" customWidth="1"/>
    <col min="12548" max="12549" width="13.6328125" style="3" customWidth="1"/>
    <col min="12550" max="12550" width="10.6328125" style="3" customWidth="1"/>
    <col min="12551" max="12551" width="4.08984375" style="3" customWidth="1"/>
    <col min="12552" max="12554" width="3.6328125" style="3" customWidth="1"/>
    <col min="12555" max="12555" width="2.6328125" style="3" customWidth="1"/>
    <col min="12556" max="12556" width="3.6328125" style="3" customWidth="1"/>
    <col min="12557" max="12557" width="2.90625" style="3" customWidth="1"/>
    <col min="12558" max="12558" width="3.6328125" style="3" customWidth="1"/>
    <col min="12559" max="12559" width="2.90625" style="3" customWidth="1"/>
    <col min="12560" max="12561" width="0.7265625" style="3" customWidth="1"/>
    <col min="12562" max="12562" width="35.36328125" style="3" customWidth="1"/>
    <col min="12563" max="12563" width="13" style="3" customWidth="1"/>
    <col min="12564" max="12564" width="0.6328125" style="3" customWidth="1"/>
    <col min="12565" max="12565" width="11.26953125" style="3" bestFit="1" customWidth="1"/>
    <col min="12566" max="12571" width="2.6328125" style="3" customWidth="1"/>
    <col min="12572" max="12800" width="9" style="3" customWidth="1"/>
    <col min="12801" max="12801" width="0.7265625" style="3" customWidth="1"/>
    <col min="12802" max="12802" width="11.6328125" style="3" customWidth="1"/>
    <col min="12803" max="12803" width="5.08984375" style="3" customWidth="1"/>
    <col min="12804" max="12805" width="13.6328125" style="3" customWidth="1"/>
    <col min="12806" max="12806" width="10.6328125" style="3" customWidth="1"/>
    <col min="12807" max="12807" width="4.08984375" style="3" customWidth="1"/>
    <col min="12808" max="12810" width="3.6328125" style="3" customWidth="1"/>
    <col min="12811" max="12811" width="2.6328125" style="3" customWidth="1"/>
    <col min="12812" max="12812" width="3.6328125" style="3" customWidth="1"/>
    <col min="12813" max="12813" width="2.90625" style="3" customWidth="1"/>
    <col min="12814" max="12814" width="3.6328125" style="3" customWidth="1"/>
    <col min="12815" max="12815" width="2.90625" style="3" customWidth="1"/>
    <col min="12816" max="12817" width="0.7265625" style="3" customWidth="1"/>
    <col min="12818" max="12818" width="35.36328125" style="3" customWidth="1"/>
    <col min="12819" max="12819" width="13" style="3" customWidth="1"/>
    <col min="12820" max="12820" width="0.6328125" style="3" customWidth="1"/>
    <col min="12821" max="12821" width="11.26953125" style="3" bestFit="1" customWidth="1"/>
    <col min="12822" max="12827" width="2.6328125" style="3" customWidth="1"/>
    <col min="12828" max="13056" width="9" style="3" customWidth="1"/>
    <col min="13057" max="13057" width="0.7265625" style="3" customWidth="1"/>
    <col min="13058" max="13058" width="11.6328125" style="3" customWidth="1"/>
    <col min="13059" max="13059" width="5.08984375" style="3" customWidth="1"/>
    <col min="13060" max="13061" width="13.6328125" style="3" customWidth="1"/>
    <col min="13062" max="13062" width="10.6328125" style="3" customWidth="1"/>
    <col min="13063" max="13063" width="4.08984375" style="3" customWidth="1"/>
    <col min="13064" max="13066" width="3.6328125" style="3" customWidth="1"/>
    <col min="13067" max="13067" width="2.6328125" style="3" customWidth="1"/>
    <col min="13068" max="13068" width="3.6328125" style="3" customWidth="1"/>
    <col min="13069" max="13069" width="2.90625" style="3" customWidth="1"/>
    <col min="13070" max="13070" width="3.6328125" style="3" customWidth="1"/>
    <col min="13071" max="13071" width="2.90625" style="3" customWidth="1"/>
    <col min="13072" max="13073" width="0.7265625" style="3" customWidth="1"/>
    <col min="13074" max="13074" width="35.36328125" style="3" customWidth="1"/>
    <col min="13075" max="13075" width="13" style="3" customWidth="1"/>
    <col min="13076" max="13076" width="0.6328125" style="3" customWidth="1"/>
    <col min="13077" max="13077" width="11.26953125" style="3" bestFit="1" customWidth="1"/>
    <col min="13078" max="13083" width="2.6328125" style="3" customWidth="1"/>
    <col min="13084" max="13312" width="9" style="3" customWidth="1"/>
    <col min="13313" max="13313" width="0.7265625" style="3" customWidth="1"/>
    <col min="13314" max="13314" width="11.6328125" style="3" customWidth="1"/>
    <col min="13315" max="13315" width="5.08984375" style="3" customWidth="1"/>
    <col min="13316" max="13317" width="13.6328125" style="3" customWidth="1"/>
    <col min="13318" max="13318" width="10.6328125" style="3" customWidth="1"/>
    <col min="13319" max="13319" width="4.08984375" style="3" customWidth="1"/>
    <col min="13320" max="13322" width="3.6328125" style="3" customWidth="1"/>
    <col min="13323" max="13323" width="2.6328125" style="3" customWidth="1"/>
    <col min="13324" max="13324" width="3.6328125" style="3" customWidth="1"/>
    <col min="13325" max="13325" width="2.90625" style="3" customWidth="1"/>
    <col min="13326" max="13326" width="3.6328125" style="3" customWidth="1"/>
    <col min="13327" max="13327" width="2.90625" style="3" customWidth="1"/>
    <col min="13328" max="13329" width="0.7265625" style="3" customWidth="1"/>
    <col min="13330" max="13330" width="35.36328125" style="3" customWidth="1"/>
    <col min="13331" max="13331" width="13" style="3" customWidth="1"/>
    <col min="13332" max="13332" width="0.6328125" style="3" customWidth="1"/>
    <col min="13333" max="13333" width="11.26953125" style="3" bestFit="1" customWidth="1"/>
    <col min="13334" max="13339" width="2.6328125" style="3" customWidth="1"/>
    <col min="13340" max="13568" width="9" style="3" customWidth="1"/>
    <col min="13569" max="13569" width="0.7265625" style="3" customWidth="1"/>
    <col min="13570" max="13570" width="11.6328125" style="3" customWidth="1"/>
    <col min="13571" max="13571" width="5.08984375" style="3" customWidth="1"/>
    <col min="13572" max="13573" width="13.6328125" style="3" customWidth="1"/>
    <col min="13574" max="13574" width="10.6328125" style="3" customWidth="1"/>
    <col min="13575" max="13575" width="4.08984375" style="3" customWidth="1"/>
    <col min="13576" max="13578" width="3.6328125" style="3" customWidth="1"/>
    <col min="13579" max="13579" width="2.6328125" style="3" customWidth="1"/>
    <col min="13580" max="13580" width="3.6328125" style="3" customWidth="1"/>
    <col min="13581" max="13581" width="2.90625" style="3" customWidth="1"/>
    <col min="13582" max="13582" width="3.6328125" style="3" customWidth="1"/>
    <col min="13583" max="13583" width="2.90625" style="3" customWidth="1"/>
    <col min="13584" max="13585" width="0.7265625" style="3" customWidth="1"/>
    <col min="13586" max="13586" width="35.36328125" style="3" customWidth="1"/>
    <col min="13587" max="13587" width="13" style="3" customWidth="1"/>
    <col min="13588" max="13588" width="0.6328125" style="3" customWidth="1"/>
    <col min="13589" max="13589" width="11.26953125" style="3" bestFit="1" customWidth="1"/>
    <col min="13590" max="13595" width="2.6328125" style="3" customWidth="1"/>
    <col min="13596" max="13824" width="9" style="3" customWidth="1"/>
    <col min="13825" max="13825" width="0.7265625" style="3" customWidth="1"/>
    <col min="13826" max="13826" width="11.6328125" style="3" customWidth="1"/>
    <col min="13827" max="13827" width="5.08984375" style="3" customWidth="1"/>
    <col min="13828" max="13829" width="13.6328125" style="3" customWidth="1"/>
    <col min="13830" max="13830" width="10.6328125" style="3" customWidth="1"/>
    <col min="13831" max="13831" width="4.08984375" style="3" customWidth="1"/>
    <col min="13832" max="13834" width="3.6328125" style="3" customWidth="1"/>
    <col min="13835" max="13835" width="2.6328125" style="3" customWidth="1"/>
    <col min="13836" max="13836" width="3.6328125" style="3" customWidth="1"/>
    <col min="13837" max="13837" width="2.90625" style="3" customWidth="1"/>
    <col min="13838" max="13838" width="3.6328125" style="3" customWidth="1"/>
    <col min="13839" max="13839" width="2.90625" style="3" customWidth="1"/>
    <col min="13840" max="13841" width="0.7265625" style="3" customWidth="1"/>
    <col min="13842" max="13842" width="35.36328125" style="3" customWidth="1"/>
    <col min="13843" max="13843" width="13" style="3" customWidth="1"/>
    <col min="13844" max="13844" width="0.6328125" style="3" customWidth="1"/>
    <col min="13845" max="13845" width="11.26953125" style="3" bestFit="1" customWidth="1"/>
    <col min="13846" max="13851" width="2.6328125" style="3" customWidth="1"/>
    <col min="13852" max="14080" width="9" style="3" customWidth="1"/>
    <col min="14081" max="14081" width="0.7265625" style="3" customWidth="1"/>
    <col min="14082" max="14082" width="11.6328125" style="3" customWidth="1"/>
    <col min="14083" max="14083" width="5.08984375" style="3" customWidth="1"/>
    <col min="14084" max="14085" width="13.6328125" style="3" customWidth="1"/>
    <col min="14086" max="14086" width="10.6328125" style="3" customWidth="1"/>
    <col min="14087" max="14087" width="4.08984375" style="3" customWidth="1"/>
    <col min="14088" max="14090" width="3.6328125" style="3" customWidth="1"/>
    <col min="14091" max="14091" width="2.6328125" style="3" customWidth="1"/>
    <col min="14092" max="14092" width="3.6328125" style="3" customWidth="1"/>
    <col min="14093" max="14093" width="2.90625" style="3" customWidth="1"/>
    <col min="14094" max="14094" width="3.6328125" style="3" customWidth="1"/>
    <col min="14095" max="14095" width="2.90625" style="3" customWidth="1"/>
    <col min="14096" max="14097" width="0.7265625" style="3" customWidth="1"/>
    <col min="14098" max="14098" width="35.36328125" style="3" customWidth="1"/>
    <col min="14099" max="14099" width="13" style="3" customWidth="1"/>
    <col min="14100" max="14100" width="0.6328125" style="3" customWidth="1"/>
    <col min="14101" max="14101" width="11.26953125" style="3" bestFit="1" customWidth="1"/>
    <col min="14102" max="14107" width="2.6328125" style="3" customWidth="1"/>
    <col min="14108" max="14336" width="9" style="3" customWidth="1"/>
    <col min="14337" max="14337" width="0.7265625" style="3" customWidth="1"/>
    <col min="14338" max="14338" width="11.6328125" style="3" customWidth="1"/>
    <col min="14339" max="14339" width="5.08984375" style="3" customWidth="1"/>
    <col min="14340" max="14341" width="13.6328125" style="3" customWidth="1"/>
    <col min="14342" max="14342" width="10.6328125" style="3" customWidth="1"/>
    <col min="14343" max="14343" width="4.08984375" style="3" customWidth="1"/>
    <col min="14344" max="14346" width="3.6328125" style="3" customWidth="1"/>
    <col min="14347" max="14347" width="2.6328125" style="3" customWidth="1"/>
    <col min="14348" max="14348" width="3.6328125" style="3" customWidth="1"/>
    <col min="14349" max="14349" width="2.90625" style="3" customWidth="1"/>
    <col min="14350" max="14350" width="3.6328125" style="3" customWidth="1"/>
    <col min="14351" max="14351" width="2.90625" style="3" customWidth="1"/>
    <col min="14352" max="14353" width="0.7265625" style="3" customWidth="1"/>
    <col min="14354" max="14354" width="35.36328125" style="3" customWidth="1"/>
    <col min="14355" max="14355" width="13" style="3" customWidth="1"/>
    <col min="14356" max="14356" width="0.6328125" style="3" customWidth="1"/>
    <col min="14357" max="14357" width="11.26953125" style="3" bestFit="1" customWidth="1"/>
    <col min="14358" max="14363" width="2.6328125" style="3" customWidth="1"/>
    <col min="14364" max="14592" width="9" style="3" customWidth="1"/>
    <col min="14593" max="14593" width="0.7265625" style="3" customWidth="1"/>
    <col min="14594" max="14594" width="11.6328125" style="3" customWidth="1"/>
    <col min="14595" max="14595" width="5.08984375" style="3" customWidth="1"/>
    <col min="14596" max="14597" width="13.6328125" style="3" customWidth="1"/>
    <col min="14598" max="14598" width="10.6328125" style="3" customWidth="1"/>
    <col min="14599" max="14599" width="4.08984375" style="3" customWidth="1"/>
    <col min="14600" max="14602" width="3.6328125" style="3" customWidth="1"/>
    <col min="14603" max="14603" width="2.6328125" style="3" customWidth="1"/>
    <col min="14604" max="14604" width="3.6328125" style="3" customWidth="1"/>
    <col min="14605" max="14605" width="2.90625" style="3" customWidth="1"/>
    <col min="14606" max="14606" width="3.6328125" style="3" customWidth="1"/>
    <col min="14607" max="14607" width="2.90625" style="3" customWidth="1"/>
    <col min="14608" max="14609" width="0.7265625" style="3" customWidth="1"/>
    <col min="14610" max="14610" width="35.36328125" style="3" customWidth="1"/>
    <col min="14611" max="14611" width="13" style="3" customWidth="1"/>
    <col min="14612" max="14612" width="0.6328125" style="3" customWidth="1"/>
    <col min="14613" max="14613" width="11.26953125" style="3" bestFit="1" customWidth="1"/>
    <col min="14614" max="14619" width="2.6328125" style="3" customWidth="1"/>
    <col min="14620" max="14848" width="9" style="3" customWidth="1"/>
    <col min="14849" max="14849" width="0.7265625" style="3" customWidth="1"/>
    <col min="14850" max="14850" width="11.6328125" style="3" customWidth="1"/>
    <col min="14851" max="14851" width="5.08984375" style="3" customWidth="1"/>
    <col min="14852" max="14853" width="13.6328125" style="3" customWidth="1"/>
    <col min="14854" max="14854" width="10.6328125" style="3" customWidth="1"/>
    <col min="14855" max="14855" width="4.08984375" style="3" customWidth="1"/>
    <col min="14856" max="14858" width="3.6328125" style="3" customWidth="1"/>
    <col min="14859" max="14859" width="2.6328125" style="3" customWidth="1"/>
    <col min="14860" max="14860" width="3.6328125" style="3" customWidth="1"/>
    <col min="14861" max="14861" width="2.90625" style="3" customWidth="1"/>
    <col min="14862" max="14862" width="3.6328125" style="3" customWidth="1"/>
    <col min="14863" max="14863" width="2.90625" style="3" customWidth="1"/>
    <col min="14864" max="14865" width="0.7265625" style="3" customWidth="1"/>
    <col min="14866" max="14866" width="35.36328125" style="3" customWidth="1"/>
    <col min="14867" max="14867" width="13" style="3" customWidth="1"/>
    <col min="14868" max="14868" width="0.6328125" style="3" customWidth="1"/>
    <col min="14869" max="14869" width="11.26953125" style="3" bestFit="1" customWidth="1"/>
    <col min="14870" max="14875" width="2.6328125" style="3" customWidth="1"/>
    <col min="14876" max="15104" width="9" style="3" customWidth="1"/>
    <col min="15105" max="15105" width="0.7265625" style="3" customWidth="1"/>
    <col min="15106" max="15106" width="11.6328125" style="3" customWidth="1"/>
    <col min="15107" max="15107" width="5.08984375" style="3" customWidth="1"/>
    <col min="15108" max="15109" width="13.6328125" style="3" customWidth="1"/>
    <col min="15110" max="15110" width="10.6328125" style="3" customWidth="1"/>
    <col min="15111" max="15111" width="4.08984375" style="3" customWidth="1"/>
    <col min="15112" max="15114" width="3.6328125" style="3" customWidth="1"/>
    <col min="15115" max="15115" width="2.6328125" style="3" customWidth="1"/>
    <col min="15116" max="15116" width="3.6328125" style="3" customWidth="1"/>
    <col min="15117" max="15117" width="2.90625" style="3" customWidth="1"/>
    <col min="15118" max="15118" width="3.6328125" style="3" customWidth="1"/>
    <col min="15119" max="15119" width="2.90625" style="3" customWidth="1"/>
    <col min="15120" max="15121" width="0.7265625" style="3" customWidth="1"/>
    <col min="15122" max="15122" width="35.36328125" style="3" customWidth="1"/>
    <col min="15123" max="15123" width="13" style="3" customWidth="1"/>
    <col min="15124" max="15124" width="0.6328125" style="3" customWidth="1"/>
    <col min="15125" max="15125" width="11.26953125" style="3" bestFit="1" customWidth="1"/>
    <col min="15126" max="15131" width="2.6328125" style="3" customWidth="1"/>
    <col min="15132" max="15360" width="9" style="3" customWidth="1"/>
    <col min="15361" max="15361" width="0.7265625" style="3" customWidth="1"/>
    <col min="15362" max="15362" width="11.6328125" style="3" customWidth="1"/>
    <col min="15363" max="15363" width="5.08984375" style="3" customWidth="1"/>
    <col min="15364" max="15365" width="13.6328125" style="3" customWidth="1"/>
    <col min="15366" max="15366" width="10.6328125" style="3" customWidth="1"/>
    <col min="15367" max="15367" width="4.08984375" style="3" customWidth="1"/>
    <col min="15368" max="15370" width="3.6328125" style="3" customWidth="1"/>
    <col min="15371" max="15371" width="2.6328125" style="3" customWidth="1"/>
    <col min="15372" max="15372" width="3.6328125" style="3" customWidth="1"/>
    <col min="15373" max="15373" width="2.90625" style="3" customWidth="1"/>
    <col min="15374" max="15374" width="3.6328125" style="3" customWidth="1"/>
    <col min="15375" max="15375" width="2.90625" style="3" customWidth="1"/>
    <col min="15376" max="15377" width="0.7265625" style="3" customWidth="1"/>
    <col min="15378" max="15378" width="35.36328125" style="3" customWidth="1"/>
    <col min="15379" max="15379" width="13" style="3" customWidth="1"/>
    <col min="15380" max="15380" width="0.6328125" style="3" customWidth="1"/>
    <col min="15381" max="15381" width="11.26953125" style="3" bestFit="1" customWidth="1"/>
    <col min="15382" max="15387" width="2.6328125" style="3" customWidth="1"/>
    <col min="15388" max="15616" width="9" style="3" customWidth="1"/>
    <col min="15617" max="15617" width="0.7265625" style="3" customWidth="1"/>
    <col min="15618" max="15618" width="11.6328125" style="3" customWidth="1"/>
    <col min="15619" max="15619" width="5.08984375" style="3" customWidth="1"/>
    <col min="15620" max="15621" width="13.6328125" style="3" customWidth="1"/>
    <col min="15622" max="15622" width="10.6328125" style="3" customWidth="1"/>
    <col min="15623" max="15623" width="4.08984375" style="3" customWidth="1"/>
    <col min="15624" max="15626" width="3.6328125" style="3" customWidth="1"/>
    <col min="15627" max="15627" width="2.6328125" style="3" customWidth="1"/>
    <col min="15628" max="15628" width="3.6328125" style="3" customWidth="1"/>
    <col min="15629" max="15629" width="2.90625" style="3" customWidth="1"/>
    <col min="15630" max="15630" width="3.6328125" style="3" customWidth="1"/>
    <col min="15631" max="15631" width="2.90625" style="3" customWidth="1"/>
    <col min="15632" max="15633" width="0.7265625" style="3" customWidth="1"/>
    <col min="15634" max="15634" width="35.36328125" style="3" customWidth="1"/>
    <col min="15635" max="15635" width="13" style="3" customWidth="1"/>
    <col min="15636" max="15636" width="0.6328125" style="3" customWidth="1"/>
    <col min="15637" max="15637" width="11.26953125" style="3" bestFit="1" customWidth="1"/>
    <col min="15638" max="15643" width="2.6328125" style="3" customWidth="1"/>
    <col min="15644" max="15872" width="9" style="3" customWidth="1"/>
    <col min="15873" max="15873" width="0.7265625" style="3" customWidth="1"/>
    <col min="15874" max="15874" width="11.6328125" style="3" customWidth="1"/>
    <col min="15875" max="15875" width="5.08984375" style="3" customWidth="1"/>
    <col min="15876" max="15877" width="13.6328125" style="3" customWidth="1"/>
    <col min="15878" max="15878" width="10.6328125" style="3" customWidth="1"/>
    <col min="15879" max="15879" width="4.08984375" style="3" customWidth="1"/>
    <col min="15880" max="15882" width="3.6328125" style="3" customWidth="1"/>
    <col min="15883" max="15883" width="2.6328125" style="3" customWidth="1"/>
    <col min="15884" max="15884" width="3.6328125" style="3" customWidth="1"/>
    <col min="15885" max="15885" width="2.90625" style="3" customWidth="1"/>
    <col min="15886" max="15886" width="3.6328125" style="3" customWidth="1"/>
    <col min="15887" max="15887" width="2.90625" style="3" customWidth="1"/>
    <col min="15888" max="15889" width="0.7265625" style="3" customWidth="1"/>
    <col min="15890" max="15890" width="35.36328125" style="3" customWidth="1"/>
    <col min="15891" max="15891" width="13" style="3" customWidth="1"/>
    <col min="15892" max="15892" width="0.6328125" style="3" customWidth="1"/>
    <col min="15893" max="15893" width="11.26953125" style="3" bestFit="1" customWidth="1"/>
    <col min="15894" max="15899" width="2.6328125" style="3" customWidth="1"/>
    <col min="15900" max="16128" width="9" style="3" customWidth="1"/>
    <col min="16129" max="16129" width="0.7265625" style="3" customWidth="1"/>
    <col min="16130" max="16130" width="11.6328125" style="3" customWidth="1"/>
    <col min="16131" max="16131" width="5.08984375" style="3" customWidth="1"/>
    <col min="16132" max="16133" width="13.6328125" style="3" customWidth="1"/>
    <col min="16134" max="16134" width="10.6328125" style="3" customWidth="1"/>
    <col min="16135" max="16135" width="4.08984375" style="3" customWidth="1"/>
    <col min="16136" max="16138" width="3.6328125" style="3" customWidth="1"/>
    <col min="16139" max="16139" width="2.6328125" style="3" customWidth="1"/>
    <col min="16140" max="16140" width="3.6328125" style="3" customWidth="1"/>
    <col min="16141" max="16141" width="2.90625" style="3" customWidth="1"/>
    <col min="16142" max="16142" width="3.6328125" style="3" customWidth="1"/>
    <col min="16143" max="16143" width="2.90625" style="3" customWidth="1"/>
    <col min="16144" max="16145" width="0.7265625" style="3" customWidth="1"/>
    <col min="16146" max="16146" width="35.36328125" style="3" customWidth="1"/>
    <col min="16147" max="16147" width="13" style="3" customWidth="1"/>
    <col min="16148" max="16148" width="0.6328125" style="3" customWidth="1"/>
    <col min="16149" max="16149" width="11.26953125" style="3" bestFit="1" customWidth="1"/>
    <col min="16150" max="16155" width="2.6328125" style="3" customWidth="1"/>
    <col min="16156" max="16384" width="9" style="3" customWidth="1"/>
  </cols>
  <sheetData>
    <row r="1" spans="1:23" ht="39.75" customHeight="1">
      <c r="A1" s="48"/>
      <c r="B1" s="488" t="s">
        <v>308</v>
      </c>
      <c r="C1" s="489"/>
      <c r="D1" s="489"/>
      <c r="E1" s="489"/>
      <c r="F1" s="490" t="s">
        <v>203</v>
      </c>
      <c r="G1" s="379"/>
      <c r="H1" s="379"/>
      <c r="I1" s="379"/>
      <c r="J1" s="379"/>
      <c r="K1" s="379"/>
      <c r="L1" s="379"/>
      <c r="M1" s="379"/>
      <c r="N1" s="379"/>
      <c r="O1" s="379"/>
      <c r="P1" s="49"/>
      <c r="Q1" s="49"/>
      <c r="S1" s="474" t="str">
        <f>IF((COUNTIF(U4:U18,"NG"))=0,"印刷ＯＫ","印刷ＮＧ")</f>
        <v>印刷ＯＫ</v>
      </c>
    </row>
    <row r="2" spans="1:23" ht="62.25" customHeight="1">
      <c r="A2" s="49"/>
      <c r="B2" s="371" t="s">
        <v>12</v>
      </c>
      <c r="C2" s="371"/>
      <c r="D2" s="371"/>
      <c r="E2" s="371"/>
      <c r="F2" s="371"/>
      <c r="G2" s="371"/>
      <c r="H2" s="371"/>
      <c r="I2" s="371"/>
      <c r="J2" s="371"/>
      <c r="K2" s="371"/>
      <c r="L2" s="371"/>
      <c r="M2" s="371"/>
      <c r="N2" s="371"/>
      <c r="O2" s="371"/>
      <c r="P2" s="49"/>
      <c r="Q2" s="49"/>
      <c r="S2" s="475"/>
    </row>
    <row r="3" spans="1:23" ht="23.25" customHeight="1">
      <c r="A3" s="49"/>
      <c r="B3" s="463" t="s">
        <v>22</v>
      </c>
      <c r="C3" s="491"/>
      <c r="D3" s="55" t="s">
        <v>74</v>
      </c>
      <c r="E3" s="55" t="s">
        <v>51</v>
      </c>
      <c r="F3" s="492" t="s">
        <v>76</v>
      </c>
      <c r="G3" s="491"/>
      <c r="H3" s="492" t="s">
        <v>77</v>
      </c>
      <c r="I3" s="464"/>
      <c r="J3" s="464"/>
      <c r="K3" s="464"/>
      <c r="L3" s="492" t="s">
        <v>78</v>
      </c>
      <c r="M3" s="464"/>
      <c r="N3" s="464"/>
      <c r="O3" s="465"/>
      <c r="P3" s="49"/>
      <c r="Q3" s="49"/>
      <c r="T3" s="74"/>
      <c r="U3" s="74"/>
      <c r="V3" s="78" t="s">
        <v>270</v>
      </c>
    </row>
    <row r="4" spans="1:23" ht="35.15" customHeight="1">
      <c r="A4" s="49"/>
      <c r="B4" s="485" t="s">
        <v>347</v>
      </c>
      <c r="C4" s="486"/>
      <c r="D4" s="236" t="s">
        <v>348</v>
      </c>
      <c r="E4" s="236" t="s">
        <v>349</v>
      </c>
      <c r="F4" s="237">
        <v>1500</v>
      </c>
      <c r="G4" s="238" t="s">
        <v>92</v>
      </c>
      <c r="H4" s="239" t="s">
        <v>238</v>
      </c>
      <c r="I4" s="240" t="s">
        <v>350</v>
      </c>
      <c r="J4" s="241" t="s">
        <v>307</v>
      </c>
      <c r="K4" s="242" t="s">
        <v>350</v>
      </c>
      <c r="L4" s="239" t="s">
        <v>351</v>
      </c>
      <c r="M4" s="240" t="s">
        <v>350</v>
      </c>
      <c r="N4" s="241" t="s">
        <v>307</v>
      </c>
      <c r="O4" s="243" t="s">
        <v>350</v>
      </c>
      <c r="P4" s="49"/>
      <c r="Q4" s="49"/>
      <c r="S4" s="74"/>
      <c r="T4" s="74" t="e">
        <f>IF(O4="",,DATE(IF(L4="H",M4+88,IF(L4="R",M4+118,"NG")),O4,0)+1)</f>
        <v>#VALUE!</v>
      </c>
      <c r="U4" s="76"/>
      <c r="V4" s="78" t="s">
        <v>238</v>
      </c>
      <c r="W4" s="80"/>
    </row>
    <row r="5" spans="1:23" ht="35.15" customHeight="1">
      <c r="A5" s="49"/>
      <c r="B5" s="485"/>
      <c r="C5" s="486"/>
      <c r="D5" s="236"/>
      <c r="E5" s="236"/>
      <c r="F5" s="237"/>
      <c r="G5" s="238" t="str">
        <f t="shared" ref="G5:G13" si="0">IF(F5,"千円","")</f>
        <v/>
      </c>
      <c r="H5" s="239"/>
      <c r="I5" s="240"/>
      <c r="J5" s="241" t="s">
        <v>307</v>
      </c>
      <c r="K5" s="242"/>
      <c r="L5" s="239"/>
      <c r="M5" s="244"/>
      <c r="N5" s="241" t="s">
        <v>307</v>
      </c>
      <c r="O5" s="245"/>
      <c r="P5" s="49"/>
      <c r="Q5" s="49"/>
      <c r="S5" s="74"/>
      <c r="T5" s="74"/>
      <c r="U5" s="76"/>
      <c r="V5" s="79"/>
    </row>
    <row r="6" spans="1:23" ht="35.15" customHeight="1">
      <c r="A6" s="49"/>
      <c r="B6" s="485" t="s">
        <v>352</v>
      </c>
      <c r="C6" s="487"/>
      <c r="D6" s="246"/>
      <c r="E6" s="247"/>
      <c r="F6" s="237"/>
      <c r="G6" s="238" t="str">
        <f t="shared" si="0"/>
        <v/>
      </c>
      <c r="H6" s="239"/>
      <c r="I6" s="240"/>
      <c r="J6" s="241" t="s">
        <v>307</v>
      </c>
      <c r="K6" s="242"/>
      <c r="L6" s="239"/>
      <c r="M6" s="244"/>
      <c r="N6" s="241" t="s">
        <v>307</v>
      </c>
      <c r="O6" s="245"/>
      <c r="P6" s="49"/>
      <c r="Q6" s="49"/>
      <c r="S6" s="74"/>
      <c r="T6" s="74"/>
      <c r="U6" s="76"/>
      <c r="V6" s="79"/>
    </row>
    <row r="7" spans="1:23" ht="35.15" customHeight="1">
      <c r="A7" s="49"/>
      <c r="B7" s="483"/>
      <c r="C7" s="484"/>
      <c r="D7" s="56"/>
      <c r="E7" s="56"/>
      <c r="F7" s="57"/>
      <c r="G7" s="58" t="str">
        <f t="shared" si="0"/>
        <v/>
      </c>
      <c r="H7" s="60"/>
      <c r="I7" s="61"/>
      <c r="J7" s="62" t="s">
        <v>307</v>
      </c>
      <c r="K7" s="65"/>
      <c r="L7" s="60"/>
      <c r="M7" s="69"/>
      <c r="N7" s="62" t="s">
        <v>307</v>
      </c>
      <c r="O7" s="70"/>
      <c r="P7" s="49"/>
      <c r="Q7" s="49"/>
      <c r="S7" s="74"/>
      <c r="T7" s="74"/>
      <c r="U7" s="76"/>
      <c r="V7" s="79"/>
    </row>
    <row r="8" spans="1:23" ht="35.15" customHeight="1">
      <c r="A8" s="49"/>
      <c r="B8" s="483"/>
      <c r="C8" s="484"/>
      <c r="D8" s="56"/>
      <c r="E8" s="56"/>
      <c r="F8" s="57"/>
      <c r="G8" s="58" t="str">
        <f t="shared" si="0"/>
        <v/>
      </c>
      <c r="H8" s="60"/>
      <c r="I8" s="61"/>
      <c r="J8" s="62" t="s">
        <v>307</v>
      </c>
      <c r="K8" s="65"/>
      <c r="L8" s="60"/>
      <c r="M8" s="69"/>
      <c r="N8" s="62" t="s">
        <v>307</v>
      </c>
      <c r="O8" s="70"/>
      <c r="P8" s="49"/>
      <c r="Q8" s="49"/>
      <c r="S8" s="74"/>
      <c r="T8" s="74"/>
      <c r="U8" s="76"/>
      <c r="V8" s="79"/>
    </row>
    <row r="9" spans="1:23" ht="35.15" customHeight="1">
      <c r="A9" s="49"/>
      <c r="B9" s="483"/>
      <c r="C9" s="484"/>
      <c r="D9" s="56"/>
      <c r="E9" s="56"/>
      <c r="F9" s="57"/>
      <c r="G9" s="58" t="str">
        <f t="shared" si="0"/>
        <v/>
      </c>
      <c r="H9" s="60"/>
      <c r="I9" s="61"/>
      <c r="J9" s="62" t="s">
        <v>307</v>
      </c>
      <c r="K9" s="65"/>
      <c r="L9" s="60"/>
      <c r="M9" s="69"/>
      <c r="N9" s="62" t="s">
        <v>307</v>
      </c>
      <c r="O9" s="70"/>
      <c r="P9" s="49"/>
      <c r="Q9" s="49"/>
      <c r="S9" s="74"/>
      <c r="T9" s="74"/>
      <c r="U9" s="76"/>
      <c r="V9" s="79"/>
    </row>
    <row r="10" spans="1:23" ht="35.15" customHeight="1">
      <c r="A10" s="49"/>
      <c r="B10" s="483"/>
      <c r="C10" s="484"/>
      <c r="D10" s="56"/>
      <c r="E10" s="56"/>
      <c r="F10" s="57"/>
      <c r="G10" s="58" t="str">
        <f t="shared" si="0"/>
        <v/>
      </c>
      <c r="H10" s="60"/>
      <c r="I10" s="61"/>
      <c r="J10" s="62" t="s">
        <v>307</v>
      </c>
      <c r="K10" s="65"/>
      <c r="L10" s="60"/>
      <c r="M10" s="69"/>
      <c r="N10" s="62" t="s">
        <v>307</v>
      </c>
      <c r="O10" s="70"/>
      <c r="P10" s="49"/>
      <c r="Q10" s="49"/>
      <c r="S10" s="74"/>
      <c r="T10" s="74"/>
      <c r="U10" s="76"/>
      <c r="V10" s="79"/>
    </row>
    <row r="11" spans="1:23" ht="35.15" customHeight="1">
      <c r="A11" s="49"/>
      <c r="B11" s="483"/>
      <c r="C11" s="484"/>
      <c r="D11" s="56"/>
      <c r="E11" s="56"/>
      <c r="F11" s="57"/>
      <c r="G11" s="58" t="str">
        <f t="shared" si="0"/>
        <v/>
      </c>
      <c r="H11" s="60"/>
      <c r="I11" s="61"/>
      <c r="J11" s="62" t="s">
        <v>307</v>
      </c>
      <c r="K11" s="65"/>
      <c r="L11" s="60"/>
      <c r="M11" s="69"/>
      <c r="N11" s="62" t="s">
        <v>307</v>
      </c>
      <c r="O11" s="70"/>
      <c r="P11" s="49"/>
      <c r="Q11" s="49"/>
      <c r="S11" s="74"/>
      <c r="T11" s="74"/>
      <c r="U11" s="76"/>
      <c r="V11" s="79"/>
    </row>
    <row r="12" spans="1:23" ht="35.15" customHeight="1">
      <c r="A12" s="49"/>
      <c r="B12" s="483"/>
      <c r="C12" s="484"/>
      <c r="D12" s="56"/>
      <c r="E12" s="56"/>
      <c r="F12" s="57"/>
      <c r="G12" s="58" t="str">
        <f t="shared" si="0"/>
        <v/>
      </c>
      <c r="H12" s="60"/>
      <c r="I12" s="61"/>
      <c r="J12" s="62" t="s">
        <v>307</v>
      </c>
      <c r="K12" s="65"/>
      <c r="L12" s="60"/>
      <c r="M12" s="69"/>
      <c r="N12" s="62" t="s">
        <v>307</v>
      </c>
      <c r="O12" s="70"/>
      <c r="P12" s="49"/>
      <c r="Q12" s="49"/>
      <c r="S12" s="74"/>
      <c r="T12" s="74"/>
      <c r="U12" s="76"/>
      <c r="V12" s="79"/>
    </row>
    <row r="13" spans="1:23" ht="35.15" customHeight="1">
      <c r="A13" s="49"/>
      <c r="B13" s="483"/>
      <c r="C13" s="484"/>
      <c r="D13" s="56"/>
      <c r="E13" s="56"/>
      <c r="F13" s="57"/>
      <c r="G13" s="58" t="str">
        <f t="shared" si="0"/>
        <v/>
      </c>
      <c r="H13" s="60"/>
      <c r="I13" s="61"/>
      <c r="J13" s="62" t="s">
        <v>307</v>
      </c>
      <c r="K13" s="65"/>
      <c r="L13" s="60"/>
      <c r="M13" s="69"/>
      <c r="N13" s="62" t="s">
        <v>307</v>
      </c>
      <c r="O13" s="70"/>
      <c r="P13" s="49"/>
      <c r="Q13" s="49"/>
      <c r="S13" s="74"/>
      <c r="T13" s="74"/>
      <c r="U13" s="76"/>
      <c r="V13" s="79"/>
    </row>
    <row r="14" spans="1:23" ht="28" customHeight="1">
      <c r="A14" s="49"/>
      <c r="B14" s="334" t="s">
        <v>80</v>
      </c>
      <c r="C14" s="335"/>
      <c r="D14" s="335"/>
      <c r="E14" s="335"/>
      <c r="F14" s="335"/>
      <c r="G14" s="335"/>
      <c r="H14" s="335"/>
      <c r="I14" s="335"/>
      <c r="J14" s="335"/>
      <c r="K14" s="335"/>
      <c r="L14" s="335"/>
      <c r="M14" s="335"/>
      <c r="N14" s="335"/>
      <c r="O14" s="479"/>
      <c r="P14" s="49"/>
      <c r="Q14" s="49"/>
      <c r="T14" s="75"/>
    </row>
    <row r="15" spans="1:23" ht="24" customHeight="1">
      <c r="A15" s="49"/>
      <c r="B15" s="52" t="s">
        <v>81</v>
      </c>
      <c r="C15" s="480" t="s">
        <v>369</v>
      </c>
      <c r="D15" s="481"/>
      <c r="E15" s="481"/>
      <c r="F15" s="481"/>
      <c r="G15" s="481"/>
      <c r="H15" s="482"/>
      <c r="I15" s="248" t="s">
        <v>353</v>
      </c>
      <c r="J15" s="249" t="s">
        <v>350</v>
      </c>
      <c r="K15" s="66" t="s">
        <v>37</v>
      </c>
      <c r="L15" s="240" t="s">
        <v>350</v>
      </c>
      <c r="M15" s="66" t="s">
        <v>13</v>
      </c>
      <c r="N15" s="240" t="s">
        <v>350</v>
      </c>
      <c r="O15" s="71" t="s">
        <v>41</v>
      </c>
      <c r="P15" s="49"/>
      <c r="Q15" s="49"/>
      <c r="T15" s="75"/>
      <c r="U15" s="76" t="str">
        <f>IF(OR(C15="",I15="",J15="",L15="",N15=""),"NG","OK")</f>
        <v>OK</v>
      </c>
    </row>
    <row r="16" spans="1:23" ht="24" customHeight="1">
      <c r="A16" s="49"/>
      <c r="B16" s="476"/>
      <c r="C16" s="467"/>
      <c r="D16" s="468"/>
      <c r="E16" s="468"/>
      <c r="F16" s="468"/>
      <c r="G16" s="468"/>
      <c r="H16" s="469"/>
      <c r="I16" s="53"/>
      <c r="J16" s="63"/>
      <c r="K16" s="66" t="s">
        <v>37</v>
      </c>
      <c r="L16" s="61"/>
      <c r="M16" s="66" t="s">
        <v>13</v>
      </c>
      <c r="N16" s="61"/>
      <c r="O16" s="71" t="s">
        <v>41</v>
      </c>
      <c r="P16" s="49"/>
      <c r="Q16" s="49"/>
      <c r="T16" s="75"/>
    </row>
    <row r="17" spans="1:241" ht="24" customHeight="1">
      <c r="A17" s="49"/>
      <c r="B17" s="477"/>
      <c r="C17" s="467"/>
      <c r="D17" s="468"/>
      <c r="E17" s="468"/>
      <c r="F17" s="468"/>
      <c r="G17" s="468"/>
      <c r="H17" s="469"/>
      <c r="I17" s="53"/>
      <c r="J17" s="63"/>
      <c r="K17" s="66" t="s">
        <v>37</v>
      </c>
      <c r="L17" s="61"/>
      <c r="M17" s="66" t="s">
        <v>13</v>
      </c>
      <c r="N17" s="61"/>
      <c r="O17" s="71" t="s">
        <v>41</v>
      </c>
      <c r="P17" s="49"/>
      <c r="Q17" s="49"/>
      <c r="T17" s="75"/>
    </row>
    <row r="18" spans="1:241" ht="24" customHeight="1">
      <c r="A18" s="49"/>
      <c r="B18" s="477"/>
      <c r="C18" s="467"/>
      <c r="D18" s="468"/>
      <c r="E18" s="468"/>
      <c r="F18" s="468"/>
      <c r="G18" s="468"/>
      <c r="H18" s="469"/>
      <c r="I18" s="53"/>
      <c r="J18" s="63"/>
      <c r="K18" s="66" t="s">
        <v>37</v>
      </c>
      <c r="L18" s="61"/>
      <c r="M18" s="66" t="s">
        <v>13</v>
      </c>
      <c r="N18" s="61"/>
      <c r="O18" s="71" t="s">
        <v>41</v>
      </c>
      <c r="P18" s="49"/>
      <c r="Q18" s="49"/>
      <c r="T18" s="75"/>
    </row>
    <row r="19" spans="1:241" ht="24" customHeight="1">
      <c r="A19" s="49"/>
      <c r="B19" s="477"/>
      <c r="C19" s="467"/>
      <c r="D19" s="468"/>
      <c r="E19" s="468"/>
      <c r="F19" s="468"/>
      <c r="G19" s="468"/>
      <c r="H19" s="469"/>
      <c r="I19" s="53"/>
      <c r="J19" s="63"/>
      <c r="K19" s="66" t="s">
        <v>37</v>
      </c>
      <c r="L19" s="61"/>
      <c r="M19" s="66" t="s">
        <v>13</v>
      </c>
      <c r="N19" s="61"/>
      <c r="O19" s="71" t="s">
        <v>41</v>
      </c>
      <c r="P19" s="49"/>
      <c r="Q19" s="49"/>
    </row>
    <row r="20" spans="1:241" ht="24" customHeight="1">
      <c r="A20" s="49"/>
      <c r="B20" s="477"/>
      <c r="C20" s="467"/>
      <c r="D20" s="468"/>
      <c r="E20" s="468"/>
      <c r="F20" s="468"/>
      <c r="G20" s="468"/>
      <c r="H20" s="469"/>
      <c r="I20" s="53"/>
      <c r="J20" s="63"/>
      <c r="K20" s="66" t="s">
        <v>37</v>
      </c>
      <c r="L20" s="61"/>
      <c r="M20" s="66" t="s">
        <v>13</v>
      </c>
      <c r="N20" s="61"/>
      <c r="O20" s="71" t="s">
        <v>41</v>
      </c>
      <c r="P20" s="49"/>
      <c r="Q20" s="49"/>
    </row>
    <row r="21" spans="1:241" ht="24" customHeight="1">
      <c r="A21" s="49"/>
      <c r="B21" s="478"/>
      <c r="C21" s="470"/>
      <c r="D21" s="471"/>
      <c r="E21" s="471"/>
      <c r="F21" s="471"/>
      <c r="G21" s="471"/>
      <c r="H21" s="472"/>
      <c r="I21" s="54"/>
      <c r="J21" s="64"/>
      <c r="K21" s="67" t="s">
        <v>37</v>
      </c>
      <c r="L21" s="68"/>
      <c r="M21" s="67" t="s">
        <v>13</v>
      </c>
      <c r="N21" s="68"/>
      <c r="O21" s="72" t="s">
        <v>41</v>
      </c>
      <c r="P21" s="49"/>
      <c r="Q21" s="49"/>
    </row>
    <row r="22" spans="1:241" ht="6" customHeight="1">
      <c r="A22" s="50"/>
      <c r="B22" s="50"/>
      <c r="C22" s="50"/>
      <c r="D22" s="50"/>
      <c r="E22" s="50"/>
      <c r="F22" s="50"/>
      <c r="G22" s="18"/>
      <c r="H22" s="50"/>
      <c r="I22" s="50"/>
      <c r="J22" s="50"/>
      <c r="K22" s="50"/>
      <c r="L22" s="50"/>
      <c r="M22" s="50"/>
      <c r="N22" s="50"/>
      <c r="O22" s="50"/>
      <c r="P22" s="50"/>
      <c r="Q22" s="50"/>
    </row>
    <row r="23" spans="1:241" s="7" customFormat="1">
      <c r="B23" s="473" t="s">
        <v>83</v>
      </c>
      <c r="C23" s="473"/>
      <c r="D23" s="473"/>
      <c r="E23" s="473"/>
      <c r="F23" s="473"/>
      <c r="G23" s="473"/>
      <c r="H23" s="473"/>
      <c r="I23" s="473"/>
      <c r="J23" s="473"/>
      <c r="K23" s="473"/>
      <c r="L23" s="473"/>
      <c r="M23" s="473"/>
      <c r="N23" s="473"/>
      <c r="O23" s="473"/>
      <c r="R23" s="73"/>
      <c r="S23" s="73"/>
      <c r="T23" s="46"/>
      <c r="U23" s="47"/>
      <c r="V23" s="46"/>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row>
    <row r="24" spans="1:241" s="7" customFormat="1">
      <c r="B24" s="51" t="s">
        <v>309</v>
      </c>
      <c r="G24" s="59"/>
      <c r="R24" s="73"/>
      <c r="S24" s="73"/>
      <c r="T24" s="46"/>
      <c r="U24" s="47"/>
      <c r="V24" s="46"/>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row>
    <row r="25" spans="1:241" s="7" customFormat="1">
      <c r="B25" s="51" t="s">
        <v>55</v>
      </c>
      <c r="G25" s="59"/>
      <c r="R25" s="73"/>
      <c r="S25" s="73"/>
      <c r="T25" s="46"/>
      <c r="U25" s="47"/>
      <c r="V25" s="46"/>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row>
    <row r="26" spans="1:241" s="7" customFormat="1">
      <c r="B26" s="51" t="s">
        <v>84</v>
      </c>
      <c r="G26" s="59"/>
      <c r="R26" s="73"/>
      <c r="S26" s="73"/>
      <c r="T26" s="46"/>
      <c r="U26" s="47"/>
      <c r="V26" s="46"/>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row>
    <row r="27" spans="1:241" s="7" customFormat="1">
      <c r="B27" s="51" t="s">
        <v>44</v>
      </c>
      <c r="G27" s="59"/>
      <c r="R27" s="73"/>
      <c r="S27" s="73"/>
      <c r="T27" s="46"/>
      <c r="U27" s="47"/>
      <c r="V27" s="46"/>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row>
    <row r="28" spans="1:241" s="7" customFormat="1" ht="9.5">
      <c r="B28" s="51" t="s">
        <v>45</v>
      </c>
      <c r="G28" s="59"/>
      <c r="R28" s="73"/>
      <c r="S28" s="73"/>
      <c r="T28" s="73"/>
      <c r="U28" s="77"/>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row>
    <row r="29" spans="1:241" s="7" customFormat="1" ht="9.5">
      <c r="B29" s="51" t="s">
        <v>62</v>
      </c>
      <c r="G29" s="59"/>
      <c r="R29" s="73"/>
      <c r="S29" s="73"/>
      <c r="T29" s="73"/>
      <c r="U29" s="77"/>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row>
    <row r="30" spans="1:241" s="7" customFormat="1" ht="9.5">
      <c r="B30" s="51" t="s">
        <v>79</v>
      </c>
      <c r="G30" s="59"/>
      <c r="R30" s="73"/>
      <c r="S30" s="73"/>
      <c r="T30" s="73"/>
      <c r="U30" s="77"/>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row>
    <row r="31" spans="1:241" s="7" customFormat="1" ht="9.5">
      <c r="B31" s="51" t="s">
        <v>85</v>
      </c>
      <c r="G31" s="59"/>
      <c r="R31" s="73"/>
      <c r="S31" s="73"/>
      <c r="T31" s="73"/>
      <c r="U31" s="77"/>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row>
    <row r="32" spans="1:241">
      <c r="A32" s="49"/>
      <c r="B32" s="49"/>
      <c r="C32" s="49"/>
      <c r="D32" s="49"/>
      <c r="E32" s="49"/>
      <c r="F32" s="49"/>
      <c r="G32" s="9"/>
      <c r="H32" s="49"/>
      <c r="I32" s="49"/>
      <c r="J32" s="49"/>
      <c r="K32" s="49"/>
      <c r="L32" s="49"/>
      <c r="M32" s="49"/>
      <c r="N32" s="49"/>
      <c r="O32" s="49"/>
      <c r="P32" s="49"/>
      <c r="Q32" s="49"/>
    </row>
    <row r="33" spans="1:17">
      <c r="A33" s="49"/>
      <c r="B33" s="49"/>
      <c r="C33" s="49"/>
      <c r="D33" s="49"/>
      <c r="E33" s="49"/>
      <c r="F33" s="49"/>
      <c r="G33" s="9"/>
      <c r="H33" s="49"/>
      <c r="I33" s="49"/>
      <c r="J33" s="49"/>
      <c r="K33" s="49"/>
      <c r="L33" s="49"/>
      <c r="M33" s="49"/>
      <c r="N33" s="49"/>
      <c r="O33" s="49"/>
      <c r="P33" s="49"/>
      <c r="Q33" s="49"/>
    </row>
  </sheetData>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300-000000000000}">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00000000-0002-0000-0300-000001000000}">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00000000-0002-0000-0300-000002000000}">
      <formula1>"大正,昭和,平成,令和"</formula1>
    </dataValidation>
  </dataValidations>
  <printOptions horizontalCentered="1"/>
  <pageMargins left="0.55118110236220474" right="0.43307086614173224"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D20" sqref="D20:F21"/>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81"/>
      <c r="B1" s="377" t="s">
        <v>86</v>
      </c>
      <c r="C1" s="377"/>
      <c r="D1" s="377"/>
      <c r="E1" s="377"/>
      <c r="F1" s="377"/>
      <c r="G1" s="377"/>
      <c r="H1" s="377"/>
      <c r="I1" s="377"/>
      <c r="J1" s="377"/>
      <c r="K1" s="578" t="s">
        <v>210</v>
      </c>
      <c r="L1" s="579"/>
      <c r="M1" s="579"/>
      <c r="N1" s="579"/>
    </row>
    <row r="2" spans="1:14" s="10" customFormat="1" ht="12">
      <c r="B2" s="580" t="s">
        <v>29</v>
      </c>
      <c r="C2" s="580"/>
      <c r="D2" s="580"/>
      <c r="E2" s="580"/>
      <c r="F2" s="580"/>
      <c r="G2" s="580"/>
      <c r="H2" s="580"/>
      <c r="I2" s="580"/>
      <c r="J2" s="580"/>
      <c r="K2" s="580"/>
      <c r="L2" s="580"/>
      <c r="M2" s="580"/>
      <c r="N2" s="580"/>
    </row>
    <row r="3" spans="1:14" ht="45" customHeight="1">
      <c r="B3" s="581" t="s">
        <v>46</v>
      </c>
      <c r="C3" s="581"/>
      <c r="D3" s="581"/>
      <c r="E3" s="581"/>
      <c r="F3" s="581"/>
      <c r="G3" s="581"/>
      <c r="H3" s="581"/>
      <c r="I3" s="581"/>
      <c r="J3" s="581"/>
      <c r="K3" s="581"/>
      <c r="L3" s="581"/>
      <c r="M3" s="581"/>
      <c r="N3" s="581"/>
    </row>
    <row r="4" spans="1:14" ht="3" customHeight="1">
      <c r="B4" s="82"/>
      <c r="C4" s="84"/>
      <c r="D4" s="84"/>
      <c r="E4" s="84"/>
      <c r="F4" s="84"/>
      <c r="G4" s="84"/>
      <c r="H4" s="84"/>
      <c r="I4" s="84"/>
      <c r="J4" s="585" t="s">
        <v>20</v>
      </c>
      <c r="K4" s="585" t="s">
        <v>87</v>
      </c>
      <c r="L4" s="588" t="s">
        <v>71</v>
      </c>
      <c r="M4" s="591"/>
      <c r="N4" s="592"/>
    </row>
    <row r="5" spans="1:14" s="3" customFormat="1" ht="5.25" customHeight="1">
      <c r="B5" s="595" t="s">
        <v>65</v>
      </c>
      <c r="C5" s="596"/>
      <c r="D5" s="596"/>
      <c r="E5" s="596"/>
      <c r="F5" s="596"/>
      <c r="G5" s="596"/>
      <c r="H5" s="596"/>
      <c r="I5" s="597"/>
      <c r="J5" s="586"/>
      <c r="K5" s="586"/>
      <c r="L5" s="589"/>
      <c r="M5" s="593"/>
      <c r="N5" s="594"/>
    </row>
    <row r="6" spans="1:14" s="3" customFormat="1" ht="31.5" customHeight="1">
      <c r="B6" s="598"/>
      <c r="C6" s="596"/>
      <c r="D6" s="596"/>
      <c r="E6" s="596"/>
      <c r="F6" s="596"/>
      <c r="G6" s="596"/>
      <c r="H6" s="596"/>
      <c r="I6" s="597"/>
      <c r="J6" s="586"/>
      <c r="K6" s="586"/>
      <c r="L6" s="589"/>
      <c r="M6" s="599" t="s">
        <v>89</v>
      </c>
      <c r="N6" s="600"/>
    </row>
    <row r="7" spans="1:14" s="3" customFormat="1" ht="3.75" customHeight="1">
      <c r="B7" s="83"/>
      <c r="C7" s="85"/>
      <c r="D7" s="87"/>
      <c r="E7" s="87"/>
      <c r="F7" s="87"/>
      <c r="G7" s="85"/>
      <c r="H7" s="85"/>
      <c r="I7" s="88"/>
      <c r="J7" s="587"/>
      <c r="K7" s="587"/>
      <c r="L7" s="590"/>
      <c r="M7" s="601"/>
      <c r="N7" s="602"/>
    </row>
    <row r="8" spans="1:14" s="3" customFormat="1" ht="12" customHeight="1">
      <c r="B8" s="496" t="s">
        <v>90</v>
      </c>
      <c r="C8" s="603"/>
      <c r="D8" s="606">
        <v>21</v>
      </c>
      <c r="E8" s="557"/>
      <c r="F8" s="557"/>
      <c r="G8" s="506" t="s">
        <v>91</v>
      </c>
      <c r="H8" s="603"/>
      <c r="I8" s="608"/>
      <c r="J8" s="609" t="s">
        <v>92</v>
      </c>
      <c r="K8" s="609" t="s">
        <v>92</v>
      </c>
      <c r="L8" s="609" t="s">
        <v>92</v>
      </c>
      <c r="M8" s="512" t="s">
        <v>21</v>
      </c>
      <c r="N8" s="89" t="s">
        <v>92</v>
      </c>
    </row>
    <row r="9" spans="1:14" s="3" customFormat="1" ht="12" customHeight="1">
      <c r="B9" s="604"/>
      <c r="C9" s="605"/>
      <c r="D9" s="607"/>
      <c r="E9" s="607"/>
      <c r="F9" s="607"/>
      <c r="G9" s="605"/>
      <c r="H9" s="605"/>
      <c r="I9" s="566"/>
      <c r="J9" s="610"/>
      <c r="K9" s="610"/>
      <c r="L9" s="610"/>
      <c r="M9" s="570"/>
      <c r="N9" s="611"/>
    </row>
    <row r="10" spans="1:14" s="3" customFormat="1" ht="12" customHeight="1">
      <c r="B10" s="572" t="s">
        <v>93</v>
      </c>
      <c r="C10" s="574" t="s">
        <v>200</v>
      </c>
      <c r="D10" s="859" t="s">
        <v>350</v>
      </c>
      <c r="E10" s="295" t="s">
        <v>37</v>
      </c>
      <c r="F10" s="562" t="s">
        <v>350</v>
      </c>
      <c r="G10" s="295" t="s">
        <v>13</v>
      </c>
      <c r="H10" s="562" t="s">
        <v>350</v>
      </c>
      <c r="I10" s="565" t="s">
        <v>94</v>
      </c>
      <c r="J10" s="567">
        <v>0</v>
      </c>
      <c r="K10" s="567">
        <v>4000</v>
      </c>
      <c r="L10" s="567">
        <f>IF(AND(J10="",K10=""),"",SUM(J10:K11))</f>
        <v>4000</v>
      </c>
      <c r="M10" s="571"/>
      <c r="N10" s="493"/>
    </row>
    <row r="11" spans="1:14" s="3" customFormat="1" ht="12" customHeight="1">
      <c r="B11" s="604"/>
      <c r="C11" s="612"/>
      <c r="D11" s="858"/>
      <c r="E11" s="564"/>
      <c r="F11" s="563"/>
      <c r="G11" s="564"/>
      <c r="H11" s="563"/>
      <c r="I11" s="566"/>
      <c r="J11" s="568"/>
      <c r="K11" s="568"/>
      <c r="L11" s="568"/>
      <c r="M11" s="512" t="s">
        <v>96</v>
      </c>
      <c r="N11" s="90"/>
    </row>
    <row r="12" spans="1:14" s="3" customFormat="1" ht="12" customHeight="1">
      <c r="B12" s="572" t="s">
        <v>97</v>
      </c>
      <c r="C12" s="574" t="s">
        <v>200</v>
      </c>
      <c r="D12" s="858" t="s">
        <v>350</v>
      </c>
      <c r="E12" s="295" t="s">
        <v>37</v>
      </c>
      <c r="F12" s="563" t="s">
        <v>350</v>
      </c>
      <c r="G12" s="295" t="s">
        <v>13</v>
      </c>
      <c r="H12" s="858" t="s">
        <v>354</v>
      </c>
      <c r="I12" s="565" t="s">
        <v>94</v>
      </c>
      <c r="J12" s="568"/>
      <c r="K12" s="568"/>
      <c r="L12" s="568"/>
      <c r="M12" s="570"/>
      <c r="N12" s="547">
        <v>4000</v>
      </c>
    </row>
    <row r="13" spans="1:14" s="3" customFormat="1" ht="12" customHeight="1">
      <c r="B13" s="573"/>
      <c r="C13" s="575"/>
      <c r="D13" s="854"/>
      <c r="E13" s="576"/>
      <c r="F13" s="543"/>
      <c r="G13" s="576"/>
      <c r="H13" s="854"/>
      <c r="I13" s="577"/>
      <c r="J13" s="569"/>
      <c r="K13" s="569"/>
      <c r="L13" s="569"/>
      <c r="M13" s="571"/>
      <c r="N13" s="545"/>
    </row>
    <row r="14" spans="1:14" s="3" customFormat="1" ht="12" customHeight="1">
      <c r="B14" s="496" t="s">
        <v>90</v>
      </c>
      <c r="C14" s="497"/>
      <c r="D14" s="548">
        <v>22</v>
      </c>
      <c r="E14" s="549"/>
      <c r="F14" s="550"/>
      <c r="G14" s="506" t="s">
        <v>91</v>
      </c>
      <c r="H14" s="506"/>
      <c r="I14" s="507"/>
      <c r="J14" s="510"/>
      <c r="K14" s="510"/>
      <c r="L14" s="510"/>
      <c r="M14" s="512" t="s">
        <v>21</v>
      </c>
      <c r="N14" s="90"/>
    </row>
    <row r="15" spans="1:14" s="3" customFormat="1" ht="12" customHeight="1">
      <c r="B15" s="498"/>
      <c r="C15" s="499"/>
      <c r="D15" s="551"/>
      <c r="E15" s="552"/>
      <c r="F15" s="553"/>
      <c r="G15" s="508"/>
      <c r="H15" s="508"/>
      <c r="I15" s="509"/>
      <c r="J15" s="511"/>
      <c r="K15" s="511"/>
      <c r="L15" s="511"/>
      <c r="M15" s="513"/>
      <c r="N15" s="493"/>
    </row>
    <row r="16" spans="1:14" s="3" customFormat="1" ht="12" customHeight="1">
      <c r="B16" s="515" t="s">
        <v>93</v>
      </c>
      <c r="C16" s="554" t="s">
        <v>200</v>
      </c>
      <c r="D16" s="856" t="s">
        <v>350</v>
      </c>
      <c r="E16" s="521" t="s">
        <v>37</v>
      </c>
      <c r="F16" s="556" t="s">
        <v>350</v>
      </c>
      <c r="G16" s="521" t="s">
        <v>13</v>
      </c>
      <c r="H16" s="556" t="s">
        <v>350</v>
      </c>
      <c r="I16" s="523" t="s">
        <v>94</v>
      </c>
      <c r="J16" s="558">
        <v>0</v>
      </c>
      <c r="K16" s="558">
        <v>1500</v>
      </c>
      <c r="L16" s="558">
        <f>IF(AND(J16="",K16=""),"",SUM(J16:K17))</f>
        <v>1500</v>
      </c>
      <c r="M16" s="514"/>
      <c r="N16" s="495"/>
    </row>
    <row r="17" spans="2:14" s="3" customFormat="1" ht="12" customHeight="1">
      <c r="B17" s="516"/>
      <c r="C17" s="555"/>
      <c r="D17" s="857"/>
      <c r="E17" s="522"/>
      <c r="F17" s="557"/>
      <c r="G17" s="522"/>
      <c r="H17" s="557"/>
      <c r="I17" s="524"/>
      <c r="J17" s="558"/>
      <c r="K17" s="558"/>
      <c r="L17" s="558"/>
      <c r="M17" s="512" t="s">
        <v>96</v>
      </c>
      <c r="N17" s="90"/>
    </row>
    <row r="18" spans="2:14" s="3" customFormat="1" ht="12" customHeight="1">
      <c r="B18" s="515" t="s">
        <v>97</v>
      </c>
      <c r="C18" s="560" t="s">
        <v>200</v>
      </c>
      <c r="D18" s="854" t="s">
        <v>350</v>
      </c>
      <c r="E18" s="521" t="s">
        <v>37</v>
      </c>
      <c r="F18" s="543" t="s">
        <v>350</v>
      </c>
      <c r="G18" s="521" t="s">
        <v>13</v>
      </c>
      <c r="H18" s="854" t="s">
        <v>354</v>
      </c>
      <c r="I18" s="523" t="s">
        <v>94</v>
      </c>
      <c r="J18" s="558"/>
      <c r="K18" s="558"/>
      <c r="L18" s="558"/>
      <c r="M18" s="513"/>
      <c r="N18" s="545">
        <v>1500</v>
      </c>
    </row>
    <row r="19" spans="2:14" s="3" customFormat="1" ht="12" customHeight="1">
      <c r="B19" s="536"/>
      <c r="C19" s="561"/>
      <c r="D19" s="855"/>
      <c r="E19" s="539"/>
      <c r="F19" s="544"/>
      <c r="G19" s="539"/>
      <c r="H19" s="855"/>
      <c r="I19" s="540"/>
      <c r="J19" s="559"/>
      <c r="K19" s="559"/>
      <c r="L19" s="559"/>
      <c r="M19" s="514"/>
      <c r="N19" s="546"/>
    </row>
    <row r="20" spans="2:14" s="3" customFormat="1" ht="12" customHeight="1">
      <c r="B20" s="496" t="s">
        <v>90</v>
      </c>
      <c r="C20" s="497"/>
      <c r="D20" s="500"/>
      <c r="E20" s="501"/>
      <c r="F20" s="502"/>
      <c r="G20" s="506" t="s">
        <v>91</v>
      </c>
      <c r="H20" s="506"/>
      <c r="I20" s="507"/>
      <c r="J20" s="510"/>
      <c r="K20" s="510"/>
      <c r="L20" s="510"/>
      <c r="M20" s="512" t="s">
        <v>21</v>
      </c>
      <c r="N20" s="90"/>
    </row>
    <row r="21" spans="2:14" s="3" customFormat="1" ht="12" customHeight="1">
      <c r="B21" s="498"/>
      <c r="C21" s="499"/>
      <c r="D21" s="503"/>
      <c r="E21" s="504"/>
      <c r="F21" s="505"/>
      <c r="G21" s="508"/>
      <c r="H21" s="508"/>
      <c r="I21" s="509"/>
      <c r="J21" s="511"/>
      <c r="K21" s="511"/>
      <c r="L21" s="511"/>
      <c r="M21" s="513"/>
      <c r="N21" s="493"/>
    </row>
    <row r="22" spans="2:14" s="3" customFormat="1" ht="12" customHeight="1">
      <c r="B22" s="515" t="s">
        <v>93</v>
      </c>
      <c r="C22" s="517"/>
      <c r="D22" s="519"/>
      <c r="E22" s="521" t="s">
        <v>37</v>
      </c>
      <c r="F22" s="519"/>
      <c r="G22" s="521" t="s">
        <v>13</v>
      </c>
      <c r="H22" s="519"/>
      <c r="I22" s="523" t="s">
        <v>94</v>
      </c>
      <c r="J22" s="534"/>
      <c r="K22" s="534"/>
      <c r="L22" s="534" t="str">
        <f>IF(AND(J22="",K22=""),"",SUM(J22:K23))</f>
        <v/>
      </c>
      <c r="M22" s="514"/>
      <c r="N22" s="495"/>
    </row>
    <row r="23" spans="2:14" s="3" customFormat="1" ht="12" customHeight="1">
      <c r="B23" s="516"/>
      <c r="C23" s="518"/>
      <c r="D23" s="520"/>
      <c r="E23" s="522"/>
      <c r="F23" s="520"/>
      <c r="G23" s="522"/>
      <c r="H23" s="520"/>
      <c r="I23" s="524"/>
      <c r="J23" s="534"/>
      <c r="K23" s="534"/>
      <c r="L23" s="534"/>
      <c r="M23" s="512" t="s">
        <v>96</v>
      </c>
      <c r="N23" s="90"/>
    </row>
    <row r="24" spans="2:14" s="3" customFormat="1" ht="12" customHeight="1">
      <c r="B24" s="515" t="s">
        <v>97</v>
      </c>
      <c r="C24" s="517"/>
      <c r="D24" s="519"/>
      <c r="E24" s="521" t="s">
        <v>37</v>
      </c>
      <c r="F24" s="519"/>
      <c r="G24" s="521" t="s">
        <v>13</v>
      </c>
      <c r="H24" s="519"/>
      <c r="I24" s="523" t="s">
        <v>94</v>
      </c>
      <c r="J24" s="534"/>
      <c r="K24" s="534"/>
      <c r="L24" s="534"/>
      <c r="M24" s="513"/>
      <c r="N24" s="493"/>
    </row>
    <row r="25" spans="2:14" s="3" customFormat="1" ht="12" customHeight="1">
      <c r="B25" s="536"/>
      <c r="C25" s="537"/>
      <c r="D25" s="538"/>
      <c r="E25" s="539"/>
      <c r="F25" s="538"/>
      <c r="G25" s="539"/>
      <c r="H25" s="538"/>
      <c r="I25" s="540"/>
      <c r="J25" s="535"/>
      <c r="K25" s="535"/>
      <c r="L25" s="535"/>
      <c r="M25" s="514"/>
      <c r="N25" s="495"/>
    </row>
    <row r="26" spans="2:14" s="3" customFormat="1" ht="12" customHeight="1">
      <c r="B26" s="496" t="s">
        <v>90</v>
      </c>
      <c r="C26" s="497"/>
      <c r="D26" s="500"/>
      <c r="E26" s="501"/>
      <c r="F26" s="502"/>
      <c r="G26" s="506" t="s">
        <v>91</v>
      </c>
      <c r="H26" s="506"/>
      <c r="I26" s="507"/>
      <c r="J26" s="510"/>
      <c r="K26" s="510"/>
      <c r="L26" s="510"/>
      <c r="M26" s="512" t="s">
        <v>21</v>
      </c>
      <c r="N26" s="90"/>
    </row>
    <row r="27" spans="2:14" s="3" customFormat="1" ht="12" customHeight="1">
      <c r="B27" s="498"/>
      <c r="C27" s="499"/>
      <c r="D27" s="503"/>
      <c r="E27" s="504"/>
      <c r="F27" s="505"/>
      <c r="G27" s="508"/>
      <c r="H27" s="508"/>
      <c r="I27" s="509"/>
      <c r="J27" s="511"/>
      <c r="K27" s="511"/>
      <c r="L27" s="511"/>
      <c r="M27" s="513"/>
      <c r="N27" s="493"/>
    </row>
    <row r="28" spans="2:14" s="3" customFormat="1" ht="12" customHeight="1">
      <c r="B28" s="515" t="s">
        <v>93</v>
      </c>
      <c r="C28" s="517"/>
      <c r="D28" s="519"/>
      <c r="E28" s="521" t="s">
        <v>37</v>
      </c>
      <c r="F28" s="519"/>
      <c r="G28" s="521" t="s">
        <v>13</v>
      </c>
      <c r="H28" s="519"/>
      <c r="I28" s="523" t="s">
        <v>94</v>
      </c>
      <c r="J28" s="525" t="s">
        <v>356</v>
      </c>
      <c r="K28" s="528"/>
      <c r="L28" s="528">
        <f>IF(AND(J28="",K28=""),"",SUM(J28:K29))</f>
        <v>0</v>
      </c>
      <c r="M28" s="514"/>
      <c r="N28" s="495"/>
    </row>
    <row r="29" spans="2:14" s="3" customFormat="1" ht="12" customHeight="1">
      <c r="B29" s="516"/>
      <c r="C29" s="518"/>
      <c r="D29" s="520"/>
      <c r="E29" s="522"/>
      <c r="F29" s="520"/>
      <c r="G29" s="522"/>
      <c r="H29" s="520"/>
      <c r="I29" s="524"/>
      <c r="J29" s="526"/>
      <c r="K29" s="528"/>
      <c r="L29" s="528"/>
      <c r="M29" s="512" t="s">
        <v>96</v>
      </c>
      <c r="N29" s="90"/>
    </row>
    <row r="30" spans="2:14" s="3" customFormat="1" ht="12" customHeight="1">
      <c r="B30" s="515" t="s">
        <v>97</v>
      </c>
      <c r="C30" s="517"/>
      <c r="D30" s="519"/>
      <c r="E30" s="521" t="s">
        <v>37</v>
      </c>
      <c r="F30" s="519"/>
      <c r="G30" s="521" t="s">
        <v>13</v>
      </c>
      <c r="H30" s="519"/>
      <c r="I30" s="523" t="s">
        <v>94</v>
      </c>
      <c r="J30" s="526"/>
      <c r="K30" s="528"/>
      <c r="L30" s="528"/>
      <c r="M30" s="513"/>
      <c r="N30" s="493"/>
    </row>
    <row r="31" spans="2:14" s="3" customFormat="1" ht="12" customHeight="1">
      <c r="B31" s="531"/>
      <c r="C31" s="532"/>
      <c r="D31" s="533"/>
      <c r="E31" s="541"/>
      <c r="F31" s="533"/>
      <c r="G31" s="541"/>
      <c r="H31" s="533"/>
      <c r="I31" s="542"/>
      <c r="J31" s="527"/>
      <c r="K31" s="529"/>
      <c r="L31" s="529"/>
      <c r="M31" s="530"/>
      <c r="N31" s="494"/>
    </row>
    <row r="32" spans="2:14" ht="12" customHeight="1"/>
    <row r="33" spans="2:14" ht="15.75" customHeight="1">
      <c r="B33" s="7" t="s">
        <v>98</v>
      </c>
      <c r="C33" s="86"/>
      <c r="D33" s="86"/>
      <c r="E33" s="86"/>
      <c r="F33" s="86"/>
      <c r="G33" s="86"/>
      <c r="H33" s="86"/>
      <c r="I33" s="86"/>
      <c r="J33" s="86"/>
      <c r="K33" s="86"/>
      <c r="L33" s="86"/>
      <c r="M33" s="86"/>
      <c r="N33" s="86"/>
    </row>
    <row r="34" spans="2:14">
      <c r="B34" s="582" t="s">
        <v>101</v>
      </c>
      <c r="C34" s="582"/>
      <c r="D34" s="582"/>
      <c r="E34" s="582"/>
      <c r="F34" s="582"/>
      <c r="G34" s="582"/>
      <c r="H34" s="582"/>
      <c r="I34" s="582"/>
      <c r="J34" s="582"/>
      <c r="K34" s="582"/>
      <c r="L34" s="582"/>
      <c r="M34" s="582"/>
      <c r="N34" s="582"/>
    </row>
    <row r="35" spans="2:14" ht="21" customHeight="1">
      <c r="B35" s="583" t="s">
        <v>102</v>
      </c>
      <c r="C35" s="584"/>
      <c r="D35" s="584"/>
      <c r="E35" s="584"/>
      <c r="F35" s="584"/>
      <c r="G35" s="584"/>
      <c r="H35" s="584"/>
      <c r="I35" s="584"/>
      <c r="J35" s="584"/>
      <c r="K35" s="584"/>
      <c r="L35" s="584"/>
      <c r="M35" s="584"/>
      <c r="N35" s="584"/>
    </row>
  </sheetData>
  <sheetProtection sheet="1" scenarios="1" formatCells="0" formatColumns="0" formatRows="0" insertColumns="0" insertRows="0" selectLockedCells="1"/>
  <mergeCells count="128">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92" bottom="0.98425196850393692" header="0.51181102362204722" footer="0.51181102362204722"/>
  <pageSetup paperSize="9" orientation="portrait" verticalDpi="6553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76"/>
  <sheetViews>
    <sheetView showZeros="0" view="pageBreakPreview" topLeftCell="A45" zoomScaleSheetLayoutView="100" workbookViewId="0">
      <selection activeCell="L6" sqref="L6"/>
    </sheetView>
  </sheetViews>
  <sheetFormatPr defaultColWidth="3.6328125" defaultRowHeight="13"/>
  <cols>
    <col min="1" max="1" width="2.36328125" style="1" customWidth="1"/>
    <col min="2" max="2" width="2.7265625" style="1" customWidth="1"/>
    <col min="3" max="3" width="1.6328125" style="1" customWidth="1"/>
    <col min="4" max="5" width="1.7265625" style="1" customWidth="1"/>
    <col min="6" max="8" width="3.6328125" style="1"/>
    <col min="9" max="9" width="4.6328125" style="1" customWidth="1"/>
    <col min="10" max="19" width="3.6328125" style="1"/>
    <col min="20" max="20" width="2.7265625" style="1" customWidth="1"/>
    <col min="21" max="21" width="9.6328125" style="1" customWidth="1"/>
    <col min="22" max="23" width="3.6328125" style="1"/>
    <col min="24" max="24" width="46.6328125" style="1" customWidth="1"/>
    <col min="25" max="25" width="4.36328125" style="1" customWidth="1"/>
    <col min="26" max="26" width="3.6328125" style="1"/>
    <col min="27" max="29" width="12.6328125" style="1" customWidth="1"/>
    <col min="30" max="16384" width="3.6328125" style="1"/>
  </cols>
  <sheetData>
    <row r="1" spans="1:93" s="5" customFormat="1" ht="23.25" customHeight="1">
      <c r="B1" s="645" t="s">
        <v>103</v>
      </c>
      <c r="C1" s="645"/>
      <c r="D1" s="645"/>
      <c r="E1" s="645"/>
      <c r="F1" s="645"/>
      <c r="G1" s="645"/>
      <c r="H1" s="645"/>
      <c r="I1" s="645"/>
      <c r="J1" s="645"/>
      <c r="K1" s="645"/>
      <c r="L1" s="645"/>
      <c r="M1" s="645"/>
      <c r="N1" s="645"/>
      <c r="O1" s="645"/>
      <c r="P1" s="646" t="s">
        <v>204</v>
      </c>
      <c r="Q1" s="647"/>
      <c r="R1" s="647"/>
      <c r="S1" s="647"/>
      <c r="T1" s="647"/>
      <c r="U1" s="647"/>
      <c r="V1" s="647"/>
      <c r="W1" s="647"/>
      <c r="X1" s="195"/>
      <c r="Y1" s="196"/>
      <c r="Z1" s="195"/>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row>
    <row r="2" spans="1:93" s="5" customFormat="1" ht="21" customHeight="1">
      <c r="B2" s="198" t="s">
        <v>219</v>
      </c>
      <c r="C2" s="199"/>
      <c r="D2" s="199"/>
      <c r="E2" s="199"/>
      <c r="F2" s="199"/>
      <c r="G2" s="199"/>
      <c r="H2" s="199"/>
      <c r="I2" s="199"/>
      <c r="J2" s="199"/>
      <c r="K2" s="199"/>
      <c r="L2" s="199"/>
      <c r="M2" s="199"/>
      <c r="N2" s="199"/>
      <c r="O2" s="199"/>
      <c r="P2" s="199"/>
      <c r="Q2" s="199"/>
      <c r="R2" s="199"/>
      <c r="S2" s="199"/>
      <c r="T2" s="199"/>
      <c r="U2" s="199"/>
      <c r="V2" s="199"/>
      <c r="W2" s="199"/>
      <c r="X2" s="200"/>
      <c r="Y2" s="201"/>
      <c r="Z2" s="200"/>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row>
    <row r="3" spans="1:93" ht="45" customHeight="1">
      <c r="B3" s="648" t="s">
        <v>265</v>
      </c>
      <c r="C3" s="632"/>
      <c r="D3" s="632"/>
      <c r="E3" s="632"/>
      <c r="F3" s="632"/>
      <c r="G3" s="632"/>
      <c r="H3" s="632"/>
      <c r="I3" s="632"/>
      <c r="J3" s="632"/>
      <c r="K3" s="632"/>
      <c r="L3" s="632"/>
      <c r="M3" s="632"/>
      <c r="N3" s="632"/>
      <c r="O3" s="632"/>
      <c r="P3" s="632"/>
      <c r="Q3" s="632"/>
      <c r="R3" s="632"/>
      <c r="S3" s="632"/>
      <c r="T3" s="632"/>
      <c r="U3" s="632"/>
      <c r="V3" s="632"/>
      <c r="W3" s="632"/>
      <c r="X3" s="100"/>
      <c r="Y3" s="100"/>
      <c r="Z3" s="100"/>
      <c r="AA3" s="189"/>
      <c r="AB3" s="202"/>
      <c r="AC3" s="124" t="s">
        <v>205</v>
      </c>
      <c r="AD3" s="202"/>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row>
    <row r="4" spans="1:93" ht="18.75" customHeight="1">
      <c r="A4" s="649"/>
      <c r="B4" s="649"/>
      <c r="C4" s="649"/>
      <c r="D4" s="649"/>
      <c r="E4" s="649"/>
      <c r="F4" s="649"/>
      <c r="G4" s="649"/>
      <c r="H4" s="649"/>
      <c r="I4" s="649"/>
      <c r="J4" s="650" t="s">
        <v>357</v>
      </c>
      <c r="K4" s="651"/>
      <c r="L4" s="235" t="s">
        <v>350</v>
      </c>
      <c r="M4" s="191" t="s">
        <v>37</v>
      </c>
      <c r="N4" s="234" t="s">
        <v>350</v>
      </c>
      <c r="O4" s="191" t="s">
        <v>148</v>
      </c>
      <c r="P4" s="234" t="s">
        <v>350</v>
      </c>
      <c r="Q4" s="44" t="s">
        <v>23</v>
      </c>
      <c r="R4" s="44"/>
      <c r="S4" s="191"/>
      <c r="T4" s="191"/>
      <c r="U4" s="44"/>
      <c r="V4" s="44"/>
      <c r="X4" s="100"/>
      <c r="Y4" s="102" t="str">
        <f>IF(AC4=3,"OK","NG")</f>
        <v>NG</v>
      </c>
      <c r="Z4" s="100"/>
      <c r="AA4" s="202"/>
      <c r="AB4" s="202"/>
      <c r="AC4" s="125">
        <f>COUNTIFS(L4,"&gt;0")+COUNTIFS(N4,"&gt;0")+COUNTIFS(P4,"&gt;0")</f>
        <v>0</v>
      </c>
      <c r="AD4" s="202"/>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row>
    <row r="5" spans="1:93" ht="24" customHeight="1">
      <c r="A5" s="44"/>
      <c r="B5" s="191"/>
      <c r="C5" s="191"/>
      <c r="D5" s="191"/>
      <c r="E5" s="191"/>
      <c r="F5" s="191"/>
      <c r="G5" s="191"/>
      <c r="H5" s="191"/>
      <c r="I5" s="191"/>
      <c r="J5" s="191"/>
      <c r="K5" s="191"/>
      <c r="L5" s="191"/>
      <c r="M5" s="191"/>
      <c r="N5" s="191"/>
      <c r="O5" s="191"/>
      <c r="P5" s="97" t="s">
        <v>220</v>
      </c>
      <c r="Q5" s="97"/>
      <c r="R5" s="97"/>
      <c r="S5" s="97"/>
      <c r="T5" s="97"/>
      <c r="U5" s="97"/>
      <c r="V5" s="97"/>
      <c r="W5" s="97"/>
      <c r="X5" s="100"/>
      <c r="Y5" s="103"/>
      <c r="Z5" s="100"/>
      <c r="AA5" s="100"/>
      <c r="AB5" s="100"/>
      <c r="AC5" s="126"/>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row>
    <row r="6" spans="1:93" ht="24" customHeight="1">
      <c r="B6" s="190"/>
      <c r="C6" s="190"/>
      <c r="D6" s="190"/>
      <c r="E6" s="190"/>
      <c r="F6" s="190"/>
      <c r="G6" s="190"/>
      <c r="H6" s="190"/>
      <c r="I6" s="190"/>
      <c r="J6" s="190"/>
      <c r="K6" s="190"/>
      <c r="L6" s="190"/>
      <c r="M6" s="190"/>
      <c r="N6" s="190"/>
      <c r="O6" s="190"/>
      <c r="P6" s="643" t="s">
        <v>358</v>
      </c>
      <c r="Q6" s="644"/>
      <c r="R6" s="644"/>
      <c r="S6" s="644"/>
      <c r="T6" s="644"/>
      <c r="U6" s="644"/>
      <c r="V6" s="644"/>
      <c r="W6" s="644"/>
      <c r="X6" s="100"/>
      <c r="Y6" s="104"/>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row>
    <row r="7" spans="1:93" ht="30" customHeight="1">
      <c r="A7" s="631" t="s">
        <v>149</v>
      </c>
      <c r="B7" s="632"/>
      <c r="C7" s="632"/>
      <c r="D7" s="632"/>
      <c r="E7" s="632"/>
      <c r="F7" s="632"/>
      <c r="G7" s="632"/>
      <c r="H7" s="632"/>
      <c r="I7" s="632"/>
      <c r="J7" s="632"/>
      <c r="K7" s="632"/>
      <c r="L7" s="632"/>
      <c r="M7" s="632"/>
      <c r="N7" s="632"/>
      <c r="O7" s="632"/>
      <c r="P7" s="632"/>
      <c r="Q7" s="632"/>
      <c r="R7" s="632"/>
      <c r="S7" s="632"/>
      <c r="T7" s="632"/>
      <c r="U7" s="632"/>
      <c r="V7" s="632"/>
      <c r="W7" s="632"/>
      <c r="X7" s="100"/>
      <c r="Y7" s="105"/>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row>
    <row r="8" spans="1:93" ht="25" customHeight="1">
      <c r="B8" s="192" t="s">
        <v>115</v>
      </c>
      <c r="C8" s="192"/>
      <c r="D8" s="192"/>
      <c r="E8" s="192"/>
      <c r="F8" s="192"/>
      <c r="G8" s="192"/>
      <c r="H8" s="192"/>
      <c r="I8" s="192"/>
      <c r="J8" s="192"/>
      <c r="K8" s="192"/>
      <c r="L8" s="192"/>
      <c r="M8" s="192"/>
      <c r="N8" s="192"/>
      <c r="O8" s="192"/>
      <c r="P8" s="192"/>
      <c r="Q8" s="192"/>
      <c r="R8" s="192"/>
      <c r="S8" s="192"/>
      <c r="T8" s="192"/>
      <c r="U8" s="192"/>
      <c r="V8" s="192"/>
      <c r="W8" s="98" t="s">
        <v>92</v>
      </c>
      <c r="X8" s="100"/>
      <c r="Y8" s="106"/>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row>
    <row r="9" spans="1:93" ht="25" customHeight="1">
      <c r="B9" s="92"/>
      <c r="C9" s="92"/>
      <c r="D9" s="627" t="s">
        <v>221</v>
      </c>
      <c r="E9" s="627"/>
      <c r="F9" s="627"/>
      <c r="G9" s="627"/>
      <c r="H9" s="627"/>
      <c r="I9" s="627"/>
      <c r="J9" s="627"/>
      <c r="K9" s="627"/>
      <c r="L9" s="627"/>
      <c r="M9" s="627"/>
      <c r="N9" s="627"/>
      <c r="O9" s="627"/>
      <c r="P9" s="627"/>
      <c r="Q9" s="627"/>
      <c r="R9" s="627"/>
      <c r="S9" s="627"/>
      <c r="T9" s="634">
        <v>12834</v>
      </c>
      <c r="U9" s="634"/>
      <c r="V9" s="634"/>
      <c r="W9" s="634"/>
      <c r="X9" s="100"/>
      <c r="Y9" s="107"/>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row>
    <row r="10" spans="1:93" ht="25" customHeight="1">
      <c r="B10" s="92"/>
      <c r="C10" s="92"/>
      <c r="D10" s="627" t="s">
        <v>15</v>
      </c>
      <c r="E10" s="627"/>
      <c r="F10" s="627"/>
      <c r="G10" s="627"/>
      <c r="H10" s="627"/>
      <c r="I10" s="627"/>
      <c r="J10" s="627"/>
      <c r="K10" s="627"/>
      <c r="L10" s="627"/>
      <c r="M10" s="627"/>
      <c r="N10" s="627"/>
      <c r="O10" s="627"/>
      <c r="P10" s="627"/>
      <c r="Q10" s="627"/>
      <c r="R10" s="627"/>
      <c r="S10" s="627"/>
      <c r="T10" s="640"/>
      <c r="U10" s="640"/>
      <c r="V10" s="640"/>
      <c r="W10" s="640"/>
      <c r="X10" s="100"/>
      <c r="Y10" s="108"/>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row>
    <row r="11" spans="1:93" ht="25" customHeight="1">
      <c r="B11" s="92"/>
      <c r="C11" s="92"/>
      <c r="D11" s="627" t="s">
        <v>310</v>
      </c>
      <c r="E11" s="627"/>
      <c r="F11" s="627"/>
      <c r="G11" s="627"/>
      <c r="H11" s="627"/>
      <c r="I11" s="627"/>
      <c r="J11" s="627"/>
      <c r="K11" s="627"/>
      <c r="L11" s="627"/>
      <c r="M11" s="627"/>
      <c r="N11" s="627"/>
      <c r="O11" s="627"/>
      <c r="P11" s="627"/>
      <c r="Q11" s="627"/>
      <c r="R11" s="627"/>
      <c r="S11" s="627"/>
      <c r="T11" s="640"/>
      <c r="U11" s="640"/>
      <c r="V11" s="640"/>
      <c r="W11" s="640"/>
      <c r="X11" s="100"/>
      <c r="Y11" s="108"/>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row>
    <row r="12" spans="1:93" ht="25" customHeight="1">
      <c r="B12" s="92"/>
      <c r="C12" s="92"/>
      <c r="D12" s="627" t="s">
        <v>167</v>
      </c>
      <c r="E12" s="627"/>
      <c r="F12" s="627"/>
      <c r="G12" s="627"/>
      <c r="H12" s="627"/>
      <c r="I12" s="627"/>
      <c r="J12" s="627"/>
      <c r="K12" s="627"/>
      <c r="L12" s="627"/>
      <c r="M12" s="627"/>
      <c r="N12" s="627"/>
      <c r="O12" s="627"/>
      <c r="P12" s="627"/>
      <c r="Q12" s="627"/>
      <c r="R12" s="627"/>
      <c r="S12" s="627"/>
      <c r="T12" s="640"/>
      <c r="U12" s="640"/>
      <c r="V12" s="640"/>
      <c r="W12" s="640"/>
      <c r="X12" s="100"/>
      <c r="Y12" s="108"/>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row>
    <row r="13" spans="1:93" ht="25" customHeight="1">
      <c r="B13" s="92"/>
      <c r="C13" s="92"/>
      <c r="D13" s="627" t="s">
        <v>222</v>
      </c>
      <c r="E13" s="627"/>
      <c r="F13" s="627"/>
      <c r="G13" s="627"/>
      <c r="H13" s="627"/>
      <c r="I13" s="627"/>
      <c r="J13" s="627"/>
      <c r="K13" s="627"/>
      <c r="L13" s="627"/>
      <c r="M13" s="627"/>
      <c r="N13" s="627"/>
      <c r="O13" s="627"/>
      <c r="P13" s="627"/>
      <c r="Q13" s="627"/>
      <c r="R13" s="627"/>
      <c r="S13" s="627"/>
      <c r="T13" s="628">
        <v>539</v>
      </c>
      <c r="U13" s="628"/>
      <c r="V13" s="628"/>
      <c r="W13" s="628"/>
      <c r="X13" s="100"/>
      <c r="Y13" s="108"/>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row>
    <row r="14" spans="1:93" ht="25" customHeight="1">
      <c r="B14" s="92"/>
      <c r="C14" s="92"/>
      <c r="D14" s="627" t="s">
        <v>224</v>
      </c>
      <c r="E14" s="627"/>
      <c r="F14" s="627"/>
      <c r="G14" s="627"/>
      <c r="H14" s="627"/>
      <c r="I14" s="627"/>
      <c r="J14" s="627"/>
      <c r="K14" s="627"/>
      <c r="L14" s="627"/>
      <c r="M14" s="627"/>
      <c r="N14" s="627"/>
      <c r="O14" s="627"/>
      <c r="P14" s="627"/>
      <c r="Q14" s="627"/>
      <c r="R14" s="627"/>
      <c r="S14" s="627"/>
      <c r="T14" s="640"/>
      <c r="U14" s="640"/>
      <c r="V14" s="640"/>
      <c r="W14" s="640"/>
      <c r="X14" s="100"/>
      <c r="Y14" s="108"/>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row>
    <row r="15" spans="1:93" ht="25" customHeight="1">
      <c r="B15" s="92"/>
      <c r="C15" s="92"/>
      <c r="D15" s="627" t="s">
        <v>179</v>
      </c>
      <c r="E15" s="627"/>
      <c r="F15" s="627"/>
      <c r="G15" s="627"/>
      <c r="H15" s="627"/>
      <c r="I15" s="627"/>
      <c r="J15" s="627"/>
      <c r="K15" s="627"/>
      <c r="L15" s="627"/>
      <c r="M15" s="627"/>
      <c r="N15" s="627"/>
      <c r="O15" s="627"/>
      <c r="P15" s="627"/>
      <c r="Q15" s="627"/>
      <c r="R15" s="627"/>
      <c r="S15" s="627"/>
      <c r="T15" s="640"/>
      <c r="U15" s="640"/>
      <c r="V15" s="640"/>
      <c r="W15" s="640"/>
      <c r="X15" s="100"/>
      <c r="Y15" s="108"/>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row>
    <row r="16" spans="1:93" ht="25" customHeight="1">
      <c r="B16" s="92"/>
      <c r="C16" s="92"/>
      <c r="D16" s="96"/>
      <c r="E16" s="627" t="s">
        <v>225</v>
      </c>
      <c r="F16" s="627"/>
      <c r="G16" s="627"/>
      <c r="H16" s="627"/>
      <c r="I16" s="627"/>
      <c r="J16" s="627"/>
      <c r="K16" s="627"/>
      <c r="L16" s="627"/>
      <c r="M16" s="627"/>
      <c r="N16" s="627"/>
      <c r="O16" s="627"/>
      <c r="P16" s="627"/>
      <c r="Q16" s="627"/>
      <c r="R16" s="627"/>
      <c r="S16" s="627"/>
      <c r="T16" s="204"/>
      <c r="U16" s="638"/>
      <c r="V16" s="638"/>
      <c r="W16" s="638"/>
      <c r="X16" s="100"/>
      <c r="Y16" s="108"/>
      <c r="Z16" s="100"/>
      <c r="AA16" s="117" t="s">
        <v>206</v>
      </c>
      <c r="AB16" s="122" t="s">
        <v>266</v>
      </c>
      <c r="AC16" s="117" t="s">
        <v>267</v>
      </c>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row>
    <row r="17" spans="1:93" ht="25" customHeight="1">
      <c r="B17" s="92"/>
      <c r="C17" s="92"/>
      <c r="D17" s="92"/>
      <c r="E17" s="92"/>
      <c r="F17" s="619" t="s">
        <v>72</v>
      </c>
      <c r="G17" s="619"/>
      <c r="H17" s="619"/>
      <c r="I17" s="619"/>
      <c r="J17" s="619"/>
      <c r="K17" s="619"/>
      <c r="L17" s="619"/>
      <c r="M17" s="619"/>
      <c r="N17" s="619"/>
      <c r="O17" s="619"/>
      <c r="P17" s="619"/>
      <c r="Q17" s="619"/>
      <c r="R17" s="619"/>
      <c r="S17" s="619"/>
      <c r="T17" s="639">
        <v>13373</v>
      </c>
      <c r="U17" s="639"/>
      <c r="V17" s="639"/>
      <c r="W17" s="639"/>
      <c r="X17" s="100"/>
      <c r="Y17" s="109" t="str">
        <f>IF(AND(-AC17&lt;=(AA17-T17),(AA17-T17)&lt;=AC17,T17&lt;&gt;""),"OK","NG")</f>
        <v>OK</v>
      </c>
      <c r="Z17" s="100"/>
      <c r="AA17" s="193">
        <f>SUM(T9:W15)-U16</f>
        <v>13373</v>
      </c>
      <c r="AB17" s="193">
        <f>T17-AA17</f>
        <v>0</v>
      </c>
      <c r="AC17" s="127">
        <f>COUNTA(U16)-COUNTIF(U16,"=0")+COUNTA(T9:W15)-COUNTIF(T9:W15,"=0")</f>
        <v>2</v>
      </c>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row>
    <row r="18" spans="1:93" ht="25" customHeight="1">
      <c r="B18" s="192" t="s">
        <v>268</v>
      </c>
      <c r="C18" s="192"/>
      <c r="D18" s="192"/>
      <c r="E18" s="192"/>
      <c r="F18" s="192"/>
      <c r="G18" s="192"/>
      <c r="H18" s="192"/>
      <c r="I18" s="192"/>
      <c r="J18" s="192"/>
      <c r="K18" s="192"/>
      <c r="L18" s="192"/>
      <c r="M18" s="192"/>
      <c r="N18" s="192"/>
      <c r="O18" s="192"/>
      <c r="P18" s="192"/>
      <c r="Q18" s="192"/>
      <c r="R18" s="192"/>
      <c r="S18" s="192"/>
      <c r="T18" s="192"/>
      <c r="U18" s="192"/>
      <c r="V18" s="192"/>
      <c r="W18" s="192"/>
      <c r="X18" s="100"/>
      <c r="Y18" s="110"/>
      <c r="Z18" s="100"/>
      <c r="AA18" s="119"/>
      <c r="AB18" s="119"/>
      <c r="AC18" s="119"/>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row>
    <row r="19" spans="1:93" ht="25" customHeight="1">
      <c r="B19" s="92"/>
      <c r="C19" s="92"/>
      <c r="D19" s="627" t="s">
        <v>226</v>
      </c>
      <c r="E19" s="627"/>
      <c r="F19" s="627"/>
      <c r="G19" s="627"/>
      <c r="H19" s="627"/>
      <c r="I19" s="627"/>
      <c r="J19" s="627"/>
      <c r="K19" s="627"/>
      <c r="L19" s="627"/>
      <c r="M19" s="627"/>
      <c r="N19" s="627"/>
      <c r="O19" s="627"/>
      <c r="P19" s="627"/>
      <c r="Q19" s="627"/>
      <c r="R19" s="627"/>
      <c r="S19" s="627"/>
      <c r="T19" s="642"/>
      <c r="U19" s="642"/>
      <c r="V19" s="642"/>
      <c r="W19" s="642"/>
      <c r="X19" s="100"/>
      <c r="Y19" s="107"/>
      <c r="Z19" s="100"/>
      <c r="AA19" s="119"/>
      <c r="AB19" s="119"/>
      <c r="AC19" s="119"/>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row>
    <row r="20" spans="1:93" ht="25" customHeight="1">
      <c r="B20" s="92"/>
      <c r="C20" s="92"/>
      <c r="D20" s="627" t="s">
        <v>227</v>
      </c>
      <c r="E20" s="627"/>
      <c r="F20" s="627"/>
      <c r="G20" s="627"/>
      <c r="H20" s="627"/>
      <c r="I20" s="627"/>
      <c r="J20" s="627"/>
      <c r="K20" s="627"/>
      <c r="L20" s="627"/>
      <c r="M20" s="627"/>
      <c r="N20" s="627"/>
      <c r="O20" s="627"/>
      <c r="P20" s="627"/>
      <c r="Q20" s="627"/>
      <c r="R20" s="627"/>
      <c r="S20" s="627"/>
      <c r="T20" s="628">
        <v>930</v>
      </c>
      <c r="U20" s="628"/>
      <c r="V20" s="628"/>
      <c r="W20" s="628"/>
      <c r="X20" s="100"/>
      <c r="Y20" s="108"/>
      <c r="Z20" s="100"/>
      <c r="AA20" s="119"/>
      <c r="AB20" s="119"/>
      <c r="AC20" s="119"/>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row>
    <row r="21" spans="1:93" ht="25" customHeight="1">
      <c r="B21" s="92"/>
      <c r="C21" s="92"/>
      <c r="D21" s="627" t="s">
        <v>229</v>
      </c>
      <c r="E21" s="627"/>
      <c r="F21" s="627"/>
      <c r="G21" s="627"/>
      <c r="H21" s="627"/>
      <c r="I21" s="627"/>
      <c r="J21" s="627"/>
      <c r="K21" s="627"/>
      <c r="L21" s="627"/>
      <c r="M21" s="627"/>
      <c r="N21" s="627"/>
      <c r="O21" s="627"/>
      <c r="P21" s="627"/>
      <c r="Q21" s="627"/>
      <c r="R21" s="627"/>
      <c r="S21" s="627"/>
      <c r="T21" s="628">
        <v>998</v>
      </c>
      <c r="U21" s="628"/>
      <c r="V21" s="628"/>
      <c r="W21" s="628"/>
      <c r="X21" s="100"/>
      <c r="Y21" s="108"/>
      <c r="Z21" s="100"/>
      <c r="AA21" s="119"/>
      <c r="AB21" s="119"/>
      <c r="AC21" s="119"/>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row>
    <row r="22" spans="1:93" ht="25" customHeight="1">
      <c r="B22" s="92"/>
      <c r="C22" s="92"/>
      <c r="D22" s="627" t="s">
        <v>230</v>
      </c>
      <c r="E22" s="627"/>
      <c r="F22" s="627"/>
      <c r="G22" s="627"/>
      <c r="H22" s="627"/>
      <c r="I22" s="627"/>
      <c r="J22" s="627"/>
      <c r="K22" s="627"/>
      <c r="L22" s="627"/>
      <c r="M22" s="627"/>
      <c r="N22" s="627"/>
      <c r="O22" s="627"/>
      <c r="P22" s="627"/>
      <c r="Q22" s="627"/>
      <c r="R22" s="627"/>
      <c r="S22" s="627"/>
      <c r="T22" s="640"/>
      <c r="U22" s="640"/>
      <c r="V22" s="640"/>
      <c r="W22" s="640"/>
      <c r="X22" s="100"/>
      <c r="Y22" s="108"/>
      <c r="Z22" s="100"/>
      <c r="AA22" s="119"/>
      <c r="AB22" s="119"/>
      <c r="AC22" s="119"/>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row>
    <row r="23" spans="1:93" ht="25" customHeight="1">
      <c r="B23" s="92"/>
      <c r="C23" s="92"/>
      <c r="D23" s="627" t="s">
        <v>231</v>
      </c>
      <c r="E23" s="627"/>
      <c r="F23" s="627"/>
      <c r="G23" s="627"/>
      <c r="H23" s="627"/>
      <c r="I23" s="627"/>
      <c r="J23" s="627"/>
      <c r="K23" s="627"/>
      <c r="L23" s="627"/>
      <c r="M23" s="627"/>
      <c r="N23" s="627"/>
      <c r="O23" s="627"/>
      <c r="P23" s="627"/>
      <c r="Q23" s="627"/>
      <c r="R23" s="627"/>
      <c r="S23" s="627"/>
      <c r="T23" s="640"/>
      <c r="U23" s="640"/>
      <c r="V23" s="640"/>
      <c r="W23" s="640"/>
      <c r="X23" s="100"/>
      <c r="Y23" s="108"/>
      <c r="Z23" s="100"/>
      <c r="AA23" s="119"/>
      <c r="AB23" s="119"/>
      <c r="AC23" s="119"/>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row>
    <row r="24" spans="1:93" ht="25" customHeight="1">
      <c r="B24" s="92"/>
      <c r="C24" s="92"/>
      <c r="D24" s="627" t="s">
        <v>232</v>
      </c>
      <c r="E24" s="627"/>
      <c r="F24" s="627"/>
      <c r="G24" s="627"/>
      <c r="H24" s="627"/>
      <c r="I24" s="627"/>
      <c r="J24" s="627"/>
      <c r="K24" s="627"/>
      <c r="L24" s="627"/>
      <c r="M24" s="627"/>
      <c r="N24" s="627"/>
      <c r="O24" s="627"/>
      <c r="P24" s="627"/>
      <c r="Q24" s="627"/>
      <c r="R24" s="627"/>
      <c r="S24" s="627"/>
      <c r="T24" s="640"/>
      <c r="U24" s="640"/>
      <c r="V24" s="640"/>
      <c r="W24" s="640"/>
      <c r="X24" s="100"/>
      <c r="Y24" s="108"/>
      <c r="Z24" s="100"/>
      <c r="AA24" s="117" t="s">
        <v>207</v>
      </c>
      <c r="AB24" s="194" t="s">
        <v>269</v>
      </c>
      <c r="AC24" s="117" t="s">
        <v>267</v>
      </c>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row>
    <row r="25" spans="1:93" ht="25" customHeight="1">
      <c r="B25" s="92"/>
      <c r="C25" s="92"/>
      <c r="D25" s="627" t="s">
        <v>179</v>
      </c>
      <c r="E25" s="627"/>
      <c r="F25" s="627"/>
      <c r="G25" s="627"/>
      <c r="H25" s="627"/>
      <c r="I25" s="627"/>
      <c r="J25" s="627"/>
      <c r="K25" s="627"/>
      <c r="L25" s="627"/>
      <c r="M25" s="627"/>
      <c r="N25" s="627"/>
      <c r="O25" s="627"/>
      <c r="P25" s="627"/>
      <c r="Q25" s="627"/>
      <c r="R25" s="627"/>
      <c r="S25" s="627"/>
      <c r="T25" s="635">
        <v>345</v>
      </c>
      <c r="U25" s="635"/>
      <c r="V25" s="635"/>
      <c r="W25" s="635"/>
      <c r="X25" s="100"/>
      <c r="Y25" s="108"/>
      <c r="Z25" s="100"/>
      <c r="AA25" s="193">
        <f>SUM(T19:W25)</f>
        <v>2273</v>
      </c>
      <c r="AB25" s="193">
        <f>T26-AA25</f>
        <v>1</v>
      </c>
      <c r="AC25" s="127">
        <f>COUNTA(T25)-COUNTIF(T25,"=0")+COUNTA(T18:W24)-COUNTIF(T18:W24,"=0")</f>
        <v>3</v>
      </c>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row>
    <row r="26" spans="1:93" ht="25" customHeight="1">
      <c r="B26" s="92"/>
      <c r="C26" s="92"/>
      <c r="D26" s="92"/>
      <c r="F26" s="619" t="s">
        <v>233</v>
      </c>
      <c r="G26" s="619"/>
      <c r="H26" s="619"/>
      <c r="I26" s="619"/>
      <c r="J26" s="619"/>
      <c r="K26" s="619"/>
      <c r="L26" s="619"/>
      <c r="M26" s="619"/>
      <c r="N26" s="619"/>
      <c r="O26" s="619"/>
      <c r="P26" s="619"/>
      <c r="Q26" s="619"/>
      <c r="R26" s="619"/>
      <c r="S26" s="619"/>
      <c r="T26" s="636">
        <v>2274</v>
      </c>
      <c r="U26" s="636"/>
      <c r="V26" s="636"/>
      <c r="W26" s="636"/>
      <c r="X26" s="100"/>
      <c r="Y26" s="109" t="str">
        <f>IF(AND(-AC25&lt;=(AA25-T26),(AA25-T26)&lt;=AC25,T26&lt;&gt;""),"OK","NG")</f>
        <v>OK</v>
      </c>
      <c r="Z26" s="100"/>
      <c r="AA26" s="119"/>
      <c r="AB26" s="119"/>
      <c r="AC26" s="119"/>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row>
    <row r="27" spans="1:93" ht="25" customHeight="1">
      <c r="B27" s="92"/>
      <c r="C27" s="92"/>
      <c r="D27" s="92"/>
      <c r="E27" s="92"/>
      <c r="F27" s="619" t="s">
        <v>234</v>
      </c>
      <c r="G27" s="619"/>
      <c r="H27" s="619"/>
      <c r="I27" s="619"/>
      <c r="J27" s="619"/>
      <c r="K27" s="619"/>
      <c r="L27" s="619"/>
      <c r="M27" s="619"/>
      <c r="N27" s="619"/>
      <c r="O27" s="619"/>
      <c r="P27" s="619"/>
      <c r="Q27" s="619"/>
      <c r="R27" s="619"/>
      <c r="S27" s="619"/>
      <c r="T27" s="637">
        <v>15647</v>
      </c>
      <c r="U27" s="637"/>
      <c r="V27" s="637"/>
      <c r="W27" s="637"/>
      <c r="X27" s="100"/>
      <c r="Y27" s="109" t="str">
        <f>IF(AND(-AC28&lt;=(AA28-T27),(AA28-T27)&lt;=AC28,T27&lt;&gt;""),"OK","NG")</f>
        <v>OK</v>
      </c>
      <c r="Z27" s="100"/>
      <c r="AA27" s="117" t="s">
        <v>271</v>
      </c>
      <c r="AB27" s="194" t="s">
        <v>272</v>
      </c>
      <c r="AC27" s="117" t="s">
        <v>267</v>
      </c>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row>
    <row r="28" spans="1:93" ht="25" customHeight="1">
      <c r="A28" s="390" t="s">
        <v>150</v>
      </c>
      <c r="B28" s="641"/>
      <c r="C28" s="641"/>
      <c r="D28" s="641"/>
      <c r="E28" s="641"/>
      <c r="F28" s="641"/>
      <c r="G28" s="641"/>
      <c r="H28" s="641"/>
      <c r="I28" s="641"/>
      <c r="J28" s="641"/>
      <c r="K28" s="641"/>
      <c r="L28" s="641"/>
      <c r="M28" s="641"/>
      <c r="N28" s="641"/>
      <c r="O28" s="641"/>
      <c r="P28" s="641"/>
      <c r="Q28" s="641"/>
      <c r="R28" s="641"/>
      <c r="S28" s="641"/>
      <c r="T28" s="641"/>
      <c r="U28" s="641"/>
      <c r="V28" s="641"/>
      <c r="W28" s="641"/>
      <c r="X28" s="100"/>
      <c r="Y28" s="111"/>
      <c r="Z28" s="100"/>
      <c r="AA28" s="193">
        <f>SUM(T26,T17)</f>
        <v>15647</v>
      </c>
      <c r="AB28" s="193">
        <f>T27-AA28</f>
        <v>0</v>
      </c>
      <c r="AC28" s="127">
        <f>COUNTA(T26)-COUNTIF(T26,"=0")+COUNTA(T17)-COUNTIF(T17,"=0")</f>
        <v>2</v>
      </c>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row>
    <row r="29" spans="1:93" ht="25" customHeight="1">
      <c r="B29" s="192" t="s">
        <v>152</v>
      </c>
      <c r="C29" s="192"/>
      <c r="D29" s="192"/>
      <c r="E29" s="192"/>
      <c r="F29" s="192"/>
      <c r="G29" s="192"/>
      <c r="H29" s="192"/>
      <c r="I29" s="192"/>
      <c r="J29" s="192"/>
      <c r="K29" s="192"/>
      <c r="L29" s="192"/>
      <c r="M29" s="192"/>
      <c r="N29" s="192"/>
      <c r="O29" s="192"/>
      <c r="P29" s="192"/>
      <c r="Q29" s="192"/>
      <c r="R29" s="192"/>
      <c r="S29" s="192"/>
      <c r="T29" s="192"/>
      <c r="U29" s="192"/>
      <c r="V29" s="192"/>
      <c r="W29" s="192"/>
      <c r="X29" s="100"/>
      <c r="Y29" s="110"/>
      <c r="Z29" s="100"/>
      <c r="AA29" s="119"/>
      <c r="AB29" s="119"/>
      <c r="AC29" s="119"/>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row>
    <row r="30" spans="1:93" ht="25" customHeight="1">
      <c r="B30" s="92"/>
      <c r="C30" s="92"/>
      <c r="D30" s="627" t="s">
        <v>48</v>
      </c>
      <c r="E30" s="627"/>
      <c r="F30" s="627"/>
      <c r="G30" s="627"/>
      <c r="H30" s="627"/>
      <c r="I30" s="627"/>
      <c r="J30" s="627"/>
      <c r="K30" s="627"/>
      <c r="L30" s="627"/>
      <c r="M30" s="627"/>
      <c r="N30" s="627"/>
      <c r="O30" s="627"/>
      <c r="P30" s="627"/>
      <c r="Q30" s="627"/>
      <c r="R30" s="627"/>
      <c r="S30" s="627"/>
      <c r="T30" s="642"/>
      <c r="U30" s="642"/>
      <c r="V30" s="642"/>
      <c r="W30" s="642"/>
      <c r="X30" s="100"/>
      <c r="Y30" s="107"/>
      <c r="Z30" s="100"/>
      <c r="AA30" s="119"/>
      <c r="AB30" s="119"/>
      <c r="AC30" s="119"/>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row>
    <row r="31" spans="1:93" ht="25" customHeight="1">
      <c r="B31" s="92"/>
      <c r="C31" s="92"/>
      <c r="D31" s="627" t="s">
        <v>235</v>
      </c>
      <c r="E31" s="627"/>
      <c r="F31" s="627"/>
      <c r="G31" s="627"/>
      <c r="H31" s="627"/>
      <c r="I31" s="627"/>
      <c r="J31" s="627"/>
      <c r="K31" s="627"/>
      <c r="L31" s="627"/>
      <c r="M31" s="627"/>
      <c r="N31" s="627"/>
      <c r="O31" s="627"/>
      <c r="P31" s="627"/>
      <c r="Q31" s="627"/>
      <c r="R31" s="627"/>
      <c r="S31" s="627"/>
      <c r="T31" s="640"/>
      <c r="U31" s="640"/>
      <c r="V31" s="640"/>
      <c r="W31" s="640"/>
      <c r="X31" s="100"/>
      <c r="Y31" s="108"/>
      <c r="Z31" s="100"/>
      <c r="AA31" s="119"/>
      <c r="AB31" s="119"/>
      <c r="AC31" s="119"/>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row>
    <row r="32" spans="1:93" ht="25" customHeight="1">
      <c r="B32" s="92"/>
      <c r="C32" s="92"/>
      <c r="D32" s="627" t="s">
        <v>236</v>
      </c>
      <c r="E32" s="627"/>
      <c r="F32" s="627"/>
      <c r="G32" s="627"/>
      <c r="H32" s="627"/>
      <c r="I32" s="627"/>
      <c r="J32" s="627"/>
      <c r="K32" s="627"/>
      <c r="L32" s="627"/>
      <c r="M32" s="627"/>
      <c r="N32" s="627"/>
      <c r="O32" s="627"/>
      <c r="P32" s="627"/>
      <c r="Q32" s="627"/>
      <c r="R32" s="627"/>
      <c r="S32" s="627"/>
      <c r="T32" s="640"/>
      <c r="U32" s="640"/>
      <c r="V32" s="640"/>
      <c r="W32" s="640"/>
      <c r="X32" s="100"/>
      <c r="Y32" s="108"/>
      <c r="Z32" s="100"/>
      <c r="AA32" s="119"/>
      <c r="AB32" s="119"/>
      <c r="AC32" s="119"/>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row>
    <row r="33" spans="1:93" ht="25" customHeight="1">
      <c r="B33" s="92"/>
      <c r="C33" s="92"/>
      <c r="D33" s="627" t="s">
        <v>237</v>
      </c>
      <c r="E33" s="627"/>
      <c r="F33" s="627"/>
      <c r="G33" s="627"/>
      <c r="H33" s="627"/>
      <c r="I33" s="627"/>
      <c r="J33" s="627"/>
      <c r="K33" s="627"/>
      <c r="L33" s="627"/>
      <c r="M33" s="627"/>
      <c r="N33" s="627"/>
      <c r="O33" s="627"/>
      <c r="P33" s="627"/>
      <c r="Q33" s="627"/>
      <c r="R33" s="627"/>
      <c r="S33" s="627"/>
      <c r="T33" s="628">
        <v>300</v>
      </c>
      <c r="U33" s="628"/>
      <c r="V33" s="628"/>
      <c r="W33" s="628"/>
      <c r="X33" s="100"/>
      <c r="Y33" s="108"/>
      <c r="Z33" s="100"/>
      <c r="AA33" s="119"/>
      <c r="AB33" s="119"/>
      <c r="AC33" s="119"/>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row>
    <row r="34" spans="1:93" ht="25" customHeight="1">
      <c r="B34" s="92"/>
      <c r="C34" s="92"/>
      <c r="D34" s="627" t="s">
        <v>239</v>
      </c>
      <c r="E34" s="627"/>
      <c r="F34" s="627"/>
      <c r="G34" s="627"/>
      <c r="H34" s="627"/>
      <c r="I34" s="627"/>
      <c r="J34" s="627"/>
      <c r="K34" s="627"/>
      <c r="L34" s="627"/>
      <c r="M34" s="627"/>
      <c r="N34" s="627"/>
      <c r="O34" s="627"/>
      <c r="P34" s="627"/>
      <c r="Q34" s="627"/>
      <c r="R34" s="627"/>
      <c r="S34" s="627"/>
      <c r="T34" s="640"/>
      <c r="U34" s="640"/>
      <c r="V34" s="640"/>
      <c r="W34" s="640"/>
      <c r="X34" s="100"/>
      <c r="Y34" s="108"/>
      <c r="Z34" s="100"/>
      <c r="AA34" s="119"/>
      <c r="AB34" s="119"/>
      <c r="AC34" s="119"/>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row>
    <row r="35" spans="1:93" ht="25" customHeight="1">
      <c r="B35" s="92"/>
      <c r="C35" s="92"/>
      <c r="D35" s="627" t="s">
        <v>240</v>
      </c>
      <c r="E35" s="627"/>
      <c r="F35" s="627"/>
      <c r="G35" s="627"/>
      <c r="H35" s="627"/>
      <c r="I35" s="627"/>
      <c r="J35" s="627"/>
      <c r="K35" s="627"/>
      <c r="L35" s="627"/>
      <c r="M35" s="627"/>
      <c r="N35" s="627"/>
      <c r="O35" s="627"/>
      <c r="P35" s="627"/>
      <c r="Q35" s="627"/>
      <c r="R35" s="627"/>
      <c r="S35" s="627"/>
      <c r="T35" s="640"/>
      <c r="U35" s="640"/>
      <c r="V35" s="640"/>
      <c r="W35" s="640"/>
      <c r="X35" s="100"/>
      <c r="Y35" s="108"/>
      <c r="Z35" s="100"/>
      <c r="AA35" s="119"/>
      <c r="AB35" s="119"/>
      <c r="AC35" s="119"/>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row>
    <row r="36" spans="1:93" ht="25" customHeight="1">
      <c r="B36" s="92"/>
      <c r="C36" s="92"/>
      <c r="D36" s="627" t="s">
        <v>273</v>
      </c>
      <c r="E36" s="627"/>
      <c r="F36" s="627"/>
      <c r="G36" s="627"/>
      <c r="H36" s="627"/>
      <c r="I36" s="627"/>
      <c r="J36" s="627"/>
      <c r="K36" s="627"/>
      <c r="L36" s="627"/>
      <c r="M36" s="627"/>
      <c r="N36" s="627"/>
      <c r="O36" s="627"/>
      <c r="P36" s="627"/>
      <c r="Q36" s="627"/>
      <c r="R36" s="627"/>
      <c r="S36" s="627"/>
      <c r="T36" s="640"/>
      <c r="U36" s="640"/>
      <c r="V36" s="640"/>
      <c r="W36" s="640"/>
      <c r="X36" s="100"/>
      <c r="Y36" s="108"/>
      <c r="Z36" s="100"/>
      <c r="AA36" s="119"/>
      <c r="AB36" s="119"/>
      <c r="AC36" s="119"/>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row>
    <row r="37" spans="1:93" ht="25" customHeight="1">
      <c r="B37" s="92"/>
      <c r="C37" s="92"/>
      <c r="D37" s="627"/>
      <c r="E37" s="627"/>
      <c r="F37" s="627"/>
      <c r="G37" s="627"/>
      <c r="H37" s="627"/>
      <c r="I37" s="627"/>
      <c r="J37" s="627"/>
      <c r="K37" s="627"/>
      <c r="L37" s="627"/>
      <c r="M37" s="627"/>
      <c r="N37" s="627"/>
      <c r="O37" s="627"/>
      <c r="P37" s="627"/>
      <c r="Q37" s="627"/>
      <c r="R37" s="627"/>
      <c r="S37" s="627"/>
      <c r="T37" s="640"/>
      <c r="U37" s="640"/>
      <c r="V37" s="640"/>
      <c r="W37" s="640"/>
      <c r="X37" s="100"/>
      <c r="Y37" s="108"/>
      <c r="Z37" s="100"/>
      <c r="AA37" s="119"/>
      <c r="AB37" s="119"/>
      <c r="AC37" s="119"/>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row>
    <row r="38" spans="1:93" ht="25" customHeight="1">
      <c r="B38" s="92"/>
      <c r="C38" s="92"/>
      <c r="D38" s="627"/>
      <c r="E38" s="627"/>
      <c r="F38" s="627"/>
      <c r="G38" s="627"/>
      <c r="H38" s="627"/>
      <c r="I38" s="627"/>
      <c r="J38" s="627"/>
      <c r="K38" s="627"/>
      <c r="L38" s="627"/>
      <c r="M38" s="627"/>
      <c r="N38" s="627"/>
      <c r="O38" s="627"/>
      <c r="P38" s="627"/>
      <c r="Q38" s="627"/>
      <c r="R38" s="627"/>
      <c r="S38" s="627"/>
      <c r="T38" s="640"/>
      <c r="U38" s="640"/>
      <c r="V38" s="640"/>
      <c r="W38" s="640"/>
      <c r="X38" s="100"/>
      <c r="Y38" s="108"/>
      <c r="Z38" s="100"/>
      <c r="AA38" s="119"/>
      <c r="AB38" s="119"/>
      <c r="AC38" s="119"/>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row>
    <row r="39" spans="1:93" ht="25" customHeight="1">
      <c r="B39" s="92"/>
      <c r="C39" s="92"/>
      <c r="D39" s="627"/>
      <c r="E39" s="627"/>
      <c r="F39" s="627"/>
      <c r="G39" s="627"/>
      <c r="H39" s="627"/>
      <c r="I39" s="627"/>
      <c r="J39" s="627"/>
      <c r="K39" s="627"/>
      <c r="L39" s="627"/>
      <c r="M39" s="627"/>
      <c r="N39" s="627"/>
      <c r="O39" s="627"/>
      <c r="P39" s="627"/>
      <c r="Q39" s="627"/>
      <c r="R39" s="627"/>
      <c r="S39" s="627"/>
      <c r="T39" s="640"/>
      <c r="U39" s="640"/>
      <c r="V39" s="640"/>
      <c r="W39" s="640"/>
      <c r="X39" s="100"/>
      <c r="Y39" s="108"/>
      <c r="Z39" s="100"/>
      <c r="AA39" s="119"/>
      <c r="AB39" s="119"/>
      <c r="AC39" s="119"/>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row>
    <row r="40" spans="1:93" ht="25" customHeight="1">
      <c r="B40" s="92"/>
      <c r="C40" s="92"/>
      <c r="D40" s="627" t="s">
        <v>179</v>
      </c>
      <c r="E40" s="627"/>
      <c r="F40" s="627"/>
      <c r="G40" s="627"/>
      <c r="H40" s="627"/>
      <c r="I40" s="627"/>
      <c r="J40" s="627"/>
      <c r="K40" s="627"/>
      <c r="L40" s="627"/>
      <c r="M40" s="627"/>
      <c r="N40" s="627"/>
      <c r="O40" s="627"/>
      <c r="P40" s="627"/>
      <c r="Q40" s="627"/>
      <c r="R40" s="627"/>
      <c r="S40" s="627"/>
      <c r="T40" s="638"/>
      <c r="U40" s="638"/>
      <c r="V40" s="638"/>
      <c r="W40" s="638"/>
      <c r="X40" s="100"/>
      <c r="Y40" s="108"/>
      <c r="Z40" s="100"/>
      <c r="AA40" s="117" t="s">
        <v>206</v>
      </c>
      <c r="AB40" s="194" t="s">
        <v>274</v>
      </c>
      <c r="AC40" s="117" t="s">
        <v>267</v>
      </c>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row>
    <row r="41" spans="1:93" ht="25" customHeight="1">
      <c r="B41" s="92"/>
      <c r="C41" s="92"/>
      <c r="D41" s="92"/>
      <c r="F41" s="619" t="s">
        <v>241</v>
      </c>
      <c r="G41" s="619"/>
      <c r="H41" s="619"/>
      <c r="I41" s="619"/>
      <c r="J41" s="619"/>
      <c r="K41" s="619"/>
      <c r="L41" s="619"/>
      <c r="M41" s="619"/>
      <c r="N41" s="619"/>
      <c r="O41" s="619"/>
      <c r="P41" s="619"/>
      <c r="Q41" s="619"/>
      <c r="R41" s="619"/>
      <c r="S41" s="619"/>
      <c r="T41" s="639">
        <v>300</v>
      </c>
      <c r="U41" s="639"/>
      <c r="V41" s="639"/>
      <c r="W41" s="639"/>
      <c r="X41" s="100"/>
      <c r="Y41" s="109" t="str">
        <f>IF(AND(-AC41&lt;=(AA41-T41),(AA41-T41)&lt;=AC41,T41&lt;&gt;""),"OK","NG")</f>
        <v>OK</v>
      </c>
      <c r="Z41" s="100"/>
      <c r="AA41" s="193">
        <f>SUM(T30:W40)</f>
        <v>300</v>
      </c>
      <c r="AB41" s="193">
        <f>T41-AA41</f>
        <v>0</v>
      </c>
      <c r="AC41" s="127">
        <f>COUNTA(T30:W40)-COUNTIF(T30:W40,"=0")</f>
        <v>1</v>
      </c>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row>
    <row r="42" spans="1:93" ht="25" customHeight="1">
      <c r="B42" s="192" t="s">
        <v>242</v>
      </c>
      <c r="C42" s="192"/>
      <c r="D42" s="192"/>
      <c r="E42" s="192"/>
      <c r="F42" s="192"/>
      <c r="G42" s="192"/>
      <c r="H42" s="192"/>
      <c r="I42" s="192"/>
      <c r="J42" s="192"/>
      <c r="K42" s="192"/>
      <c r="L42" s="192"/>
      <c r="M42" s="192"/>
      <c r="N42" s="192"/>
      <c r="O42" s="192"/>
      <c r="P42" s="192"/>
      <c r="Q42" s="192"/>
      <c r="R42" s="192"/>
      <c r="S42" s="192"/>
      <c r="T42" s="192"/>
      <c r="U42" s="192"/>
      <c r="V42" s="192"/>
      <c r="W42" s="192"/>
      <c r="X42" s="100"/>
      <c r="Y42" s="112"/>
      <c r="Z42" s="100"/>
      <c r="AA42" s="119"/>
      <c r="AB42" s="119"/>
      <c r="AC42" s="119"/>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row>
    <row r="43" spans="1:93" ht="25" customHeight="1">
      <c r="B43" s="92"/>
      <c r="C43" s="92"/>
      <c r="D43" s="627" t="s">
        <v>191</v>
      </c>
      <c r="E43" s="627"/>
      <c r="F43" s="627"/>
      <c r="G43" s="627"/>
      <c r="H43" s="627"/>
      <c r="I43" s="627"/>
      <c r="J43" s="627"/>
      <c r="K43" s="627"/>
      <c r="L43" s="627"/>
      <c r="M43" s="627"/>
      <c r="N43" s="627"/>
      <c r="O43" s="627"/>
      <c r="P43" s="627"/>
      <c r="Q43" s="627"/>
      <c r="R43" s="627"/>
      <c r="S43" s="627"/>
      <c r="T43" s="634">
        <v>4341</v>
      </c>
      <c r="U43" s="634"/>
      <c r="V43" s="634"/>
      <c r="W43" s="634"/>
      <c r="X43" s="100"/>
      <c r="Y43" s="107"/>
      <c r="Z43" s="100"/>
      <c r="AA43" s="117" t="s">
        <v>207</v>
      </c>
      <c r="AB43" s="194" t="s">
        <v>269</v>
      </c>
      <c r="AC43" s="117" t="s">
        <v>267</v>
      </c>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row>
    <row r="44" spans="1:93" ht="25" customHeight="1">
      <c r="B44" s="92"/>
      <c r="C44" s="92"/>
      <c r="D44" s="627" t="s">
        <v>179</v>
      </c>
      <c r="E44" s="627"/>
      <c r="F44" s="627"/>
      <c r="G44" s="627"/>
      <c r="H44" s="627"/>
      <c r="I44" s="627"/>
      <c r="J44" s="627"/>
      <c r="K44" s="627"/>
      <c r="L44" s="627"/>
      <c r="M44" s="627"/>
      <c r="N44" s="627"/>
      <c r="O44" s="627"/>
      <c r="P44" s="627"/>
      <c r="Q44" s="627"/>
      <c r="R44" s="627"/>
      <c r="S44" s="627"/>
      <c r="T44" s="635"/>
      <c r="U44" s="635"/>
      <c r="V44" s="635"/>
      <c r="W44" s="635"/>
      <c r="X44" s="100"/>
      <c r="Y44" s="108"/>
      <c r="Z44" s="100"/>
      <c r="AA44" s="193">
        <f>SUM(T43:W44)</f>
        <v>4341</v>
      </c>
      <c r="AB44" s="193">
        <f>T45-AA44</f>
        <v>0</v>
      </c>
      <c r="AC44" s="127">
        <f>COUNTA(T43:W44)-COUNTIF(T43:W44,"=0")</f>
        <v>1</v>
      </c>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row>
    <row r="45" spans="1:93" ht="25" customHeight="1">
      <c r="B45" s="92"/>
      <c r="C45" s="92"/>
      <c r="D45" s="92"/>
      <c r="F45" s="619" t="s">
        <v>243</v>
      </c>
      <c r="G45" s="619"/>
      <c r="H45" s="619"/>
      <c r="I45" s="619"/>
      <c r="J45" s="619"/>
      <c r="K45" s="619"/>
      <c r="L45" s="619"/>
      <c r="M45" s="619"/>
      <c r="N45" s="619"/>
      <c r="O45" s="619"/>
      <c r="P45" s="619"/>
      <c r="Q45" s="619"/>
      <c r="R45" s="619"/>
      <c r="S45" s="619"/>
      <c r="T45" s="636">
        <v>4341</v>
      </c>
      <c r="U45" s="636"/>
      <c r="V45" s="636"/>
      <c r="W45" s="636"/>
      <c r="X45" s="100"/>
      <c r="Y45" s="109" t="str">
        <f>IF(AND(-AC44&lt;=(AA44-T45),(AA44-T45)&lt;=AC44,T45&lt;&gt;""),"OK","NG")</f>
        <v>OK</v>
      </c>
      <c r="Z45" s="100"/>
      <c r="AA45" s="119"/>
      <c r="AB45" s="119"/>
      <c r="AC45" s="119"/>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row>
    <row r="46" spans="1:93" ht="25" customHeight="1">
      <c r="B46" s="92"/>
      <c r="C46" s="92"/>
      <c r="D46" s="92"/>
      <c r="E46" s="92"/>
      <c r="F46" s="619" t="s">
        <v>275</v>
      </c>
      <c r="G46" s="619"/>
      <c r="H46" s="619"/>
      <c r="I46" s="619"/>
      <c r="J46" s="619"/>
      <c r="K46" s="619"/>
      <c r="L46" s="619"/>
      <c r="M46" s="619"/>
      <c r="N46" s="619"/>
      <c r="O46" s="619"/>
      <c r="P46" s="619"/>
      <c r="Q46" s="619"/>
      <c r="R46" s="619"/>
      <c r="S46" s="619"/>
      <c r="T46" s="637">
        <v>4641</v>
      </c>
      <c r="U46" s="637"/>
      <c r="V46" s="637"/>
      <c r="W46" s="637"/>
      <c r="X46" s="100"/>
      <c r="Y46" s="109" t="str">
        <f>IF(AND(-AC47&lt;=(AA47-T46),(AA47-T46)&lt;=AC47,T46&lt;&gt;""),"OK","NG")</f>
        <v>OK</v>
      </c>
      <c r="Z46" s="100"/>
      <c r="AA46" s="117" t="s">
        <v>271</v>
      </c>
      <c r="AB46" s="122" t="s">
        <v>272</v>
      </c>
      <c r="AC46" s="117" t="s">
        <v>267</v>
      </c>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row>
    <row r="47" spans="1:93" ht="25" customHeight="1">
      <c r="A47" s="631" t="s">
        <v>151</v>
      </c>
      <c r="B47" s="632"/>
      <c r="C47" s="632"/>
      <c r="D47" s="632"/>
      <c r="E47" s="632"/>
      <c r="F47" s="632"/>
      <c r="G47" s="632"/>
      <c r="H47" s="632"/>
      <c r="I47" s="632"/>
      <c r="J47" s="632"/>
      <c r="K47" s="632"/>
      <c r="L47" s="632"/>
      <c r="M47" s="632"/>
      <c r="N47" s="632"/>
      <c r="O47" s="632"/>
      <c r="P47" s="632"/>
      <c r="Q47" s="632"/>
      <c r="R47" s="632"/>
      <c r="S47" s="632"/>
      <c r="T47" s="632"/>
      <c r="U47" s="632"/>
      <c r="V47" s="632"/>
      <c r="W47" s="632"/>
      <c r="X47" s="100"/>
      <c r="Y47" s="105"/>
      <c r="Z47" s="100"/>
      <c r="AA47" s="193">
        <f>T45+T41</f>
        <v>4641</v>
      </c>
      <c r="AB47" s="193">
        <f>T46-AA47</f>
        <v>0</v>
      </c>
      <c r="AC47" s="127">
        <f>COUNTA(T45)-COUNTIF(T45,"=0")+COUNTA(T41)-COUNTIF(T41,"=0")</f>
        <v>2</v>
      </c>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row>
    <row r="48" spans="1:93" ht="25" customHeight="1">
      <c r="B48" s="92"/>
      <c r="C48" s="92"/>
      <c r="D48" s="633" t="s">
        <v>276</v>
      </c>
      <c r="E48" s="633"/>
      <c r="F48" s="633"/>
      <c r="G48" s="633"/>
      <c r="H48" s="633"/>
      <c r="I48" s="633"/>
      <c r="J48" s="633"/>
      <c r="K48" s="633"/>
      <c r="L48" s="633"/>
      <c r="M48" s="633"/>
      <c r="N48" s="633"/>
      <c r="O48" s="633"/>
      <c r="P48" s="633"/>
      <c r="Q48" s="633"/>
      <c r="R48" s="633"/>
      <c r="S48" s="633"/>
      <c r="T48" s="634">
        <v>8534</v>
      </c>
      <c r="U48" s="634"/>
      <c r="V48" s="634"/>
      <c r="W48" s="634"/>
      <c r="X48" s="100"/>
      <c r="Y48" s="109"/>
      <c r="Z48" s="100"/>
      <c r="AA48" s="119"/>
      <c r="AB48" s="119"/>
      <c r="AC48" s="119"/>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row>
    <row r="49" spans="2:93" ht="25" customHeight="1">
      <c r="B49" s="92"/>
      <c r="C49" s="92"/>
      <c r="D49" s="627" t="s">
        <v>244</v>
      </c>
      <c r="E49" s="627"/>
      <c r="F49" s="627"/>
      <c r="G49" s="627"/>
      <c r="H49" s="627"/>
      <c r="I49" s="627"/>
      <c r="J49" s="627"/>
      <c r="K49" s="627"/>
      <c r="L49" s="627"/>
      <c r="M49" s="627"/>
      <c r="N49" s="627"/>
      <c r="O49" s="627"/>
      <c r="P49" s="627"/>
      <c r="Q49" s="627"/>
      <c r="R49" s="627"/>
      <c r="S49" s="627"/>
      <c r="T49" s="628">
        <v>1323</v>
      </c>
      <c r="U49" s="628"/>
      <c r="V49" s="628"/>
      <c r="W49" s="628"/>
      <c r="X49" s="100"/>
      <c r="Y49" s="107"/>
      <c r="Z49" s="100"/>
      <c r="AA49" s="119"/>
      <c r="AB49" s="119"/>
      <c r="AC49" s="119"/>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row>
    <row r="50" spans="2:93" ht="25" customHeight="1">
      <c r="B50" s="92"/>
      <c r="C50" s="92"/>
      <c r="D50" s="627" t="s">
        <v>245</v>
      </c>
      <c r="E50" s="627"/>
      <c r="F50" s="627"/>
      <c r="G50" s="627"/>
      <c r="H50" s="627"/>
      <c r="I50" s="627"/>
      <c r="J50" s="627"/>
      <c r="K50" s="627"/>
      <c r="L50" s="627"/>
      <c r="M50" s="627"/>
      <c r="N50" s="627"/>
      <c r="O50" s="627"/>
      <c r="P50" s="627"/>
      <c r="Q50" s="627"/>
      <c r="R50" s="627"/>
      <c r="S50" s="627"/>
      <c r="T50" s="233" t="s">
        <v>355</v>
      </c>
      <c r="U50" s="628">
        <v>1428</v>
      </c>
      <c r="V50" s="628"/>
      <c r="W50" s="628"/>
      <c r="X50" s="100"/>
      <c r="Y50" s="108"/>
      <c r="Z50" s="100"/>
      <c r="AA50" s="117" t="s">
        <v>277</v>
      </c>
      <c r="AB50" s="122" t="s">
        <v>278</v>
      </c>
      <c r="AC50" s="117" t="s">
        <v>267</v>
      </c>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row>
    <row r="51" spans="2:93" ht="25" customHeight="1">
      <c r="B51" s="92"/>
      <c r="C51" s="92"/>
      <c r="D51" s="627" t="s">
        <v>279</v>
      </c>
      <c r="E51" s="627"/>
      <c r="F51" s="627"/>
      <c r="G51" s="627"/>
      <c r="H51" s="627"/>
      <c r="I51" s="627"/>
      <c r="J51" s="627"/>
      <c r="K51" s="627"/>
      <c r="L51" s="627"/>
      <c r="M51" s="627"/>
      <c r="N51" s="627"/>
      <c r="O51" s="627"/>
      <c r="P51" s="627"/>
      <c r="Q51" s="627"/>
      <c r="R51" s="627"/>
      <c r="S51" s="627"/>
      <c r="T51" s="629">
        <v>2577</v>
      </c>
      <c r="U51" s="629"/>
      <c r="V51" s="629"/>
      <c r="W51" s="629"/>
      <c r="X51" s="100"/>
      <c r="Y51" s="113"/>
      <c r="Z51" s="100"/>
      <c r="AA51" s="193">
        <f>T48+T49-U50+T51</f>
        <v>11006</v>
      </c>
      <c r="AB51" s="193">
        <f>T52-AA51</f>
        <v>0</v>
      </c>
      <c r="AC51" s="127">
        <f>COUNTA(T48:W49)-COUNTIF(T48:W49,"=0")+COUNTA(U50)-COUNTIF(U50,"=0")</f>
        <v>3</v>
      </c>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row>
    <row r="52" spans="2:93" ht="25" customHeight="1">
      <c r="B52" s="92"/>
      <c r="C52" s="92"/>
      <c r="D52" s="92"/>
      <c r="E52" s="92"/>
      <c r="F52" s="619" t="s">
        <v>223</v>
      </c>
      <c r="G52" s="619"/>
      <c r="H52" s="619"/>
      <c r="I52" s="619"/>
      <c r="J52" s="619"/>
      <c r="K52" s="619"/>
      <c r="L52" s="619"/>
      <c r="M52" s="619"/>
      <c r="N52" s="619"/>
      <c r="O52" s="619"/>
      <c r="P52" s="619"/>
      <c r="Q52" s="619"/>
      <c r="R52" s="619"/>
      <c r="S52" s="619"/>
      <c r="T52" s="630">
        <v>11006</v>
      </c>
      <c r="U52" s="630"/>
      <c r="V52" s="630"/>
      <c r="W52" s="630"/>
      <c r="X52" s="100"/>
      <c r="Y52" s="109" t="str">
        <f>IF(AND(-AC51&lt;=(AA51-T52),(AA51-T52)&lt;=AC51,T52&lt;&gt;""),"OK","NG")</f>
        <v>OK</v>
      </c>
      <c r="Z52" s="100"/>
      <c r="AA52" s="119"/>
      <c r="AB52" s="119"/>
      <c r="AC52" s="119"/>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row>
    <row r="53" spans="2:93" ht="25" customHeight="1">
      <c r="B53" s="92"/>
      <c r="C53" s="92"/>
      <c r="D53" s="92"/>
      <c r="E53" s="92"/>
      <c r="F53" s="619" t="s">
        <v>228</v>
      </c>
      <c r="G53" s="619"/>
      <c r="H53" s="619"/>
      <c r="I53" s="619"/>
      <c r="J53" s="619"/>
      <c r="K53" s="619"/>
      <c r="L53" s="619"/>
      <c r="M53" s="619"/>
      <c r="N53" s="619"/>
      <c r="O53" s="619"/>
      <c r="P53" s="619"/>
      <c r="Q53" s="619"/>
      <c r="R53" s="619"/>
      <c r="S53" s="619"/>
      <c r="T53" s="620">
        <f>T27</f>
        <v>15647</v>
      </c>
      <c r="U53" s="620"/>
      <c r="V53" s="620"/>
      <c r="W53" s="620"/>
      <c r="X53" s="100"/>
      <c r="Y53" s="109" t="str">
        <f>IF(AND(-AC54&lt;=(AA54-T53),(AA54-T53)&lt;=AC54,T53&lt;&gt;""),"OK","NG")</f>
        <v>OK</v>
      </c>
      <c r="Z53" s="100"/>
      <c r="AA53" s="194" t="s">
        <v>280</v>
      </c>
      <c r="AB53" s="123" t="s">
        <v>282</v>
      </c>
      <c r="AC53" s="117" t="s">
        <v>267</v>
      </c>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row>
    <row r="54" spans="2:93" ht="15" customHeight="1">
      <c r="B54" s="92"/>
      <c r="C54" s="92"/>
      <c r="D54" s="92"/>
      <c r="E54" s="92"/>
      <c r="F54" s="619"/>
      <c r="G54" s="619"/>
      <c r="H54" s="619"/>
      <c r="I54" s="619"/>
      <c r="J54" s="619"/>
      <c r="K54" s="619"/>
      <c r="L54" s="619"/>
      <c r="M54" s="619"/>
      <c r="N54" s="619"/>
      <c r="O54" s="619"/>
      <c r="P54" s="619"/>
      <c r="Q54" s="619"/>
      <c r="R54" s="619"/>
      <c r="S54" s="619"/>
      <c r="T54" s="621"/>
      <c r="U54" s="622"/>
      <c r="V54" s="622"/>
      <c r="W54" s="622"/>
      <c r="X54" s="100"/>
      <c r="Y54" s="109"/>
      <c r="Z54" s="100"/>
      <c r="AA54" s="193">
        <f>T52+T46</f>
        <v>15647</v>
      </c>
      <c r="AB54" s="193">
        <f>T53-AA54</f>
        <v>0</v>
      </c>
      <c r="AC54" s="127">
        <f>COUNTA(T46)-COUNTIF(T46,"=0")+COUNTA(T52)-COUNTIF(T52,"=0")</f>
        <v>2</v>
      </c>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row>
    <row r="55" spans="2:93" ht="12" customHeight="1">
      <c r="T55" s="191"/>
      <c r="U55" s="191"/>
      <c r="V55" s="191"/>
      <c r="W55" s="191"/>
      <c r="X55" s="100"/>
      <c r="Y55" s="114"/>
      <c r="Z55" s="100"/>
      <c r="AA55" s="119"/>
      <c r="AB55" s="119"/>
      <c r="AC55" s="119"/>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row>
    <row r="56" spans="2:93" ht="18.75" customHeight="1">
      <c r="B56" s="623" t="s">
        <v>194</v>
      </c>
      <c r="C56" s="624"/>
      <c r="D56" s="624"/>
      <c r="E56" s="624"/>
      <c r="F56" s="624"/>
      <c r="G56" s="624"/>
      <c r="H56" s="624"/>
      <c r="I56" s="624"/>
      <c r="J56" s="624"/>
      <c r="K56" s="624"/>
      <c r="L56" s="624"/>
      <c r="M56" s="624"/>
      <c r="N56" s="624"/>
      <c r="O56" s="624"/>
      <c r="P56" s="624"/>
      <c r="Q56" s="624"/>
      <c r="R56" s="624"/>
      <c r="S56" s="203"/>
      <c r="T56" s="625" t="s">
        <v>359</v>
      </c>
      <c r="U56" s="626"/>
      <c r="V56" s="626"/>
      <c r="W56" s="626"/>
      <c r="X56" s="100"/>
      <c r="Y56" s="109" t="str">
        <f>IF(T56="","NG","")</f>
        <v/>
      </c>
      <c r="Z56" s="100"/>
      <c r="AA56" s="121"/>
      <c r="AB56" s="121"/>
      <c r="AC56" s="121"/>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row>
    <row r="57" spans="2:93" ht="15" customHeight="1">
      <c r="B57" s="613"/>
      <c r="C57" s="614"/>
      <c r="D57" s="614"/>
      <c r="E57" s="614"/>
      <c r="F57" s="614"/>
      <c r="G57" s="614"/>
      <c r="H57" s="614"/>
      <c r="I57" s="614"/>
      <c r="J57" s="614"/>
      <c r="K57" s="614"/>
      <c r="L57" s="614"/>
      <c r="M57" s="614"/>
      <c r="N57" s="614"/>
      <c r="O57" s="614"/>
      <c r="P57" s="614"/>
      <c r="Q57" s="614"/>
      <c r="R57" s="614"/>
      <c r="S57" s="614"/>
      <c r="T57" s="614"/>
      <c r="U57" s="614"/>
      <c r="V57" s="614"/>
      <c r="W57" s="614"/>
      <c r="X57" s="100"/>
      <c r="Y57" s="115"/>
      <c r="Z57" s="100"/>
      <c r="AA57" s="615"/>
      <c r="AB57" s="616"/>
      <c r="AC57" s="128"/>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row>
    <row r="58" spans="2:93" ht="14.15" customHeight="1">
      <c r="B58" s="93" t="s">
        <v>98</v>
      </c>
      <c r="C58" s="93"/>
      <c r="D58" s="93"/>
      <c r="E58" s="93"/>
      <c r="F58" s="93"/>
      <c r="G58" s="93"/>
      <c r="H58" s="93"/>
      <c r="I58" s="93"/>
      <c r="J58" s="93"/>
      <c r="K58" s="93"/>
      <c r="L58" s="93"/>
      <c r="M58" s="93"/>
      <c r="N58" s="93"/>
      <c r="O58" s="93"/>
      <c r="P58" s="93"/>
      <c r="Q58" s="93"/>
      <c r="R58" s="93"/>
      <c r="S58" s="93"/>
      <c r="T58" s="93"/>
      <c r="U58" s="93"/>
      <c r="V58" s="93"/>
      <c r="W58" s="93"/>
      <c r="X58" s="100"/>
      <c r="Y58" s="115"/>
      <c r="Z58" s="100"/>
      <c r="AA58" s="617"/>
      <c r="AB58" s="618"/>
      <c r="AC58" s="119"/>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row>
    <row r="59" spans="2:93" ht="14.15" customHeight="1">
      <c r="C59" s="94" t="s">
        <v>126</v>
      </c>
      <c r="X59" s="100"/>
      <c r="Y59" s="100"/>
      <c r="Z59" s="100"/>
      <c r="AA59" s="119"/>
      <c r="AB59" s="119"/>
      <c r="AC59" s="119"/>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row>
    <row r="60" spans="2:93" ht="14.15" customHeight="1">
      <c r="C60" s="94" t="s">
        <v>283</v>
      </c>
      <c r="X60" s="100"/>
      <c r="Y60" s="100"/>
      <c r="Z60" s="100"/>
      <c r="AA60" s="119"/>
      <c r="AB60" s="119"/>
      <c r="AC60" s="119"/>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row>
    <row r="61" spans="2:93" ht="14.15" customHeight="1">
      <c r="C61" s="94" t="s">
        <v>35</v>
      </c>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row>
    <row r="62" spans="2:93" ht="14.15" customHeight="1">
      <c r="C62" s="94" t="s">
        <v>246</v>
      </c>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row>
    <row r="63" spans="2:93" ht="14.15" customHeight="1">
      <c r="C63" s="94" t="s">
        <v>247</v>
      </c>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row>
    <row r="64" spans="2:93" ht="14.15" customHeight="1">
      <c r="C64" s="94" t="s">
        <v>164</v>
      </c>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row>
    <row r="65" spans="3:93" ht="14.15" customHeight="1">
      <c r="C65" s="94" t="s">
        <v>248</v>
      </c>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row>
    <row r="66" spans="3:93" ht="14.15" customHeight="1">
      <c r="C66" s="94" t="s">
        <v>250</v>
      </c>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row>
    <row r="67" spans="3:93" ht="14.15" customHeight="1">
      <c r="C67" s="93" t="s">
        <v>130</v>
      </c>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row>
    <row r="68" spans="3:93" ht="14.15" customHeight="1">
      <c r="C68" s="95" t="s">
        <v>251</v>
      </c>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row>
    <row r="69" spans="3:93" ht="14.15" customHeight="1">
      <c r="C69" s="93" t="s">
        <v>284</v>
      </c>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row>
    <row r="70" spans="3:93" ht="14.15" customHeight="1">
      <c r="C70" s="95" t="s">
        <v>285</v>
      </c>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row>
    <row r="71" spans="3:93" ht="14.15" customHeight="1">
      <c r="C71" s="93" t="s">
        <v>286</v>
      </c>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row>
    <row r="72" spans="3:93" ht="14.15" customHeight="1">
      <c r="C72" s="93" t="s">
        <v>60</v>
      </c>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row>
    <row r="73" spans="3:93" ht="14.15" customHeight="1">
      <c r="C73" s="93" t="s">
        <v>252</v>
      </c>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row>
    <row r="74" spans="3:93" ht="14.15" customHeight="1">
      <c r="C74" s="93" t="s">
        <v>287</v>
      </c>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row>
    <row r="75" spans="3:93" ht="14.5" customHeight="1">
      <c r="C75" s="94"/>
    </row>
    <row r="76" spans="3:93" ht="14.5" customHeight="1">
      <c r="C76" s="95"/>
    </row>
  </sheetData>
  <sheetProtection formatCells="0" formatColumns="0" formatRows="0" insertColumns="0" insertRows="0" selectLockedCells="1"/>
  <mergeCells count="96">
    <mergeCell ref="B1:O1"/>
    <mergeCell ref="P1:W1"/>
    <mergeCell ref="B3:W3"/>
    <mergeCell ref="A4:I4"/>
    <mergeCell ref="J4:K4"/>
    <mergeCell ref="P6:W6"/>
    <mergeCell ref="A7:W7"/>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D19:S19"/>
    <mergeCell ref="T19:W19"/>
    <mergeCell ref="D20:S20"/>
    <mergeCell ref="T20:W20"/>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A28:W28"/>
    <mergeCell ref="D30:S30"/>
    <mergeCell ref="T30:W30"/>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D38:S38"/>
    <mergeCell ref="T38:W38"/>
    <mergeCell ref="D39:S39"/>
    <mergeCell ref="T39:W39"/>
    <mergeCell ref="D40:S40"/>
    <mergeCell ref="T40:W40"/>
    <mergeCell ref="F41:S41"/>
    <mergeCell ref="T41:W41"/>
    <mergeCell ref="D43:S43"/>
    <mergeCell ref="T43:W43"/>
    <mergeCell ref="D44:S44"/>
    <mergeCell ref="T44:W44"/>
    <mergeCell ref="F45:S45"/>
    <mergeCell ref="T45:W45"/>
    <mergeCell ref="F46:S46"/>
    <mergeCell ref="T46:W46"/>
    <mergeCell ref="A47:W47"/>
    <mergeCell ref="D48:S48"/>
    <mergeCell ref="T48:W48"/>
    <mergeCell ref="D49:S49"/>
    <mergeCell ref="T49:W49"/>
    <mergeCell ref="D50:S50"/>
    <mergeCell ref="U50:W50"/>
    <mergeCell ref="D51:S51"/>
    <mergeCell ref="T51:W51"/>
    <mergeCell ref="F52:S52"/>
    <mergeCell ref="T52:W52"/>
    <mergeCell ref="B57:W57"/>
    <mergeCell ref="AA57:AB57"/>
    <mergeCell ref="AA58:AB58"/>
    <mergeCell ref="F53:S53"/>
    <mergeCell ref="T53:W53"/>
    <mergeCell ref="F54:S54"/>
    <mergeCell ref="T54:W54"/>
    <mergeCell ref="B56:R56"/>
    <mergeCell ref="T56:W56"/>
  </mergeCells>
  <phoneticPr fontId="20"/>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2">
    <dataValidation type="list" allowBlank="1" showInputMessage="1" showErrorMessage="1" sqref="T56:W56" xr:uid="{00000000-0002-0000-0500-000000000000}">
      <formula1>"税込方式,税抜方式"</formula1>
    </dataValidation>
    <dataValidation type="list" allowBlank="1" showInputMessage="1" showErrorMessage="1" sqref="J4:K4" xr:uid="{00000000-0002-0000-0500-000001000000}">
      <formula1>"平成,令和"</formula1>
    </dataValidation>
  </dataValidations>
  <printOptions horizontalCentered="1"/>
  <pageMargins left="0.47244094488188976" right="0.15748031496062992" top="0.62992125984251968" bottom="0.74803149606299213" header="0.51181102362204722" footer="0.51181102362204722"/>
  <pageSetup paperSize="9" scale="95" orientation="portrait" blackAndWhite="1" cellComments="asDisplayed" r:id="rId1"/>
  <headerFooter alignWithMargins="0"/>
  <rowBreaks count="1" manualBreakCount="1">
    <brk id="32" max="22" man="1"/>
  </rowBreaks>
  <colBreaks count="1" manualBreakCount="1">
    <brk id="25" max="73"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72"/>
  <sheetViews>
    <sheetView showZeros="0" view="pageBreakPreview" topLeftCell="A45" zoomScaleSheetLayoutView="100" workbookViewId="0">
      <selection activeCell="Q31" sqref="Q31:T31"/>
    </sheetView>
  </sheetViews>
  <sheetFormatPr defaultColWidth="3.6328125" defaultRowHeight="13"/>
  <cols>
    <col min="1" max="1" width="2.26953125" style="1" customWidth="1"/>
    <col min="2" max="2" width="2.6328125" style="1" customWidth="1"/>
    <col min="3" max="5" width="1.7265625" style="1" customWidth="1"/>
    <col min="6" max="10" width="3.6328125" style="1"/>
    <col min="11" max="11" width="1.26953125" style="1" customWidth="1"/>
    <col min="12" max="12" width="2.6328125" style="1" customWidth="1"/>
    <col min="13" max="13" width="4.6328125" style="1" customWidth="1"/>
    <col min="14" max="25" width="3.6328125" style="1"/>
    <col min="26" max="26" width="43.6328125" style="1" customWidth="1"/>
    <col min="27" max="27" width="6.08984375" style="1" customWidth="1"/>
    <col min="28" max="28" width="3.6328125" style="1"/>
    <col min="29" max="31" width="12.6328125" style="1" customWidth="1"/>
    <col min="32" max="45" width="15.6328125" style="1" customWidth="1"/>
    <col min="46" max="16384" width="3.6328125" style="1"/>
  </cols>
  <sheetData>
    <row r="1" spans="1:71" s="3" customFormat="1" ht="20.25" customHeight="1">
      <c r="A1" s="5"/>
      <c r="B1" s="663" t="s">
        <v>103</v>
      </c>
      <c r="C1" s="663"/>
      <c r="D1" s="663"/>
      <c r="E1" s="663"/>
      <c r="F1" s="663"/>
      <c r="G1" s="663"/>
      <c r="H1" s="663"/>
      <c r="I1" s="663"/>
      <c r="J1" s="663"/>
      <c r="K1" s="663"/>
      <c r="L1" s="663"/>
      <c r="M1" s="663"/>
      <c r="N1" s="663"/>
      <c r="O1" s="663"/>
      <c r="P1" s="663"/>
      <c r="Q1" s="646" t="s">
        <v>204</v>
      </c>
      <c r="R1" s="647"/>
      <c r="S1" s="647"/>
      <c r="T1" s="647"/>
      <c r="U1" s="647"/>
      <c r="V1" s="647"/>
      <c r="W1" s="647"/>
      <c r="X1" s="647"/>
      <c r="Y1" s="647"/>
      <c r="Z1" s="116"/>
      <c r="AA1" s="101"/>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row>
    <row r="2" spans="1:71" s="3" customFormat="1" ht="21" customHeight="1">
      <c r="A2" s="5"/>
      <c r="B2" s="130" t="s">
        <v>253</v>
      </c>
      <c r="C2" s="130"/>
      <c r="D2" s="130"/>
      <c r="E2" s="130"/>
      <c r="F2" s="130"/>
      <c r="G2" s="130"/>
      <c r="H2" s="130"/>
      <c r="I2" s="130"/>
      <c r="J2" s="130"/>
      <c r="K2" s="130"/>
      <c r="L2" s="130"/>
      <c r="M2" s="130"/>
      <c r="N2" s="130"/>
      <c r="O2" s="130"/>
      <c r="P2" s="130"/>
      <c r="Q2" s="130"/>
      <c r="R2" s="130"/>
      <c r="S2" s="130"/>
      <c r="T2" s="130"/>
      <c r="U2" s="130"/>
      <c r="V2" s="130"/>
      <c r="W2" s="130"/>
      <c r="X2" s="130"/>
      <c r="Y2" s="130"/>
      <c r="Z2" s="116"/>
      <c r="AA2" s="99"/>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row>
    <row r="3" spans="1:71" ht="45" customHeight="1">
      <c r="B3" s="664" t="s">
        <v>288</v>
      </c>
      <c r="C3" s="641"/>
      <c r="D3" s="641"/>
      <c r="E3" s="641"/>
      <c r="F3" s="641"/>
      <c r="G3" s="641"/>
      <c r="H3" s="641"/>
      <c r="I3" s="641"/>
      <c r="J3" s="641"/>
      <c r="K3" s="641"/>
      <c r="L3" s="641"/>
      <c r="M3" s="641"/>
      <c r="N3" s="641"/>
      <c r="O3" s="641"/>
      <c r="P3" s="641"/>
      <c r="Q3" s="641"/>
      <c r="R3" s="641"/>
      <c r="S3" s="641"/>
      <c r="T3" s="641"/>
      <c r="U3" s="665"/>
      <c r="V3" s="44"/>
      <c r="Z3" s="100"/>
      <c r="AA3" s="100"/>
      <c r="AB3" s="100"/>
      <c r="AC3" s="652"/>
      <c r="AD3" s="149"/>
      <c r="AE3" s="124" t="s">
        <v>205</v>
      </c>
      <c r="AF3" s="149"/>
      <c r="AG3" s="149"/>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1:71" ht="18.75" customHeight="1">
      <c r="B4" s="390"/>
      <c r="C4" s="390"/>
      <c r="D4" s="390"/>
      <c r="E4" s="390"/>
      <c r="F4" s="390"/>
      <c r="G4" s="390"/>
      <c r="H4" s="390"/>
      <c r="I4" s="390"/>
      <c r="J4" s="390"/>
      <c r="L4" s="131" t="s">
        <v>93</v>
      </c>
      <c r="M4" s="229" t="s">
        <v>200</v>
      </c>
      <c r="N4" s="230" t="s">
        <v>350</v>
      </c>
      <c r="O4" s="29" t="s">
        <v>37</v>
      </c>
      <c r="P4" s="232" t="s">
        <v>350</v>
      </c>
      <c r="Q4" s="29" t="s">
        <v>148</v>
      </c>
      <c r="R4" s="232" t="s">
        <v>350</v>
      </c>
      <c r="S4" s="29" t="s">
        <v>41</v>
      </c>
      <c r="T4" s="29"/>
      <c r="U4" s="29"/>
      <c r="Z4" s="100"/>
      <c r="AA4" s="102" t="str">
        <f>IF(AE4=3,"OK","NG")</f>
        <v>NG</v>
      </c>
      <c r="AB4" s="100"/>
      <c r="AC4" s="653"/>
      <c r="AD4" s="149"/>
      <c r="AE4" s="125">
        <f>COUNTIFS(N4,"&gt;0")+COUNTIFS(P4,"&gt;0")+COUNTIFS(R4,"&gt;0")</f>
        <v>0</v>
      </c>
      <c r="AF4" s="149"/>
      <c r="AG4" s="149"/>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row>
    <row r="5" spans="1:71" ht="18.75" customHeight="1">
      <c r="B5" s="390"/>
      <c r="C5" s="390"/>
      <c r="D5" s="390"/>
      <c r="E5" s="390"/>
      <c r="F5" s="390"/>
      <c r="G5" s="390"/>
      <c r="H5" s="390"/>
      <c r="I5" s="390"/>
      <c r="J5" s="390"/>
      <c r="L5" s="131" t="s">
        <v>97</v>
      </c>
      <c r="M5" s="231" t="s">
        <v>200</v>
      </c>
      <c r="N5" s="230" t="s">
        <v>350</v>
      </c>
      <c r="O5" s="29" t="s">
        <v>37</v>
      </c>
      <c r="P5" s="230" t="s">
        <v>350</v>
      </c>
      <c r="Q5" s="29" t="s">
        <v>148</v>
      </c>
      <c r="R5" s="230" t="s">
        <v>350</v>
      </c>
      <c r="S5" s="29" t="s">
        <v>41</v>
      </c>
      <c r="T5" s="29"/>
      <c r="U5" s="29"/>
      <c r="V5" s="29"/>
      <c r="W5" s="29"/>
      <c r="X5" s="29"/>
      <c r="Y5" s="29"/>
      <c r="Z5" s="100"/>
      <c r="AA5" s="102" t="str">
        <f>IF(AE5=3,"OK","NG")</f>
        <v>NG</v>
      </c>
      <c r="AB5" s="100"/>
      <c r="AC5" s="100"/>
      <c r="AD5" s="100"/>
      <c r="AE5" s="125">
        <f>COUNTIFS(N5,"&gt;0")+COUNTIFS(P5,"&gt;0")+COUNTIFS(R5,"&gt;0")</f>
        <v>0</v>
      </c>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row>
    <row r="6" spans="1:71" ht="24" customHeight="1">
      <c r="B6" s="390"/>
      <c r="C6" s="654"/>
      <c r="D6" s="654"/>
      <c r="E6" s="654"/>
      <c r="F6" s="654"/>
      <c r="G6" s="654"/>
      <c r="H6" s="654"/>
      <c r="I6" s="654"/>
      <c r="J6" s="654"/>
      <c r="K6" s="654"/>
      <c r="L6" s="654"/>
      <c r="M6" s="654"/>
      <c r="N6" s="654"/>
      <c r="O6" s="654"/>
      <c r="P6" s="132"/>
      <c r="Q6" s="97" t="s">
        <v>220</v>
      </c>
      <c r="R6" s="97"/>
      <c r="S6" s="97"/>
      <c r="T6" s="97"/>
      <c r="U6" s="97"/>
      <c r="V6" s="97"/>
      <c r="W6" s="97"/>
      <c r="X6" s="97"/>
      <c r="Y6" s="97"/>
      <c r="Z6" s="100"/>
      <c r="AA6" s="103"/>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row>
    <row r="7" spans="1:71" ht="24" customHeight="1">
      <c r="B7" s="654"/>
      <c r="C7" s="654"/>
      <c r="D7" s="654"/>
      <c r="E7" s="654"/>
      <c r="F7" s="654"/>
      <c r="G7" s="654"/>
      <c r="H7" s="654"/>
      <c r="I7" s="654"/>
      <c r="J7" s="654"/>
      <c r="K7" s="654"/>
      <c r="L7" s="654"/>
      <c r="M7" s="654"/>
      <c r="N7" s="654"/>
      <c r="O7" s="654"/>
      <c r="P7" s="37"/>
      <c r="Q7" s="666" t="str">
        <f>'貸借対照表（個人）'!P6</f>
        <v>○○測量設計</v>
      </c>
      <c r="R7" s="667"/>
      <c r="S7" s="667"/>
      <c r="T7" s="667"/>
      <c r="U7" s="667"/>
      <c r="V7" s="667"/>
      <c r="W7" s="667"/>
      <c r="X7" s="667"/>
      <c r="Y7" s="667"/>
      <c r="Z7" s="100"/>
      <c r="AA7" s="141"/>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row>
    <row r="8" spans="1:71" s="129" customFormat="1" ht="25" customHeight="1">
      <c r="B8" s="91" t="s">
        <v>153</v>
      </c>
      <c r="C8" s="91"/>
      <c r="D8" s="91"/>
      <c r="E8" s="91"/>
      <c r="F8" s="91"/>
      <c r="G8" s="91"/>
      <c r="H8" s="91"/>
      <c r="I8" s="91"/>
      <c r="J8" s="91"/>
      <c r="K8" s="91"/>
      <c r="L8" s="91"/>
      <c r="M8" s="91"/>
      <c r="N8" s="91"/>
      <c r="O8" s="91"/>
      <c r="P8" s="91"/>
      <c r="Q8" s="91"/>
      <c r="R8" s="91"/>
      <c r="S8" s="91"/>
      <c r="T8" s="91"/>
      <c r="U8" s="91"/>
      <c r="V8" s="91"/>
      <c r="W8" s="91"/>
      <c r="X8" s="91"/>
      <c r="Y8" s="138" t="s">
        <v>92</v>
      </c>
      <c r="Z8" s="139"/>
      <c r="AA8" s="106"/>
      <c r="AB8" s="139"/>
      <c r="AC8" s="139" t="s">
        <v>289</v>
      </c>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row>
    <row r="9" spans="1:71" s="129" customFormat="1" ht="25" customHeight="1">
      <c r="B9" s="92"/>
      <c r="C9" s="92"/>
      <c r="D9" s="619" t="s">
        <v>311</v>
      </c>
      <c r="E9" s="619"/>
      <c r="F9" s="619"/>
      <c r="G9" s="619"/>
      <c r="H9" s="619"/>
      <c r="I9" s="619"/>
      <c r="J9" s="619"/>
      <c r="K9" s="619"/>
      <c r="L9" s="619"/>
      <c r="M9" s="619"/>
      <c r="N9" s="619"/>
      <c r="O9" s="619"/>
      <c r="P9" s="619"/>
      <c r="Q9" s="634">
        <v>8762</v>
      </c>
      <c r="R9" s="634"/>
      <c r="S9" s="634"/>
      <c r="T9" s="634"/>
      <c r="U9" s="133"/>
      <c r="V9" s="133"/>
      <c r="W9" s="133"/>
      <c r="X9" s="133"/>
      <c r="Y9" s="133"/>
      <c r="Z9" s="139"/>
      <c r="AA9" s="112"/>
      <c r="AB9" s="139"/>
      <c r="AC9" s="117" t="s">
        <v>290</v>
      </c>
      <c r="AD9" s="122" t="s">
        <v>274</v>
      </c>
      <c r="AE9" s="117" t="s">
        <v>267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row>
    <row r="10" spans="1:71" s="129" customFormat="1" ht="25" customHeight="1">
      <c r="B10" s="92"/>
      <c r="C10" s="92"/>
      <c r="D10" s="619" t="s">
        <v>154</v>
      </c>
      <c r="E10" s="619"/>
      <c r="F10" s="619"/>
      <c r="G10" s="619"/>
      <c r="H10" s="619"/>
      <c r="I10" s="619"/>
      <c r="J10" s="619"/>
      <c r="K10" s="619"/>
      <c r="L10" s="619"/>
      <c r="M10" s="619"/>
      <c r="N10" s="619"/>
      <c r="O10" s="619"/>
      <c r="P10" s="619"/>
      <c r="Q10" s="635">
        <v>847</v>
      </c>
      <c r="R10" s="635"/>
      <c r="S10" s="635"/>
      <c r="T10" s="635"/>
      <c r="U10" s="134"/>
      <c r="V10" s="634">
        <v>9609</v>
      </c>
      <c r="W10" s="634"/>
      <c r="X10" s="634"/>
      <c r="Y10" s="634"/>
      <c r="Z10" s="139"/>
      <c r="AA10" s="109" t="str">
        <f>IF(AND(-AE10&lt;=(AC10-V10),(AC10-V10)&lt;=AE10,V10&lt;&gt;""),"OK","NG")</f>
        <v>OK</v>
      </c>
      <c r="AB10" s="139"/>
      <c r="AC10" s="118">
        <f>SUM(Q9:T10)</f>
        <v>9609</v>
      </c>
      <c r="AD10" s="118">
        <f>V10-AC10</f>
        <v>0</v>
      </c>
      <c r="AE10" s="127">
        <f>COUNTA(Q9:T10)-COUNTIF(Q9:T10,"=0")</f>
        <v>2</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row>
    <row r="11" spans="1:71" s="129" customFormat="1" ht="25" customHeight="1">
      <c r="B11" s="91" t="s">
        <v>254</v>
      </c>
      <c r="C11" s="91"/>
      <c r="D11" s="91"/>
      <c r="E11" s="91"/>
      <c r="F11" s="91"/>
      <c r="G11" s="91"/>
      <c r="H11" s="91"/>
      <c r="I11" s="91"/>
      <c r="J11" s="91"/>
      <c r="K11" s="91"/>
      <c r="L11" s="91"/>
      <c r="M11" s="91"/>
      <c r="N11" s="91"/>
      <c r="O11" s="91"/>
      <c r="P11" s="91"/>
      <c r="Q11" s="91"/>
      <c r="R11" s="91"/>
      <c r="S11" s="91"/>
      <c r="T11" s="91"/>
      <c r="U11" s="91"/>
      <c r="V11" s="91"/>
      <c r="W11" s="91"/>
      <c r="X11" s="91"/>
      <c r="Y11" s="91"/>
      <c r="Z11" s="139"/>
      <c r="AA11" s="142"/>
      <c r="AB11" s="139"/>
      <c r="AC11" s="147"/>
      <c r="AD11" s="147"/>
      <c r="AE11" s="147"/>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row>
    <row r="12" spans="1:71" s="129" customFormat="1" ht="25" customHeight="1">
      <c r="B12" s="92"/>
      <c r="C12" s="92"/>
      <c r="D12" s="91" t="s">
        <v>132</v>
      </c>
      <c r="E12" s="91"/>
      <c r="F12" s="91"/>
      <c r="G12" s="91"/>
      <c r="H12" s="91"/>
      <c r="I12" s="91"/>
      <c r="J12" s="91"/>
      <c r="K12" s="91"/>
      <c r="L12" s="91"/>
      <c r="M12" s="91"/>
      <c r="N12" s="91"/>
      <c r="O12" s="91"/>
      <c r="P12" s="91"/>
      <c r="Q12" s="91"/>
      <c r="R12" s="91"/>
      <c r="S12" s="91"/>
      <c r="T12" s="91"/>
      <c r="U12" s="91"/>
      <c r="V12" s="91"/>
      <c r="W12" s="91"/>
      <c r="X12" s="91"/>
      <c r="Y12" s="91"/>
      <c r="Z12" s="139"/>
      <c r="AA12" s="142"/>
      <c r="AB12" s="139"/>
      <c r="AC12" s="147"/>
      <c r="AD12" s="147"/>
      <c r="AE12" s="147"/>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row>
    <row r="13" spans="1:71" s="129" customFormat="1" ht="25" customHeight="1">
      <c r="B13" s="92"/>
      <c r="C13" s="92"/>
      <c r="D13" s="92"/>
      <c r="E13" s="627" t="s">
        <v>312</v>
      </c>
      <c r="F13" s="627"/>
      <c r="G13" s="627"/>
      <c r="H13" s="627"/>
      <c r="I13" s="627"/>
      <c r="J13" s="627"/>
      <c r="K13" s="627"/>
      <c r="L13" s="634">
        <v>5298</v>
      </c>
      <c r="M13" s="634"/>
      <c r="N13" s="634"/>
      <c r="O13" s="634"/>
      <c r="P13" s="133"/>
      <c r="Q13" s="133"/>
      <c r="R13" s="133"/>
      <c r="S13" s="133"/>
      <c r="T13" s="133"/>
      <c r="U13" s="133"/>
      <c r="V13" s="133"/>
      <c r="W13" s="133"/>
      <c r="X13" s="133"/>
      <c r="Y13" s="133"/>
      <c r="Z13" s="139"/>
      <c r="AA13" s="143"/>
      <c r="AB13" s="139"/>
      <c r="AC13" s="147"/>
      <c r="AD13" s="147"/>
      <c r="AE13" s="147"/>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row>
    <row r="14" spans="1:71" s="129" customFormat="1" ht="25" customHeight="1">
      <c r="B14" s="92"/>
      <c r="C14" s="92"/>
      <c r="D14" s="92"/>
      <c r="E14" s="627" t="s">
        <v>313</v>
      </c>
      <c r="F14" s="627"/>
      <c r="G14" s="627"/>
      <c r="H14" s="627"/>
      <c r="I14" s="627"/>
      <c r="J14" s="627"/>
      <c r="K14" s="627"/>
      <c r="L14" s="640"/>
      <c r="M14" s="640"/>
      <c r="N14" s="640"/>
      <c r="O14" s="640"/>
      <c r="P14" s="133"/>
      <c r="Q14" s="133"/>
      <c r="R14" s="133"/>
      <c r="S14" s="133"/>
      <c r="T14" s="133"/>
      <c r="U14" s="133"/>
      <c r="V14" s="133"/>
      <c r="W14" s="133"/>
      <c r="X14" s="133"/>
      <c r="Y14" s="133"/>
      <c r="Z14" s="139"/>
      <c r="AA14" s="143"/>
      <c r="AB14" s="139"/>
      <c r="AC14" s="122" t="s">
        <v>291</v>
      </c>
      <c r="AD14" s="122" t="s">
        <v>99</v>
      </c>
      <c r="AE14" s="117" t="s">
        <v>267</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row>
    <row r="15" spans="1:71" s="129" customFormat="1" ht="25" customHeight="1">
      <c r="B15" s="92"/>
      <c r="C15" s="92"/>
      <c r="D15" s="92"/>
      <c r="E15" s="627" t="s">
        <v>255</v>
      </c>
      <c r="F15" s="627"/>
      <c r="G15" s="627"/>
      <c r="H15" s="627"/>
      <c r="I15" s="627"/>
      <c r="J15" s="627"/>
      <c r="K15" s="627"/>
      <c r="L15" s="642"/>
      <c r="M15" s="642"/>
      <c r="N15" s="642"/>
      <c r="O15" s="642"/>
      <c r="P15" s="133"/>
      <c r="Q15" s="133"/>
      <c r="R15" s="133"/>
      <c r="S15" s="133"/>
      <c r="T15" s="133"/>
      <c r="U15" s="133"/>
      <c r="V15" s="133"/>
      <c r="W15" s="133"/>
      <c r="X15" s="133"/>
      <c r="Y15" s="133"/>
      <c r="Z15" s="139"/>
      <c r="AA15" s="143"/>
      <c r="AB15" s="139"/>
      <c r="AC15" s="118">
        <f>SUM(L13:O16)</f>
        <v>6069</v>
      </c>
      <c r="AD15" s="118">
        <f>Q16-AC15</f>
        <v>0</v>
      </c>
      <c r="AE15" s="127">
        <f>COUNTA(L13:O16)-COUNTIF(L13:O16,"=0")</f>
        <v>2</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row>
    <row r="16" spans="1:71" s="129" customFormat="1" ht="25" customHeight="1">
      <c r="B16" s="92"/>
      <c r="C16" s="92"/>
      <c r="D16" s="92"/>
      <c r="E16" s="627" t="s">
        <v>256</v>
      </c>
      <c r="F16" s="627"/>
      <c r="G16" s="627"/>
      <c r="H16" s="627"/>
      <c r="I16" s="627"/>
      <c r="J16" s="627"/>
      <c r="K16" s="627"/>
      <c r="L16" s="635">
        <v>771</v>
      </c>
      <c r="M16" s="635"/>
      <c r="N16" s="635"/>
      <c r="O16" s="635"/>
      <c r="P16" s="134"/>
      <c r="Q16" s="634">
        <v>6069</v>
      </c>
      <c r="R16" s="634"/>
      <c r="S16" s="634"/>
      <c r="T16" s="634"/>
      <c r="U16" s="135"/>
      <c r="V16" s="135"/>
      <c r="W16" s="135"/>
      <c r="X16" s="135"/>
      <c r="Y16" s="135"/>
      <c r="Z16" s="139"/>
      <c r="AA16" s="109" t="str">
        <f>IF(AND(-AE15&lt;=(AC15-Q16),(AC15-Q16)&lt;=AE15,Q16&lt;&gt;""),"OK","NG")</f>
        <v>OK</v>
      </c>
      <c r="AB16" s="139"/>
      <c r="AC16" s="147"/>
      <c r="AD16" s="147"/>
      <c r="AE16" s="147"/>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row>
    <row r="17" spans="2:71" s="129" customFormat="1" ht="25" customHeight="1">
      <c r="B17" s="92"/>
      <c r="C17" s="92"/>
      <c r="D17" s="619" t="s">
        <v>292</v>
      </c>
      <c r="E17" s="619"/>
      <c r="F17" s="619"/>
      <c r="G17" s="619"/>
      <c r="H17" s="619"/>
      <c r="I17" s="619"/>
      <c r="J17" s="619"/>
      <c r="K17" s="619"/>
      <c r="L17" s="619"/>
      <c r="M17" s="619"/>
      <c r="N17" s="619"/>
      <c r="O17" s="619"/>
      <c r="P17" s="619"/>
      <c r="Q17" s="635">
        <v>249</v>
      </c>
      <c r="R17" s="635"/>
      <c r="S17" s="635"/>
      <c r="T17" s="635"/>
      <c r="U17" s="134"/>
      <c r="V17" s="657">
        <v>6318</v>
      </c>
      <c r="W17" s="657"/>
      <c r="X17" s="657"/>
      <c r="Y17" s="657"/>
      <c r="Z17" s="139"/>
      <c r="AA17" s="109" t="str">
        <f>IF(AND(-AE18&lt;=(AC18-V17),(AC18-V17)&lt;=AE18,V17&lt;&gt;""),"OK","NG")</f>
        <v>OK</v>
      </c>
      <c r="AB17" s="139"/>
      <c r="AC17" s="122" t="s">
        <v>40</v>
      </c>
      <c r="AD17" s="122" t="s">
        <v>17</v>
      </c>
      <c r="AE17" s="117" t="s">
        <v>267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row>
    <row r="18" spans="2:71" s="129" customFormat="1" ht="25" customHeight="1">
      <c r="B18" s="92"/>
      <c r="C18" s="92"/>
      <c r="D18" s="92"/>
      <c r="E18" s="91" t="s">
        <v>157</v>
      </c>
      <c r="F18" s="91"/>
      <c r="G18" s="91"/>
      <c r="H18" s="91"/>
      <c r="I18" s="91"/>
      <c r="J18" s="91"/>
      <c r="K18" s="91"/>
      <c r="L18" s="91"/>
      <c r="M18" s="91"/>
      <c r="N18" s="91"/>
      <c r="O18" s="91"/>
      <c r="P18" s="91"/>
      <c r="Q18" s="91"/>
      <c r="R18" s="91"/>
      <c r="S18" s="91"/>
      <c r="T18" s="91"/>
      <c r="U18" s="91"/>
      <c r="V18" s="91"/>
      <c r="W18" s="91"/>
      <c r="X18" s="91"/>
      <c r="Y18" s="91"/>
      <c r="Z18" s="139"/>
      <c r="AA18" s="142"/>
      <c r="AB18" s="139"/>
      <c r="AC18" s="118">
        <f>SUM(Q16:T17)</f>
        <v>6318</v>
      </c>
      <c r="AD18" s="118">
        <f>V17-AC18</f>
        <v>0</v>
      </c>
      <c r="AE18" s="127">
        <f>COUNTA(Q16:T17)-COUNTIF(Q16:T17,"=0")</f>
        <v>2</v>
      </c>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row>
    <row r="19" spans="2:71" s="129" customFormat="1" ht="25" customHeight="1">
      <c r="B19" s="92"/>
      <c r="C19" s="92"/>
      <c r="D19" s="92"/>
      <c r="E19" s="92"/>
      <c r="F19" s="619" t="s">
        <v>155</v>
      </c>
      <c r="G19" s="619"/>
      <c r="H19" s="619"/>
      <c r="I19" s="619"/>
      <c r="J19" s="619"/>
      <c r="K19" s="619"/>
      <c r="L19" s="619"/>
      <c r="M19" s="619"/>
      <c r="N19" s="619"/>
      <c r="O19" s="619"/>
      <c r="P19" s="619"/>
      <c r="Q19" s="634">
        <v>2693</v>
      </c>
      <c r="R19" s="634"/>
      <c r="S19" s="634"/>
      <c r="T19" s="634"/>
      <c r="U19" s="135"/>
      <c r="V19" s="135"/>
      <c r="W19" s="135"/>
      <c r="X19" s="135"/>
      <c r="Y19" s="135"/>
      <c r="Z19" s="139"/>
      <c r="AA19" s="144"/>
      <c r="AB19" s="139"/>
      <c r="AC19" s="147"/>
      <c r="AD19" s="147"/>
      <c r="AE19" s="147"/>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row>
    <row r="20" spans="2:71" s="129" customFormat="1" ht="25" customHeight="1">
      <c r="B20" s="92"/>
      <c r="C20" s="92"/>
      <c r="D20" s="92"/>
      <c r="E20" s="92"/>
      <c r="F20" s="619" t="s">
        <v>82</v>
      </c>
      <c r="G20" s="619"/>
      <c r="H20" s="619"/>
      <c r="I20" s="619"/>
      <c r="J20" s="619"/>
      <c r="K20" s="619"/>
      <c r="L20" s="619"/>
      <c r="M20" s="619"/>
      <c r="N20" s="619"/>
      <c r="O20" s="619"/>
      <c r="P20" s="619"/>
      <c r="Q20" s="635">
        <v>598</v>
      </c>
      <c r="R20" s="635"/>
      <c r="S20" s="635"/>
      <c r="T20" s="635"/>
      <c r="U20" s="134"/>
      <c r="V20" s="634">
        <v>3291</v>
      </c>
      <c r="W20" s="634"/>
      <c r="X20" s="634"/>
      <c r="Y20" s="634"/>
      <c r="Z20" s="139"/>
      <c r="AA20" s="109" t="str">
        <f>IF(AND(-AE21&lt;=(AC21-V20),(AC21-V20)&lt;=AE21,V20&lt;&gt;""),"OK","NG")</f>
        <v>OK</v>
      </c>
      <c r="AB20" s="139"/>
      <c r="AC20" s="148" t="s">
        <v>293</v>
      </c>
      <c r="AD20" s="148" t="s">
        <v>294</v>
      </c>
      <c r="AE20" s="117" t="s">
        <v>267</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row>
    <row r="21" spans="2:71" s="129" customFormat="1" ht="25" customHeight="1">
      <c r="B21" s="91" t="s">
        <v>38</v>
      </c>
      <c r="C21" s="91"/>
      <c r="D21" s="91"/>
      <c r="E21" s="91"/>
      <c r="F21" s="91"/>
      <c r="G21" s="91"/>
      <c r="H21" s="91"/>
      <c r="I21" s="91"/>
      <c r="J21" s="91"/>
      <c r="K21" s="91"/>
      <c r="L21" s="91"/>
      <c r="M21" s="91"/>
      <c r="N21" s="91"/>
      <c r="O21" s="91"/>
      <c r="P21" s="91"/>
      <c r="Q21" s="91"/>
      <c r="R21" s="91"/>
      <c r="S21" s="91"/>
      <c r="T21" s="91"/>
      <c r="U21" s="91"/>
      <c r="V21" s="91"/>
      <c r="W21" s="91"/>
      <c r="X21" s="91"/>
      <c r="Y21" s="91"/>
      <c r="Z21" s="139"/>
      <c r="AA21" s="142"/>
      <c r="AB21" s="139"/>
      <c r="AC21" s="118">
        <f>SUM(Q19:T20)</f>
        <v>3291</v>
      </c>
      <c r="AD21" s="118">
        <f>V20-AC21</f>
        <v>0</v>
      </c>
      <c r="AE21" s="127">
        <f>COUNTA(Q19:T20)-COUNTIF(Q19:T20,"=0")</f>
        <v>2</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row>
    <row r="22" spans="2:71" s="129" customFormat="1" ht="25" customHeight="1">
      <c r="B22" s="92"/>
      <c r="C22" s="92"/>
      <c r="D22" s="662" t="s">
        <v>295</v>
      </c>
      <c r="E22" s="627"/>
      <c r="F22" s="627"/>
      <c r="G22" s="627"/>
      <c r="H22" s="627"/>
      <c r="I22" s="627"/>
      <c r="J22" s="627"/>
      <c r="K22" s="627"/>
      <c r="L22" s="627"/>
      <c r="M22" s="627"/>
      <c r="N22" s="627"/>
      <c r="O22" s="627"/>
      <c r="P22" s="627"/>
      <c r="Q22" s="642"/>
      <c r="R22" s="642"/>
      <c r="S22" s="642"/>
      <c r="T22" s="642"/>
      <c r="U22" s="135"/>
      <c r="V22" s="135"/>
      <c r="W22" s="135"/>
      <c r="X22" s="135"/>
      <c r="Y22" s="135"/>
      <c r="Z22" s="139"/>
      <c r="AA22" s="145"/>
      <c r="AB22" s="139"/>
      <c r="AC22" s="147"/>
      <c r="AD22" s="147"/>
      <c r="AE22" s="147"/>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row>
    <row r="23" spans="2:71" s="129" customFormat="1" ht="25" customHeight="1">
      <c r="B23" s="92"/>
      <c r="C23" s="92"/>
      <c r="D23" s="627" t="s">
        <v>156</v>
      </c>
      <c r="E23" s="627"/>
      <c r="F23" s="627"/>
      <c r="G23" s="627"/>
      <c r="H23" s="627"/>
      <c r="I23" s="627"/>
      <c r="J23" s="627"/>
      <c r="K23" s="627"/>
      <c r="L23" s="627"/>
      <c r="M23" s="627"/>
      <c r="N23" s="627"/>
      <c r="O23" s="627"/>
      <c r="P23" s="627"/>
      <c r="Q23" s="642"/>
      <c r="R23" s="642"/>
      <c r="S23" s="642"/>
      <c r="T23" s="642"/>
      <c r="U23" s="135"/>
      <c r="V23" s="135"/>
      <c r="W23" s="135"/>
      <c r="X23" s="135"/>
      <c r="Y23" s="135"/>
      <c r="Z23" s="139"/>
      <c r="AA23" s="144"/>
      <c r="AB23" s="139"/>
      <c r="AC23" s="147"/>
      <c r="AD23" s="147"/>
      <c r="AE23" s="147"/>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row>
    <row r="24" spans="2:71" s="129" customFormat="1" ht="25" customHeight="1">
      <c r="B24" s="92"/>
      <c r="C24" s="92"/>
      <c r="D24" s="661" t="s">
        <v>296</v>
      </c>
      <c r="E24" s="627"/>
      <c r="F24" s="627"/>
      <c r="G24" s="627"/>
      <c r="H24" s="627"/>
      <c r="I24" s="627"/>
      <c r="J24" s="627"/>
      <c r="K24" s="627"/>
      <c r="L24" s="627"/>
      <c r="M24" s="627"/>
      <c r="N24" s="627"/>
      <c r="O24" s="627"/>
      <c r="P24" s="627"/>
      <c r="Q24" s="642"/>
      <c r="R24" s="642"/>
      <c r="S24" s="642"/>
      <c r="T24" s="642"/>
      <c r="U24" s="135"/>
      <c r="V24" s="135"/>
      <c r="W24" s="135"/>
      <c r="X24" s="135"/>
      <c r="Y24" s="135"/>
      <c r="Z24" s="139"/>
      <c r="AA24" s="144"/>
      <c r="AB24" s="139"/>
      <c r="AC24" s="147"/>
      <c r="AD24" s="147"/>
      <c r="AE24" s="147"/>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row>
    <row r="25" spans="2:71" s="129" customFormat="1" ht="25" customHeight="1">
      <c r="B25" s="92"/>
      <c r="C25" s="92"/>
      <c r="D25" s="627" t="s">
        <v>158</v>
      </c>
      <c r="E25" s="627"/>
      <c r="F25" s="627"/>
      <c r="G25" s="627"/>
      <c r="H25" s="627"/>
      <c r="I25" s="627"/>
      <c r="J25" s="627"/>
      <c r="K25" s="627"/>
      <c r="L25" s="627"/>
      <c r="M25" s="627"/>
      <c r="N25" s="627"/>
      <c r="O25" s="627"/>
      <c r="P25" s="627"/>
      <c r="Q25" s="642"/>
      <c r="R25" s="642"/>
      <c r="S25" s="642"/>
      <c r="T25" s="642"/>
      <c r="U25" s="135"/>
      <c r="V25" s="135"/>
      <c r="W25" s="135"/>
      <c r="X25" s="135"/>
      <c r="Y25" s="135"/>
      <c r="Z25" s="139"/>
      <c r="AA25" s="144"/>
      <c r="AB25" s="139"/>
      <c r="AC25" s="147"/>
      <c r="AD25" s="147"/>
      <c r="AE25" s="147"/>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row>
    <row r="26" spans="2:71" s="129" customFormat="1" ht="25" customHeight="1">
      <c r="B26" s="92"/>
      <c r="C26" s="92"/>
      <c r="D26" s="627" t="s">
        <v>122</v>
      </c>
      <c r="E26" s="627"/>
      <c r="F26" s="627"/>
      <c r="G26" s="627"/>
      <c r="H26" s="627"/>
      <c r="I26" s="627"/>
      <c r="J26" s="627"/>
      <c r="K26" s="627"/>
      <c r="L26" s="627"/>
      <c r="M26" s="627"/>
      <c r="N26" s="627"/>
      <c r="O26" s="627"/>
      <c r="P26" s="627"/>
      <c r="Q26" s="642"/>
      <c r="R26" s="642"/>
      <c r="S26" s="642"/>
      <c r="T26" s="642"/>
      <c r="U26" s="135"/>
      <c r="V26" s="135"/>
      <c r="W26" s="135"/>
      <c r="X26" s="135"/>
      <c r="Y26" s="135"/>
      <c r="Z26" s="139"/>
      <c r="AA26" s="144"/>
      <c r="AB26" s="139"/>
      <c r="AC26" s="147"/>
      <c r="AD26" s="147"/>
      <c r="AE26" s="147"/>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row>
    <row r="27" spans="2:71" s="129" customFormat="1" ht="25" customHeight="1">
      <c r="B27" s="92"/>
      <c r="C27" s="92"/>
      <c r="D27" s="627" t="s">
        <v>159</v>
      </c>
      <c r="E27" s="627"/>
      <c r="F27" s="627"/>
      <c r="G27" s="627"/>
      <c r="H27" s="627"/>
      <c r="I27" s="627"/>
      <c r="J27" s="627"/>
      <c r="K27" s="627"/>
      <c r="L27" s="627"/>
      <c r="M27" s="627"/>
      <c r="N27" s="627"/>
      <c r="O27" s="627"/>
      <c r="P27" s="627"/>
      <c r="Q27" s="642"/>
      <c r="R27" s="642"/>
      <c r="S27" s="642"/>
      <c r="T27" s="642"/>
      <c r="U27" s="135"/>
      <c r="V27" s="135"/>
      <c r="W27" s="135"/>
      <c r="X27" s="135"/>
      <c r="Y27" s="135"/>
      <c r="Z27" s="139"/>
      <c r="AA27" s="144"/>
      <c r="AB27" s="139"/>
      <c r="AC27" s="147"/>
      <c r="AD27" s="147"/>
      <c r="AE27" s="147"/>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row>
    <row r="28" spans="2:71" s="129" customFormat="1" ht="25" customHeight="1">
      <c r="B28" s="92"/>
      <c r="C28" s="92"/>
      <c r="D28" s="627" t="s">
        <v>160</v>
      </c>
      <c r="E28" s="627"/>
      <c r="F28" s="627"/>
      <c r="G28" s="627"/>
      <c r="H28" s="627"/>
      <c r="I28" s="627"/>
      <c r="J28" s="627"/>
      <c r="K28" s="627"/>
      <c r="L28" s="627"/>
      <c r="M28" s="627"/>
      <c r="N28" s="627"/>
      <c r="O28" s="627"/>
      <c r="P28" s="627"/>
      <c r="Q28" s="634">
        <v>30</v>
      </c>
      <c r="R28" s="634"/>
      <c r="S28" s="634"/>
      <c r="T28" s="634"/>
      <c r="U28" s="135"/>
      <c r="V28" s="135"/>
      <c r="W28" s="135"/>
      <c r="X28" s="135"/>
      <c r="Y28" s="135"/>
      <c r="Z28" s="139"/>
      <c r="AA28" s="144"/>
      <c r="AB28" s="139"/>
      <c r="AC28" s="147"/>
      <c r="AD28" s="147"/>
      <c r="AE28" s="147"/>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row>
    <row r="29" spans="2:71" s="129" customFormat="1" ht="25" customHeight="1">
      <c r="B29" s="92"/>
      <c r="C29" s="92"/>
      <c r="D29" s="627" t="s">
        <v>161</v>
      </c>
      <c r="E29" s="627"/>
      <c r="F29" s="627"/>
      <c r="G29" s="627"/>
      <c r="H29" s="627"/>
      <c r="I29" s="627"/>
      <c r="J29" s="627"/>
      <c r="K29" s="627"/>
      <c r="L29" s="627"/>
      <c r="M29" s="627"/>
      <c r="N29" s="627"/>
      <c r="O29" s="627"/>
      <c r="P29" s="627"/>
      <c r="Q29" s="628">
        <v>500</v>
      </c>
      <c r="R29" s="628"/>
      <c r="S29" s="628"/>
      <c r="T29" s="628"/>
      <c r="U29" s="135"/>
      <c r="V29" s="135"/>
      <c r="W29" s="135"/>
      <c r="X29" s="135"/>
      <c r="Y29" s="135"/>
      <c r="Z29" s="139"/>
      <c r="AA29" s="144"/>
      <c r="AB29" s="139"/>
      <c r="AC29" s="147"/>
      <c r="AD29" s="147"/>
      <c r="AE29" s="147"/>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row>
    <row r="30" spans="2:71" s="129" customFormat="1" ht="25" customHeight="1">
      <c r="B30" s="92"/>
      <c r="C30" s="92"/>
      <c r="D30" s="627" t="s">
        <v>162</v>
      </c>
      <c r="E30" s="627"/>
      <c r="F30" s="627"/>
      <c r="G30" s="627"/>
      <c r="H30" s="627"/>
      <c r="I30" s="627"/>
      <c r="J30" s="627"/>
      <c r="K30" s="627"/>
      <c r="L30" s="627"/>
      <c r="M30" s="627"/>
      <c r="N30" s="627"/>
      <c r="O30" s="627"/>
      <c r="P30" s="627"/>
      <c r="Q30" s="634">
        <v>12</v>
      </c>
      <c r="R30" s="634"/>
      <c r="S30" s="634"/>
      <c r="T30" s="634"/>
      <c r="U30" s="135"/>
      <c r="V30" s="135"/>
      <c r="W30" s="135"/>
      <c r="X30" s="135"/>
      <c r="Y30" s="135"/>
      <c r="Z30" s="139"/>
      <c r="AA30" s="144"/>
      <c r="AB30" s="139"/>
      <c r="AC30" s="147"/>
      <c r="AD30" s="147"/>
      <c r="AE30" s="147"/>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row>
    <row r="31" spans="2:71" s="129" customFormat="1" ht="25" customHeight="1">
      <c r="B31" s="92"/>
      <c r="C31" s="92"/>
      <c r="D31" s="627" t="s">
        <v>163</v>
      </c>
      <c r="E31" s="627"/>
      <c r="F31" s="627"/>
      <c r="G31" s="627"/>
      <c r="H31" s="627"/>
      <c r="I31" s="627"/>
      <c r="J31" s="627"/>
      <c r="K31" s="627"/>
      <c r="L31" s="627"/>
      <c r="M31" s="627"/>
      <c r="N31" s="627"/>
      <c r="O31" s="627"/>
      <c r="P31" s="627"/>
      <c r="Q31" s="634">
        <v>198</v>
      </c>
      <c r="R31" s="634"/>
      <c r="S31" s="634"/>
      <c r="T31" s="634"/>
      <c r="U31" s="135"/>
      <c r="V31" s="135"/>
      <c r="W31" s="135"/>
      <c r="X31" s="135"/>
      <c r="Y31" s="135"/>
      <c r="Z31" s="139"/>
      <c r="AA31" s="144"/>
      <c r="AB31" s="139"/>
      <c r="AC31" s="147"/>
      <c r="AD31" s="147"/>
      <c r="AE31" s="147"/>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row>
    <row r="32" spans="2:71" s="129" customFormat="1" ht="25" customHeight="1">
      <c r="B32" s="92"/>
      <c r="C32" s="92"/>
      <c r="D32" s="627" t="s">
        <v>165</v>
      </c>
      <c r="E32" s="627"/>
      <c r="F32" s="627"/>
      <c r="G32" s="627"/>
      <c r="H32" s="627"/>
      <c r="I32" s="627"/>
      <c r="J32" s="627"/>
      <c r="K32" s="627"/>
      <c r="L32" s="627"/>
      <c r="M32" s="627"/>
      <c r="N32" s="627"/>
      <c r="O32" s="627"/>
      <c r="P32" s="627"/>
      <c r="Q32" s="642"/>
      <c r="R32" s="642"/>
      <c r="S32" s="642"/>
      <c r="T32" s="642"/>
      <c r="U32" s="135"/>
      <c r="V32" s="135"/>
      <c r="W32" s="135"/>
      <c r="X32" s="135"/>
      <c r="Y32" s="135"/>
      <c r="Z32" s="139"/>
      <c r="AA32" s="144"/>
      <c r="AB32" s="139"/>
      <c r="AC32" s="147"/>
      <c r="AD32" s="147"/>
      <c r="AE32" s="147"/>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row>
    <row r="33" spans="2:71" s="129" customFormat="1" ht="25" customHeight="1">
      <c r="B33" s="92"/>
      <c r="C33" s="92"/>
      <c r="D33" s="627" t="s">
        <v>166</v>
      </c>
      <c r="E33" s="627"/>
      <c r="F33" s="627"/>
      <c r="G33" s="627"/>
      <c r="H33" s="627"/>
      <c r="I33" s="627"/>
      <c r="J33" s="627"/>
      <c r="K33" s="627"/>
      <c r="L33" s="627"/>
      <c r="M33" s="627"/>
      <c r="N33" s="627"/>
      <c r="O33" s="627"/>
      <c r="P33" s="627"/>
      <c r="Q33" s="642"/>
      <c r="R33" s="642"/>
      <c r="S33" s="642"/>
      <c r="T33" s="642"/>
      <c r="U33" s="135"/>
      <c r="V33" s="135"/>
      <c r="W33" s="135"/>
      <c r="X33" s="135"/>
      <c r="Y33" s="135"/>
      <c r="Z33" s="139"/>
      <c r="AA33" s="144"/>
      <c r="AB33" s="139"/>
      <c r="AC33" s="147"/>
      <c r="AD33" s="147"/>
      <c r="AE33" s="147"/>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row>
    <row r="34" spans="2:71" s="129" customFormat="1" ht="25" customHeight="1">
      <c r="B34" s="92"/>
      <c r="C34" s="92"/>
      <c r="D34" s="627" t="s">
        <v>168</v>
      </c>
      <c r="E34" s="627"/>
      <c r="F34" s="627"/>
      <c r="G34" s="627"/>
      <c r="H34" s="627"/>
      <c r="I34" s="627"/>
      <c r="J34" s="627"/>
      <c r="K34" s="627"/>
      <c r="L34" s="627"/>
      <c r="M34" s="627"/>
      <c r="N34" s="627"/>
      <c r="O34" s="627"/>
      <c r="P34" s="627"/>
      <c r="Q34" s="642"/>
      <c r="R34" s="642"/>
      <c r="S34" s="642"/>
      <c r="T34" s="642"/>
      <c r="U34" s="135"/>
      <c r="V34" s="135"/>
      <c r="W34" s="135"/>
      <c r="X34" s="135"/>
      <c r="Y34" s="135"/>
      <c r="Z34" s="139"/>
      <c r="AA34" s="144"/>
      <c r="AB34" s="139"/>
      <c r="AC34" s="147"/>
      <c r="AD34" s="147"/>
      <c r="AE34" s="147"/>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row>
    <row r="35" spans="2:71" s="129" customFormat="1" ht="25" customHeight="1">
      <c r="B35" s="92"/>
      <c r="C35" s="92"/>
      <c r="D35" s="627" t="s">
        <v>170</v>
      </c>
      <c r="E35" s="627"/>
      <c r="F35" s="627"/>
      <c r="G35" s="627"/>
      <c r="H35" s="627"/>
      <c r="I35" s="627"/>
      <c r="J35" s="627"/>
      <c r="K35" s="627"/>
      <c r="L35" s="627"/>
      <c r="M35" s="627"/>
      <c r="N35" s="627"/>
      <c r="O35" s="627"/>
      <c r="P35" s="627"/>
      <c r="Q35" s="634">
        <v>21</v>
      </c>
      <c r="R35" s="634"/>
      <c r="S35" s="634"/>
      <c r="T35" s="634"/>
      <c r="U35" s="135"/>
      <c r="V35" s="135"/>
      <c r="W35" s="135"/>
      <c r="X35" s="135"/>
      <c r="Y35" s="135"/>
      <c r="Z35" s="139"/>
      <c r="AA35" s="144"/>
      <c r="AB35" s="139"/>
      <c r="AC35" s="147"/>
      <c r="AD35" s="147"/>
      <c r="AE35" s="147"/>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row>
    <row r="36" spans="2:71" s="129" customFormat="1" ht="25" customHeight="1">
      <c r="B36" s="92"/>
      <c r="C36" s="92"/>
      <c r="D36" s="627" t="s">
        <v>171</v>
      </c>
      <c r="E36" s="627"/>
      <c r="F36" s="627"/>
      <c r="G36" s="627"/>
      <c r="H36" s="627"/>
      <c r="I36" s="627"/>
      <c r="J36" s="627"/>
      <c r="K36" s="627"/>
      <c r="L36" s="627"/>
      <c r="M36" s="627"/>
      <c r="N36" s="627"/>
      <c r="O36" s="627"/>
      <c r="P36" s="627"/>
      <c r="Q36" s="642"/>
      <c r="R36" s="642"/>
      <c r="S36" s="642"/>
      <c r="T36" s="642"/>
      <c r="U36" s="135"/>
      <c r="V36" s="135"/>
      <c r="W36" s="135"/>
      <c r="X36" s="135"/>
      <c r="Y36" s="135"/>
      <c r="Z36" s="139"/>
      <c r="AA36" s="144"/>
      <c r="AB36" s="139"/>
      <c r="AC36" s="147"/>
      <c r="AD36" s="147"/>
      <c r="AE36" s="147"/>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row>
    <row r="37" spans="2:71" s="129" customFormat="1" ht="25" customHeight="1">
      <c r="B37" s="92"/>
      <c r="C37" s="92"/>
      <c r="D37" s="627" t="s">
        <v>172</v>
      </c>
      <c r="E37" s="627"/>
      <c r="F37" s="627"/>
      <c r="G37" s="627"/>
      <c r="H37" s="627"/>
      <c r="I37" s="627"/>
      <c r="J37" s="627"/>
      <c r="K37" s="627"/>
      <c r="L37" s="627"/>
      <c r="M37" s="627"/>
      <c r="N37" s="627"/>
      <c r="O37" s="627"/>
      <c r="P37" s="627"/>
      <c r="Q37" s="628">
        <v>43</v>
      </c>
      <c r="R37" s="628"/>
      <c r="S37" s="628"/>
      <c r="T37" s="628"/>
      <c r="U37" s="135"/>
      <c r="V37" s="135"/>
      <c r="W37" s="135"/>
      <c r="X37" s="135"/>
      <c r="Y37" s="135"/>
      <c r="Z37" s="139"/>
      <c r="AA37" s="144"/>
      <c r="AB37" s="139"/>
      <c r="AC37" s="147"/>
      <c r="AD37" s="147"/>
      <c r="AE37" s="147"/>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row>
    <row r="38" spans="2:71" s="129" customFormat="1" ht="25" customHeight="1">
      <c r="B38" s="92"/>
      <c r="C38" s="92"/>
      <c r="D38" s="627" t="s">
        <v>5</v>
      </c>
      <c r="E38" s="627"/>
      <c r="F38" s="627"/>
      <c r="G38" s="627"/>
      <c r="H38" s="627"/>
      <c r="I38" s="627"/>
      <c r="J38" s="627"/>
      <c r="K38" s="627"/>
      <c r="L38" s="627"/>
      <c r="M38" s="627"/>
      <c r="N38" s="627"/>
      <c r="O38" s="627"/>
      <c r="P38" s="627"/>
      <c r="Q38" s="642"/>
      <c r="R38" s="642"/>
      <c r="S38" s="642"/>
      <c r="T38" s="642"/>
      <c r="U38" s="135"/>
      <c r="V38" s="135"/>
      <c r="W38" s="135"/>
      <c r="X38" s="135"/>
      <c r="Y38" s="135"/>
      <c r="Z38" s="139"/>
      <c r="AA38" s="144"/>
      <c r="AB38" s="139"/>
      <c r="AC38" s="147"/>
      <c r="AD38" s="147"/>
      <c r="AE38" s="147"/>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row>
    <row r="39" spans="2:71" s="129" customFormat="1" ht="25" customHeight="1">
      <c r="B39" s="92"/>
      <c r="C39" s="92"/>
      <c r="D39" s="627" t="s">
        <v>173</v>
      </c>
      <c r="E39" s="627"/>
      <c r="F39" s="627"/>
      <c r="G39" s="627"/>
      <c r="H39" s="627"/>
      <c r="I39" s="627"/>
      <c r="J39" s="627"/>
      <c r="K39" s="627"/>
      <c r="L39" s="627"/>
      <c r="M39" s="627"/>
      <c r="N39" s="627"/>
      <c r="O39" s="627"/>
      <c r="P39" s="627"/>
      <c r="Q39" s="634">
        <v>65</v>
      </c>
      <c r="R39" s="634"/>
      <c r="S39" s="634"/>
      <c r="T39" s="634"/>
      <c r="U39" s="135"/>
      <c r="V39" s="135"/>
      <c r="W39" s="135"/>
      <c r="X39" s="135"/>
      <c r="Y39" s="135"/>
      <c r="Z39" s="139"/>
      <c r="AA39" s="144"/>
      <c r="AB39" s="139"/>
      <c r="AC39" s="147"/>
      <c r="AD39" s="147"/>
      <c r="AE39" s="147"/>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row>
    <row r="40" spans="2:71" s="129" customFormat="1" ht="25" customHeight="1">
      <c r="B40" s="92"/>
      <c r="C40" s="92"/>
      <c r="D40" s="627" t="s">
        <v>174</v>
      </c>
      <c r="E40" s="627"/>
      <c r="F40" s="627"/>
      <c r="G40" s="627"/>
      <c r="H40" s="627"/>
      <c r="I40" s="627"/>
      <c r="J40" s="627"/>
      <c r="K40" s="627"/>
      <c r="L40" s="627"/>
      <c r="M40" s="627"/>
      <c r="N40" s="627"/>
      <c r="O40" s="627"/>
      <c r="P40" s="627"/>
      <c r="Q40" s="642"/>
      <c r="R40" s="642"/>
      <c r="S40" s="642"/>
      <c r="T40" s="642"/>
      <c r="U40" s="135"/>
      <c r="V40" s="135"/>
      <c r="W40" s="135"/>
      <c r="X40" s="135"/>
      <c r="Y40" s="135"/>
      <c r="Z40" s="139"/>
      <c r="AA40" s="144"/>
      <c r="AB40" s="139"/>
      <c r="AC40" s="147"/>
      <c r="AD40" s="147"/>
      <c r="AE40" s="147"/>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row>
    <row r="41" spans="2:71" s="129" customFormat="1" ht="25" customHeight="1">
      <c r="B41" s="92"/>
      <c r="C41" s="92"/>
      <c r="D41" s="627" t="s">
        <v>175</v>
      </c>
      <c r="E41" s="627"/>
      <c r="F41" s="627"/>
      <c r="G41" s="627"/>
      <c r="H41" s="627"/>
      <c r="I41" s="627"/>
      <c r="J41" s="627"/>
      <c r="K41" s="627"/>
      <c r="L41" s="627"/>
      <c r="M41" s="627"/>
      <c r="N41" s="627"/>
      <c r="O41" s="627"/>
      <c r="P41" s="627"/>
      <c r="Q41" s="642"/>
      <c r="R41" s="642"/>
      <c r="S41" s="642"/>
      <c r="T41" s="642"/>
      <c r="U41" s="135"/>
      <c r="V41" s="135"/>
      <c r="W41" s="135"/>
      <c r="X41" s="135"/>
      <c r="Y41" s="135"/>
      <c r="Z41" s="139"/>
      <c r="AA41" s="144"/>
      <c r="AB41" s="139"/>
      <c r="AC41" s="147"/>
      <c r="AD41" s="147"/>
      <c r="AE41" s="147"/>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row>
    <row r="42" spans="2:71" s="129" customFormat="1" ht="25" customHeight="1">
      <c r="B42" s="92"/>
      <c r="C42" s="92"/>
      <c r="D42" s="627" t="s">
        <v>176</v>
      </c>
      <c r="E42" s="627"/>
      <c r="F42" s="627"/>
      <c r="G42" s="627"/>
      <c r="H42" s="627"/>
      <c r="I42" s="627"/>
      <c r="J42" s="627"/>
      <c r="K42" s="627"/>
      <c r="L42" s="627"/>
      <c r="M42" s="627"/>
      <c r="N42" s="627"/>
      <c r="O42" s="627"/>
      <c r="P42" s="627"/>
      <c r="Q42" s="642"/>
      <c r="R42" s="642"/>
      <c r="S42" s="642"/>
      <c r="T42" s="642"/>
      <c r="U42" s="135"/>
      <c r="V42" s="135"/>
      <c r="W42" s="135"/>
      <c r="X42" s="135"/>
      <c r="Y42" s="135"/>
      <c r="Z42" s="139"/>
      <c r="AA42" s="144"/>
      <c r="AB42" s="139"/>
      <c r="AC42" s="147"/>
      <c r="AD42" s="147"/>
      <c r="AE42" s="147"/>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row>
    <row r="43" spans="2:71" s="129" customFormat="1" ht="25" customHeight="1">
      <c r="B43" s="92"/>
      <c r="C43" s="92"/>
      <c r="D43" s="627" t="s">
        <v>177</v>
      </c>
      <c r="E43" s="627"/>
      <c r="F43" s="627"/>
      <c r="G43" s="627"/>
      <c r="H43" s="627"/>
      <c r="I43" s="627"/>
      <c r="J43" s="627"/>
      <c r="K43" s="627"/>
      <c r="L43" s="627"/>
      <c r="M43" s="627"/>
      <c r="N43" s="627"/>
      <c r="O43" s="627"/>
      <c r="P43" s="627"/>
      <c r="Q43" s="642"/>
      <c r="R43" s="642"/>
      <c r="S43" s="642"/>
      <c r="T43" s="642"/>
      <c r="U43" s="135"/>
      <c r="V43" s="135"/>
      <c r="W43" s="135"/>
      <c r="X43" s="135"/>
      <c r="Y43" s="135"/>
      <c r="Z43" s="139"/>
      <c r="AA43" s="144"/>
      <c r="AB43" s="139"/>
      <c r="AC43" s="147"/>
      <c r="AD43" s="147"/>
      <c r="AE43" s="147"/>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row>
    <row r="44" spans="2:71" s="129" customFormat="1" ht="25" customHeight="1">
      <c r="B44" s="92"/>
      <c r="C44" s="92"/>
      <c r="D44" s="627" t="s">
        <v>26</v>
      </c>
      <c r="E44" s="627"/>
      <c r="F44" s="627"/>
      <c r="G44" s="627"/>
      <c r="H44" s="627"/>
      <c r="I44" s="627"/>
      <c r="J44" s="627"/>
      <c r="K44" s="627"/>
      <c r="L44" s="627"/>
      <c r="M44" s="627"/>
      <c r="N44" s="627"/>
      <c r="O44" s="627"/>
      <c r="P44" s="627"/>
      <c r="Q44" s="634">
        <v>45</v>
      </c>
      <c r="R44" s="634"/>
      <c r="S44" s="634"/>
      <c r="T44" s="634"/>
      <c r="U44" s="135"/>
      <c r="V44" s="135"/>
      <c r="W44" s="135"/>
      <c r="X44" s="135"/>
      <c r="Y44" s="135"/>
      <c r="Z44" s="139"/>
      <c r="AA44" s="144"/>
      <c r="AB44" s="139"/>
      <c r="AC44" s="147"/>
      <c r="AD44" s="147"/>
      <c r="AE44" s="147"/>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row>
    <row r="45" spans="2:71" s="129" customFormat="1" ht="25" customHeight="1">
      <c r="B45" s="92"/>
      <c r="C45" s="92"/>
      <c r="D45" s="661" t="s">
        <v>57</v>
      </c>
      <c r="E45" s="627"/>
      <c r="F45" s="627"/>
      <c r="G45" s="627"/>
      <c r="H45" s="627"/>
      <c r="I45" s="627"/>
      <c r="J45" s="627"/>
      <c r="K45" s="627"/>
      <c r="L45" s="627"/>
      <c r="M45" s="627"/>
      <c r="N45" s="627"/>
      <c r="O45" s="627"/>
      <c r="P45" s="627"/>
      <c r="Q45" s="642"/>
      <c r="R45" s="642"/>
      <c r="S45" s="642"/>
      <c r="T45" s="642"/>
      <c r="U45" s="135"/>
      <c r="V45" s="135"/>
      <c r="W45" s="135"/>
      <c r="X45" s="135"/>
      <c r="Y45" s="135"/>
      <c r="Z45" s="139"/>
      <c r="AA45" s="144"/>
      <c r="AB45" s="139"/>
      <c r="AC45" s="117" t="s">
        <v>297</v>
      </c>
      <c r="AD45" s="122" t="s">
        <v>196</v>
      </c>
      <c r="AE45" s="117" t="s">
        <v>267</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row>
    <row r="46" spans="2:71" s="129" customFormat="1" ht="25" customHeight="1">
      <c r="B46" s="92"/>
      <c r="C46" s="92"/>
      <c r="D46" s="661" t="s">
        <v>298</v>
      </c>
      <c r="E46" s="627"/>
      <c r="F46" s="627"/>
      <c r="G46" s="627"/>
      <c r="H46" s="627"/>
      <c r="I46" s="627"/>
      <c r="J46" s="627"/>
      <c r="K46" s="627"/>
      <c r="L46" s="627"/>
      <c r="M46" s="627"/>
      <c r="N46" s="627"/>
      <c r="O46" s="627"/>
      <c r="P46" s="627"/>
      <c r="Q46" s="642"/>
      <c r="R46" s="642"/>
      <c r="S46" s="642"/>
      <c r="T46" s="642"/>
      <c r="U46" s="135"/>
      <c r="V46" s="135"/>
      <c r="W46" s="135"/>
      <c r="X46" s="135"/>
      <c r="Y46" s="135"/>
      <c r="Z46" s="139"/>
      <c r="AA46" s="144"/>
      <c r="AB46" s="139"/>
      <c r="AC46" s="118">
        <f>SUM(Q22:T47)</f>
        <v>1001</v>
      </c>
      <c r="AD46" s="118">
        <f>V47-AC46</f>
        <v>0</v>
      </c>
      <c r="AE46" s="127">
        <f>COUNTA(Q22:T47)-COUNTIF(Q22:T47,"=0")</f>
        <v>9</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row>
    <row r="47" spans="2:71" s="129" customFormat="1" ht="25" customHeight="1">
      <c r="B47" s="92"/>
      <c r="C47" s="92"/>
      <c r="D47" s="627" t="s">
        <v>178</v>
      </c>
      <c r="E47" s="627"/>
      <c r="F47" s="627"/>
      <c r="G47" s="627"/>
      <c r="H47" s="627"/>
      <c r="I47" s="627"/>
      <c r="J47" s="627"/>
      <c r="K47" s="627"/>
      <c r="L47" s="627"/>
      <c r="M47" s="627"/>
      <c r="N47" s="627"/>
      <c r="O47" s="627"/>
      <c r="P47" s="627"/>
      <c r="Q47" s="635">
        <v>87</v>
      </c>
      <c r="R47" s="635"/>
      <c r="S47" s="635"/>
      <c r="T47" s="635"/>
      <c r="U47" s="134"/>
      <c r="V47" s="657">
        <v>1001</v>
      </c>
      <c r="W47" s="657"/>
      <c r="X47" s="657"/>
      <c r="Y47" s="657"/>
      <c r="Z47" s="139"/>
      <c r="AA47" s="109" t="str">
        <f>IF(AND(-AE46&lt;=(AC46-V47),(AC46-V47)&lt;=AE46,V47&lt;&gt;""),"OK","NG")</f>
        <v>OK</v>
      </c>
      <c r="AB47" s="139"/>
      <c r="AC47" s="147"/>
      <c r="AD47" s="147"/>
      <c r="AE47" s="147"/>
      <c r="AF47" s="150"/>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row>
    <row r="48" spans="2:71" s="129" customFormat="1" ht="25" customHeight="1">
      <c r="B48" s="92"/>
      <c r="C48" s="92"/>
      <c r="D48" s="92"/>
      <c r="F48" s="619" t="s">
        <v>249</v>
      </c>
      <c r="G48" s="619"/>
      <c r="H48" s="619"/>
      <c r="I48" s="619"/>
      <c r="J48" s="619"/>
      <c r="K48" s="619"/>
      <c r="L48" s="619"/>
      <c r="M48" s="619"/>
      <c r="N48" s="619"/>
      <c r="O48" s="619"/>
      <c r="P48" s="619"/>
      <c r="Q48" s="619"/>
      <c r="R48" s="619"/>
      <c r="S48" s="619"/>
      <c r="T48" s="619"/>
      <c r="U48" s="619"/>
      <c r="V48" s="634">
        <v>2290</v>
      </c>
      <c r="W48" s="634"/>
      <c r="X48" s="634"/>
      <c r="Y48" s="634"/>
      <c r="Z48" s="139"/>
      <c r="AA48" s="109" t="str">
        <f>IF(AND(-AE49&lt;=(AC49-V48),(AC49-V48)&lt;=AE49,V48&lt;&gt;""),"OK","NG")</f>
        <v>OK</v>
      </c>
      <c r="AB48" s="139"/>
      <c r="AC48" s="122" t="s">
        <v>299</v>
      </c>
      <c r="AD48" s="122" t="s">
        <v>300</v>
      </c>
      <c r="AE48" s="117" t="s">
        <v>267</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row>
    <row r="49" spans="2:71" s="129" customFormat="1" ht="25" customHeight="1">
      <c r="B49" s="91" t="s">
        <v>88</v>
      </c>
      <c r="C49" s="91"/>
      <c r="D49" s="91"/>
      <c r="E49" s="91"/>
      <c r="F49" s="91"/>
      <c r="G49" s="91"/>
      <c r="H49" s="91"/>
      <c r="I49" s="91"/>
      <c r="J49" s="91"/>
      <c r="K49" s="91"/>
      <c r="L49" s="91"/>
      <c r="M49" s="91"/>
      <c r="N49" s="91"/>
      <c r="O49" s="91"/>
      <c r="P49" s="91"/>
      <c r="Q49" s="91"/>
      <c r="R49" s="91"/>
      <c r="S49" s="91"/>
      <c r="T49" s="91"/>
      <c r="U49" s="91"/>
      <c r="V49" s="91"/>
      <c r="W49" s="91"/>
      <c r="X49" s="91"/>
      <c r="Y49" s="91"/>
      <c r="Z49" s="139"/>
      <c r="AA49" s="142"/>
      <c r="AB49" s="139"/>
      <c r="AC49" s="118">
        <f>V20-V47</f>
        <v>2290</v>
      </c>
      <c r="AD49" s="118">
        <f>V48-AC49</f>
        <v>0</v>
      </c>
      <c r="AE49" s="127">
        <f>COUNTA(Q25:T50)-COUNTIF(Q25:T50,"=0")</f>
        <v>10</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row>
    <row r="50" spans="2:71" s="129" customFormat="1" ht="25" customHeight="1">
      <c r="B50" s="92"/>
      <c r="C50" s="92"/>
      <c r="D50" s="627" t="s">
        <v>199</v>
      </c>
      <c r="E50" s="627"/>
      <c r="F50" s="627"/>
      <c r="G50" s="627"/>
      <c r="H50" s="627"/>
      <c r="I50" s="627"/>
      <c r="J50" s="627"/>
      <c r="K50" s="627"/>
      <c r="L50" s="627"/>
      <c r="M50" s="627"/>
      <c r="N50" s="627"/>
      <c r="O50" s="627"/>
      <c r="P50" s="627"/>
      <c r="Q50" s="634">
        <v>50</v>
      </c>
      <c r="R50" s="634"/>
      <c r="S50" s="634"/>
      <c r="T50" s="634"/>
      <c r="U50" s="135"/>
      <c r="V50" s="135"/>
      <c r="W50" s="135"/>
      <c r="X50" s="135"/>
      <c r="Y50" s="135"/>
      <c r="Z50" s="139"/>
      <c r="AA50" s="144"/>
      <c r="AB50" s="139"/>
      <c r="AC50" s="147"/>
      <c r="AD50" s="147"/>
      <c r="AE50" s="147"/>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row>
    <row r="51" spans="2:71" s="129" customFormat="1" ht="25" customHeight="1">
      <c r="B51" s="92"/>
      <c r="C51" s="92"/>
      <c r="D51" s="627" t="s">
        <v>179</v>
      </c>
      <c r="E51" s="627"/>
      <c r="F51" s="627"/>
      <c r="G51" s="627"/>
      <c r="H51" s="627"/>
      <c r="I51" s="627"/>
      <c r="J51" s="627"/>
      <c r="K51" s="627"/>
      <c r="L51" s="627"/>
      <c r="M51" s="627"/>
      <c r="N51" s="627"/>
      <c r="O51" s="627"/>
      <c r="P51" s="627"/>
      <c r="Q51" s="635">
        <v>512</v>
      </c>
      <c r="R51" s="635"/>
      <c r="S51" s="635"/>
      <c r="T51" s="635"/>
      <c r="U51" s="134"/>
      <c r="V51" s="634">
        <v>562</v>
      </c>
      <c r="W51" s="634"/>
      <c r="X51" s="634"/>
      <c r="Y51" s="634"/>
      <c r="Z51" s="139"/>
      <c r="AA51" s="109" t="str">
        <f>IF(AND(-AE52&lt;=(AC52-V51),(AC52-V51)&lt;=AE52,V51&lt;&gt;""),"OK","NG")</f>
        <v>OK</v>
      </c>
      <c r="AB51" s="139"/>
      <c r="AC51" s="117" t="s">
        <v>301</v>
      </c>
      <c r="AD51" s="122" t="s">
        <v>302</v>
      </c>
      <c r="AE51" s="117" t="s">
        <v>267</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row>
    <row r="52" spans="2:71" s="129" customFormat="1" ht="25" customHeight="1">
      <c r="B52" s="91" t="s">
        <v>25</v>
      </c>
      <c r="C52" s="91"/>
      <c r="D52" s="91"/>
      <c r="E52" s="91"/>
      <c r="F52" s="91"/>
      <c r="G52" s="91"/>
      <c r="H52" s="91"/>
      <c r="I52" s="91"/>
      <c r="J52" s="91"/>
      <c r="K52" s="91"/>
      <c r="L52" s="91"/>
      <c r="M52" s="91"/>
      <c r="N52" s="91"/>
      <c r="O52" s="91"/>
      <c r="P52" s="91"/>
      <c r="Q52" s="91"/>
      <c r="R52" s="91"/>
      <c r="S52" s="91"/>
      <c r="T52" s="91"/>
      <c r="U52" s="91"/>
      <c r="V52" s="91"/>
      <c r="W52" s="91"/>
      <c r="X52" s="91"/>
      <c r="Y52" s="91"/>
      <c r="Z52" s="139"/>
      <c r="AA52" s="142"/>
      <c r="AB52" s="139"/>
      <c r="AC52" s="118">
        <f>SUM(Q50:T51)</f>
        <v>562</v>
      </c>
      <c r="AD52" s="118">
        <f>V51-AC52</f>
        <v>0</v>
      </c>
      <c r="AE52" s="127">
        <f>COUNTA(Q50:T51)-COUNTIF(Q50:T51,"=0")</f>
        <v>2</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row>
    <row r="53" spans="2:71" s="129" customFormat="1" ht="25" customHeight="1">
      <c r="B53" s="92"/>
      <c r="C53" s="92"/>
      <c r="D53" s="627" t="s">
        <v>180</v>
      </c>
      <c r="E53" s="627"/>
      <c r="F53" s="627"/>
      <c r="G53" s="627"/>
      <c r="H53" s="627"/>
      <c r="I53" s="627"/>
      <c r="J53" s="627"/>
      <c r="K53" s="627"/>
      <c r="L53" s="627"/>
      <c r="M53" s="627"/>
      <c r="N53" s="627"/>
      <c r="O53" s="627"/>
      <c r="P53" s="627"/>
      <c r="Q53" s="642">
        <v>0</v>
      </c>
      <c r="R53" s="642"/>
      <c r="S53" s="642"/>
      <c r="T53" s="642"/>
      <c r="U53" s="135"/>
      <c r="V53" s="135"/>
      <c r="W53" s="135"/>
      <c r="X53" s="135"/>
      <c r="Y53" s="135"/>
      <c r="Z53" s="139"/>
      <c r="AA53" s="145"/>
      <c r="AB53" s="139"/>
      <c r="AC53" s="147"/>
      <c r="AD53" s="147"/>
      <c r="AE53" s="147"/>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row>
    <row r="54" spans="2:71" s="129" customFormat="1" ht="25" customHeight="1">
      <c r="B54" s="92"/>
      <c r="C54" s="92"/>
      <c r="D54" s="627" t="s">
        <v>182</v>
      </c>
      <c r="E54" s="627"/>
      <c r="F54" s="627"/>
      <c r="G54" s="627"/>
      <c r="H54" s="627"/>
      <c r="I54" s="627"/>
      <c r="J54" s="627"/>
      <c r="K54" s="627"/>
      <c r="L54" s="627"/>
      <c r="M54" s="627"/>
      <c r="N54" s="627"/>
      <c r="O54" s="627"/>
      <c r="P54" s="627"/>
      <c r="Q54" s="634">
        <v>185</v>
      </c>
      <c r="R54" s="634"/>
      <c r="S54" s="634"/>
      <c r="T54" s="634"/>
      <c r="U54" s="135"/>
      <c r="V54" s="135"/>
      <c r="W54" s="135"/>
      <c r="X54" s="135"/>
      <c r="Y54" s="135"/>
      <c r="Z54" s="139"/>
      <c r="AA54" s="144"/>
      <c r="AB54" s="139"/>
      <c r="AC54" s="117" t="s">
        <v>215</v>
      </c>
      <c r="AD54" s="122" t="s">
        <v>303</v>
      </c>
      <c r="AE54" s="117" t="s">
        <v>267</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row>
    <row r="55" spans="2:71" s="129" customFormat="1" ht="25" customHeight="1">
      <c r="B55" s="92"/>
      <c r="C55" s="92"/>
      <c r="D55" s="627" t="s">
        <v>179</v>
      </c>
      <c r="E55" s="627"/>
      <c r="F55" s="627"/>
      <c r="G55" s="627"/>
      <c r="H55" s="627"/>
      <c r="I55" s="627"/>
      <c r="J55" s="627"/>
      <c r="K55" s="627"/>
      <c r="L55" s="627"/>
      <c r="M55" s="627"/>
      <c r="N55" s="627"/>
      <c r="O55" s="627"/>
      <c r="P55" s="627"/>
      <c r="Q55" s="635">
        <v>90</v>
      </c>
      <c r="R55" s="635"/>
      <c r="S55" s="635"/>
      <c r="T55" s="635"/>
      <c r="U55" s="134"/>
      <c r="V55" s="657">
        <v>275</v>
      </c>
      <c r="W55" s="657"/>
      <c r="X55" s="657"/>
      <c r="Y55" s="657"/>
      <c r="Z55" s="139"/>
      <c r="AA55" s="109" t="str">
        <f>IF(AND(-AE55&lt;=(AC55-V55),(AC55-V55)&lt;=AE55,V55&lt;&gt;""),"OK","NG")</f>
        <v>OK</v>
      </c>
      <c r="AB55" s="139"/>
      <c r="AC55" s="118">
        <f>SUM(Q53:T55)</f>
        <v>275</v>
      </c>
      <c r="AD55" s="118">
        <f>V55-AC55</f>
        <v>0</v>
      </c>
      <c r="AE55" s="127">
        <f>COUNTA(Q53:T55)-COUNTIF(Q53:T55,"=0")</f>
        <v>2</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row>
    <row r="56" spans="2:71" s="129" customFormat="1" ht="25" customHeight="1">
      <c r="B56" s="92"/>
      <c r="C56" s="92"/>
      <c r="D56" s="92"/>
      <c r="E56" s="92"/>
      <c r="F56" s="619" t="s">
        <v>257</v>
      </c>
      <c r="G56" s="619"/>
      <c r="H56" s="619"/>
      <c r="I56" s="619"/>
      <c r="J56" s="619"/>
      <c r="K56" s="619"/>
      <c r="L56" s="619"/>
      <c r="M56" s="619"/>
      <c r="N56" s="619"/>
      <c r="O56" s="619"/>
      <c r="P56" s="619"/>
      <c r="Q56" s="619"/>
      <c r="R56" s="619"/>
      <c r="S56" s="619"/>
      <c r="T56" s="619"/>
      <c r="U56" s="619"/>
      <c r="V56" s="658">
        <f>'貸借対照表（個人）'!T51</f>
        <v>2577</v>
      </c>
      <c r="W56" s="658"/>
      <c r="X56" s="658"/>
      <c r="Y56" s="658"/>
      <c r="Z56" s="139"/>
      <c r="AA56" s="109" t="str">
        <f>IF(AND(-AE58&lt;=(AC58-V56),(AC58-V56)&lt;=AE58,V56&lt;&gt;""),"OK","NG")</f>
        <v>OK</v>
      </c>
      <c r="AB56" s="139"/>
      <c r="AC56" s="147"/>
      <c r="AD56" s="147"/>
      <c r="AE56" s="147"/>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row>
    <row r="57" spans="2:71" ht="18" customHeight="1">
      <c r="B57" s="5"/>
      <c r="C57" s="5"/>
      <c r="D57" s="5"/>
      <c r="E57" s="5"/>
      <c r="F57" s="619"/>
      <c r="G57" s="619"/>
      <c r="H57" s="619"/>
      <c r="I57" s="619"/>
      <c r="J57" s="619"/>
      <c r="K57" s="619"/>
      <c r="L57" s="619"/>
      <c r="M57" s="619"/>
      <c r="N57" s="619"/>
      <c r="O57" s="619"/>
      <c r="P57" s="619"/>
      <c r="Q57" s="619"/>
      <c r="R57" s="619"/>
      <c r="S57" s="619"/>
      <c r="T57" s="619"/>
      <c r="U57" s="619"/>
      <c r="V57" s="659"/>
      <c r="W57" s="660"/>
      <c r="X57" s="660"/>
      <c r="Y57" s="660"/>
      <c r="Z57" s="100"/>
      <c r="AA57" s="109"/>
      <c r="AB57" s="100"/>
      <c r="AC57" s="120" t="s">
        <v>304</v>
      </c>
      <c r="AD57" s="122" t="s">
        <v>305</v>
      </c>
      <c r="AE57" s="117" t="s">
        <v>267</v>
      </c>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row>
    <row r="58" spans="2:71" ht="5.15" customHeight="1">
      <c r="B58" s="5"/>
      <c r="C58" s="5"/>
      <c r="D58" s="5"/>
      <c r="E58" s="5"/>
      <c r="F58" s="91"/>
      <c r="G58" s="91"/>
      <c r="H58" s="91"/>
      <c r="I58" s="91"/>
      <c r="J58" s="91"/>
      <c r="K58" s="91"/>
      <c r="L58" s="91"/>
      <c r="M58" s="91"/>
      <c r="N58" s="91"/>
      <c r="O58" s="91"/>
      <c r="P58" s="91"/>
      <c r="Q58" s="91"/>
      <c r="R58" s="91"/>
      <c r="S58" s="91"/>
      <c r="T58" s="91"/>
      <c r="U58" s="91"/>
      <c r="V58" s="136"/>
      <c r="W58" s="137"/>
      <c r="X58" s="137"/>
      <c r="Y58" s="137"/>
      <c r="Z58" s="100"/>
      <c r="AA58" s="146"/>
      <c r="AB58" s="100"/>
      <c r="AC58" s="655">
        <f>V48+V51-V55</f>
        <v>2577</v>
      </c>
      <c r="AD58" s="655">
        <f>V56-AC58</f>
        <v>0</v>
      </c>
      <c r="AE58" s="655">
        <f>COUNTA(V51)-COUNTIF(V51,"=0")+COUNTA(V55)-COUNTIF(V55,"=0")+COUNTA(V48)-COUNTIF(V48,"=0")</f>
        <v>3</v>
      </c>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row>
    <row r="59" spans="2:71" s="94" customFormat="1" ht="14.15" customHeight="1">
      <c r="B59" s="5" t="s">
        <v>100</v>
      </c>
      <c r="C59" s="5"/>
      <c r="D59" s="5"/>
      <c r="E59" s="5"/>
      <c r="F59" s="5"/>
      <c r="G59" s="5"/>
      <c r="H59" s="5"/>
      <c r="I59" s="5"/>
      <c r="J59" s="5"/>
      <c r="K59" s="5"/>
      <c r="L59" s="5"/>
      <c r="M59" s="5"/>
      <c r="N59" s="5"/>
      <c r="O59" s="5"/>
      <c r="P59" s="5"/>
      <c r="Q59" s="5"/>
      <c r="R59" s="5"/>
      <c r="S59" s="5"/>
      <c r="T59" s="5"/>
      <c r="U59" s="5"/>
      <c r="V59" s="5"/>
      <c r="W59" s="5"/>
      <c r="X59" s="5"/>
      <c r="Y59" s="5"/>
      <c r="Z59" s="140"/>
      <c r="AA59" s="146"/>
      <c r="AB59" s="140"/>
      <c r="AC59" s="656"/>
      <c r="AD59" s="656"/>
      <c r="AE59" s="656"/>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row>
    <row r="60" spans="2:71" s="94" customFormat="1" ht="5.15" customHeight="1">
      <c r="B60" s="5"/>
      <c r="C60" s="5"/>
      <c r="D60" s="5"/>
      <c r="E60" s="5"/>
      <c r="F60" s="5"/>
      <c r="G60" s="5"/>
      <c r="H60" s="5"/>
      <c r="I60" s="5"/>
      <c r="J60" s="5"/>
      <c r="K60" s="5"/>
      <c r="L60" s="5"/>
      <c r="M60" s="5"/>
      <c r="N60" s="5"/>
      <c r="O60" s="5"/>
      <c r="P60" s="5"/>
      <c r="Q60" s="5"/>
      <c r="R60" s="5"/>
      <c r="S60" s="5"/>
      <c r="T60" s="5"/>
      <c r="U60" s="5"/>
      <c r="V60" s="5"/>
      <c r="W60" s="5"/>
      <c r="X60" s="5"/>
      <c r="Y60" s="5"/>
      <c r="Z60" s="140"/>
      <c r="AA60" s="146"/>
      <c r="AB60" s="140"/>
      <c r="AC60" s="656"/>
      <c r="AD60" s="656"/>
      <c r="AE60" s="656"/>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row>
    <row r="61" spans="2:71" s="94" customFormat="1" ht="14.15" customHeight="1">
      <c r="B61" s="93" t="s">
        <v>98</v>
      </c>
      <c r="C61" s="93"/>
      <c r="D61" s="93"/>
      <c r="E61" s="93"/>
      <c r="F61" s="93"/>
      <c r="G61" s="93"/>
      <c r="H61" s="93"/>
      <c r="I61" s="93"/>
      <c r="J61" s="93"/>
      <c r="K61" s="93"/>
      <c r="L61" s="93"/>
      <c r="M61" s="93"/>
      <c r="N61" s="93"/>
      <c r="O61" s="93"/>
      <c r="P61" s="93"/>
      <c r="Q61" s="93"/>
      <c r="R61" s="93"/>
      <c r="S61" s="93"/>
      <c r="T61" s="93"/>
      <c r="U61" s="93"/>
      <c r="V61" s="93"/>
      <c r="W61" s="93"/>
      <c r="X61" s="93"/>
      <c r="Y61" s="93"/>
      <c r="Z61" s="140"/>
      <c r="AA61" s="115"/>
      <c r="AB61" s="140"/>
      <c r="AC61" s="656"/>
      <c r="AD61" s="656"/>
      <c r="AE61" s="656"/>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row>
    <row r="62" spans="2:71" s="94" customFormat="1" ht="14.15" customHeight="1">
      <c r="C62" s="94" t="s">
        <v>258</v>
      </c>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row>
    <row r="63" spans="2:71" s="94" customFormat="1" ht="14.15" customHeight="1">
      <c r="C63" s="94" t="s">
        <v>209</v>
      </c>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row>
    <row r="64" spans="2:71" s="94" customFormat="1" ht="14.15" customHeight="1">
      <c r="C64" s="94" t="s">
        <v>248</v>
      </c>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row>
    <row r="65" spans="3:71" s="94" customFormat="1" ht="14.15" customHeight="1">
      <c r="C65" s="94" t="s">
        <v>259</v>
      </c>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row>
    <row r="66" spans="3:71" s="94" customFormat="1" ht="14.15" customHeight="1">
      <c r="C66" s="94" t="s">
        <v>260</v>
      </c>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row>
    <row r="67" spans="3:71" s="94" customFormat="1" ht="14.15" customHeight="1">
      <c r="C67" s="95" t="s">
        <v>261</v>
      </c>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row>
    <row r="68" spans="3:71" s="94" customFormat="1" ht="14.15" customHeight="1">
      <c r="C68" s="93" t="s">
        <v>262</v>
      </c>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row>
    <row r="69" spans="3:71" s="94" customFormat="1" ht="14.15" customHeight="1">
      <c r="C69" s="95" t="s">
        <v>263</v>
      </c>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row>
    <row r="70" spans="3:71" s="94" customFormat="1" ht="14.15" customHeight="1">
      <c r="C70" s="94" t="s">
        <v>169</v>
      </c>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row>
    <row r="71" spans="3:71" s="94" customFormat="1" ht="14.15" customHeight="1">
      <c r="C71" s="95" t="s">
        <v>264</v>
      </c>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row>
    <row r="72" spans="3:71" s="94" customFormat="1" ht="14.15" customHeight="1">
      <c r="C72" s="94" t="s">
        <v>181</v>
      </c>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row>
  </sheetData>
  <sheetProtection sheet="1" formatCells="0" formatColumns="0" formatRows="0" insertColumns="0" insertRows="0" selectLockedCells="1"/>
  <mergeCells count="103">
    <mergeCell ref="B1:P1"/>
    <mergeCell ref="Q1:Y1"/>
    <mergeCell ref="B3:U3"/>
    <mergeCell ref="Q7:Y7"/>
    <mergeCell ref="D9:P9"/>
    <mergeCell ref="Q9:T9"/>
    <mergeCell ref="D10:P10"/>
    <mergeCell ref="Q10:T10"/>
    <mergeCell ref="V10:Y10"/>
    <mergeCell ref="E13:K13"/>
    <mergeCell ref="L13:O13"/>
    <mergeCell ref="E14:K14"/>
    <mergeCell ref="L14:O14"/>
    <mergeCell ref="E15:K15"/>
    <mergeCell ref="L15:O15"/>
    <mergeCell ref="E16:K16"/>
    <mergeCell ref="L16:O16"/>
    <mergeCell ref="Q16:T16"/>
    <mergeCell ref="D17:P17"/>
    <mergeCell ref="Q17:T17"/>
    <mergeCell ref="V17:Y17"/>
    <mergeCell ref="F19:P19"/>
    <mergeCell ref="Q19:T19"/>
    <mergeCell ref="F20:P20"/>
    <mergeCell ref="Q20:T20"/>
    <mergeCell ref="V20:Y20"/>
    <mergeCell ref="D22:P22"/>
    <mergeCell ref="Q22:T22"/>
    <mergeCell ref="D23:P23"/>
    <mergeCell ref="Q23:T23"/>
    <mergeCell ref="D24:P24"/>
    <mergeCell ref="Q24:T24"/>
    <mergeCell ref="D25:P25"/>
    <mergeCell ref="Q25:T25"/>
    <mergeCell ref="D26:P26"/>
    <mergeCell ref="Q26:T26"/>
    <mergeCell ref="D27:P27"/>
    <mergeCell ref="Q27:T27"/>
    <mergeCell ref="D28:P28"/>
    <mergeCell ref="Q28:T28"/>
    <mergeCell ref="D29:P29"/>
    <mergeCell ref="Q29:T29"/>
    <mergeCell ref="D30:P30"/>
    <mergeCell ref="Q30:T30"/>
    <mergeCell ref="D31:P31"/>
    <mergeCell ref="Q31:T31"/>
    <mergeCell ref="D32:P32"/>
    <mergeCell ref="Q32:T32"/>
    <mergeCell ref="D33:P33"/>
    <mergeCell ref="Q33:T33"/>
    <mergeCell ref="D34:P34"/>
    <mergeCell ref="Q34:T34"/>
    <mergeCell ref="D35:P35"/>
    <mergeCell ref="Q35:T35"/>
    <mergeCell ref="D36:P36"/>
    <mergeCell ref="Q36:T36"/>
    <mergeCell ref="D37:P37"/>
    <mergeCell ref="Q37:T37"/>
    <mergeCell ref="D38:P38"/>
    <mergeCell ref="Q38:T38"/>
    <mergeCell ref="D39:P39"/>
    <mergeCell ref="Q39:T39"/>
    <mergeCell ref="D40:P40"/>
    <mergeCell ref="Q40:T40"/>
    <mergeCell ref="D41:P41"/>
    <mergeCell ref="Q41:T41"/>
    <mergeCell ref="D42:P42"/>
    <mergeCell ref="Q42:T42"/>
    <mergeCell ref="Q53:T53"/>
    <mergeCell ref="D43:P43"/>
    <mergeCell ref="Q43:T43"/>
    <mergeCell ref="D44:P44"/>
    <mergeCell ref="Q44:T44"/>
    <mergeCell ref="D45:P45"/>
    <mergeCell ref="Q45:T45"/>
    <mergeCell ref="D46:P46"/>
    <mergeCell ref="Q46:T46"/>
    <mergeCell ref="D47:P47"/>
    <mergeCell ref="Q47:T47"/>
    <mergeCell ref="AC3:AC4"/>
    <mergeCell ref="B4:J5"/>
    <mergeCell ref="B6:O7"/>
    <mergeCell ref="AC58:AC61"/>
    <mergeCell ref="AD58:AD61"/>
    <mergeCell ref="AE58:AE61"/>
    <mergeCell ref="D54:P54"/>
    <mergeCell ref="Q54:T54"/>
    <mergeCell ref="D55:P55"/>
    <mergeCell ref="Q55:T55"/>
    <mergeCell ref="V55:Y55"/>
    <mergeCell ref="F56:U56"/>
    <mergeCell ref="V56:Y56"/>
    <mergeCell ref="F57:U57"/>
    <mergeCell ref="V57:Y57"/>
    <mergeCell ref="V47:Y47"/>
    <mergeCell ref="F48:U48"/>
    <mergeCell ref="V48:Y48"/>
    <mergeCell ref="D50:P50"/>
    <mergeCell ref="Q50:T50"/>
    <mergeCell ref="D51:P51"/>
    <mergeCell ref="Q51:T51"/>
    <mergeCell ref="V51:Y51"/>
    <mergeCell ref="D53:P53"/>
  </mergeCells>
  <phoneticPr fontId="20"/>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2">
    <dataValidation imeMode="hiragana" allowBlank="1" showInputMessage="1" showErrorMessage="1" sqref="Q65476:AA65476" xr:uid="{00000000-0002-0000-0600-000000000000}"/>
    <dataValidation type="list" allowBlank="1" showInputMessage="1" showErrorMessage="1" sqref="M4:M5" xr:uid="{00000000-0002-0000-0600-000001000000}">
      <formula1>"平成,令和"</formula1>
    </dataValidation>
  </dataValidations>
  <printOptions horizontalCentered="1"/>
  <pageMargins left="0.47244094488188976" right="0.43307086614173224" top="0.47244094488188976" bottom="0.70866141732283472" header="0.31496062992125984" footer="0.51181102362204722"/>
  <pageSetup paperSize="9" scale="99" orientation="portrait" blackAndWhite="1" cellComments="asDisplayed" r:id="rId1"/>
  <headerFooter alignWithMargins="0"/>
  <rowBreaks count="1" manualBreakCount="1">
    <brk id="32"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81"/>
  <sheetViews>
    <sheetView view="pageBreakPreview" zoomScaleNormal="85" zoomScaleSheetLayoutView="100" workbookViewId="0">
      <selection activeCell="D15" sqref="D15"/>
    </sheetView>
  </sheetViews>
  <sheetFormatPr defaultColWidth="9" defaultRowHeight="13" customHeight="1"/>
  <cols>
    <col min="1" max="1" width="0.7265625" style="3" customWidth="1"/>
    <col min="2" max="2" width="84.7265625" style="3" customWidth="1"/>
    <col min="3" max="3" width="9" style="3" customWidth="1"/>
    <col min="4" max="16384" width="9" style="3"/>
  </cols>
  <sheetData>
    <row r="3" spans="1:2" ht="31.5" customHeight="1">
      <c r="B3" s="151" t="s">
        <v>216</v>
      </c>
    </row>
    <row r="4" spans="1:2" ht="13" customHeight="1">
      <c r="B4" s="45" t="s">
        <v>69</v>
      </c>
    </row>
    <row r="6" spans="1:2" ht="13" customHeight="1">
      <c r="B6" s="3" t="s">
        <v>217</v>
      </c>
    </row>
    <row r="7" spans="1:2" ht="13" customHeight="1">
      <c r="B7" s="3" t="s">
        <v>218</v>
      </c>
    </row>
    <row r="9" spans="1:2" ht="13" customHeight="1">
      <c r="B9" s="3" t="s">
        <v>371</v>
      </c>
    </row>
    <row r="12" spans="1:2" ht="13" customHeight="1">
      <c r="B12" s="49"/>
    </row>
    <row r="13" spans="1:2" ht="13" customHeight="1">
      <c r="B13" s="49"/>
    </row>
    <row r="14" spans="1:2" ht="13" customHeight="1">
      <c r="B14" s="853" t="s">
        <v>370</v>
      </c>
    </row>
    <row r="16" spans="1:2" ht="13" customHeight="1">
      <c r="A16" s="4"/>
      <c r="B16" s="152"/>
    </row>
    <row r="17" spans="1:2" ht="13" customHeight="1">
      <c r="A17" s="4"/>
      <c r="B17" s="224"/>
    </row>
    <row r="18" spans="1:2" ht="13" customHeight="1">
      <c r="B18" s="225" t="s">
        <v>365</v>
      </c>
    </row>
    <row r="19" spans="1:2" ht="13" customHeight="1">
      <c r="B19" s="226" t="s">
        <v>364</v>
      </c>
    </row>
    <row r="20" spans="1:2" ht="13" customHeight="1">
      <c r="B20" s="226"/>
    </row>
    <row r="21" spans="1:2" ht="13" customHeight="1">
      <c r="B21" s="226"/>
    </row>
    <row r="22" spans="1:2" ht="13" customHeight="1">
      <c r="B22" s="227" t="s">
        <v>363</v>
      </c>
    </row>
    <row r="23" spans="1:2" ht="13" customHeight="1">
      <c r="B23" s="226"/>
    </row>
    <row r="24" spans="1:2" ht="13" customHeight="1">
      <c r="B24" s="226"/>
    </row>
    <row r="25" spans="1:2" ht="13" customHeight="1">
      <c r="B25" s="226"/>
    </row>
    <row r="26" spans="1:2" ht="13" customHeight="1">
      <c r="B26" s="226"/>
    </row>
    <row r="27" spans="1:2" ht="13" customHeight="1">
      <c r="B27" s="226" t="s">
        <v>360</v>
      </c>
    </row>
    <row r="28" spans="1:2" ht="13" customHeight="1">
      <c r="B28" s="226"/>
    </row>
    <row r="29" spans="1:2" ht="13" customHeight="1">
      <c r="B29" s="226" t="s">
        <v>361</v>
      </c>
    </row>
    <row r="30" spans="1:2" ht="13" customHeight="1">
      <c r="B30" s="226" t="s">
        <v>362</v>
      </c>
    </row>
    <row r="31" spans="1:2" ht="13" customHeight="1">
      <c r="B31" s="228"/>
    </row>
    <row r="81" spans="1:1" ht="13" customHeight="1">
      <c r="A81" s="5"/>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81"/>
  <sheetViews>
    <sheetView showZeros="0" view="pageBreakPreview" zoomScaleNormal="90" zoomScaleSheetLayoutView="100" workbookViewId="0">
      <selection activeCell="B16" sqref="B16:C1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377" t="s">
        <v>103</v>
      </c>
      <c r="C1" s="377"/>
      <c r="D1" s="377"/>
      <c r="E1" s="377"/>
      <c r="F1" s="377"/>
      <c r="G1" s="578" t="s">
        <v>210</v>
      </c>
      <c r="H1" s="579"/>
      <c r="I1" s="579"/>
      <c r="J1" s="579"/>
      <c r="K1" s="579"/>
      <c r="L1" s="116"/>
      <c r="M1" s="116"/>
      <c r="N1" s="670" t="str">
        <f>IF((COUNTIF(M1:M53,"NG"))=0,"印刷ＯＫ","印刷ＮＧ")</f>
        <v>印刷ＮＧ</v>
      </c>
      <c r="O1" s="671"/>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row>
    <row r="2" spans="1:81" s="3" customFormat="1" ht="21" customHeight="1">
      <c r="A2" s="5"/>
      <c r="B2" s="377" t="s">
        <v>211</v>
      </c>
      <c r="C2" s="377"/>
      <c r="D2" s="377"/>
      <c r="E2" s="377"/>
      <c r="F2" s="377"/>
      <c r="G2" s="377"/>
      <c r="H2" s="377"/>
      <c r="I2" s="377"/>
      <c r="J2" s="377"/>
      <c r="K2" s="377"/>
      <c r="L2" s="116"/>
      <c r="M2" s="116"/>
      <c r="N2" s="672"/>
      <c r="O2" s="673"/>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row>
    <row r="3" spans="1:81" ht="39" customHeight="1">
      <c r="B3" s="727" t="s">
        <v>104</v>
      </c>
      <c r="C3" s="727"/>
      <c r="D3" s="727"/>
      <c r="E3" s="727"/>
      <c r="F3" s="727"/>
      <c r="G3" s="727"/>
      <c r="H3" s="727"/>
      <c r="I3" s="727"/>
      <c r="J3" s="727"/>
      <c r="K3" s="727"/>
      <c r="L3" s="155"/>
      <c r="M3" s="155"/>
      <c r="N3" s="155"/>
      <c r="O3" s="155"/>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row>
    <row r="4" spans="1:81" ht="21" customHeight="1">
      <c r="B4" s="674" t="s">
        <v>106</v>
      </c>
      <c r="C4" s="728" t="s">
        <v>107</v>
      </c>
      <c r="D4" s="729"/>
      <c r="E4" s="729"/>
      <c r="F4" s="729"/>
      <c r="G4" s="729"/>
      <c r="H4" s="730"/>
      <c r="I4" s="731" t="s">
        <v>109</v>
      </c>
      <c r="J4" s="732"/>
      <c r="K4" s="676" t="s">
        <v>71</v>
      </c>
      <c r="L4" s="155"/>
      <c r="M4" s="155"/>
      <c r="N4" s="155"/>
      <c r="O4" s="155"/>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row>
    <row r="5" spans="1:81" ht="21" customHeight="1">
      <c r="B5" s="675"/>
      <c r="C5" s="733" t="s">
        <v>110</v>
      </c>
      <c r="D5" s="734"/>
      <c r="E5" s="157" t="s">
        <v>111</v>
      </c>
      <c r="F5" s="733" t="s">
        <v>112</v>
      </c>
      <c r="G5" s="734"/>
      <c r="H5" s="157" t="s">
        <v>71</v>
      </c>
      <c r="I5" s="735" t="s">
        <v>113</v>
      </c>
      <c r="J5" s="736"/>
      <c r="K5" s="677"/>
      <c r="L5" s="155"/>
      <c r="M5" s="155"/>
      <c r="N5" s="155"/>
      <c r="O5" s="155"/>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row>
    <row r="6" spans="1:81" ht="65.25" customHeight="1">
      <c r="B6" s="153" t="s">
        <v>114</v>
      </c>
      <c r="C6" s="716"/>
      <c r="D6" s="717"/>
      <c r="E6" s="218"/>
      <c r="F6" s="718"/>
      <c r="G6" s="719"/>
      <c r="H6" s="219">
        <f>SUM(C6:G6)</f>
        <v>0</v>
      </c>
      <c r="I6" s="718"/>
      <c r="J6" s="719"/>
      <c r="K6" s="220">
        <f>SUM(H6,I6)</f>
        <v>0</v>
      </c>
      <c r="L6" s="155"/>
      <c r="M6" s="155"/>
      <c r="N6" s="155"/>
      <c r="O6" s="155"/>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row>
    <row r="7" spans="1:81" ht="66" customHeight="1">
      <c r="B7" s="154" t="s">
        <v>116</v>
      </c>
      <c r="C7" s="720"/>
      <c r="D7" s="721"/>
      <c r="E7" s="221"/>
      <c r="F7" s="722"/>
      <c r="G7" s="723"/>
      <c r="H7" s="222">
        <f>SUM(C7:G7)</f>
        <v>0</v>
      </c>
      <c r="I7" s="722"/>
      <c r="J7" s="723"/>
      <c r="K7" s="223">
        <f>SUM(H7,I7)</f>
        <v>0</v>
      </c>
      <c r="L7" s="155"/>
      <c r="M7" s="155"/>
      <c r="N7" s="155"/>
      <c r="O7" s="155"/>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row>
    <row r="8" spans="1:81">
      <c r="B8" s="724"/>
      <c r="C8" s="724"/>
      <c r="D8" s="724"/>
      <c r="E8" s="724"/>
      <c r="F8" s="724"/>
      <c r="G8" s="724"/>
      <c r="H8" s="724"/>
      <c r="I8" s="724"/>
      <c r="J8" s="724"/>
      <c r="K8" s="724"/>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row>
    <row r="9" spans="1:81">
      <c r="B9" s="725" t="s">
        <v>36</v>
      </c>
      <c r="C9" s="725"/>
      <c r="D9" s="725"/>
      <c r="E9" s="725"/>
      <c r="F9" s="725"/>
      <c r="G9" s="725"/>
      <c r="H9" s="725"/>
      <c r="I9" s="725"/>
      <c r="J9" s="725"/>
      <c r="K9" s="725"/>
      <c r="L9" s="155"/>
      <c r="M9" s="155"/>
      <c r="N9" s="155"/>
      <c r="O9" s="155"/>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row>
    <row r="10" spans="1:81" ht="20.25" customHeight="1">
      <c r="B10" s="726" t="s">
        <v>117</v>
      </c>
      <c r="C10" s="726"/>
      <c r="D10" s="726"/>
      <c r="E10" s="726"/>
      <c r="F10" s="726"/>
      <c r="G10" s="726"/>
      <c r="H10" s="726"/>
      <c r="I10" s="726"/>
      <c r="J10" s="726"/>
      <c r="K10" s="726"/>
      <c r="L10" s="155"/>
      <c r="M10" s="155"/>
      <c r="N10" s="155"/>
      <c r="O10" s="155"/>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row>
    <row r="11" spans="1:81" ht="15" customHeight="1">
      <c r="B11" s="709"/>
      <c r="C11" s="709"/>
      <c r="D11" s="709"/>
      <c r="E11" s="709"/>
      <c r="F11" s="709"/>
      <c r="G11" s="709"/>
      <c r="H11" s="709"/>
      <c r="I11" s="709"/>
      <c r="J11" s="709"/>
      <c r="K11" s="709"/>
      <c r="L11" s="155"/>
      <c r="M11" s="155"/>
      <c r="N11" s="155"/>
      <c r="O11" s="155"/>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row>
    <row r="12" spans="1:81" ht="39" customHeight="1">
      <c r="B12" s="710" t="s">
        <v>119</v>
      </c>
      <c r="C12" s="710"/>
      <c r="D12" s="710"/>
      <c r="E12" s="710"/>
      <c r="F12" s="710"/>
      <c r="G12" s="710"/>
      <c r="H12" s="710"/>
      <c r="I12" s="710"/>
      <c r="J12" s="710"/>
      <c r="K12" s="710"/>
      <c r="L12" s="155"/>
      <c r="M12" s="155"/>
      <c r="N12" s="155"/>
      <c r="O12" s="155"/>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row>
    <row r="13" spans="1:81" ht="26.25" customHeight="1">
      <c r="B13" s="711" t="s">
        <v>120</v>
      </c>
      <c r="C13" s="712"/>
      <c r="D13" s="712" t="s">
        <v>121</v>
      </c>
      <c r="E13" s="712"/>
      <c r="F13" s="712"/>
      <c r="G13" s="712" t="s">
        <v>123</v>
      </c>
      <c r="H13" s="712"/>
      <c r="I13" s="712"/>
      <c r="J13" s="712" t="s">
        <v>71</v>
      </c>
      <c r="K13" s="713"/>
      <c r="L13" s="155"/>
      <c r="M13" s="155"/>
      <c r="N13" s="155"/>
      <c r="O13" s="155"/>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row>
    <row r="14" spans="1:81" ht="15" customHeight="1">
      <c r="B14" s="693"/>
      <c r="C14" s="694"/>
      <c r="D14" s="695"/>
      <c r="E14" s="696"/>
      <c r="F14" s="697"/>
      <c r="G14" s="695"/>
      <c r="H14" s="696"/>
      <c r="I14" s="697"/>
      <c r="J14" s="714">
        <f t="shared" ref="J14:J49" si="0">SUM(B14:I14)</f>
        <v>0</v>
      </c>
      <c r="K14" s="715"/>
      <c r="L14" s="155"/>
      <c r="M14" s="155"/>
      <c r="N14" s="155"/>
      <c r="O14" s="155"/>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row>
    <row r="15" spans="1:81" ht="15" customHeight="1">
      <c r="B15" s="702" t="s">
        <v>372</v>
      </c>
      <c r="C15" s="703"/>
      <c r="D15" s="704">
        <v>1</v>
      </c>
      <c r="E15" s="705"/>
      <c r="F15" s="706"/>
      <c r="G15" s="704"/>
      <c r="H15" s="705"/>
      <c r="I15" s="706"/>
      <c r="J15" s="707">
        <f t="shared" si="0"/>
        <v>1</v>
      </c>
      <c r="K15" s="708"/>
      <c r="L15" s="155"/>
      <c r="M15" s="155"/>
      <c r="N15" s="155"/>
      <c r="O15" s="155"/>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row>
    <row r="16" spans="1:81" ht="15" customHeight="1">
      <c r="B16" s="693"/>
      <c r="C16" s="694"/>
      <c r="D16" s="695"/>
      <c r="E16" s="696"/>
      <c r="F16" s="697"/>
      <c r="G16" s="695"/>
      <c r="H16" s="696"/>
      <c r="I16" s="697"/>
      <c r="J16" s="698">
        <f t="shared" si="0"/>
        <v>0</v>
      </c>
      <c r="K16" s="699"/>
      <c r="L16" s="155"/>
      <c r="M16" s="155"/>
      <c r="N16" s="155"/>
      <c r="O16" s="155"/>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row>
    <row r="17" spans="2:81" ht="15" customHeight="1">
      <c r="B17" s="693"/>
      <c r="C17" s="694"/>
      <c r="D17" s="695"/>
      <c r="E17" s="696"/>
      <c r="F17" s="697"/>
      <c r="G17" s="695"/>
      <c r="H17" s="696"/>
      <c r="I17" s="697"/>
      <c r="J17" s="698">
        <f t="shared" si="0"/>
        <v>0</v>
      </c>
      <c r="K17" s="699"/>
      <c r="L17" s="155"/>
      <c r="M17" s="155"/>
      <c r="N17" s="155"/>
      <c r="O17" s="155"/>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row>
    <row r="18" spans="2:81" ht="15" customHeight="1">
      <c r="B18" s="693"/>
      <c r="C18" s="694"/>
      <c r="D18" s="695"/>
      <c r="E18" s="696"/>
      <c r="F18" s="697"/>
      <c r="G18" s="695"/>
      <c r="H18" s="696"/>
      <c r="I18" s="697"/>
      <c r="J18" s="698">
        <f t="shared" si="0"/>
        <v>0</v>
      </c>
      <c r="K18" s="699"/>
      <c r="L18" s="155"/>
      <c r="M18" s="155"/>
      <c r="N18" s="155"/>
      <c r="O18" s="155"/>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row>
    <row r="19" spans="2:81" ht="15" customHeight="1">
      <c r="B19" s="693"/>
      <c r="C19" s="694"/>
      <c r="D19" s="695"/>
      <c r="E19" s="696"/>
      <c r="F19" s="697"/>
      <c r="G19" s="695"/>
      <c r="H19" s="696"/>
      <c r="I19" s="697"/>
      <c r="J19" s="698">
        <f t="shared" si="0"/>
        <v>0</v>
      </c>
      <c r="K19" s="699"/>
      <c r="L19" s="155"/>
      <c r="M19" s="155"/>
      <c r="N19" s="155"/>
      <c r="O19" s="155"/>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row>
    <row r="20" spans="2:81" ht="15" customHeight="1">
      <c r="B20" s="693"/>
      <c r="C20" s="694"/>
      <c r="D20" s="695"/>
      <c r="E20" s="696"/>
      <c r="F20" s="697"/>
      <c r="G20" s="695"/>
      <c r="H20" s="696"/>
      <c r="I20" s="697"/>
      <c r="J20" s="698">
        <f t="shared" si="0"/>
        <v>0</v>
      </c>
      <c r="K20" s="699"/>
      <c r="L20" s="155"/>
      <c r="M20" s="155"/>
      <c r="N20" s="155"/>
      <c r="O20" s="155"/>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row>
    <row r="21" spans="2:81" ht="15" customHeight="1">
      <c r="B21" s="693"/>
      <c r="C21" s="694"/>
      <c r="D21" s="695"/>
      <c r="E21" s="696"/>
      <c r="F21" s="697"/>
      <c r="G21" s="695"/>
      <c r="H21" s="696"/>
      <c r="I21" s="697"/>
      <c r="J21" s="698">
        <f t="shared" si="0"/>
        <v>0</v>
      </c>
      <c r="K21" s="699"/>
      <c r="L21" s="155"/>
      <c r="M21" s="155"/>
      <c r="N21" s="155"/>
      <c r="O21" s="155"/>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row>
    <row r="22" spans="2:81" ht="15" customHeight="1">
      <c r="B22" s="693"/>
      <c r="C22" s="694"/>
      <c r="D22" s="695"/>
      <c r="E22" s="696"/>
      <c r="F22" s="697"/>
      <c r="G22" s="695"/>
      <c r="H22" s="696"/>
      <c r="I22" s="697"/>
      <c r="J22" s="698">
        <f t="shared" si="0"/>
        <v>0</v>
      </c>
      <c r="K22" s="699"/>
      <c r="L22" s="155"/>
      <c r="M22" s="155"/>
      <c r="N22" s="155"/>
      <c r="O22" s="155"/>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row>
    <row r="23" spans="2:81" ht="15" customHeight="1">
      <c r="B23" s="693"/>
      <c r="C23" s="694"/>
      <c r="D23" s="695"/>
      <c r="E23" s="696"/>
      <c r="F23" s="697"/>
      <c r="G23" s="695"/>
      <c r="H23" s="696"/>
      <c r="I23" s="697"/>
      <c r="J23" s="698">
        <f t="shared" si="0"/>
        <v>0</v>
      </c>
      <c r="K23" s="699"/>
      <c r="L23" s="155"/>
      <c r="M23" s="155"/>
      <c r="N23" s="155"/>
      <c r="O23" s="155"/>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row>
    <row r="24" spans="2:81" ht="15" customHeight="1">
      <c r="B24" s="693"/>
      <c r="C24" s="694"/>
      <c r="D24" s="695"/>
      <c r="E24" s="696"/>
      <c r="F24" s="697"/>
      <c r="G24" s="695"/>
      <c r="H24" s="696"/>
      <c r="I24" s="697"/>
      <c r="J24" s="698">
        <f t="shared" si="0"/>
        <v>0</v>
      </c>
      <c r="K24" s="699"/>
      <c r="L24" s="155"/>
      <c r="M24" s="155"/>
      <c r="N24" s="155"/>
      <c r="O24" s="155"/>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row>
    <row r="25" spans="2:81" ht="15" customHeight="1">
      <c r="B25" s="693"/>
      <c r="C25" s="694"/>
      <c r="D25" s="695"/>
      <c r="E25" s="696"/>
      <c r="F25" s="697"/>
      <c r="G25" s="695"/>
      <c r="H25" s="696"/>
      <c r="I25" s="697"/>
      <c r="J25" s="698">
        <f t="shared" si="0"/>
        <v>0</v>
      </c>
      <c r="K25" s="699"/>
      <c r="L25" s="155"/>
      <c r="M25" s="155"/>
      <c r="N25" s="155"/>
      <c r="O25" s="155"/>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row>
    <row r="26" spans="2:81" ht="15" customHeight="1">
      <c r="B26" s="693"/>
      <c r="C26" s="694"/>
      <c r="D26" s="695"/>
      <c r="E26" s="696"/>
      <c r="F26" s="697"/>
      <c r="G26" s="695"/>
      <c r="H26" s="696"/>
      <c r="I26" s="697"/>
      <c r="J26" s="698">
        <f t="shared" si="0"/>
        <v>0</v>
      </c>
      <c r="K26" s="699"/>
      <c r="L26" s="155"/>
      <c r="M26" s="155"/>
      <c r="N26" s="155"/>
      <c r="O26" s="155"/>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row>
    <row r="27" spans="2:81" ht="15" customHeight="1">
      <c r="B27" s="693"/>
      <c r="C27" s="694"/>
      <c r="D27" s="695"/>
      <c r="E27" s="696"/>
      <c r="F27" s="697"/>
      <c r="G27" s="695"/>
      <c r="H27" s="696"/>
      <c r="I27" s="697"/>
      <c r="J27" s="698">
        <f t="shared" si="0"/>
        <v>0</v>
      </c>
      <c r="K27" s="699"/>
      <c r="L27" s="155"/>
      <c r="M27" s="155"/>
      <c r="N27" s="155"/>
      <c r="O27" s="155"/>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row>
    <row r="28" spans="2:81" ht="15" customHeight="1">
      <c r="B28" s="693"/>
      <c r="C28" s="694"/>
      <c r="D28" s="695"/>
      <c r="E28" s="696"/>
      <c r="F28" s="697"/>
      <c r="G28" s="695"/>
      <c r="H28" s="696"/>
      <c r="I28" s="697"/>
      <c r="J28" s="698">
        <f t="shared" si="0"/>
        <v>0</v>
      </c>
      <c r="K28" s="699"/>
      <c r="L28" s="155"/>
      <c r="M28" s="155"/>
      <c r="N28" s="155"/>
      <c r="O28" s="155"/>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row>
    <row r="29" spans="2:81" ht="15" customHeight="1">
      <c r="B29" s="693"/>
      <c r="C29" s="694"/>
      <c r="D29" s="695"/>
      <c r="E29" s="696"/>
      <c r="F29" s="697"/>
      <c r="G29" s="695"/>
      <c r="H29" s="696"/>
      <c r="I29" s="697"/>
      <c r="J29" s="698">
        <f t="shared" si="0"/>
        <v>0</v>
      </c>
      <c r="K29" s="699"/>
      <c r="L29" s="155"/>
      <c r="M29" s="155"/>
      <c r="N29" s="155"/>
      <c r="O29" s="155"/>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row>
    <row r="30" spans="2:81" ht="15" customHeight="1">
      <c r="B30" s="693"/>
      <c r="C30" s="694"/>
      <c r="D30" s="695"/>
      <c r="E30" s="696"/>
      <c r="F30" s="697"/>
      <c r="G30" s="695"/>
      <c r="H30" s="696"/>
      <c r="I30" s="697"/>
      <c r="J30" s="698">
        <f t="shared" si="0"/>
        <v>0</v>
      </c>
      <c r="K30" s="699"/>
      <c r="L30" s="155"/>
      <c r="M30" s="155"/>
      <c r="N30" s="155"/>
      <c r="O30" s="155"/>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row>
    <row r="31" spans="2:81" ht="15" customHeight="1">
      <c r="B31" s="693"/>
      <c r="C31" s="694"/>
      <c r="D31" s="695"/>
      <c r="E31" s="696"/>
      <c r="F31" s="697"/>
      <c r="G31" s="695"/>
      <c r="H31" s="696"/>
      <c r="I31" s="697"/>
      <c r="J31" s="698">
        <f t="shared" si="0"/>
        <v>0</v>
      </c>
      <c r="K31" s="699"/>
      <c r="L31" s="155"/>
      <c r="M31" s="155"/>
      <c r="N31" s="155"/>
      <c r="O31" s="155"/>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row>
    <row r="32" spans="2:81" ht="15" customHeight="1">
      <c r="B32" s="693"/>
      <c r="C32" s="694"/>
      <c r="D32" s="695"/>
      <c r="E32" s="696"/>
      <c r="F32" s="697"/>
      <c r="G32" s="695"/>
      <c r="H32" s="696"/>
      <c r="I32" s="697"/>
      <c r="J32" s="698">
        <f t="shared" si="0"/>
        <v>0</v>
      </c>
      <c r="K32" s="699"/>
      <c r="L32" s="155"/>
      <c r="M32" s="155"/>
      <c r="N32" s="155"/>
      <c r="O32" s="155"/>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row>
    <row r="33" spans="2:81" ht="15" customHeight="1">
      <c r="B33" s="693"/>
      <c r="C33" s="694"/>
      <c r="D33" s="695"/>
      <c r="E33" s="696"/>
      <c r="F33" s="697"/>
      <c r="G33" s="695"/>
      <c r="H33" s="696"/>
      <c r="I33" s="697"/>
      <c r="J33" s="698">
        <f t="shared" si="0"/>
        <v>0</v>
      </c>
      <c r="K33" s="699"/>
      <c r="L33" s="155"/>
      <c r="M33" s="155"/>
      <c r="N33" s="155"/>
      <c r="O33" s="155"/>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row>
    <row r="34" spans="2:81" ht="15" customHeight="1">
      <c r="B34" s="693"/>
      <c r="C34" s="694"/>
      <c r="D34" s="695"/>
      <c r="E34" s="696"/>
      <c r="F34" s="697"/>
      <c r="G34" s="695"/>
      <c r="H34" s="696"/>
      <c r="I34" s="697"/>
      <c r="J34" s="698">
        <f t="shared" si="0"/>
        <v>0</v>
      </c>
      <c r="K34" s="699"/>
      <c r="L34" s="155"/>
      <c r="M34" s="155"/>
      <c r="N34" s="155"/>
      <c r="O34" s="155"/>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row>
    <row r="35" spans="2:81" ht="15" customHeight="1">
      <c r="B35" s="693"/>
      <c r="C35" s="694"/>
      <c r="D35" s="695"/>
      <c r="E35" s="696"/>
      <c r="F35" s="697"/>
      <c r="G35" s="695"/>
      <c r="H35" s="696"/>
      <c r="I35" s="697"/>
      <c r="J35" s="698">
        <f t="shared" si="0"/>
        <v>0</v>
      </c>
      <c r="K35" s="699"/>
      <c r="L35" s="155"/>
      <c r="M35" s="155"/>
      <c r="N35" s="155"/>
      <c r="O35" s="155"/>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row>
    <row r="36" spans="2:81" ht="15" customHeight="1">
      <c r="B36" s="693"/>
      <c r="C36" s="694"/>
      <c r="D36" s="695"/>
      <c r="E36" s="696"/>
      <c r="F36" s="697"/>
      <c r="G36" s="695"/>
      <c r="H36" s="696"/>
      <c r="I36" s="697"/>
      <c r="J36" s="698">
        <f t="shared" si="0"/>
        <v>0</v>
      </c>
      <c r="K36" s="699"/>
      <c r="L36" s="155"/>
      <c r="M36" s="155"/>
      <c r="N36" s="155"/>
      <c r="O36" s="155"/>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row>
    <row r="37" spans="2:81" ht="15" customHeight="1">
      <c r="B37" s="693"/>
      <c r="C37" s="694"/>
      <c r="D37" s="695"/>
      <c r="E37" s="696"/>
      <c r="F37" s="697"/>
      <c r="G37" s="695"/>
      <c r="H37" s="696"/>
      <c r="I37" s="697"/>
      <c r="J37" s="698">
        <f t="shared" si="0"/>
        <v>0</v>
      </c>
      <c r="K37" s="699"/>
      <c r="L37" s="155"/>
      <c r="M37" s="155"/>
      <c r="N37" s="155"/>
      <c r="O37" s="155"/>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row>
    <row r="38" spans="2:81" ht="15" customHeight="1">
      <c r="B38" s="693"/>
      <c r="C38" s="694"/>
      <c r="D38" s="695"/>
      <c r="E38" s="696"/>
      <c r="F38" s="697"/>
      <c r="G38" s="695"/>
      <c r="H38" s="696"/>
      <c r="I38" s="697"/>
      <c r="J38" s="698">
        <f t="shared" si="0"/>
        <v>0</v>
      </c>
      <c r="K38" s="699"/>
      <c r="L38" s="155"/>
      <c r="M38" s="155"/>
      <c r="N38" s="155"/>
      <c r="O38" s="155"/>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row>
    <row r="39" spans="2:81" ht="15" customHeight="1">
      <c r="B39" s="693"/>
      <c r="C39" s="694"/>
      <c r="D39" s="695"/>
      <c r="E39" s="696"/>
      <c r="F39" s="697"/>
      <c r="G39" s="695"/>
      <c r="H39" s="696"/>
      <c r="I39" s="697"/>
      <c r="J39" s="698">
        <f t="shared" si="0"/>
        <v>0</v>
      </c>
      <c r="K39" s="699"/>
      <c r="L39" s="155"/>
      <c r="M39" s="155"/>
      <c r="N39" s="155"/>
      <c r="O39" s="155"/>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row>
    <row r="40" spans="2:81" ht="15" customHeight="1">
      <c r="B40" s="693"/>
      <c r="C40" s="694"/>
      <c r="D40" s="695"/>
      <c r="E40" s="696"/>
      <c r="F40" s="697"/>
      <c r="G40" s="695"/>
      <c r="H40" s="696"/>
      <c r="I40" s="697"/>
      <c r="J40" s="698">
        <f t="shared" si="0"/>
        <v>0</v>
      </c>
      <c r="K40" s="699"/>
      <c r="L40" s="155"/>
      <c r="M40" s="155"/>
      <c r="N40" s="155"/>
      <c r="O40" s="155"/>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row>
    <row r="41" spans="2:81" ht="15" customHeight="1">
      <c r="B41" s="693"/>
      <c r="C41" s="694"/>
      <c r="D41" s="695"/>
      <c r="E41" s="696"/>
      <c r="F41" s="697"/>
      <c r="G41" s="695"/>
      <c r="H41" s="696"/>
      <c r="I41" s="697"/>
      <c r="J41" s="698">
        <f t="shared" si="0"/>
        <v>0</v>
      </c>
      <c r="K41" s="699"/>
      <c r="L41" s="155"/>
      <c r="M41" s="155"/>
      <c r="N41" s="155"/>
      <c r="O41" s="155"/>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row>
    <row r="42" spans="2:81" ht="15" customHeight="1">
      <c r="B42" s="693"/>
      <c r="C42" s="694"/>
      <c r="D42" s="695"/>
      <c r="E42" s="696"/>
      <c r="F42" s="697"/>
      <c r="G42" s="695"/>
      <c r="H42" s="696"/>
      <c r="I42" s="697"/>
      <c r="J42" s="698">
        <f t="shared" si="0"/>
        <v>0</v>
      </c>
      <c r="K42" s="699"/>
      <c r="L42" s="155"/>
      <c r="M42" s="155"/>
      <c r="N42" s="155"/>
      <c r="O42" s="155"/>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row>
    <row r="43" spans="2:81" ht="15" customHeight="1">
      <c r="B43" s="693"/>
      <c r="C43" s="694"/>
      <c r="D43" s="695"/>
      <c r="E43" s="696"/>
      <c r="F43" s="697"/>
      <c r="G43" s="695"/>
      <c r="H43" s="696"/>
      <c r="I43" s="697"/>
      <c r="J43" s="698">
        <f t="shared" si="0"/>
        <v>0</v>
      </c>
      <c r="K43" s="699"/>
      <c r="L43" s="155"/>
      <c r="M43" s="155"/>
      <c r="N43" s="155"/>
      <c r="O43" s="155"/>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row>
    <row r="44" spans="2:81" ht="15" customHeight="1">
      <c r="B44" s="693"/>
      <c r="C44" s="694"/>
      <c r="D44" s="695"/>
      <c r="E44" s="696"/>
      <c r="F44" s="697"/>
      <c r="G44" s="695"/>
      <c r="H44" s="696"/>
      <c r="I44" s="697"/>
      <c r="J44" s="698">
        <f t="shared" si="0"/>
        <v>0</v>
      </c>
      <c r="K44" s="699"/>
      <c r="L44" s="155"/>
      <c r="M44" s="155"/>
      <c r="N44" s="155"/>
      <c r="O44" s="155"/>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row>
    <row r="45" spans="2:81" ht="15" customHeight="1">
      <c r="B45" s="693"/>
      <c r="C45" s="694"/>
      <c r="D45" s="695"/>
      <c r="E45" s="696"/>
      <c r="F45" s="697"/>
      <c r="G45" s="695"/>
      <c r="H45" s="696"/>
      <c r="I45" s="697"/>
      <c r="J45" s="698">
        <f t="shared" si="0"/>
        <v>0</v>
      </c>
      <c r="K45" s="699"/>
      <c r="L45" s="155"/>
      <c r="M45" s="155"/>
      <c r="N45" s="155"/>
      <c r="O45" s="155"/>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row>
    <row r="46" spans="2:81" ht="15" customHeight="1">
      <c r="B46" s="693"/>
      <c r="C46" s="694"/>
      <c r="D46" s="695"/>
      <c r="E46" s="696"/>
      <c r="F46" s="697"/>
      <c r="G46" s="695"/>
      <c r="H46" s="696"/>
      <c r="I46" s="697"/>
      <c r="J46" s="698">
        <f t="shared" si="0"/>
        <v>0</v>
      </c>
      <c r="K46" s="699"/>
      <c r="L46" s="155"/>
      <c r="M46" s="155"/>
      <c r="N46" s="155"/>
      <c r="O46" s="155"/>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row>
    <row r="47" spans="2:81" ht="15" customHeight="1">
      <c r="B47" s="693"/>
      <c r="C47" s="694"/>
      <c r="D47" s="695"/>
      <c r="E47" s="696"/>
      <c r="F47" s="697"/>
      <c r="G47" s="695"/>
      <c r="H47" s="696"/>
      <c r="I47" s="697"/>
      <c r="J47" s="698">
        <f t="shared" si="0"/>
        <v>0</v>
      </c>
      <c r="K47" s="699"/>
      <c r="L47" s="155"/>
      <c r="M47" s="155"/>
      <c r="N47" s="155"/>
      <c r="O47" s="155"/>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row>
    <row r="48" spans="2:81" ht="15" customHeight="1">
      <c r="B48" s="693"/>
      <c r="C48" s="694"/>
      <c r="D48" s="695"/>
      <c r="E48" s="696"/>
      <c r="F48" s="697"/>
      <c r="G48" s="695"/>
      <c r="H48" s="696"/>
      <c r="I48" s="697"/>
      <c r="J48" s="698">
        <f t="shared" si="0"/>
        <v>0</v>
      </c>
      <c r="K48" s="699"/>
      <c r="L48" s="155"/>
      <c r="M48" s="155"/>
      <c r="N48" s="155"/>
      <c r="O48" s="155"/>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row>
    <row r="49" spans="2:81" ht="15" customHeight="1">
      <c r="B49" s="693"/>
      <c r="C49" s="694"/>
      <c r="D49" s="695"/>
      <c r="E49" s="696"/>
      <c r="F49" s="697"/>
      <c r="G49" s="695"/>
      <c r="H49" s="696"/>
      <c r="I49" s="697"/>
      <c r="J49" s="698">
        <f t="shared" si="0"/>
        <v>0</v>
      </c>
      <c r="K49" s="699"/>
      <c r="L49" s="155"/>
      <c r="M49" s="158" t="str">
        <f>IF(AND(0&lt;=(P50-N50),(P50-N50)&lt;=0,P50&lt;&gt;""),"OK","NG")</f>
        <v>NG</v>
      </c>
      <c r="N49" s="700" t="s">
        <v>212</v>
      </c>
      <c r="O49" s="701"/>
      <c r="P49" s="678" t="s">
        <v>213</v>
      </c>
      <c r="Q49" s="679"/>
      <c r="R49" s="156"/>
      <c r="S49" s="161" t="s">
        <v>118</v>
      </c>
      <c r="T49" s="163"/>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row>
    <row r="50" spans="2:81" ht="26.25" customHeight="1">
      <c r="B50" s="680" t="s">
        <v>71</v>
      </c>
      <c r="C50" s="681"/>
      <c r="D50" s="682">
        <f>SUM(D14:F49)</f>
        <v>1</v>
      </c>
      <c r="E50" s="683"/>
      <c r="F50" s="684"/>
      <c r="G50" s="682">
        <f>SUM(G14:I49)</f>
        <v>0</v>
      </c>
      <c r="H50" s="683"/>
      <c r="I50" s="684"/>
      <c r="J50" s="682">
        <f>SUM(J14:K49)</f>
        <v>1</v>
      </c>
      <c r="K50" s="685"/>
      <c r="L50" s="155"/>
      <c r="M50" s="158" t="str">
        <f>IF(AND(0&lt;=(P53-N53),(P53-N53)&lt;=0,P53&lt;&gt;""),"OK","NG")</f>
        <v>OK</v>
      </c>
      <c r="N50" s="686">
        <f>C6+C7</f>
        <v>0</v>
      </c>
      <c r="O50" s="687"/>
      <c r="P50" s="686">
        <f>D50</f>
        <v>1</v>
      </c>
      <c r="Q50" s="687"/>
      <c r="R50" s="156"/>
      <c r="S50" s="162">
        <f>COUNTBLANK(C6:G7:I6:J7)</f>
        <v>14</v>
      </c>
      <c r="T50" s="162">
        <v>14</v>
      </c>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row>
    <row r="51" spans="2:81" ht="21" customHeight="1">
      <c r="B51" s="155"/>
      <c r="C51" s="155"/>
      <c r="D51" s="155"/>
      <c r="E51" s="155"/>
      <c r="F51" s="155"/>
      <c r="G51" s="155"/>
      <c r="H51" s="155"/>
      <c r="I51" s="155"/>
      <c r="J51" s="155"/>
      <c r="K51" s="155"/>
      <c r="L51" s="155"/>
      <c r="M51" s="158"/>
      <c r="N51" s="159"/>
      <c r="O51" s="159"/>
      <c r="P51" s="160"/>
      <c r="Q51" s="160"/>
      <c r="R51" s="156"/>
      <c r="S51" s="162">
        <f>COUNTBLANK(B14:I49)</f>
        <v>286</v>
      </c>
      <c r="T51" s="162">
        <v>288</v>
      </c>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row>
    <row r="52" spans="2:81" ht="21" customHeight="1">
      <c r="B52" s="688"/>
      <c r="C52" s="688"/>
      <c r="D52" s="688"/>
      <c r="E52" s="688"/>
      <c r="F52" s="688"/>
      <c r="G52" s="688"/>
      <c r="H52" s="688"/>
      <c r="I52" s="688"/>
      <c r="J52" s="688"/>
      <c r="K52" s="688"/>
      <c r="L52" s="155"/>
      <c r="M52" s="158"/>
      <c r="N52" s="689" t="s">
        <v>134</v>
      </c>
      <c r="O52" s="690"/>
      <c r="P52" s="691" t="s">
        <v>214</v>
      </c>
      <c r="Q52" s="692"/>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row>
    <row r="53" spans="2:81" ht="21" customHeight="1">
      <c r="B53" s="155"/>
      <c r="C53" s="155"/>
      <c r="D53" s="155"/>
      <c r="E53" s="155"/>
      <c r="F53" s="155"/>
      <c r="G53" s="155"/>
      <c r="H53" s="155"/>
      <c r="I53" s="155"/>
      <c r="J53" s="155"/>
      <c r="K53" s="155"/>
      <c r="L53" s="155"/>
      <c r="M53" s="155"/>
      <c r="N53" s="668">
        <f>E6+E7</f>
        <v>0</v>
      </c>
      <c r="O53" s="669"/>
      <c r="P53" s="668">
        <f>G50</f>
        <v>0</v>
      </c>
      <c r="Q53" s="669"/>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row>
    <row r="54" spans="2:81">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row>
    <row r="55" spans="2:81">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row>
    <row r="56" spans="2:81">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row>
    <row r="57" spans="2:81">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row>
    <row r="58" spans="2:81">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row>
    <row r="59" spans="2:81">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row>
    <row r="60" spans="2:81">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row>
    <row r="61" spans="2:81">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row>
    <row r="62" spans="2:81">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row>
    <row r="63" spans="2:81">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row>
    <row r="64" spans="2:81">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row>
    <row r="65" spans="2:81">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row>
    <row r="66" spans="2:81">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row>
    <row r="67" spans="2:81">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row>
    <row r="68" spans="2:81">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row>
    <row r="69" spans="2:81">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row>
    <row r="70" spans="2:81">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row>
    <row r="71" spans="2:81">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row>
    <row r="72" spans="2:81">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row>
    <row r="73" spans="2:81">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row>
    <row r="74" spans="2:81">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row>
    <row r="75" spans="2:81">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row>
    <row r="76" spans="2:81">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row>
    <row r="77" spans="2:81">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row>
    <row r="78" spans="2:81">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row>
    <row r="79" spans="2:81">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row>
    <row r="80" spans="2:81">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row>
    <row r="81" spans="2:81">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row>
  </sheetData>
  <sheetProtection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49:M52">
    <cfRule type="cellIs" dxfId="0" priority="1" operator="equal">
      <formula>"OK"</formula>
    </cfRule>
  </conditionalFormatting>
  <printOptions horizontalCentered="1"/>
  <pageMargins left="0.27559055118110237" right="0.31496062992125984" top="0.90551181102362199" bottom="0.55118110236220474" header="0.51181102362204722" footer="0.35433070866141736"/>
  <pageSetup paperSize="9" scale="8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測量業者登録申請書（第一面） </vt:lpstr>
      <vt:lpstr>登録免許税納付書・領収証書はり付け欄</vt:lpstr>
      <vt:lpstr>測量業者登録申請諸（別紙） </vt:lpstr>
      <vt:lpstr>営業経歴書 </vt:lpstr>
      <vt:lpstr>直前二年の各事業年度における測量実施金額</vt:lpstr>
      <vt:lpstr>貸借対照表（個人）</vt:lpstr>
      <vt:lpstr>損益計算書（個人）</vt:lpstr>
      <vt:lpstr>納税証明書</vt:lpstr>
      <vt:lpstr>添付書類（ホ）使用人数</vt:lpstr>
      <vt:lpstr>役員等一覧表</vt:lpstr>
      <vt:lpstr>添付書類（ヘ）誓約書</vt:lpstr>
      <vt:lpstr>添付書類（ト）誓約書</vt:lpstr>
      <vt:lpstr>'営業経歴書 '!Print_Area</vt:lpstr>
      <vt:lpstr>'測量業者登録申請書（第一面） '!Print_Area</vt:lpstr>
      <vt:lpstr>'測量業者登録申請諸（別紙） '!Print_Area</vt:lpstr>
      <vt:lpstr>'損益計算書（個人）'!Print_Area</vt:lpstr>
      <vt:lpstr>'貸借対照表（個人）'!Print_Area</vt:lpstr>
      <vt:lpstr>直前二年の各事業年度における測量実施金額!Print_Area</vt:lpstr>
      <vt:lpstr>'添付書類（ト）誓約書'!Print_Area</vt:lpstr>
      <vt:lpstr>'添付書類（ヘ）誓約書'!Print_Area</vt:lpstr>
      <vt:lpstr>'添付書類（ホ）使用人数'!Print_Area</vt:lpstr>
      <vt:lpstr>登録免許税納付書・領収証書はり付け欄!Print_Area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2020-04-09T12:28:06Z</vt:filetime>
  </property>
</Properties>
</file>